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btaj4_ucl_ac_uk/Documents/Reeves - Rotation 1/Data Analysis/"/>
    </mc:Choice>
  </mc:AlternateContent>
  <xr:revisionPtr revIDLastSave="379" documentId="13_ncr:40009_{5A742FE6-FAF2-4AE1-B32E-428993D848C7}" xr6:coauthVersionLast="47" xr6:coauthVersionMax="47" xr10:uidLastSave="{78A540AA-B210-477E-8A12-9A9201D94402}"/>
  <bookViews>
    <workbookView xWindow="28680" yWindow="-120" windowWidth="29040" windowHeight="15720" activeTab="2" xr2:uid="{00000000-000D-0000-FFFF-FFFF00000000}"/>
  </bookViews>
  <sheets>
    <sheet name="Results" sheetId="7" r:id="rId1"/>
    <sheet name="HCMV ARPE Analysis" sheetId="1" r:id="rId2"/>
    <sheet name="HCMV HFF Analysis" sheetId="4" r:id="rId3"/>
    <sheet name="HSV1 ARPE Analysis " sheetId="5" r:id="rId4"/>
    <sheet name="HSV1 HFF Analysis" sheetId="6" r:id="rId5"/>
    <sheet name="Raw Data HCMV" sheetId="3" r:id="rId6"/>
    <sheet name="Raw Data HSV1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0" i="6" l="1"/>
  <c r="M7" i="6"/>
  <c r="M5" i="6"/>
  <c r="N4" i="4"/>
  <c r="L8" i="4"/>
  <c r="M7" i="1"/>
  <c r="L7" i="1"/>
  <c r="Q40" i="7"/>
  <c r="R40" i="7"/>
  <c r="S40" i="7"/>
  <c r="T40" i="7"/>
  <c r="U40" i="7"/>
  <c r="V40" i="7"/>
  <c r="W40" i="7"/>
  <c r="Q41" i="7"/>
  <c r="R41" i="7"/>
  <c r="S41" i="7"/>
  <c r="T41" i="7"/>
  <c r="U41" i="7"/>
  <c r="V41" i="7"/>
  <c r="W41" i="7"/>
  <c r="Q42" i="7"/>
  <c r="R42" i="7"/>
  <c r="S42" i="7"/>
  <c r="T42" i="7"/>
  <c r="U42" i="7"/>
  <c r="V42" i="7"/>
  <c r="W42" i="7"/>
  <c r="Q43" i="7"/>
  <c r="R43" i="7"/>
  <c r="S43" i="7"/>
  <c r="T43" i="7"/>
  <c r="U43" i="7"/>
  <c r="V43" i="7"/>
  <c r="W43" i="7"/>
  <c r="Q44" i="7"/>
  <c r="R44" i="7"/>
  <c r="S44" i="7"/>
  <c r="T44" i="7"/>
  <c r="U44" i="7"/>
  <c r="V44" i="7"/>
  <c r="W44" i="7"/>
  <c r="Q45" i="7"/>
  <c r="R45" i="7"/>
  <c r="S45" i="7"/>
  <c r="T45" i="7"/>
  <c r="U45" i="7"/>
  <c r="V45" i="7"/>
  <c r="W45" i="7"/>
  <c r="W39" i="7"/>
  <c r="V39" i="7"/>
  <c r="U39" i="7"/>
  <c r="T39" i="7"/>
  <c r="S39" i="7"/>
  <c r="R39" i="7"/>
  <c r="Q39" i="7"/>
  <c r="P40" i="7"/>
  <c r="P41" i="7"/>
  <c r="P42" i="7"/>
  <c r="P43" i="7"/>
  <c r="P44" i="7"/>
  <c r="P45" i="7"/>
  <c r="P39" i="7"/>
  <c r="M5" i="4" l="1"/>
  <c r="V8" i="7"/>
  <c r="V19" i="7" s="1"/>
  <c r="L4" i="4"/>
  <c r="M7" i="5"/>
  <c r="M9" i="6"/>
  <c r="M20" i="6" s="1"/>
  <c r="M8" i="6"/>
  <c r="L9" i="6"/>
  <c r="O4" i="4"/>
  <c r="M4" i="4"/>
  <c r="M6" i="1"/>
  <c r="L10" i="4"/>
  <c r="M16" i="6"/>
  <c r="M4" i="6"/>
  <c r="W6" i="7"/>
  <c r="W17" i="7" s="1"/>
  <c r="P32" i="6"/>
  <c r="W10" i="7" s="1"/>
  <c r="W21" i="7" s="1"/>
  <c r="O32" i="6"/>
  <c r="V10" i="7" s="1"/>
  <c r="V21" i="7" s="1"/>
  <c r="P31" i="6"/>
  <c r="W9" i="7" s="1"/>
  <c r="W20" i="7" s="1"/>
  <c r="O31" i="6"/>
  <c r="V9" i="7" s="1"/>
  <c r="V20" i="7" s="1"/>
  <c r="P30" i="6"/>
  <c r="W8" i="7" s="1"/>
  <c r="W19" i="7" s="1"/>
  <c r="P29" i="6"/>
  <c r="W7" i="7" s="1"/>
  <c r="W18" i="7" s="1"/>
  <c r="O29" i="6"/>
  <c r="V7" i="7" s="1"/>
  <c r="V18" i="7" s="1"/>
  <c r="P28" i="6"/>
  <c r="O28" i="6"/>
  <c r="V6" i="7" s="1"/>
  <c r="V17" i="7" s="1"/>
  <c r="P27" i="6"/>
  <c r="W5" i="7" s="1"/>
  <c r="W16" i="7" s="1"/>
  <c r="O27" i="6"/>
  <c r="V5" i="7" s="1"/>
  <c r="V16" i="7" s="1"/>
  <c r="P26" i="6"/>
  <c r="W4" i="7" s="1"/>
  <c r="W15" i="7" s="1"/>
  <c r="O26" i="6"/>
  <c r="V4" i="7" s="1"/>
  <c r="V15" i="7" s="1"/>
  <c r="P32" i="5"/>
  <c r="U10" i="7" s="1"/>
  <c r="U21" i="7" s="1"/>
  <c r="O32" i="5"/>
  <c r="T10" i="7" s="1"/>
  <c r="T21" i="7" s="1"/>
  <c r="P31" i="5"/>
  <c r="U9" i="7" s="1"/>
  <c r="U20" i="7" s="1"/>
  <c r="O31" i="5"/>
  <c r="T9" i="7" s="1"/>
  <c r="T20" i="7" s="1"/>
  <c r="P30" i="5"/>
  <c r="U8" i="7" s="1"/>
  <c r="U19" i="7" s="1"/>
  <c r="O30" i="5"/>
  <c r="T8" i="7" s="1"/>
  <c r="T19" i="7" s="1"/>
  <c r="P29" i="5"/>
  <c r="U7" i="7" s="1"/>
  <c r="U18" i="7" s="1"/>
  <c r="O29" i="5"/>
  <c r="T7" i="7" s="1"/>
  <c r="T18" i="7" s="1"/>
  <c r="P28" i="5"/>
  <c r="U6" i="7" s="1"/>
  <c r="U17" i="7" s="1"/>
  <c r="O28" i="5"/>
  <c r="T6" i="7" s="1"/>
  <c r="T17" i="7" s="1"/>
  <c r="P27" i="5"/>
  <c r="U5" i="7" s="1"/>
  <c r="U16" i="7" s="1"/>
  <c r="O27" i="5"/>
  <c r="T5" i="7" s="1"/>
  <c r="T16" i="7" s="1"/>
  <c r="P26" i="5"/>
  <c r="U4" i="7" s="1"/>
  <c r="U15" i="7" s="1"/>
  <c r="O26" i="5"/>
  <c r="T4" i="7" s="1"/>
  <c r="T15" i="7" s="1"/>
  <c r="P32" i="4"/>
  <c r="S10" i="7" s="1"/>
  <c r="S21" i="7" s="1"/>
  <c r="O32" i="4"/>
  <c r="R10" i="7" s="1"/>
  <c r="R21" i="7" s="1"/>
  <c r="P31" i="4"/>
  <c r="S9" i="7" s="1"/>
  <c r="S20" i="7" s="1"/>
  <c r="O31" i="4"/>
  <c r="R9" i="7" s="1"/>
  <c r="R20" i="7" s="1"/>
  <c r="P30" i="4"/>
  <c r="S8" i="7" s="1"/>
  <c r="S19" i="7" s="1"/>
  <c r="O30" i="4"/>
  <c r="R8" i="7" s="1"/>
  <c r="R19" i="7" s="1"/>
  <c r="P29" i="4"/>
  <c r="S7" i="7" s="1"/>
  <c r="S18" i="7" s="1"/>
  <c r="O29" i="4"/>
  <c r="R7" i="7" s="1"/>
  <c r="R18" i="7" s="1"/>
  <c r="P28" i="4"/>
  <c r="S6" i="7" s="1"/>
  <c r="S17" i="7" s="1"/>
  <c r="O28" i="4"/>
  <c r="R6" i="7" s="1"/>
  <c r="R17" i="7" s="1"/>
  <c r="P27" i="4"/>
  <c r="S5" i="7" s="1"/>
  <c r="S16" i="7" s="1"/>
  <c r="O27" i="4"/>
  <c r="R5" i="7" s="1"/>
  <c r="R16" i="7" s="1"/>
  <c r="P26" i="4"/>
  <c r="S4" i="7" s="1"/>
  <c r="S15" i="7" s="1"/>
  <c r="O26" i="4"/>
  <c r="R4" i="7" s="1"/>
  <c r="R15" i="7" s="1"/>
  <c r="AF27" i="1"/>
  <c r="P5" i="7" s="1"/>
  <c r="P16" i="7" s="1"/>
  <c r="AF26" i="1"/>
  <c r="P4" i="7" s="1"/>
  <c r="P15" i="7" s="1"/>
  <c r="AG32" i="1"/>
  <c r="Q10" i="7" s="1"/>
  <c r="Q21" i="7" s="1"/>
  <c r="AF32" i="1"/>
  <c r="P10" i="7" s="1"/>
  <c r="P21" i="7" s="1"/>
  <c r="AG31" i="1"/>
  <c r="Q9" i="7" s="1"/>
  <c r="Q20" i="7" s="1"/>
  <c r="AF31" i="1"/>
  <c r="P9" i="7" s="1"/>
  <c r="P20" i="7" s="1"/>
  <c r="AG30" i="1"/>
  <c r="Q8" i="7" s="1"/>
  <c r="Q19" i="7" s="1"/>
  <c r="AF30" i="1"/>
  <c r="P8" i="7" s="1"/>
  <c r="P19" i="7" s="1"/>
  <c r="AG29" i="1"/>
  <c r="Q7" i="7" s="1"/>
  <c r="Q18" i="7" s="1"/>
  <c r="AF29" i="1"/>
  <c r="P7" i="7" s="1"/>
  <c r="P18" i="7" s="1"/>
  <c r="AG28" i="1"/>
  <c r="Q6" i="7" s="1"/>
  <c r="Q17" i="7" s="1"/>
  <c r="AF28" i="1"/>
  <c r="P6" i="7" s="1"/>
  <c r="P17" i="7" s="1"/>
  <c r="AG27" i="1"/>
  <c r="Q5" i="7" s="1"/>
  <c r="Q16" i="7" s="1"/>
  <c r="AG26" i="1"/>
  <c r="Q4" i="7" s="1"/>
  <c r="Q15" i="7" s="1"/>
  <c r="P32" i="1"/>
  <c r="P31" i="1"/>
  <c r="P30" i="1"/>
  <c r="P29" i="1"/>
  <c r="P28" i="1"/>
  <c r="P27" i="1"/>
  <c r="P26" i="1"/>
  <c r="O26" i="1"/>
  <c r="O32" i="1"/>
  <c r="O31" i="1"/>
  <c r="O30" i="1"/>
  <c r="O29" i="1"/>
  <c r="O28" i="1"/>
  <c r="O27" i="1"/>
  <c r="O4" i="6"/>
  <c r="P4" i="5"/>
  <c r="N4" i="5"/>
  <c r="N15" i="5" s="1" a="1"/>
  <c r="N15" i="5" s="1"/>
  <c r="M10" i="6"/>
  <c r="L10" i="6"/>
  <c r="L21" i="6" s="1"/>
  <c r="L8" i="6"/>
  <c r="L19" i="6" s="1"/>
  <c r="L7" i="6"/>
  <c r="M6" i="6"/>
  <c r="M17" i="6" s="1"/>
  <c r="L6" i="6"/>
  <c r="L17" i="6" s="1"/>
  <c r="L5" i="6"/>
  <c r="L16" i="6" s="1"/>
  <c r="P4" i="6"/>
  <c r="M19" i="6" s="1"/>
  <c r="N4" i="6"/>
  <c r="N15" i="6" s="1" a="1"/>
  <c r="N15" i="6" s="1"/>
  <c r="L4" i="6"/>
  <c r="M10" i="5"/>
  <c r="L10" i="5"/>
  <c r="M9" i="5"/>
  <c r="L9" i="5"/>
  <c r="M8" i="5"/>
  <c r="L8" i="5"/>
  <c r="L7" i="5"/>
  <c r="M6" i="5"/>
  <c r="L6" i="5"/>
  <c r="M5" i="5"/>
  <c r="L5" i="5"/>
  <c r="M4" i="5"/>
  <c r="L4" i="5"/>
  <c r="M10" i="4"/>
  <c r="M21" i="4" s="1"/>
  <c r="L21" i="4"/>
  <c r="M9" i="4"/>
  <c r="L9" i="4"/>
  <c r="M8" i="4"/>
  <c r="M7" i="4"/>
  <c r="L7" i="4"/>
  <c r="M6" i="4"/>
  <c r="L6" i="4"/>
  <c r="L5" i="4"/>
  <c r="P4" i="4"/>
  <c r="N15" i="4" a="1"/>
  <c r="N15" i="4" s="1"/>
  <c r="AC4" i="1"/>
  <c r="AC21" i="1"/>
  <c r="AC17" i="1"/>
  <c r="AD10" i="1"/>
  <c r="AC10" i="1"/>
  <c r="AD9" i="1"/>
  <c r="AC9" i="1"/>
  <c r="AD8" i="1"/>
  <c r="AC8" i="1"/>
  <c r="AD7" i="1"/>
  <c r="AD18" i="1" s="1"/>
  <c r="AC7" i="1"/>
  <c r="AD6" i="1"/>
  <c r="AC6" i="1"/>
  <c r="AD5" i="1"/>
  <c r="AC5" i="1"/>
  <c r="AG4" i="1"/>
  <c r="AC18" i="1" s="1"/>
  <c r="AF4" i="1"/>
  <c r="AE4" i="1"/>
  <c r="AE15" i="1" s="1" a="1"/>
  <c r="AE15" i="1" s="1"/>
  <c r="AD4" i="1"/>
  <c r="AD15" i="1" s="1"/>
  <c r="N15" i="1" a="1"/>
  <c r="N15" i="1" s="1"/>
  <c r="P4" i="1"/>
  <c r="O15" i="1" s="1"/>
  <c r="O4" i="1"/>
  <c r="N4" i="1"/>
  <c r="M5" i="1"/>
  <c r="M8" i="1"/>
  <c r="M9" i="1"/>
  <c r="M20" i="1" s="1"/>
  <c r="M31" i="1" s="1"/>
  <c r="M10" i="1"/>
  <c r="M21" i="1" s="1"/>
  <c r="M32" i="1" s="1"/>
  <c r="M4" i="1"/>
  <c r="M15" i="1" s="1"/>
  <c r="M26" i="1" s="1"/>
  <c r="L5" i="1"/>
  <c r="L16" i="1" s="1"/>
  <c r="L27" i="1" s="1"/>
  <c r="L6" i="1"/>
  <c r="L8" i="1"/>
  <c r="L9" i="1"/>
  <c r="L20" i="1" s="1"/>
  <c r="L31" i="1" s="1"/>
  <c r="L10" i="1"/>
  <c r="L21" i="1" s="1"/>
  <c r="L32" i="1" s="1"/>
  <c r="L4" i="1"/>
  <c r="L15" i="1" s="1"/>
  <c r="L26" i="1" s="1"/>
  <c r="AF15" i="1" l="1"/>
  <c r="AC19" i="1"/>
  <c r="M21" i="6"/>
  <c r="M18" i="1"/>
  <c r="M29" i="1" s="1"/>
  <c r="AC15" i="1"/>
  <c r="M17" i="1"/>
  <c r="M28" i="1" s="1"/>
  <c r="L19" i="1"/>
  <c r="L30" i="1" s="1"/>
  <c r="L18" i="6"/>
  <c r="L29" i="6" s="1"/>
  <c r="H7" i="7" s="1"/>
  <c r="O15" i="6"/>
  <c r="M16" i="1"/>
  <c r="M27" i="1" s="1"/>
  <c r="L17" i="1"/>
  <c r="L28" i="1" s="1"/>
  <c r="AD19" i="1"/>
  <c r="AC16" i="1"/>
  <c r="AD16" i="1"/>
  <c r="AD27" i="1" s="1"/>
  <c r="C5" i="7" s="1"/>
  <c r="AD17" i="1"/>
  <c r="AD21" i="1"/>
  <c r="L18" i="1"/>
  <c r="L29" i="1" s="1"/>
  <c r="AC20" i="1"/>
  <c r="M19" i="1"/>
  <c r="M30" i="1" s="1"/>
  <c r="AD20" i="1"/>
  <c r="L15" i="6"/>
  <c r="M15" i="6"/>
  <c r="M26" i="6" s="1"/>
  <c r="I4" i="7" s="1"/>
  <c r="L20" i="6"/>
  <c r="L31" i="6" s="1"/>
  <c r="H9" i="7" s="1"/>
  <c r="M18" i="6"/>
  <c r="M29" i="6" s="1"/>
  <c r="I7" i="7" s="1"/>
  <c r="M20" i="5"/>
  <c r="M16" i="5"/>
  <c r="L17" i="5"/>
  <c r="L21" i="5"/>
  <c r="L32" i="5" s="1"/>
  <c r="F10" i="7" s="1"/>
  <c r="L15" i="5"/>
  <c r="L26" i="5" s="1"/>
  <c r="F4" i="7" s="1"/>
  <c r="M17" i="5"/>
  <c r="M28" i="5" s="1"/>
  <c r="G6" i="7" s="1"/>
  <c r="M21" i="5"/>
  <c r="M32" i="5" s="1"/>
  <c r="G10" i="7" s="1"/>
  <c r="M18" i="5"/>
  <c r="M29" i="5" s="1"/>
  <c r="G7" i="7" s="1"/>
  <c r="M15" i="5"/>
  <c r="M26" i="5" s="1"/>
  <c r="G4" i="7" s="1"/>
  <c r="L18" i="5"/>
  <c r="L29" i="5" s="1"/>
  <c r="F7" i="7" s="1"/>
  <c r="O15" i="5"/>
  <c r="L19" i="5"/>
  <c r="M19" i="5"/>
  <c r="M30" i="5" s="1"/>
  <c r="G8" i="7" s="1"/>
  <c r="L16" i="5"/>
  <c r="L27" i="5" s="1"/>
  <c r="F5" i="7" s="1"/>
  <c r="L20" i="5"/>
  <c r="L31" i="5" s="1"/>
  <c r="F9" i="7" s="1"/>
  <c r="L28" i="6"/>
  <c r="H6" i="7" s="1"/>
  <c r="L27" i="6"/>
  <c r="H5" i="7" s="1"/>
  <c r="L30" i="6"/>
  <c r="H8" i="7" s="1"/>
  <c r="M30" i="6"/>
  <c r="I8" i="7" s="1"/>
  <c r="M27" i="6"/>
  <c r="I5" i="7" s="1"/>
  <c r="M31" i="6"/>
  <c r="I9" i="7" s="1"/>
  <c r="L26" i="6"/>
  <c r="H4" i="7" s="1"/>
  <c r="M28" i="6"/>
  <c r="I6" i="7" s="1"/>
  <c r="M32" i="6"/>
  <c r="I10" i="7" s="1"/>
  <c r="L32" i="6"/>
  <c r="H10" i="7" s="1"/>
  <c r="M31" i="5"/>
  <c r="G9" i="7" s="1"/>
  <c r="M27" i="5"/>
  <c r="G5" i="7" s="1"/>
  <c r="L28" i="5"/>
  <c r="F6" i="7" s="1"/>
  <c r="L30" i="5"/>
  <c r="F8" i="7" s="1"/>
  <c r="L19" i="4"/>
  <c r="L30" i="4" s="1"/>
  <c r="D8" i="7" s="1"/>
  <c r="M19" i="4"/>
  <c r="M15" i="4"/>
  <c r="M26" i="4" s="1"/>
  <c r="E4" i="7" s="1"/>
  <c r="L16" i="4"/>
  <c r="L27" i="4" s="1"/>
  <c r="D5" i="7" s="1"/>
  <c r="L20" i="4"/>
  <c r="M18" i="4"/>
  <c r="M29" i="4" s="1"/>
  <c r="E7" i="7" s="1"/>
  <c r="M16" i="4"/>
  <c r="M27" i="4" s="1"/>
  <c r="E5" i="7" s="1"/>
  <c r="M20" i="4"/>
  <c r="M31" i="4" s="1"/>
  <c r="E9" i="7" s="1"/>
  <c r="L17" i="4"/>
  <c r="L28" i="4" s="1"/>
  <c r="D6" i="7" s="1"/>
  <c r="M17" i="4"/>
  <c r="M28" i="4" s="1"/>
  <c r="E6" i="7" s="1"/>
  <c r="L15" i="4"/>
  <c r="L26" i="4" s="1"/>
  <c r="D4" i="7" s="1"/>
  <c r="L18" i="4"/>
  <c r="O15" i="4"/>
  <c r="L31" i="4"/>
  <c r="D9" i="7" s="1"/>
  <c r="M32" i="4"/>
  <c r="E10" i="7" s="1"/>
  <c r="M30" i="4"/>
  <c r="E8" i="7" s="1"/>
  <c r="L29" i="4"/>
  <c r="D7" i="7" s="1"/>
  <c r="L32" i="4"/>
  <c r="D10" i="7" s="1"/>
  <c r="AD26" i="1"/>
  <c r="C4" i="7" s="1"/>
  <c r="AC27" i="1"/>
  <c r="B5" i="7" s="1"/>
  <c r="AD28" i="1"/>
  <c r="C6" i="7" s="1"/>
  <c r="AC28" i="1"/>
  <c r="B6" i="7" s="1"/>
  <c r="AC30" i="1"/>
  <c r="B8" i="7" s="1"/>
  <c r="AC29" i="1"/>
  <c r="B7" i="7" s="1"/>
  <c r="AC31" i="1"/>
  <c r="B9" i="7" s="1"/>
  <c r="AD31" i="1"/>
  <c r="C9" i="7" s="1"/>
  <c r="AC26" i="1"/>
  <c r="B4" i="7" s="1"/>
  <c r="AD32" i="1"/>
  <c r="C10" i="7" s="1"/>
  <c r="AD29" i="1"/>
  <c r="C7" i="7" s="1"/>
  <c r="AD30" i="1"/>
  <c r="C8" i="7" s="1"/>
  <c r="AC32" i="1"/>
  <c r="B10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<sst xmlns="http://schemas.openxmlformats.org/spreadsheetml/2006/main" count="1424" uniqueCount="425">
  <si>
    <t xml:space="preserve">HSV1 AD6 </t>
  </si>
  <si>
    <t xml:space="preserve">HCMV AD6 </t>
  </si>
  <si>
    <t xml:space="preserve">DMSO + VIRUS </t>
  </si>
  <si>
    <t xml:space="preserve">Average Infection </t>
  </si>
  <si>
    <t>HSV1 AD6</t>
  </si>
  <si>
    <t>HCMV AD6</t>
  </si>
  <si>
    <t>Virus only</t>
  </si>
  <si>
    <t xml:space="preserve">DMSO + virus </t>
  </si>
  <si>
    <t>Cells only</t>
  </si>
  <si>
    <t>A</t>
  </si>
  <si>
    <t>B</t>
  </si>
  <si>
    <t>C</t>
  </si>
  <si>
    <t>D</t>
  </si>
  <si>
    <t>E</t>
  </si>
  <si>
    <t>F</t>
  </si>
  <si>
    <t>G</t>
  </si>
  <si>
    <t>H</t>
  </si>
  <si>
    <t>Accounting for Background</t>
  </si>
  <si>
    <t xml:space="preserve">Relative to Positive control </t>
  </si>
  <si>
    <t>1/100</t>
  </si>
  <si>
    <t>1/200</t>
  </si>
  <si>
    <t>1/400</t>
  </si>
  <si>
    <t>1/800</t>
  </si>
  <si>
    <t>1/1600</t>
  </si>
  <si>
    <t>Well Number</t>
  </si>
  <si>
    <t>Total Infected</t>
  </si>
  <si>
    <t>Total Cells</t>
  </si>
  <si>
    <t>Percentage Infected (%)</t>
  </si>
  <si>
    <t>Original Path</t>
  </si>
  <si>
    <t>A1_</t>
  </si>
  <si>
    <t>D:\Reeves\Ana\151223\AH_ARPE_HSV1peptNeutr_211123_IA_151223_1027\Images\A1\A1_IX_Blue_T0_Z0.ome.tif</t>
  </si>
  <si>
    <t>A10</t>
  </si>
  <si>
    <t>D:\Reeves\Ana\151223\AH_ARPE_HSV1peptNeutr_211123_IA_151223_1027\Images\A10\A10_IX_Blue_T0_Z0.ome.tif</t>
  </si>
  <si>
    <t>A2_</t>
  </si>
  <si>
    <t>D:\Reeves\Ana\151223\AH_ARPE_HSV1peptNeutr_211123_IA_151223_1027\Images\A2\A2_IX_Blue_T0_Z0.ome.tif</t>
  </si>
  <si>
    <t>A3_</t>
  </si>
  <si>
    <t>D:\Reeves\Ana\151223\AH_ARPE_HSV1peptNeutr_211123_IA_151223_1027\Images\A3\A3_IX_Blue_T0_Z0.ome.tif</t>
  </si>
  <si>
    <t>A4_</t>
  </si>
  <si>
    <t>D:\Reeves\Ana\151223\AH_ARPE_HSV1peptNeutr_211123_IA_151223_1027\Images\A4\A4_IX_Blue_T0_Z0.ome.tif</t>
  </si>
  <si>
    <t>A5_</t>
  </si>
  <si>
    <t>D:\Reeves\Ana\151223\AH_ARPE_HSV1peptNeutr_211123_IA_151223_1027\Images\A5\A5_IX_Blue_T0_Z0.ome.tif</t>
  </si>
  <si>
    <t>A6_</t>
  </si>
  <si>
    <t>D:\Reeves\Ana\151223\AH_ARPE_HSV1peptNeutr_211123_IA_151223_1027\Images\A6\A6_IX_Blue_T0_Z0.ome.tif</t>
  </si>
  <si>
    <t>A7_</t>
  </si>
  <si>
    <t>D:\Reeves\Ana\151223\AH_ARPE_HSV1peptNeutr_211123_IA_151223_1027\Images\A7\A7_IX_Blue_T0_Z0.ome.tif</t>
  </si>
  <si>
    <t>A8_</t>
  </si>
  <si>
    <t>D:\Reeves\Ana\151223\AH_ARPE_HSV1peptNeutr_211123_IA_151223_1027\Images\A8\A8_IX_Blue_T0_Z0.ome.tif</t>
  </si>
  <si>
    <t>A9_</t>
  </si>
  <si>
    <t>D:\Reeves\Ana\151223\AH_ARPE_HSV1peptNeutr_211123_IA_151223_1027\Images\A9\A9_IX_Blue_T0_Z0.ome.tif</t>
  </si>
  <si>
    <t>B1_</t>
  </si>
  <si>
    <t>D:\Reeves\Ana\151223\AH_ARPE_HSV1peptNeutr_211123_IA_151223_1027\Images\B1\B1_IX_Blue_T0_Z0.ome.tif</t>
  </si>
  <si>
    <t>B2_</t>
  </si>
  <si>
    <t>D:\Reeves\Ana\151223\AH_ARPE_HSV1peptNeutr_211123_IA_151223_1027\Images\B2\B2_IX_Blue_T0_Z0.ome.tif</t>
  </si>
  <si>
    <t>B3_</t>
  </si>
  <si>
    <t>D:\Reeves\Ana\151223\AH_ARPE_HSV1peptNeutr_211123_IA_151223_1027\Images\B3\B3_IX_Blue_T0_Z0.ome.tif</t>
  </si>
  <si>
    <t>B4_</t>
  </si>
  <si>
    <t>D:\Reeves\Ana\151223\AH_ARPE_HSV1peptNeutr_211123_IA_151223_1027\Images\B4\B4_IX_Blue_T0_Z0.ome.tif</t>
  </si>
  <si>
    <t>B5_</t>
  </si>
  <si>
    <t>D:\Reeves\Ana\151223\AH_ARPE_HSV1peptNeutr_211123_IA_151223_1027\Images\B5\B5_IX_Blue_T0_Z0.ome.tif</t>
  </si>
  <si>
    <t>B6_</t>
  </si>
  <si>
    <t>D:\Reeves\Ana\151223\AH_ARPE_HSV1peptNeutr_211123_IA_151223_1027\Images\B6\B6_IX_Blue_T0_Z0.ome.tif</t>
  </si>
  <si>
    <t>B7_</t>
  </si>
  <si>
    <t>D:\Reeves\Ana\151223\AH_ARPE_HSV1peptNeutr_211123_IA_151223_1027\Images\B7\B7_IX_Blue_T0_Z0.ome.tif</t>
  </si>
  <si>
    <t>C1_</t>
  </si>
  <si>
    <t>D:\Reeves\Ana\151223\AH_ARPE_HSV1peptNeutr_211123_IA_151223_1027\Images\C1\C1_IX_Blue_T0_Z0.ome.tif</t>
  </si>
  <si>
    <t>C2_</t>
  </si>
  <si>
    <t>D:\Reeves\Ana\151223\AH_ARPE_HSV1peptNeutr_211123_IA_151223_1027\Images\C2\C2_IX_Blue_T0_Z0.ome.tif</t>
  </si>
  <si>
    <t>C3_</t>
  </si>
  <si>
    <t>D:\Reeves\Ana\151223\AH_ARPE_HSV1peptNeutr_211123_IA_151223_1027\Images\C3\C3_IX_Blue_T0_Z0.ome.tif</t>
  </si>
  <si>
    <t>C4_</t>
  </si>
  <si>
    <t>D:\Reeves\Ana\151223\AH_ARPE_HSV1peptNeutr_211123_IA_151223_1027\Images\C4\C4_IX_Blue_T0_Z0.ome.tif</t>
  </si>
  <si>
    <t>C5_</t>
  </si>
  <si>
    <t>D:\Reeves\Ana\151223\AH_ARPE_HSV1peptNeutr_211123_IA_151223_1027\Images\C5\C5_IX_Blue_T0_Z0.ome.tif</t>
  </si>
  <si>
    <t>C6_</t>
  </si>
  <si>
    <t>D:\Reeves\Ana\151223\AH_ARPE_HSV1peptNeutr_211123_IA_151223_1027\Images\C6\C6_IX_Blue_T0_Z0.ome.tif</t>
  </si>
  <si>
    <t>C7_</t>
  </si>
  <si>
    <t>D:\Reeves\Ana\151223\AH_ARPE_HSV1peptNeutr_211123_IA_151223_1027\Images\C7\C7_IX_Blue_T0_Z0.ome.tif</t>
  </si>
  <si>
    <t>D1_</t>
  </si>
  <si>
    <t>D:\Reeves\Ana\151223\AH_ARPE_HSV1peptNeutr_211123_IA_151223_1027\Images\D1\D1_IX_Blue_T0_Z0.ome.tif</t>
  </si>
  <si>
    <t>D2_</t>
  </si>
  <si>
    <t>D:\Reeves\Ana\151223\AH_ARPE_HSV1peptNeutr_211123_IA_151223_1027\Images\D2\D2_IX_Blue_T0_Z0.ome.tif</t>
  </si>
  <si>
    <t>D3_</t>
  </si>
  <si>
    <t>D:\Reeves\Ana\151223\AH_ARPE_HSV1peptNeutr_211123_IA_151223_1027\Images\D3\D3_IX_Blue_T0_Z0.ome.tif</t>
  </si>
  <si>
    <t>D4_</t>
  </si>
  <si>
    <t>D:\Reeves\Ana\151223\AH_ARPE_HSV1peptNeutr_211123_IA_151223_1027\Images\D4\D4_IX_Blue_T0_Z0.ome.tif</t>
  </si>
  <si>
    <t>D5_</t>
  </si>
  <si>
    <t>D:\Reeves\Ana\151223\AH_ARPE_HSV1peptNeutr_211123_IA_151223_1027\Images\D5\D5_IX_Blue_T0_Z0.ome.tif</t>
  </si>
  <si>
    <t>D6_</t>
  </si>
  <si>
    <t>D:\Reeves\Ana\151223\AH_ARPE_HSV1peptNeutr_211123_IA_151223_1027\Images\D6\D6_IX_Blue_T0_Z0.ome.tif</t>
  </si>
  <si>
    <t>D7_</t>
  </si>
  <si>
    <t>D:\Reeves\Ana\151223\AH_ARPE_HSV1peptNeutr_211123_IA_151223_1027\Images\D7\D7_IX_Blue_T0_Z0.ome.tif</t>
  </si>
  <si>
    <t>E1_</t>
  </si>
  <si>
    <t>D:\Reeves\Ana\151223\AH_ARPE_HSV1peptNeutr_211123_IA_151223_1027\Images\E1\E1_IX_Blue_T0_Z0.ome.tif</t>
  </si>
  <si>
    <t>E2_</t>
  </si>
  <si>
    <t>D:\Reeves\Ana\151223\AH_ARPE_HSV1peptNeutr_211123_IA_151223_1027\Images\E2\E2_IX_Blue_T0_Z0.ome.tif</t>
  </si>
  <si>
    <t>E3_</t>
  </si>
  <si>
    <t>D:\Reeves\Ana\151223\AH_ARPE_HSV1peptNeutr_211123_IA_151223_1027\Images\E3\E3_IX_Blue_T0_Z0.ome.tif</t>
  </si>
  <si>
    <t>E4_</t>
  </si>
  <si>
    <t>D:\Reeves\Ana\151223\AH_ARPE_HSV1peptNeutr_211123_IA_151223_1027\Images\E4\E4_IX_Blue_T0_Z0.ome.tif</t>
  </si>
  <si>
    <t>E5_</t>
  </si>
  <si>
    <t>D:\Reeves\Ana\151223\AH_ARPE_HSV1peptNeutr_211123_IA_151223_1027\Images\E5\E5_IX_Blue_T0_Z0.ome.tif</t>
  </si>
  <si>
    <t>E6_</t>
  </si>
  <si>
    <t>D:\Reeves\Ana\151223\AH_ARPE_HSV1peptNeutr_211123_IA_151223_1027\Images\E6\E6_IX_Blue_T0_Z0.ome.tif</t>
  </si>
  <si>
    <t>E7_</t>
  </si>
  <si>
    <t>D:\Reeves\Ana\151223\AH_ARPE_HSV1peptNeutr_211123_IA_151223_1027\Images\E7\E7_IX_Blue_T0_Z0.ome.tif</t>
  </si>
  <si>
    <t>F1_</t>
  </si>
  <si>
    <t>D:\Reeves\Ana\151223\AH_ARPE_HSV1peptNeutr_211123_IA_151223_1027\Images\F1\F1_IX_Blue_T0_Z0.ome.tif</t>
  </si>
  <si>
    <t>F2_</t>
  </si>
  <si>
    <t>D:\Reeves\Ana\151223\AH_ARPE_HSV1peptNeutr_211123_IA_151223_1027\Images\F2\F2_IX_Blue_T0_Z0.ome.tif</t>
  </si>
  <si>
    <t>F3_</t>
  </si>
  <si>
    <t>D:\Reeves\Ana\151223\AH_ARPE_HSV1peptNeutr_211123_IA_151223_1027\Images\F3\F3_IX_Blue_T0_Z0.ome.tif</t>
  </si>
  <si>
    <t>F4_</t>
  </si>
  <si>
    <t>D:\Reeves\Ana\151223\AH_ARPE_HSV1peptNeutr_211123_IA_151223_1027\Images\F4\F4_IX_Blue_T0_Z0.ome.tif</t>
  </si>
  <si>
    <t>F5_</t>
  </si>
  <si>
    <t>D:\Reeves\Ana\151223\AH_ARPE_HSV1peptNeutr_211123_IA_151223_1027\Images\F5\F5_IX_Blue_T0_Z0.ome.tif</t>
  </si>
  <si>
    <t>F6_</t>
  </si>
  <si>
    <t>D:\Reeves\Ana\151223\AH_ARPE_HSV1peptNeutr_211123_IA_151223_1027\Images\F6\F6_IX_Blue_T0_Z0.ome.tif</t>
  </si>
  <si>
    <t>F7_</t>
  </si>
  <si>
    <t>D:\Reeves\Ana\151223\AH_ARPE_HSV1peptNeutr_211123_IA_151223_1027\Images\F7\F7_IX_Blue_T0_Z0.ome.tif</t>
  </si>
  <si>
    <t>G1_</t>
  </si>
  <si>
    <t>D:\Reeves\Ana\151223\AH_ARPE_HSV1peptNeutr_211123_IA_151223_1027\Images\G1\G1_IX_Blue_T0_Z0.ome.tif</t>
  </si>
  <si>
    <t>G2_</t>
  </si>
  <si>
    <t>D:\Reeves\Ana\151223\AH_ARPE_HSV1peptNeutr_211123_IA_151223_1027\Images\G2\G2_IX_Blue_T0_Z0.ome.tif</t>
  </si>
  <si>
    <t>G3_</t>
  </si>
  <si>
    <t>D:\Reeves\Ana\151223\AH_ARPE_HSV1peptNeutr_211123_IA_151223_1027\Images\G3\G3_IX_Blue_T0_Z0.ome.tif</t>
  </si>
  <si>
    <t>G4_</t>
  </si>
  <si>
    <t>D:\Reeves\Ana\151223\AH_ARPE_HSV1peptNeutr_211123_IA_151223_1027\Images\G4\G4_IX_Blue_T0_Z0.ome.tif</t>
  </si>
  <si>
    <t>G5_</t>
  </si>
  <si>
    <t>D:\Reeves\Ana\151223\AH_ARPE_HSV1peptNeutr_211123_IA_151223_1027\Images\G5\G5_IX_Blue_T0_Z0.ome.tif</t>
  </si>
  <si>
    <t>G6_</t>
  </si>
  <si>
    <t>D:\Reeves\Ana\151223\AH_ARPE_HSV1peptNeutr_211123_IA_151223_1027\Images\G6\G6_IX_Blue_T0_Z0.ome.tif</t>
  </si>
  <si>
    <t>G7_</t>
  </si>
  <si>
    <t>D:\Reeves\Ana\151223\AH_ARPE_HSV1peptNeutr_211123_IA_151223_1027\Images\G7\G7_IX_Blue_T0_Z0.ome.tif</t>
  </si>
  <si>
    <t>H1_</t>
  </si>
  <si>
    <t>D:\Reeves\Ana\151223\AH_ARPE_HSV1peptNeutr_211123_IA_151223_1027\Images\H1\H1_IX_Blue_T0_Z0.ome.tif</t>
  </si>
  <si>
    <t>H2_</t>
  </si>
  <si>
    <t>D:\Reeves\Ana\151223\AH_ARPE_HSV1peptNeutr_211123_IA_151223_1027\Images\H2\H2_IX_Blue_T0_Z0.ome.tif</t>
  </si>
  <si>
    <t>H3_</t>
  </si>
  <si>
    <t>D:\Reeves\Ana\151223\AH_ARPE_HSV1peptNeutr_211123_IA_151223_1027\Images\H3\H3_IX_Blue_T0_Z0.ome.tif</t>
  </si>
  <si>
    <t>H4_</t>
  </si>
  <si>
    <t>D:\Reeves\Ana\151223\AH_ARPE_HSV1peptNeutr_211123_IA_151223_1027\Images\H4\H4_IX_Blue_T0_Z0.ome.tif</t>
  </si>
  <si>
    <t>H5_</t>
  </si>
  <si>
    <t>D:\Reeves\Ana\151223\AH_ARPE_HSV1peptNeutr_211123_IA_151223_1027\Images\H5\H5_IX_Blue_T0_Z0.ome.tif</t>
  </si>
  <si>
    <t>H6_</t>
  </si>
  <si>
    <t>D:\Reeves\Ana\151223\AH_ARPE_HSV1peptNeutr_211123_IA_151223_1027\Images\H6\H6_IX_Blue_T0_Z0.ome.tif</t>
  </si>
  <si>
    <t>H7_</t>
  </si>
  <si>
    <t>D:\Reeves\Ana\151223\AH_ARPE_HSV1peptNeutr_211123_IA_151223_1027\Images\H7\H7_IX_Blue_T0_Z0.ome.tif</t>
  </si>
  <si>
    <t>D:\Reeves\Ana\151223\AH_HFF_HSV1peptNeutr_011223_IA_151223_0827\Images\A1\A1_IX_Blue_T0_Z0.ome.tif</t>
  </si>
  <si>
    <t>D:\Reeves\Ana\151223\AH_HFF_HSV1peptNeutr_011223_IA_151223_0827\Images\A2\A2_IX_Blue_T0_Z0.ome.tif</t>
  </si>
  <si>
    <t>D:\Reeves\Ana\151223\AH_HFF_HSV1peptNeutr_011223_IA_151223_0827\Images\A3\A3_IX_Blue_T0_Z0.ome.tif</t>
  </si>
  <si>
    <t>D:\Reeves\Ana\151223\AH_HFF_HSV1peptNeutr_011223_IA_151223_0827\Images\A4\A4_IX_Blue_T0_Z0.ome.tif</t>
  </si>
  <si>
    <t>D:\Reeves\Ana\151223\AH_HFF_HSV1peptNeutr_011223_IA_151223_0827\Images\A5\A5_IX_Blue_T0_Z0.ome.tif</t>
  </si>
  <si>
    <t>D:\Reeves\Ana\151223\AH_HFF_HSV1peptNeutr_011223_IA_151223_0827\Images\A6\A6_IX_Blue_T0_Z0.ome.tif</t>
  </si>
  <si>
    <t>D:\Reeves\Ana\151223\AH_HFF_HSV1peptNeutr_011223_IA_151223_0827\Images\A7\A7_IX_Blue_T0_Z0.ome.tif</t>
  </si>
  <si>
    <t>D:\Reeves\Ana\151223\AH_HFF_HSV1peptNeutr_011223_IA_151223_0827\Images\A8\A8_IX_Blue_T0_Z0.ome.tif</t>
  </si>
  <si>
    <t>D:\Reeves\Ana\151223\AH_HFF_HSV1peptNeutr_011223_IA_151223_0827\Images\B1\B1_IX_Blue_T0_Z0.ome.tif</t>
  </si>
  <si>
    <t>D:\Reeves\Ana\151223\AH_HFF_HSV1peptNeutr_011223_IA_151223_0827\Images\B2\B2_IX_Blue_T0_Z0.ome.tif</t>
  </si>
  <si>
    <t>D:\Reeves\Ana\151223\AH_HFF_HSV1peptNeutr_011223_IA_151223_0827\Images\B3\B3_IX_Blue_T0_Z0.ome.tif</t>
  </si>
  <si>
    <t>D:\Reeves\Ana\151223\AH_HFF_HSV1peptNeutr_011223_IA_151223_0827\Images\B4\B4_IX_Blue_T0_Z0.ome.tif</t>
  </si>
  <si>
    <t>D:\Reeves\Ana\151223\AH_HFF_HSV1peptNeutr_011223_IA_151223_0827\Images\B5\B5_IX_Blue_T0_Z0.ome.tif</t>
  </si>
  <si>
    <t>D:\Reeves\Ana\151223\AH_HFF_HSV1peptNeutr_011223_IA_151223_0827\Images\B6\B6_IX_Blue_T0_Z0.ome.tif</t>
  </si>
  <si>
    <t>D:\Reeves\Ana\151223\AH_HFF_HSV1peptNeutr_011223_IA_151223_0827\Images\B7\B7_IX_Blue_T0_Z0.ome.tif</t>
  </si>
  <si>
    <t>B8_</t>
  </si>
  <si>
    <t>D:\Reeves\Ana\151223\AH_HFF_HSV1peptNeutr_011223_IA_151223_0827\Images\B8\B8_IX_Blue_T0_Z0.ome.tif</t>
  </si>
  <si>
    <t>D:\Reeves\Ana\151223\AH_HFF_HSV1peptNeutr_011223_IA_151223_0827\Images\C1\C1_IX_Blue_T0_Z0.ome.tif</t>
  </si>
  <si>
    <t>D:\Reeves\Ana\151223\AH_HFF_HSV1peptNeutr_011223_IA_151223_0827\Images\C2\C2_IX_Blue_T0_Z0.ome.tif</t>
  </si>
  <si>
    <t>D:\Reeves\Ana\151223\AH_HFF_HSV1peptNeutr_011223_IA_151223_0827\Images\C3\C3_IX_Blue_T0_Z0.ome.tif</t>
  </si>
  <si>
    <t>D:\Reeves\Ana\151223\AH_HFF_HSV1peptNeutr_011223_IA_151223_0827\Images\C4\C4_IX_Blue_T0_Z0.ome.tif</t>
  </si>
  <si>
    <t>D:\Reeves\Ana\151223\AH_HFF_HSV1peptNeutr_011223_IA_151223_0827\Images\C5\C5_IX_Blue_T0_Z0.ome.tif</t>
  </si>
  <si>
    <t>D:\Reeves\Ana\151223\AH_HFF_HSV1peptNeutr_011223_IA_151223_0827\Images\C6\C6_IX_Blue_T0_Z0.ome.tif</t>
  </si>
  <si>
    <t>D:\Reeves\Ana\151223\AH_HFF_HSV1peptNeutr_011223_IA_151223_0827\Images\C7\C7_IX_Blue_T0_Z0.ome.tif</t>
  </si>
  <si>
    <t>C8_</t>
  </si>
  <si>
    <t>D:\Reeves\Ana\151223\AH_HFF_HSV1peptNeutr_011223_IA_151223_0827\Images\C8\C8_IX_Blue_T0_Z0.ome.tif</t>
  </si>
  <si>
    <t>D:\Reeves\Ana\151223\AH_HFF_HSV1peptNeutr_011223_IA_151223_0827\Images\D1\D1_IX_Blue_T0_Z0.ome.tif</t>
  </si>
  <si>
    <t>D:\Reeves\Ana\151223\AH_HFF_HSV1peptNeutr_011223_IA_151223_0827\Images\D2\D2_IX_Blue_T0_Z0.ome.tif</t>
  </si>
  <si>
    <t>D:\Reeves\Ana\151223\AH_HFF_HSV1peptNeutr_011223_IA_151223_0827\Images\D3\D3_IX_Blue_T0_Z0.ome.tif</t>
  </si>
  <si>
    <t>D:\Reeves\Ana\151223\AH_HFF_HSV1peptNeutr_011223_IA_151223_0827\Images\D4\D4_IX_Blue_T0_Z0.ome.tif</t>
  </si>
  <si>
    <t>D:\Reeves\Ana\151223\AH_HFF_HSV1peptNeutr_011223_IA_151223_0827\Images\D5\D5_IX_Blue_T0_Z0.ome.tif</t>
  </si>
  <si>
    <t>D:\Reeves\Ana\151223\AH_HFF_HSV1peptNeutr_011223_IA_151223_0827\Images\D6\D6_IX_Blue_T0_Z0.ome.tif</t>
  </si>
  <si>
    <t>D:\Reeves\Ana\151223\AH_HFF_HSV1peptNeutr_011223_IA_151223_0827\Images\D7\D7_IX_Blue_T0_Z0.ome.tif</t>
  </si>
  <si>
    <t>D8_</t>
  </si>
  <si>
    <t>D:\Reeves\Ana\151223\AH_HFF_HSV1peptNeutr_011223_IA_151223_0827\Images\D8\D8_IX_Blue_T0_Z0.ome.tif</t>
  </si>
  <si>
    <t>D:\Reeves\Ana\151223\AH_HFF_HSV1peptNeutr_011223_IA_151223_0827\Images\E1\E1_IX_Blue_T0_Z0.ome.tif</t>
  </si>
  <si>
    <t>D:\Reeves\Ana\151223\AH_HFF_HSV1peptNeutr_011223_IA_151223_0827\Images\E2\E2_IX_Blue_T0_Z0.ome.tif</t>
  </si>
  <si>
    <t>D:\Reeves\Ana\151223\AH_HFF_HSV1peptNeutr_011223_IA_151223_0827\Images\E3\E3_IX_Blue_T0_Z0.ome.tif</t>
  </si>
  <si>
    <t>D:\Reeves\Ana\151223\AH_HFF_HSV1peptNeutr_011223_IA_151223_0827\Images\E4\E4_IX_Blue_T0_Z0.ome.tif</t>
  </si>
  <si>
    <t>D:\Reeves\Ana\151223\AH_HFF_HSV1peptNeutr_011223_IA_151223_0827\Images\E5\E5_IX_Blue_T0_Z0.ome.tif</t>
  </si>
  <si>
    <t>D:\Reeves\Ana\151223\AH_HFF_HSV1peptNeutr_011223_IA_151223_0827\Images\E6\E6_IX_Blue_T0_Z0.ome.tif</t>
  </si>
  <si>
    <t>D:\Reeves\Ana\151223\AH_HFF_HSV1peptNeutr_011223_IA_151223_0827\Images\E7\E7_IX_Blue_T0_Z0.ome.tif</t>
  </si>
  <si>
    <t>E8_</t>
  </si>
  <si>
    <t>D:\Reeves\Ana\151223\AH_HFF_HSV1peptNeutr_011223_IA_151223_0827\Images\E8\E8_IX_Blue_T0_Z0.ome.tif</t>
  </si>
  <si>
    <t>D:\Reeves\Ana\151223\AH_HFF_HSV1peptNeutr_011223_IA_151223_0827\Images\F1\F1_IX_Blue_T0_Z0.ome.tif</t>
  </si>
  <si>
    <t>D:\Reeves\Ana\151223\AH_HFF_HSV1peptNeutr_011223_IA_151223_0827\Images\F2\F2_IX_Blue_T0_Z0.ome.tif</t>
  </si>
  <si>
    <t>D:\Reeves\Ana\151223\AH_HFF_HSV1peptNeutr_011223_IA_151223_0827\Images\F3\F3_IX_Blue_T0_Z0.ome.tif</t>
  </si>
  <si>
    <t>D:\Reeves\Ana\151223\AH_HFF_HSV1peptNeutr_011223_IA_151223_0827\Images\F4\F4_IX_Blue_T0_Z0.ome.tif</t>
  </si>
  <si>
    <t>D:\Reeves\Ana\151223\AH_HFF_HSV1peptNeutr_011223_IA_151223_0827\Images\F5\F5_IX_Blue_T0_Z0.ome.tif</t>
  </si>
  <si>
    <t>D:\Reeves\Ana\151223\AH_HFF_HSV1peptNeutr_011223_IA_151223_0827\Images\F6\F6_IX_Blue_T0_Z0.ome.tif</t>
  </si>
  <si>
    <t>D:\Reeves\Ana\151223\AH_HFF_HSV1peptNeutr_011223_IA_151223_0827\Images\F7\F7_IX_Blue_T0_Z0.ome.tif</t>
  </si>
  <si>
    <t>F8_</t>
  </si>
  <si>
    <t>D:\Reeves\Ana\151223\AH_HFF_HSV1peptNeutr_011223_IA_151223_0827\Images\F8\F8_IX_Blue_T0_Z0.ome.tif</t>
  </si>
  <si>
    <t>D:\Reeves\Ana\151223\AH_HFF_HSV1peptNeutr_011223_IA_151223_0827\Images\G1\G1_IX_Blue_T0_Z0.ome.tif</t>
  </si>
  <si>
    <t>D:\Reeves\Ana\151223\AH_HFF_HSV1peptNeutr_011223_IA_151223_0827\Images\G2\G2_IX_Blue_T0_Z0.ome.tif</t>
  </si>
  <si>
    <t>D:\Reeves\Ana\151223\AH_HFF_HSV1peptNeutr_011223_IA_151223_0827\Images\G3\G3_IX_Blue_T0_Z0.ome.tif</t>
  </si>
  <si>
    <t>D:\Reeves\Ana\151223\AH_HFF_HSV1peptNeutr_011223_IA_151223_0827\Images\G4\G4_IX_Blue_T0_Z0.ome.tif</t>
  </si>
  <si>
    <t>D:\Reeves\Ana\151223\AH_HFF_HSV1peptNeutr_011223_IA_151223_0827\Images\G5\G5_IX_Blue_T0_Z0.ome.tif</t>
  </si>
  <si>
    <t>D:\Reeves\Ana\151223\AH_HFF_HSV1peptNeutr_011223_IA_151223_0827\Images\G6\G6_IX_Blue_T0_Z0.ome.tif</t>
  </si>
  <si>
    <t>D:\Reeves\Ana\151223\AH_HFF_HSV1peptNeutr_011223_IA_151223_0827\Images\G7\G7_IX_Blue_T0_Z0.ome.tif</t>
  </si>
  <si>
    <t>G8_</t>
  </si>
  <si>
    <t>D:\Reeves\Ana\151223\AH_HFF_HSV1peptNeutr_011223_IA_151223_0827\Images\G8\G8_IX_Blue_T0_Z0.ome.tif</t>
  </si>
  <si>
    <t>D:\Reeves\Ana\151223\AH_HFF_HSV1peptNeutr_011223_IA_151223_0827\Images\H1\H1_IX_Blue_T0_Z0.ome.tif</t>
  </si>
  <si>
    <t>D:\Reeves\Ana\151223\AH_HFF_HSV1peptNeutr_011223_IA_151223_0827\Images\H2\H2_IX_Blue_T0_Z0.ome.tif</t>
  </si>
  <si>
    <t>D:\Reeves\Ana\151223\AH_HFF_HSV1peptNeutr_011223_IA_151223_0827\Images\H3\H3_IX_Blue_T0_Z0.ome.tif</t>
  </si>
  <si>
    <t>D:\Reeves\Ana\151223\AH_HFF_HSV1peptNeutr_011223_IA_151223_0827\Images\H4\H4_IX_Blue_T0_Z0.ome.tif</t>
  </si>
  <si>
    <t>D:\Reeves\Ana\151223\AH_HFF_HSV1peptNeutr_011223_IA_151223_0827\Images\H5\H5_IX_Blue_T0_Z0.ome.tif</t>
  </si>
  <si>
    <t>D:\Reeves\Ana\151223\AH_HFF_HSV1peptNeutr_011223_IA_151223_0827\Images\H6\H6_IX_Blue_T0_Z0.ome.tif</t>
  </si>
  <si>
    <t>D:\Reeves\Ana\151223\AH_HFF_HSV1peptNeutr_011223_IA_151223_0827\Images\H7\H7_IX_Blue_T0_Z0.ome.tif</t>
  </si>
  <si>
    <t>H8_</t>
  </si>
  <si>
    <t>D:\Reeves\Ana\151223\AH_HFF_HSV1peptNeutr_011223_IA_151223_0827\Images\H8\H8_IX_Blue_T0_Z0.ome.tif</t>
  </si>
  <si>
    <t>01/3200'</t>
  </si>
  <si>
    <t>01/6400'</t>
  </si>
  <si>
    <t>E:\141223\AH_ARPE_HCMV_peptNeutr_131223_IA_141223_1356\Images\A1\A1_IX_Blue_T0_Z0.ome.tif</t>
  </si>
  <si>
    <t>E:\141223\AH_ARPE_HCMV_peptNeutr_131223_IA_141223_1356\Images\A2\A2_IX_Blue_T0_Z0.ome.tif</t>
  </si>
  <si>
    <t>E:\141223\AH_ARPE_HCMV_peptNeutr_131223_IA_141223_1356\Images\A3\A3_IX_Blue_T0_Z0.ome.tif</t>
  </si>
  <si>
    <t>E:\141223\AH_ARPE_HCMV_peptNeutr_131223_IA_141223_1356\Images\A4\A4_IX_Blue_T0_Z0.ome.tif</t>
  </si>
  <si>
    <t>E:\141223\AH_ARPE_HCMV_peptNeutr_131223_IA_141223_1356\Images\A5\A5_IX_Blue_T0_Z0.ome.tif</t>
  </si>
  <si>
    <t>E:\141223\AH_ARPE_HCMV_peptNeutr_131223_IA_141223_1356\Images\A6\A6_IX_Blue_T0_Z0.ome.tif</t>
  </si>
  <si>
    <t>E:\141223\AH_ARPE_HCMV_peptNeutr_131223_IA_141223_1356\Images\A7\A7_IX_Blue_T0_Z0.ome.tif</t>
  </si>
  <si>
    <t>E:\141223\AH_ARPE_HCMV_peptNeutr_131223_IA_141223_1356\Images\A8\A8_IX_Blue_T0_Z0.ome.tif</t>
  </si>
  <si>
    <t>E:\141223\AH_ARPE_HCMV_peptNeutr_131223_IA_141223_1356\Images\A9\A9_IX_Blue_T0_Z0.ome.tif</t>
  </si>
  <si>
    <t>E:\141223\AH_ARPE_HCMV_peptNeutr_131223_IA_141223_1356\Images\B1\B1_IX_Blue_T0_Z0.ome.tif</t>
  </si>
  <si>
    <t>E:\141223\AH_ARPE_HCMV_peptNeutr_131223_IA_141223_1356\Images\B2\B2_IX_Blue_T0_Z0.ome.tif</t>
  </si>
  <si>
    <t>E:\141223\AH_ARPE_HCMV_peptNeutr_131223_IA_141223_1356\Images\B3\B3_IX_Blue_T0_Z0.ome.tif</t>
  </si>
  <si>
    <t>E:\141223\AH_ARPE_HCMV_peptNeutr_131223_IA_141223_1356\Images\B4\B4_IX_Blue_T0_Z0.ome.tif</t>
  </si>
  <si>
    <t>E:\141223\AH_ARPE_HCMV_peptNeutr_131223_IA_141223_1356\Images\B5\B5_IX_Blue_T0_Z0.ome.tif</t>
  </si>
  <si>
    <t>E:\141223\AH_ARPE_HCMV_peptNeutr_131223_IA_141223_1356\Images\B6\B6_IX_Blue_T0_Z0.ome.tif</t>
  </si>
  <si>
    <t>E:\141223\AH_ARPE_HCMV_peptNeutr_131223_IA_141223_1356\Images\B7\B7_IX_Blue_T0_Z0.ome.tif</t>
  </si>
  <si>
    <t>E:\141223\AH_ARPE_HCMV_peptNeutr_131223_IA_141223_1356\Images\B8\B8_IX_Blue_T0_Z0.ome.tif</t>
  </si>
  <si>
    <t>B9_</t>
  </si>
  <si>
    <t>E:\141223\AH_ARPE_HCMV_peptNeutr_131223_IA_141223_1356\Images\B9\B9_IX_Blue_T0_Z0.ome.tif</t>
  </si>
  <si>
    <t>E:\141223\AH_ARPE_HCMV_peptNeutr_131223_IA_141223_1356\Images\C1\C1_IX_Blue_T0_Z0.ome.tif</t>
  </si>
  <si>
    <t>E:\141223\AH_ARPE_HCMV_peptNeutr_131223_IA_141223_1356\Images\C2\C2_IX_Blue_T0_Z0.ome.tif</t>
  </si>
  <si>
    <t>E:\141223\AH_ARPE_HCMV_peptNeutr_131223_IA_141223_1356\Images\C3\C3_IX_Blue_T0_Z0.ome.tif</t>
  </si>
  <si>
    <t>E:\141223\AH_ARPE_HCMV_peptNeutr_131223_IA_141223_1356\Images\C4\C4_IX_Blue_T0_Z0.ome.tif</t>
  </si>
  <si>
    <t>E:\141223\AH_ARPE_HCMV_peptNeutr_131223_IA_141223_1356\Images\C5\C5_IX_Blue_T0_Z0.ome.tif</t>
  </si>
  <si>
    <t>E:\141223\AH_ARPE_HCMV_peptNeutr_131223_IA_141223_1356\Images\C6\C6_IX_Blue_T0_Z0.ome.tif</t>
  </si>
  <si>
    <t>E:\141223\AH_ARPE_HCMV_peptNeutr_131223_IA_141223_1356\Images\D1\D1_IX_Blue_T0_Z0.ome.tif</t>
  </si>
  <si>
    <t>E:\141223\AH_ARPE_HCMV_peptNeutr_131223_IA_141223_1356\Images\D2\D2_IX_Blue_T0_Z0.ome.tif</t>
  </si>
  <si>
    <t>E:\141223\AH_ARPE_HCMV_peptNeutr_131223_IA_141223_1356\Images\D3\D3_IX_Blue_T0_Z0.ome.tif</t>
  </si>
  <si>
    <t>E:\141223\AH_ARPE_HCMV_peptNeutr_131223_IA_141223_1356\Images\D4\D4_IX_Blue_T0_Z0.ome.tif</t>
  </si>
  <si>
    <t>E:\141223\AH_ARPE_HCMV_peptNeutr_131223_IA_141223_1356\Images\D5\D5_IX_Blue_T0_Z0.ome.tif</t>
  </si>
  <si>
    <t>E:\141223\AH_ARPE_HCMV_peptNeutr_131223_IA_141223_1356\Images\D6\D6_IX_Blue_T0_Z0.ome.tif</t>
  </si>
  <si>
    <t>E:\141223\AH_ARPE_HCMV_peptNeutr_131223_IA_141223_1356\Images\E1\E1_IX_Blue_T0_Z0.ome.tif</t>
  </si>
  <si>
    <t>E:\141223\AH_ARPE_HCMV_peptNeutr_131223_IA_141223_1356\Images\E2\E2_IX_Blue_T0_Z0.ome.tif</t>
  </si>
  <si>
    <t>E:\141223\AH_ARPE_HCMV_peptNeutr_131223_IA_141223_1356\Images\E3\E3_IX_Blue_T0_Z0.ome.tif</t>
  </si>
  <si>
    <t>E:\141223\AH_ARPE_HCMV_peptNeutr_131223_IA_141223_1356\Images\E4\E4_IX_Blue_T0_Z0.ome.tif</t>
  </si>
  <si>
    <t>E:\141223\AH_ARPE_HCMV_peptNeutr_131223_IA_141223_1356\Images\E5\E5_IX_Blue_T0_Z0.ome.tif</t>
  </si>
  <si>
    <t>E:\141223\AH_ARPE_HCMV_peptNeutr_131223_IA_141223_1356\Images\E6\E6_IX_Blue_T0_Z0.ome.tif</t>
  </si>
  <si>
    <t>E:\141223\AH_ARPE_HCMV_peptNeutr_131223_IA_141223_1356\Images\F1\F1_IX_Blue_T0_Z0.ome.tif</t>
  </si>
  <si>
    <t>E:\141223\AH_ARPE_HCMV_peptNeutr_131223_IA_141223_1356\Images\F2\F2_IX_Blue_T0_Z0.ome.tif</t>
  </si>
  <si>
    <t>E:\141223\AH_ARPE_HCMV_peptNeutr_131223_IA_141223_1356\Images\F3\F3_IX_Blue_T0_Z0.ome.tif</t>
  </si>
  <si>
    <t>E:\141223\AH_ARPE_HCMV_peptNeutr_131223_IA_141223_1356\Images\F4\F4_IX_Blue_T0_Z0.ome.tif</t>
  </si>
  <si>
    <t>E:\141223\AH_ARPE_HCMV_peptNeutr_131223_IA_141223_1356\Images\F5\F5_IX_Blue_T0_Z0.ome.tif</t>
  </si>
  <si>
    <t>E:\141223\AH_ARPE_HCMV_peptNeutr_131223_IA_141223_1356\Images\F6\F6_IX_Blue_T0_Z0.ome.tif</t>
  </si>
  <si>
    <t>E:\141223\AH_ARPE_HCMV_peptNeutr_131223_IA_141223_1356\Images\G1\G1_IX_Blue_T0_Z0.ome.tif</t>
  </si>
  <si>
    <t>E:\141223\AH_ARPE_HCMV_peptNeutr_131223_IA_141223_1356\Images\G2\G2_IX_Blue_T0_Z0.ome.tif</t>
  </si>
  <si>
    <t>E:\141223\AH_ARPE_HCMV_peptNeutr_131223_IA_141223_1356\Images\G3\G3_IX_Blue_T0_Z0.ome.tif</t>
  </si>
  <si>
    <t>E:\141223\AH_ARPE_HCMV_peptNeutr_131223_IA_141223_1356\Images\G4\G4_IX_Blue_T0_Z0.ome.tif</t>
  </si>
  <si>
    <t>E:\141223\AH_ARPE_HCMV_peptNeutr_131223_IA_141223_1356\Images\G5\G5_IX_Blue_T0_Z0.ome.tif</t>
  </si>
  <si>
    <t>E:\141223\AH_ARPE_HCMV_peptNeutr_131223_IA_141223_1356\Images\G6\G6_IX_Blue_T0_Z0.ome.tif</t>
  </si>
  <si>
    <t>E:\141223\AH_ARPE_HCMV_peptNeutr_131223_IA_141223_1356\Images\H1\H1_IX_Blue_T0_Z0.ome.tif</t>
  </si>
  <si>
    <t>E:\141223\AH_ARPE_HCMV_peptNeutr_131223_IA_141223_1356\Images\H2\H2_IX_Blue_T0_Z0.ome.tif</t>
  </si>
  <si>
    <t>E:\141223\AH_ARPE_HCMV_peptNeutr_131223_IA_141223_1356\Images\H3\H3_IX_Blue_T0_Z0.ome.tif</t>
  </si>
  <si>
    <t>E:\141223\AH_ARPE_HCMV_peptNeutr_131223_IA_141223_1356\Images\H4\H4_IX_Blue_T0_Z0.ome.tif</t>
  </si>
  <si>
    <t>E:\141223\AH_ARPE_HCMV_peptNeutr_131223_IA_141223_1356\Images\H5\H5_IX_Blue_T0_Z0.ome.tif</t>
  </si>
  <si>
    <t>E:\141223\AH_ARPE_HCMV_peptNeutr_131223_IA_141223_1356\Images\H6\H6_IX_Blue_T0_Z0.ome.tif</t>
  </si>
  <si>
    <t>E:\141223\AH_HFF_HCMVpeptNeutr_071223_IA_141223_1455\Images\A1\A1_IX_Blue_T0_Z0.ome.tif</t>
  </si>
  <si>
    <t>E:\141223\AH_HFF_HCMVpeptNeutr_071223_IA_141223_1455\Images\A2\A2_IX_Blue_T0_Z0.ome.tif</t>
  </si>
  <si>
    <t>E:\141223\AH_HFF_HCMVpeptNeutr_071223_IA_141223_1455\Images\A3\A3_IX_Blue_T0_Z0.ome.tif</t>
  </si>
  <si>
    <t>E:\141223\AH_HFF_HCMVpeptNeutr_071223_IA_141223_1455\Images\A4\A4_IX_Blue_T0_Z0.ome.tif</t>
  </si>
  <si>
    <t>E:\141223\AH_HFF_HCMVpeptNeutr_071223_IA_141223_1455\Images\A5\A5_IX_Blue_T0_Z0.ome.tif</t>
  </si>
  <si>
    <t>E:\141223\AH_HFF_HCMVpeptNeutr_071223_IA_141223_1455\Images\A6\A6_IX_Blue_T0_Z0.ome.tif</t>
  </si>
  <si>
    <t>E:\141223\AH_HFF_HCMVpeptNeutr_071223_IA_141223_1455\Images\A7\A7_IX_Blue_T0_Z0.ome.tif</t>
  </si>
  <si>
    <t>E:\141223\AH_HFF_HCMVpeptNeutr_071223_IA_141223_1455\Images\A8\A8_IX_Blue_T0_Z0.ome.tif</t>
  </si>
  <si>
    <t>E:\141223\AH_HFF_HCMVpeptNeutr_071223_IA_141223_1455\Images\A9\A9_IX_Blue_T0_Z0.ome.tif</t>
  </si>
  <si>
    <t>E:\141223\AH_HFF_HCMVpeptNeutr_071223_IA_141223_1455\Images\B1\B1_IX_Blue_T0_Z0.ome.tif</t>
  </si>
  <si>
    <t>E:\141223\AH_HFF_HCMVpeptNeutr_071223_IA_141223_1455\Images\B2\B2_IX_Blue_T0_Z0.ome.tif</t>
  </si>
  <si>
    <t>E:\141223\AH_HFF_HCMVpeptNeutr_071223_IA_141223_1455\Images\B3\B3_IX_Blue_T0_Z0.ome.tif</t>
  </si>
  <si>
    <t>E:\141223\AH_HFF_HCMVpeptNeutr_071223_IA_141223_1455\Images\B4\B4_IX_Blue_T0_Z0.ome.tif</t>
  </si>
  <si>
    <t>E:\141223\AH_HFF_HCMVpeptNeutr_071223_IA_141223_1455\Images\B5\B5_IX_Blue_T0_Z0.ome.tif</t>
  </si>
  <si>
    <t>E:\141223\AH_HFF_HCMVpeptNeutr_071223_IA_141223_1455\Images\B6\B6_IX_Blue_T0_Z0.ome.tif</t>
  </si>
  <si>
    <t>E:\141223\AH_HFF_HCMVpeptNeutr_071223_IA_141223_1455\Images\B7\B7_IX_Blue_T0_Z0.ome.tif</t>
  </si>
  <si>
    <t>E:\141223\AH_HFF_HCMVpeptNeutr_071223_IA_141223_1455\Images\B8\B8_IX_Blue_T0_Z0.ome.tif</t>
  </si>
  <si>
    <t>E:\141223\AH_HFF_HCMVpeptNeutr_071223_IA_141223_1455\Images\B9\B9_IX_Blue_T0_Z0.ome.tif</t>
  </si>
  <si>
    <t>E:\141223\AH_HFF_HCMVpeptNeutr_071223_IA_141223_1455\Images\C1\C1_IX_Blue_T0_Z0.ome.tif</t>
  </si>
  <si>
    <t>E:\141223\AH_HFF_HCMVpeptNeutr_071223_IA_141223_1455\Images\C2\C2_IX_Blue_T0_Z0.ome.tif</t>
  </si>
  <si>
    <t>E:\141223\AH_HFF_HCMVpeptNeutr_071223_IA_141223_1455\Images\C3\C3_IX_Blue_T0_Z0.ome.tif</t>
  </si>
  <si>
    <t>E:\141223\AH_HFF_HCMVpeptNeutr_071223_IA_141223_1455\Images\C4\C4_IX_Blue_T0_Z0.ome.tif</t>
  </si>
  <si>
    <t>E:\141223\AH_HFF_HCMVpeptNeutr_071223_IA_141223_1455\Images\C5\C5_IX_Blue_T0_Z0.ome.tif</t>
  </si>
  <si>
    <t>E:\141223\AH_HFF_HCMVpeptNeutr_071223_IA_141223_1455\Images\C6\C6_IX_Blue_T0_Z0.ome.tif</t>
  </si>
  <si>
    <t>E:\141223\AH_HFF_HCMVpeptNeutr_071223_IA_141223_1455\Images\D1\D1_IX_Blue_T0_Z0.ome.tif</t>
  </si>
  <si>
    <t>E:\141223\AH_HFF_HCMVpeptNeutr_071223_IA_141223_1455\Images\D2\D2_IX_Blue_T0_Z0.ome.tif</t>
  </si>
  <si>
    <t>E:\141223\AH_HFF_HCMVpeptNeutr_071223_IA_141223_1455\Images\D3\D3_IX_Blue_T0_Z0.ome.tif</t>
  </si>
  <si>
    <t>E:\141223\AH_HFF_HCMVpeptNeutr_071223_IA_141223_1455\Images\D4\D4_IX_Blue_T0_Z0.ome.tif</t>
  </si>
  <si>
    <t>E:\141223\AH_HFF_HCMVpeptNeutr_071223_IA_141223_1455\Images\D5\D5_IX_Blue_T0_Z0.ome.tif</t>
  </si>
  <si>
    <t>E:\141223\AH_HFF_HCMVpeptNeutr_071223_IA_141223_1455\Images\D6\D6_IX_Blue_T0_Z0.ome.tif</t>
  </si>
  <si>
    <t>E:\141223\AH_HFF_HCMVpeptNeutr_071223_IA_141223_1455\Images\E1\E1_IX_Blue_T0_Z0.ome.tif</t>
  </si>
  <si>
    <t>E:\141223\AH_HFF_HCMVpeptNeutr_071223_IA_141223_1455\Images\E2\E2_IX_Blue_T0_Z0.ome.tif</t>
  </si>
  <si>
    <t>E:\141223\AH_HFF_HCMVpeptNeutr_071223_IA_141223_1455\Images\E3\E3_IX_Blue_T0_Z0.ome.tif</t>
  </si>
  <si>
    <t>E:\141223\AH_HFF_HCMVpeptNeutr_071223_IA_141223_1455\Images\E4\E4_IX_Blue_T0_Z0.ome.tif</t>
  </si>
  <si>
    <t>E:\141223\AH_HFF_HCMVpeptNeutr_071223_IA_141223_1455\Images\E5\E5_IX_Blue_T0_Z0.ome.tif</t>
  </si>
  <si>
    <t>E:\141223\AH_HFF_HCMVpeptNeutr_071223_IA_141223_1455\Images\E6\E6_IX_Blue_T0_Z0.ome.tif</t>
  </si>
  <si>
    <t>E:\141223\AH_HFF_HCMVpeptNeutr_071223_IA_141223_1455\Images\F1\F1_IX_Blue_T0_Z0.ome.tif</t>
  </si>
  <si>
    <t>E:\141223\AH_HFF_HCMVpeptNeutr_071223_IA_141223_1455\Images\F2\F2_IX_Blue_T0_Z0.ome.tif</t>
  </si>
  <si>
    <t>E:\141223\AH_HFF_HCMVpeptNeutr_071223_IA_141223_1455\Images\F3\F3_IX_Blue_T0_Z0.ome.tif</t>
  </si>
  <si>
    <t>E:\141223\AH_HFF_HCMVpeptNeutr_071223_IA_141223_1455\Images\F4\F4_IX_Blue_T0_Z0.ome.tif</t>
  </si>
  <si>
    <t>E:\141223\AH_HFF_HCMVpeptNeutr_071223_IA_141223_1455\Images\F5\F5_IX_Blue_T0_Z0.ome.tif</t>
  </si>
  <si>
    <t>E:\141223\AH_HFF_HCMVpeptNeutr_071223_IA_141223_1455\Images\F6\F6_IX_Blue_T0_Z0.ome.tif</t>
  </si>
  <si>
    <t>E:\141223\AH_HFF_HCMVpeptNeutr_071223_IA_141223_1455\Images\G1\G1_IX_Blue_T0_Z0.ome.tif</t>
  </si>
  <si>
    <t>E:\141223\AH_HFF_HCMVpeptNeutr_071223_IA_141223_1455\Images\G2\G2_IX_Blue_T0_Z0.ome.tif</t>
  </si>
  <si>
    <t>E:\141223\AH_HFF_HCMVpeptNeutr_071223_IA_141223_1455\Images\G3\G3_IX_Blue_T0_Z0.ome.tif</t>
  </si>
  <si>
    <t>E:\141223\AH_HFF_HCMVpeptNeutr_071223_IA_141223_1455\Images\G4\G4_IX_Blue_T0_Z0.ome.tif</t>
  </si>
  <si>
    <t>E:\141223\AH_HFF_HCMVpeptNeutr_071223_IA_141223_1455\Images\G5\G5_IX_Blue_T0_Z0.ome.tif</t>
  </si>
  <si>
    <t>E:\141223\AH_HFF_HCMVpeptNeutr_071223_IA_141223_1455\Images\G6\G6_IX_Blue_T0_Z0.ome.tif</t>
  </si>
  <si>
    <t>E:\141223\AH_HFF_HCMVpeptNeutr_071223_IA_141223_1455\Images\H1\H1_IX_Blue_T0_Z0.ome.tif</t>
  </si>
  <si>
    <t>E:\141223\AH_HFF_HCMVpeptNeutr_071223_IA_141223_1455\Images\H2\H2_IX_Blue_T0_Z0.ome.tif</t>
  </si>
  <si>
    <t>E:\141223\AH_HFF_HCMVpeptNeutr_071223_IA_141223_1455\Images\H3\H3_IX_Blue_T0_Z0.ome.tif</t>
  </si>
  <si>
    <t>E:\141223\AH_HFF_HCMVpeptNeutr_071223_IA_141223_1455\Images\H4\H4_IX_Blue_T0_Z0.ome.tif</t>
  </si>
  <si>
    <t>E:\141223\AH_HFF_HCMVpeptNeutr_071223_IA_141223_1455\Images\H5\H5_IX_Blue_T0_Z0.ome.tif</t>
  </si>
  <si>
    <t>E:\141223\AH_HFF_HCMVpeptNeutr_071223_IA_141223_1455\Images\H6\H6_IX_Blue_T0_Z0.ome.tif</t>
  </si>
  <si>
    <t>E:\141223\AH_ARPE_HCMVpeptNeutr_211123_IA_141223_1545\Images\A1\A1_IX_Blue_T0_Z0.ome.tif</t>
  </si>
  <si>
    <t>E:\141223\AH_ARPE_HCMVpeptNeutr_211123_IA_141223_1545\Images\A2\A2_IX_Blue_T0_Z0.ome.tif</t>
  </si>
  <si>
    <t>E:\141223\AH_ARPE_HCMVpeptNeutr_211123_IA_141223_1545\Images\A3\A3_IX_Blue_T0_Z0.ome.tif</t>
  </si>
  <si>
    <t>E:\141223\AH_ARPE_HCMVpeptNeutr_211123_IA_141223_1545\Images\A4\A4_IX_Blue_T0_Z0.ome.tif</t>
  </si>
  <si>
    <t>E:\141223\AH_ARPE_HCMVpeptNeutr_211123_IA_141223_1545\Images\A5\A5_IX_Blue_T0_Z0.ome.tif</t>
  </si>
  <si>
    <t>E:\141223\AH_ARPE_HCMVpeptNeutr_211123_IA_141223_1545\Images\A6\A6_IX_Blue_T0_Z0.ome.tif</t>
  </si>
  <si>
    <t>E:\141223\AH_ARPE_HCMVpeptNeutr_211123_IA_141223_1545\Images\A7\A7_IX_Blue_T0_Z0.ome.tif</t>
  </si>
  <si>
    <t>E:\141223\AH_ARPE_HCMVpeptNeutr_211123_IA_141223_1545\Images\A8\A8_IX_Blue_T0_Z0.ome.tif</t>
  </si>
  <si>
    <t>E:\141223\AH_ARPE_HCMVpeptNeutr_211123_IA_141223_1545\Images\A9\A9_IX_Blue_T0_Z0.ome.tif</t>
  </si>
  <si>
    <t>E:\141223\AH_ARPE_HCMVpeptNeutr_211123_IA_141223_1545\Images\B1\B1_IX_Blue_T0_Z0.ome.tif</t>
  </si>
  <si>
    <t>E:\141223\AH_ARPE_HCMVpeptNeutr_211123_IA_141223_1545\Images\B2\B2_IX_Blue_T0_Z0.ome.tif</t>
  </si>
  <si>
    <t>E:\141223\AH_ARPE_HCMVpeptNeutr_211123_IA_141223_1545\Images\B3\B3_IX_Blue_T0_Z0.ome.tif</t>
  </si>
  <si>
    <t>E:\141223\AH_ARPE_HCMVpeptNeutr_211123_IA_141223_1545\Images\B4\B4_IX_Blue_T0_Z0.ome.tif</t>
  </si>
  <si>
    <t>E:\141223\AH_ARPE_HCMVpeptNeutr_211123_IA_141223_1545\Images\B5\B5_IX_Blue_T0_Z0.ome.tif</t>
  </si>
  <si>
    <t>E:\141223\AH_ARPE_HCMVpeptNeutr_211123_IA_141223_1545\Images\B6\B6_IX_Blue_T0_Z0.ome.tif</t>
  </si>
  <si>
    <t>E:\141223\AH_ARPE_HCMVpeptNeutr_211123_IA_141223_1545\Images\C1\C1_IX_Blue_T0_Z0.ome.tif</t>
  </si>
  <si>
    <t>E:\141223\AH_ARPE_HCMVpeptNeutr_211123_IA_141223_1545\Images\C2\C2_IX_Blue_T0_Z0.ome.tif</t>
  </si>
  <si>
    <t>E:\141223\AH_ARPE_HCMVpeptNeutr_211123_IA_141223_1545\Images\C3\C3_IX_Blue_T0_Z0.ome.tif</t>
  </si>
  <si>
    <t>E:\141223\AH_ARPE_HCMVpeptNeutr_211123_IA_141223_1545\Images\C4\C4_IX_Blue_T0_Z0.ome.tif</t>
  </si>
  <si>
    <t>E:\141223\AH_ARPE_HCMVpeptNeutr_211123_IA_141223_1545\Images\C5\C5_IX_Blue_T0_Z0.ome.tif</t>
  </si>
  <si>
    <t>E:\141223\AH_ARPE_HCMVpeptNeutr_211123_IA_141223_1545\Images\C6\C6_IX_Blue_T0_Z0.ome.tif</t>
  </si>
  <si>
    <t>E:\141223\AH_ARPE_HCMVpeptNeutr_211123_IA_141223_1545\Images\D1\D1_IX_Blue_T0_Z0.ome.tif</t>
  </si>
  <si>
    <t>E:\141223\AH_ARPE_HCMVpeptNeutr_211123_IA_141223_1545\Images\D2\D2_IX_Blue_T0_Z0.ome.tif</t>
  </si>
  <si>
    <t>E:\141223\AH_ARPE_HCMVpeptNeutr_211123_IA_141223_1545\Images\D3\D3_IX_Blue_T0_Z0.ome.tif</t>
  </si>
  <si>
    <t>E:\141223\AH_ARPE_HCMVpeptNeutr_211123_IA_141223_1545\Images\D4\D4_IX_Blue_T0_Z0.ome.tif</t>
  </si>
  <si>
    <t>E:\141223\AH_ARPE_HCMVpeptNeutr_211123_IA_141223_1545\Images\D5\D5_IX_Blue_T0_Z0.ome.tif</t>
  </si>
  <si>
    <t>E:\141223\AH_ARPE_HCMVpeptNeutr_211123_IA_141223_1545\Images\D6\D6_IX_Blue_T0_Z0.ome.tif</t>
  </si>
  <si>
    <t>E:\141223\AH_ARPE_HCMVpeptNeutr_211123_IA_141223_1545\Images\E1\E1_IX_Blue_T0_Z0.ome.tif</t>
  </si>
  <si>
    <t>E:\141223\AH_ARPE_HCMVpeptNeutr_211123_IA_141223_1545\Images\E2\E2_IX_Blue_T0_Z0.ome.tif</t>
  </si>
  <si>
    <t>E:\141223\AH_ARPE_HCMVpeptNeutr_211123_IA_141223_1545\Images\E3\E3_IX_Blue_T0_Z0.ome.tif</t>
  </si>
  <si>
    <t>E:\141223\AH_ARPE_HCMVpeptNeutr_211123_IA_141223_1545\Images\E4\E4_IX_Blue_T0_Z0.ome.tif</t>
  </si>
  <si>
    <t>E:\141223\AH_ARPE_HCMVpeptNeutr_211123_IA_141223_1545\Images\E5\E5_IX_Blue_T0_Z0.ome.tif</t>
  </si>
  <si>
    <t>E:\141223\AH_ARPE_HCMVpeptNeutr_211123_IA_141223_1545\Images\E6\E6_IX_Blue_T0_Z0.ome.tif</t>
  </si>
  <si>
    <t>E:\141223\AH_ARPE_HCMVpeptNeutr_211123_IA_141223_1545\Images\F1\F1_IX_Blue_T0_Z0.ome.tif</t>
  </si>
  <si>
    <t>E:\141223\AH_ARPE_HCMVpeptNeutr_211123_IA_141223_1545\Images\F2\F2_IX_Blue_T0_Z0.ome.tif</t>
  </si>
  <si>
    <t>E:\141223\AH_ARPE_HCMVpeptNeutr_211123_IA_141223_1545\Images\F3\F3_IX_Blue_T0_Z0.ome.tif</t>
  </si>
  <si>
    <t>E:\141223\AH_ARPE_HCMVpeptNeutr_211123_IA_141223_1545\Images\F4\F4_IX_Blue_T0_Z0.ome.tif</t>
  </si>
  <si>
    <t>E:\141223\AH_ARPE_HCMVpeptNeutr_211123_IA_141223_1545\Images\F5\F5_IX_Blue_T0_Z0.ome.tif</t>
  </si>
  <si>
    <t>E:\141223\AH_ARPE_HCMVpeptNeutr_211123_IA_141223_1545\Images\F6\F6_IX_Blue_T0_Z0.ome.tif</t>
  </si>
  <si>
    <t>E:\141223\AH_ARPE_HCMVpeptNeutr_211123_IA_141223_1545\Images\G1\G1_IX_Blue_T0_Z0.ome.tif</t>
  </si>
  <si>
    <t>E:\141223\AH_ARPE_HCMVpeptNeutr_211123_IA_141223_1545\Images\G2\G2_IX_Blue_T0_Z0.ome.tif</t>
  </si>
  <si>
    <t>E:\141223\AH_ARPE_HCMVpeptNeutr_211123_IA_141223_1545\Images\G3\G3_IX_Blue_T0_Z0.ome.tif</t>
  </si>
  <si>
    <t>E:\141223\AH_ARPE_HCMVpeptNeutr_211123_IA_141223_1545\Images\G4\G4_IX_Blue_T0_Z0.ome.tif</t>
  </si>
  <si>
    <t>E:\141223\AH_ARPE_HCMVpeptNeutr_211123_IA_141223_1545\Images\G5\G5_IX_Blue_T0_Z0.ome.tif</t>
  </si>
  <si>
    <t>E:\141223\AH_ARPE_HCMVpeptNeutr_211123_IA_141223_1545\Images\G6\G6_IX_Blue_T0_Z0.ome.tif</t>
  </si>
  <si>
    <t>E:\141223\AH_ARPE_HCMVpeptNeutr_211123_IA_141223_1545\Images\H1\H1_IX_Blue_T0_Z0.ome.tif</t>
  </si>
  <si>
    <t>E:\141223\AH_ARPE_HCMVpeptNeutr_211123_IA_141223_1545\Images\H2\H2_IX_Blue_T0_Z0.ome.tif</t>
  </si>
  <si>
    <t>E:\141223\AH_ARPE_HCMVpeptNeutr_211123_IA_141223_1545\Images\H3\H3_IX_Blue_T0_Z0.ome.tif</t>
  </si>
  <si>
    <t>E:\141223\AH_ARPE_HCMVpeptNeutr_211123_IA_141223_1545\Images\H4\H4_IX_Blue_T0_Z0.ome.tif</t>
  </si>
  <si>
    <t>E:\141223\AH_ARPE_HCMVpeptNeutr_211123_IA_141223_1545\Images\H5\H5_IX_Blue_T0_Z0.ome.tif</t>
  </si>
  <si>
    <t>E:\141223\AH_ARPE_HCMVpeptNeutr_211123_IA_141223_1545\Images\H6\H6_IX_Blue_T0_Z0.ome.tif</t>
  </si>
  <si>
    <t>Cell type</t>
  </si>
  <si>
    <t>Virus</t>
  </si>
  <si>
    <t>ARPE</t>
  </si>
  <si>
    <t>HCMV</t>
  </si>
  <si>
    <t>HFF</t>
  </si>
  <si>
    <t>HSV1 ARPE 21/11/23</t>
  </si>
  <si>
    <t>A 1/100</t>
  </si>
  <si>
    <t>B 1/200</t>
  </si>
  <si>
    <t>C 1/400</t>
  </si>
  <si>
    <t>D 1/800</t>
  </si>
  <si>
    <t>E 1/1600</t>
  </si>
  <si>
    <t>F 1/3200</t>
  </si>
  <si>
    <t>G 1/6400</t>
  </si>
  <si>
    <t>H Control</t>
  </si>
  <si>
    <t xml:space="preserve">HSV1 </t>
  </si>
  <si>
    <t>HCMV ARPE REPEAT 13/12/23</t>
  </si>
  <si>
    <t>HCMV ARPE 21/11/23</t>
  </si>
  <si>
    <t>HCMV HFF 07/12/23</t>
  </si>
  <si>
    <t>HSV1 HFF</t>
  </si>
  <si>
    <t>HSV1 HFF 01/12/23</t>
  </si>
  <si>
    <t>HCMV ARPE</t>
  </si>
  <si>
    <t>HCMV HFF</t>
  </si>
  <si>
    <t>HSV1 ARPE</t>
  </si>
  <si>
    <t>1/3200</t>
  </si>
  <si>
    <t>1/6400</t>
  </si>
  <si>
    <t>% of cells infected in the prescence of AD6 peptide relative to virus only control</t>
  </si>
  <si>
    <t>T-test of significance for each peptide at each concentration (p value)</t>
  </si>
  <si>
    <t xml:space="preserve">T-test P Value </t>
  </si>
  <si>
    <t xml:space="preserve">Degrees of significance for each peptide at each concentration </t>
  </si>
  <si>
    <t>100mM</t>
  </si>
  <si>
    <t>50mM</t>
  </si>
  <si>
    <t>25mM</t>
  </si>
  <si>
    <t>12.5mM</t>
  </si>
  <si>
    <t>6.25mM</t>
  </si>
  <si>
    <t>3.125mM</t>
  </si>
  <si>
    <t>1.5625mM</t>
  </si>
  <si>
    <t>Man Whiteney U significance for each peptide at each concentration (p value)</t>
  </si>
  <si>
    <t>…..</t>
  </si>
  <si>
    <t>N/A</t>
  </si>
  <si>
    <t xml:space="preserve">HCMV + Epithelial cells </t>
  </si>
  <si>
    <t>HCMV + Fibroblasts</t>
  </si>
  <si>
    <t>HSV1 + Epithelial cells</t>
  </si>
  <si>
    <t>HSV1 + Fibroblasts</t>
  </si>
  <si>
    <t>1.56mM</t>
  </si>
  <si>
    <t>3.13mM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</si>
</sst>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" fontId="0" fillId="0" borderId="0" xfId="0" applyNumberForma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4" fillId="0" borderId="0" xfId="0" applyFont="1"/>
    <xf numFmtId="0" fontId="16" fillId="0" borderId="11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49" fontId="0" fillId="0" borderId="34" xfId="0" applyNumberFormat="1" applyBorder="1"/>
    <xf numFmtId="49" fontId="0" fillId="0" borderId="35" xfId="0" applyNumberFormat="1" applyBorder="1"/>
    <xf numFmtId="49" fontId="0" fillId="0" borderId="0" xfId="0" applyNumberFormat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20" fillId="0" borderId="0" xfId="0" applyFont="1"/>
    <xf numFmtId="0" fontId="0" fillId="0" borderId="39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Percentage infection of cells in the presence of all concentrations of AD-6 peptide normalised to virus only controls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42612371473368"/>
          <c:y val="0.19141652160417569"/>
          <c:w val="0.86637145604324217"/>
          <c:h val="0.562593225535042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Results!$A$4</c:f>
              <c:strCache>
                <c:ptCount val="1"/>
                <c:pt idx="0">
                  <c:v>100mM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Results!$B$1:$I$3</c:f>
              <c:multiLvlStrCache>
                <c:ptCount val="8"/>
                <c:lvl>
                  <c:pt idx="0">
                    <c:v>HSV1 AD6</c:v>
                  </c:pt>
                  <c:pt idx="1">
                    <c:v>HCMV AD6</c:v>
                  </c:pt>
                  <c:pt idx="2">
                    <c:v>HSV1 AD6</c:v>
                  </c:pt>
                  <c:pt idx="3">
                    <c:v>HCMV AD6</c:v>
                  </c:pt>
                  <c:pt idx="4">
                    <c:v>HSV1 AD6</c:v>
                  </c:pt>
                  <c:pt idx="5">
                    <c:v>HCMV AD6</c:v>
                  </c:pt>
                  <c:pt idx="6">
                    <c:v>HSV1 AD6</c:v>
                  </c:pt>
                  <c:pt idx="7">
                    <c:v>HCMV AD6</c:v>
                  </c:pt>
                </c:lvl>
                <c:lvl>
                  <c:pt idx="0">
                    <c:v>HCMV + Epithelial cells </c:v>
                  </c:pt>
                  <c:pt idx="2">
                    <c:v>HCMV + Fibroblasts</c:v>
                  </c:pt>
                  <c:pt idx="4">
                    <c:v>HSV1 + Epithelial cells</c:v>
                  </c:pt>
                  <c:pt idx="6">
                    <c:v>HSV1 + Fibroblasts</c:v>
                  </c:pt>
                </c:lvl>
              </c:multiLvlStrCache>
            </c:multiLvlStrRef>
          </c:cat>
          <c:val>
            <c:numRef>
              <c:f>Results!$B$4:$I$4</c:f>
              <c:numCache>
                <c:formatCode>General</c:formatCode>
                <c:ptCount val="8"/>
                <c:pt idx="0">
                  <c:v>48.940914158305468</c:v>
                </c:pt>
                <c:pt idx="1">
                  <c:v>114.9386845039019</c:v>
                </c:pt>
                <c:pt idx="2">
                  <c:v>44.419604471195193</c:v>
                </c:pt>
                <c:pt idx="3">
                  <c:v>50.748065348237311</c:v>
                </c:pt>
                <c:pt idx="4">
                  <c:v>22.751046025104603</c:v>
                </c:pt>
                <c:pt idx="5">
                  <c:v>121.0774058577406</c:v>
                </c:pt>
                <c:pt idx="6">
                  <c:v>12.661498708010338</c:v>
                </c:pt>
                <c:pt idx="7">
                  <c:v>89.018087855297154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D-4EC0-80D7-23B7576BABE6}"/>
            </c:ext>
          </c:extLst>
        </c:ser>
        <c:ser>
          <c:idx val="1"/>
          <c:order val="1"/>
          <c:tx>
            <c:strRef>
              <c:f>Results!$A$5</c:f>
              <c:strCache>
                <c:ptCount val="1"/>
                <c:pt idx="0">
                  <c:v>50mM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Results!$B$1:$I$3</c:f>
              <c:multiLvlStrCache>
                <c:ptCount val="8"/>
                <c:lvl>
                  <c:pt idx="0">
                    <c:v>HSV1 AD6</c:v>
                  </c:pt>
                  <c:pt idx="1">
                    <c:v>HCMV AD6</c:v>
                  </c:pt>
                  <c:pt idx="2">
                    <c:v>HSV1 AD6</c:v>
                  </c:pt>
                  <c:pt idx="3">
                    <c:v>HCMV AD6</c:v>
                  </c:pt>
                  <c:pt idx="4">
                    <c:v>HSV1 AD6</c:v>
                  </c:pt>
                  <c:pt idx="5">
                    <c:v>HCMV AD6</c:v>
                  </c:pt>
                  <c:pt idx="6">
                    <c:v>HSV1 AD6</c:v>
                  </c:pt>
                  <c:pt idx="7">
                    <c:v>HCMV AD6</c:v>
                  </c:pt>
                </c:lvl>
                <c:lvl>
                  <c:pt idx="0">
                    <c:v>HCMV + Epithelial cells </c:v>
                  </c:pt>
                  <c:pt idx="2">
                    <c:v>HCMV + Fibroblasts</c:v>
                  </c:pt>
                  <c:pt idx="4">
                    <c:v>HSV1 + Epithelial cells</c:v>
                  </c:pt>
                  <c:pt idx="6">
                    <c:v>HSV1 + Fibroblasts</c:v>
                  </c:pt>
                </c:lvl>
              </c:multiLvlStrCache>
            </c:multiLvlStrRef>
          </c:cat>
          <c:val>
            <c:numRef>
              <c:f>Results!$B$5:$I$5</c:f>
              <c:numCache>
                <c:formatCode>General</c:formatCode>
                <c:ptCount val="8"/>
                <c:pt idx="0">
                  <c:v>61.315496098104781</c:v>
                </c:pt>
                <c:pt idx="1">
                  <c:v>111.37123745819397</c:v>
                </c:pt>
                <c:pt idx="2">
                  <c:v>44.247635425623386</c:v>
                </c:pt>
                <c:pt idx="3">
                  <c:v>40.567497850386928</c:v>
                </c:pt>
                <c:pt idx="4">
                  <c:v>39.696652719665281</c:v>
                </c:pt>
                <c:pt idx="5">
                  <c:v>133.12412831241284</c:v>
                </c:pt>
                <c:pt idx="6">
                  <c:v>29.198966408268738</c:v>
                </c:pt>
                <c:pt idx="7">
                  <c:v>86.563307493540094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D-4EC0-80D7-23B7576BABE6}"/>
            </c:ext>
          </c:extLst>
        </c:ser>
        <c:ser>
          <c:idx val="2"/>
          <c:order val="2"/>
          <c:tx>
            <c:strRef>
              <c:f>Results!$A$6</c:f>
              <c:strCache>
                <c:ptCount val="1"/>
                <c:pt idx="0">
                  <c:v>25mM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Results!$B$1:$I$3</c:f>
              <c:multiLvlStrCache>
                <c:ptCount val="8"/>
                <c:lvl>
                  <c:pt idx="0">
                    <c:v>HSV1 AD6</c:v>
                  </c:pt>
                  <c:pt idx="1">
                    <c:v>HCMV AD6</c:v>
                  </c:pt>
                  <c:pt idx="2">
                    <c:v>HSV1 AD6</c:v>
                  </c:pt>
                  <c:pt idx="3">
                    <c:v>HCMV AD6</c:v>
                  </c:pt>
                  <c:pt idx="4">
                    <c:v>HSV1 AD6</c:v>
                  </c:pt>
                  <c:pt idx="5">
                    <c:v>HCMV AD6</c:v>
                  </c:pt>
                  <c:pt idx="6">
                    <c:v>HSV1 AD6</c:v>
                  </c:pt>
                  <c:pt idx="7">
                    <c:v>HCMV AD6</c:v>
                  </c:pt>
                </c:lvl>
                <c:lvl>
                  <c:pt idx="0">
                    <c:v>HCMV + Epithelial cells </c:v>
                  </c:pt>
                  <c:pt idx="2">
                    <c:v>HCMV + Fibroblasts</c:v>
                  </c:pt>
                  <c:pt idx="4">
                    <c:v>HSV1 + Epithelial cells</c:v>
                  </c:pt>
                  <c:pt idx="6">
                    <c:v>HSV1 + Fibroblasts</c:v>
                  </c:pt>
                </c:lvl>
              </c:multiLvlStrCache>
            </c:multiLvlStrRef>
          </c:cat>
          <c:val>
            <c:numRef>
              <c:f>Results!$B$6:$I$6</c:f>
              <c:numCache>
                <c:formatCode>General</c:formatCode>
                <c:ptCount val="8"/>
                <c:pt idx="0">
                  <c:v>96.76700111482721</c:v>
                </c:pt>
                <c:pt idx="1">
                  <c:v>75.696767001114821</c:v>
                </c:pt>
                <c:pt idx="2">
                  <c:v>54.187446259673258</c:v>
                </c:pt>
                <c:pt idx="3">
                  <c:v>45.760963026655197</c:v>
                </c:pt>
                <c:pt idx="4">
                  <c:v>38.110181311018138</c:v>
                </c:pt>
                <c:pt idx="5">
                  <c:v>143.51464435146443</c:v>
                </c:pt>
                <c:pt idx="6">
                  <c:v>23.255813953488374</c:v>
                </c:pt>
                <c:pt idx="7">
                  <c:v>84.883720930232585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3D-4EC0-80D7-23B7576BABE6}"/>
            </c:ext>
          </c:extLst>
        </c:ser>
        <c:ser>
          <c:idx val="3"/>
          <c:order val="3"/>
          <c:tx>
            <c:strRef>
              <c:f>Results!$A$7</c:f>
              <c:strCache>
                <c:ptCount val="1"/>
                <c:pt idx="0">
                  <c:v>12.5mM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Results!$B$1:$I$3</c:f>
              <c:multiLvlStrCache>
                <c:ptCount val="8"/>
                <c:lvl>
                  <c:pt idx="0">
                    <c:v>HSV1 AD6</c:v>
                  </c:pt>
                  <c:pt idx="1">
                    <c:v>HCMV AD6</c:v>
                  </c:pt>
                  <c:pt idx="2">
                    <c:v>HSV1 AD6</c:v>
                  </c:pt>
                  <c:pt idx="3">
                    <c:v>HCMV AD6</c:v>
                  </c:pt>
                  <c:pt idx="4">
                    <c:v>HSV1 AD6</c:v>
                  </c:pt>
                  <c:pt idx="5">
                    <c:v>HCMV AD6</c:v>
                  </c:pt>
                  <c:pt idx="6">
                    <c:v>HSV1 AD6</c:v>
                  </c:pt>
                  <c:pt idx="7">
                    <c:v>HCMV AD6</c:v>
                  </c:pt>
                </c:lvl>
                <c:lvl>
                  <c:pt idx="0">
                    <c:v>HCMV + Epithelial cells </c:v>
                  </c:pt>
                  <c:pt idx="2">
                    <c:v>HCMV + Fibroblasts</c:v>
                  </c:pt>
                  <c:pt idx="4">
                    <c:v>HSV1 + Epithelial cells</c:v>
                  </c:pt>
                  <c:pt idx="6">
                    <c:v>HSV1 + Fibroblasts</c:v>
                  </c:pt>
                </c:lvl>
              </c:multiLvlStrCache>
            </c:multiLvlStrRef>
          </c:cat>
          <c:val>
            <c:numRef>
              <c:f>Results!$B$7:$I$7</c:f>
              <c:numCache>
                <c:formatCode>General</c:formatCode>
                <c:ptCount val="8"/>
                <c:pt idx="0">
                  <c:v>83.61204013377926</c:v>
                </c:pt>
                <c:pt idx="1">
                  <c:v>98.216276477146053</c:v>
                </c:pt>
                <c:pt idx="2">
                  <c:v>71.246775580395536</c:v>
                </c:pt>
                <c:pt idx="3">
                  <c:v>39.294926913155642</c:v>
                </c:pt>
                <c:pt idx="4">
                  <c:v>55.230125523012553</c:v>
                </c:pt>
                <c:pt idx="5">
                  <c:v>147.78591352859135</c:v>
                </c:pt>
                <c:pt idx="6">
                  <c:v>15.116279069767444</c:v>
                </c:pt>
                <c:pt idx="7">
                  <c:v>72.028423772609827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3D-4EC0-80D7-23B7576BABE6}"/>
            </c:ext>
          </c:extLst>
        </c:ser>
        <c:ser>
          <c:idx val="4"/>
          <c:order val="4"/>
          <c:tx>
            <c:strRef>
              <c:f>Results!$A$8</c:f>
              <c:strCache>
                <c:ptCount val="1"/>
                <c:pt idx="0">
                  <c:v>6.25mM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Results!$B$1:$I$3</c:f>
              <c:multiLvlStrCache>
                <c:ptCount val="8"/>
                <c:lvl>
                  <c:pt idx="0">
                    <c:v>HSV1 AD6</c:v>
                  </c:pt>
                  <c:pt idx="1">
                    <c:v>HCMV AD6</c:v>
                  </c:pt>
                  <c:pt idx="2">
                    <c:v>HSV1 AD6</c:v>
                  </c:pt>
                  <c:pt idx="3">
                    <c:v>HCMV AD6</c:v>
                  </c:pt>
                  <c:pt idx="4">
                    <c:v>HSV1 AD6</c:v>
                  </c:pt>
                  <c:pt idx="5">
                    <c:v>HCMV AD6</c:v>
                  </c:pt>
                  <c:pt idx="6">
                    <c:v>HSV1 AD6</c:v>
                  </c:pt>
                  <c:pt idx="7">
                    <c:v>HCMV AD6</c:v>
                  </c:pt>
                </c:lvl>
                <c:lvl>
                  <c:pt idx="0">
                    <c:v>HCMV + Epithelial cells </c:v>
                  </c:pt>
                  <c:pt idx="2">
                    <c:v>HCMV + Fibroblasts</c:v>
                  </c:pt>
                  <c:pt idx="4">
                    <c:v>HSV1 + Epithelial cells</c:v>
                  </c:pt>
                  <c:pt idx="6">
                    <c:v>HSV1 + Fibroblasts</c:v>
                  </c:pt>
                </c:lvl>
              </c:multiLvlStrCache>
            </c:multiLvlStrRef>
          </c:cat>
          <c:val>
            <c:numRef>
              <c:f>Results!$B$8:$I$8</c:f>
              <c:numCache>
                <c:formatCode>General</c:formatCode>
                <c:ptCount val="8"/>
                <c:pt idx="0">
                  <c:v>87.068004459308796</c:v>
                </c:pt>
                <c:pt idx="1">
                  <c:v>98.773690078037887</c:v>
                </c:pt>
                <c:pt idx="2">
                  <c:v>63.602751504729149</c:v>
                </c:pt>
                <c:pt idx="3">
                  <c:v>59.673258813413575</c:v>
                </c:pt>
                <c:pt idx="4">
                  <c:v>83.507670850767084</c:v>
                </c:pt>
                <c:pt idx="5">
                  <c:v>128.10320781032078</c:v>
                </c:pt>
                <c:pt idx="6">
                  <c:v>43.669250645994836</c:v>
                </c:pt>
                <c:pt idx="7">
                  <c:v>71.447028423772622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3D-4EC0-80D7-23B7576BABE6}"/>
            </c:ext>
          </c:extLst>
        </c:ser>
        <c:ser>
          <c:idx val="5"/>
          <c:order val="5"/>
          <c:tx>
            <c:strRef>
              <c:f>Results!$A$9</c:f>
              <c:strCache>
                <c:ptCount val="1"/>
                <c:pt idx="0">
                  <c:v>3.13mM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Results!$B$1:$I$3</c:f>
              <c:multiLvlStrCache>
                <c:ptCount val="8"/>
                <c:lvl>
                  <c:pt idx="0">
                    <c:v>HSV1 AD6</c:v>
                  </c:pt>
                  <c:pt idx="1">
                    <c:v>HCMV AD6</c:v>
                  </c:pt>
                  <c:pt idx="2">
                    <c:v>HSV1 AD6</c:v>
                  </c:pt>
                  <c:pt idx="3">
                    <c:v>HCMV AD6</c:v>
                  </c:pt>
                  <c:pt idx="4">
                    <c:v>HSV1 AD6</c:v>
                  </c:pt>
                  <c:pt idx="5">
                    <c:v>HCMV AD6</c:v>
                  </c:pt>
                  <c:pt idx="6">
                    <c:v>HSV1 AD6</c:v>
                  </c:pt>
                  <c:pt idx="7">
                    <c:v>HCMV AD6</c:v>
                  </c:pt>
                </c:lvl>
                <c:lvl>
                  <c:pt idx="0">
                    <c:v>HCMV + Epithelial cells </c:v>
                  </c:pt>
                  <c:pt idx="2">
                    <c:v>HCMV + Fibroblasts</c:v>
                  </c:pt>
                  <c:pt idx="4">
                    <c:v>HSV1 + Epithelial cells</c:v>
                  </c:pt>
                  <c:pt idx="6">
                    <c:v>HSV1 + Fibroblasts</c:v>
                  </c:pt>
                </c:lvl>
              </c:multiLvlStrCache>
            </c:multiLvlStrRef>
          </c:cat>
          <c:val>
            <c:numRef>
              <c:f>Results!$B$9:$I$9</c:f>
              <c:numCache>
                <c:formatCode>General</c:formatCode>
                <c:ptCount val="8"/>
                <c:pt idx="0">
                  <c:v>90.746934225195076</c:v>
                </c:pt>
                <c:pt idx="1">
                  <c:v>99.331103678929765</c:v>
                </c:pt>
                <c:pt idx="2">
                  <c:v>72.794496990541703</c:v>
                </c:pt>
                <c:pt idx="3">
                  <c:v>78.366294067067926</c:v>
                </c:pt>
                <c:pt idx="4">
                  <c:v>80.892608089260804</c:v>
                </c:pt>
                <c:pt idx="5">
                  <c:v>131.76429567642961</c:v>
                </c:pt>
                <c:pt idx="6">
                  <c:v>11.111111111111111</c:v>
                </c:pt>
                <c:pt idx="7">
                  <c:v>36.046511627906973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13D-4EC0-80D7-23B7576BABE6}"/>
            </c:ext>
          </c:extLst>
        </c:ser>
        <c:ser>
          <c:idx val="6"/>
          <c:order val="6"/>
          <c:tx>
            <c:strRef>
              <c:f>Results!$A$10</c:f>
              <c:strCache>
                <c:ptCount val="1"/>
                <c:pt idx="0">
                  <c:v>1.56mM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Results!$B$1:$I$3</c:f>
              <c:multiLvlStrCache>
                <c:ptCount val="8"/>
                <c:lvl>
                  <c:pt idx="0">
                    <c:v>HSV1 AD6</c:v>
                  </c:pt>
                  <c:pt idx="1">
                    <c:v>HCMV AD6</c:v>
                  </c:pt>
                  <c:pt idx="2">
                    <c:v>HSV1 AD6</c:v>
                  </c:pt>
                  <c:pt idx="3">
                    <c:v>HCMV AD6</c:v>
                  </c:pt>
                  <c:pt idx="4">
                    <c:v>HSV1 AD6</c:v>
                  </c:pt>
                  <c:pt idx="5">
                    <c:v>HCMV AD6</c:v>
                  </c:pt>
                  <c:pt idx="6">
                    <c:v>HSV1 AD6</c:v>
                  </c:pt>
                  <c:pt idx="7">
                    <c:v>HCMV AD6</c:v>
                  </c:pt>
                </c:lvl>
                <c:lvl>
                  <c:pt idx="0">
                    <c:v>HCMV + Epithelial cells </c:v>
                  </c:pt>
                  <c:pt idx="2">
                    <c:v>HCMV + Fibroblasts</c:v>
                  </c:pt>
                  <c:pt idx="4">
                    <c:v>HSV1 + Epithelial cells</c:v>
                  </c:pt>
                  <c:pt idx="6">
                    <c:v>HSV1 + Fibroblasts</c:v>
                  </c:pt>
                </c:lvl>
              </c:multiLvlStrCache>
            </c:multiLvlStrRef>
          </c:cat>
          <c:val>
            <c:numRef>
              <c:f>Results!$B$10:$I$10</c:f>
              <c:numCache>
                <c:formatCode>General</c:formatCode>
                <c:ptCount val="8"/>
                <c:pt idx="0">
                  <c:v>88.628762541806026</c:v>
                </c:pt>
                <c:pt idx="1">
                  <c:v>96.209587513935347</c:v>
                </c:pt>
                <c:pt idx="2">
                  <c:v>105.57179707652624</c:v>
                </c:pt>
                <c:pt idx="3">
                  <c:v>79.931212381771275</c:v>
                </c:pt>
                <c:pt idx="4">
                  <c:v>114.8884239888424</c:v>
                </c:pt>
                <c:pt idx="5">
                  <c:v>111.48884239888423</c:v>
                </c:pt>
                <c:pt idx="6">
                  <c:v>41.343669250645995</c:v>
                </c:pt>
                <c:pt idx="7">
                  <c:v>106.20155038759694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13D-4EC0-80D7-23B7576BA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6985711"/>
        <c:axId val="131255919"/>
      </c:barChart>
      <c:catAx>
        <c:axId val="119698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55919"/>
        <c:crosses val="autoZero"/>
        <c:auto val="1"/>
        <c:lblAlgn val="ctr"/>
        <c:lblOffset val="100"/>
        <c:noMultiLvlLbl val="0"/>
      </c:catAx>
      <c:valAx>
        <c:axId val="13125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 Infection relative to</a:t>
                </a:r>
                <a:r>
                  <a:rPr lang="en-GB" baseline="0"/>
                  <a:t> virus only control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98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Infection in the presence of the highest concentration of  peptide relative to virus only control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43391539763988E-2"/>
          <c:y val="0.2600925925925926"/>
          <c:w val="0.90793797907708018"/>
          <c:h val="0.564460484106153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Results!$A$4</c:f>
              <c:strCache>
                <c:ptCount val="1"/>
                <c:pt idx="0">
                  <c:v>100mM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Results!$B$2:$I$3</c:f>
              <c:multiLvlStrCache>
                <c:ptCount val="8"/>
                <c:lvl>
                  <c:pt idx="0">
                    <c:v>HSV1 AD6</c:v>
                  </c:pt>
                  <c:pt idx="1">
                    <c:v>HCMV AD6</c:v>
                  </c:pt>
                  <c:pt idx="2">
                    <c:v>HSV1 AD6</c:v>
                  </c:pt>
                  <c:pt idx="3">
                    <c:v>HCMV AD6</c:v>
                  </c:pt>
                  <c:pt idx="4">
                    <c:v>HSV1 AD6</c:v>
                  </c:pt>
                  <c:pt idx="5">
                    <c:v>HCMV AD6</c:v>
                  </c:pt>
                  <c:pt idx="6">
                    <c:v>HSV1 AD6</c:v>
                  </c:pt>
                  <c:pt idx="7">
                    <c:v>HCMV AD6</c:v>
                  </c:pt>
                </c:lvl>
                <c:lvl>
                  <c:pt idx="0">
                    <c:v>HCMV + Epithelial cells </c:v>
                  </c:pt>
                  <c:pt idx="2">
                    <c:v>HCMV + Fibroblasts</c:v>
                  </c:pt>
                  <c:pt idx="4">
                    <c:v>HSV1 + Epithelial cells</c:v>
                  </c:pt>
                  <c:pt idx="6">
                    <c:v>HSV1 + Fibroblasts</c:v>
                  </c:pt>
                </c:lvl>
              </c:multiLvlStrCache>
            </c:multiLvlStrRef>
          </c:cat>
          <c:val>
            <c:numRef>
              <c:f>Results!$B$4:$I$4</c:f>
              <c:numCache>
                <c:formatCode>General</c:formatCode>
                <c:ptCount val="8"/>
                <c:pt idx="0">
                  <c:v>48.940914158305468</c:v>
                </c:pt>
                <c:pt idx="1">
                  <c:v>114.9386845039019</c:v>
                </c:pt>
                <c:pt idx="2">
                  <c:v>44.419604471195193</c:v>
                </c:pt>
                <c:pt idx="3">
                  <c:v>50.748065348237311</c:v>
                </c:pt>
                <c:pt idx="4">
                  <c:v>22.751046025104603</c:v>
                </c:pt>
                <c:pt idx="5">
                  <c:v>121.0774058577406</c:v>
                </c:pt>
                <c:pt idx="6">
                  <c:v>12.661498708010338</c:v>
                </c:pt>
                <c:pt idx="7">
                  <c:v>89.018087855297154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D-4AC3-BECC-802C423B3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814319"/>
        <c:axId val="230388415"/>
      </c:barChart>
      <c:catAx>
        <c:axId val="12081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88415"/>
        <c:crosses val="autoZero"/>
        <c:auto val="1"/>
        <c:lblAlgn val="ctr"/>
        <c:lblOffset val="100"/>
        <c:noMultiLvlLbl val="0"/>
      </c:catAx>
      <c:valAx>
        <c:axId val="23038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1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Infection in the presence of the lowest concentration of  peptide relative to virus only control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Results!$A$10</c:f>
              <c:strCache>
                <c:ptCount val="1"/>
                <c:pt idx="0">
                  <c:v>1.56mM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cat>
            <c:multiLvlStrRef>
              <c:f>Results!$B$2:$I$3</c:f>
              <c:multiLvlStrCache>
                <c:ptCount val="8"/>
                <c:lvl>
                  <c:pt idx="0">
                    <c:v>HSV1 AD6</c:v>
                  </c:pt>
                  <c:pt idx="1">
                    <c:v>HCMV AD6</c:v>
                  </c:pt>
                  <c:pt idx="2">
                    <c:v>HSV1 AD6</c:v>
                  </c:pt>
                  <c:pt idx="3">
                    <c:v>HCMV AD6</c:v>
                  </c:pt>
                  <c:pt idx="4">
                    <c:v>HSV1 AD6</c:v>
                  </c:pt>
                  <c:pt idx="5">
                    <c:v>HCMV AD6</c:v>
                  </c:pt>
                  <c:pt idx="6">
                    <c:v>HSV1 AD6</c:v>
                  </c:pt>
                  <c:pt idx="7">
                    <c:v>HCMV AD6</c:v>
                  </c:pt>
                </c:lvl>
                <c:lvl>
                  <c:pt idx="0">
                    <c:v>HCMV + Epithelial cells </c:v>
                  </c:pt>
                  <c:pt idx="2">
                    <c:v>HCMV + Fibroblasts</c:v>
                  </c:pt>
                  <c:pt idx="4">
                    <c:v>HSV1 + Epithelial cells</c:v>
                  </c:pt>
                  <c:pt idx="6">
                    <c:v>HSV1 + Fibroblasts</c:v>
                  </c:pt>
                </c:lvl>
              </c:multiLvlStrCache>
            </c:multiLvlStrRef>
          </c:cat>
          <c:val>
            <c:numRef>
              <c:f>Results!$B$10:$I$10</c:f>
              <c:numCache>
                <c:formatCode>General</c:formatCode>
                <c:ptCount val="8"/>
                <c:pt idx="0">
                  <c:v>88.628762541806026</c:v>
                </c:pt>
                <c:pt idx="1">
                  <c:v>96.209587513935347</c:v>
                </c:pt>
                <c:pt idx="2">
                  <c:v>105.57179707652624</c:v>
                </c:pt>
                <c:pt idx="3">
                  <c:v>79.931212381771275</c:v>
                </c:pt>
                <c:pt idx="4">
                  <c:v>114.8884239888424</c:v>
                </c:pt>
                <c:pt idx="5">
                  <c:v>111.48884239888423</c:v>
                </c:pt>
                <c:pt idx="6">
                  <c:v>41.343669250645995</c:v>
                </c:pt>
                <c:pt idx="7">
                  <c:v>106.20155038759694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CE-43D7-A907-A0E771AA8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7466191"/>
        <c:axId val="225643039"/>
      </c:barChart>
      <c:catAx>
        <c:axId val="162746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643039"/>
        <c:crosses val="autoZero"/>
        <c:auto val="1"/>
        <c:lblAlgn val="ctr"/>
        <c:lblOffset val="100"/>
        <c:noMultiLvlLbl val="0"/>
      </c:catAx>
      <c:valAx>
        <c:axId val="22564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46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HCMV ARPE REPEAT 13/12/23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6245370370370371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'HCMV ARPE Analysis'!$L$25</c:f>
              <c:strCache>
                <c:ptCount val="1"/>
                <c:pt idx="0">
                  <c:v>HSV1 AD6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'HCMV ARPE Analysis'!$K$26:$K$32</c:f>
              <c:strCache>
                <c:ptCount val="7"/>
                <c:pt idx="0">
                  <c:v>1/100</c:v>
                </c:pt>
                <c:pt idx="1">
                  <c:v>1/200</c:v>
                </c:pt>
                <c:pt idx="2">
                  <c:v>1/400</c:v>
                </c:pt>
                <c:pt idx="3">
                  <c:v>1/800</c:v>
                </c:pt>
                <c:pt idx="4">
                  <c:v>1/1600</c:v>
                </c:pt>
                <c:pt idx="5">
                  <c:v>1/3200</c:v>
                </c:pt>
                <c:pt idx="6">
                  <c:v>1/6400</c:v>
                </c:pt>
              </c:strCache>
            </c:strRef>
          </c:cat>
          <c:val>
            <c:numRef>
              <c:f>'HCMV ARPE Analysis'!$L$26:$L$32</c:f>
              <c:numCache>
                <c:formatCode>General</c:formatCode>
                <c:ptCount val="7"/>
                <c:pt idx="0">
                  <c:v>81.641887524240474</c:v>
                </c:pt>
                <c:pt idx="1">
                  <c:v>87.524240465416938</c:v>
                </c:pt>
                <c:pt idx="2">
                  <c:v>112.21719457013577</c:v>
                </c:pt>
                <c:pt idx="3">
                  <c:v>114.18875242404654</c:v>
                </c:pt>
                <c:pt idx="4">
                  <c:v>179.83193277310926</c:v>
                </c:pt>
                <c:pt idx="5">
                  <c:v>152.68261150614094</c:v>
                </c:pt>
                <c:pt idx="6">
                  <c:v>135.74660633484163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1-4714-AAD0-E9E64877D0B0}"/>
            </c:ext>
          </c:extLst>
        </c:ser>
        <c:ser>
          <c:idx val="1"/>
          <c:order val="1"/>
          <c:tx>
            <c:strRef>
              <c:f>'HCMV ARPE Analysis'!$M$25</c:f>
              <c:strCache>
                <c:ptCount val="1"/>
                <c:pt idx="0">
                  <c:v>HCMV AD6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'HCMV ARPE Analysis'!$K$26:$K$32</c:f>
              <c:strCache>
                <c:ptCount val="7"/>
                <c:pt idx="0">
                  <c:v>1/100</c:v>
                </c:pt>
                <c:pt idx="1">
                  <c:v>1/200</c:v>
                </c:pt>
                <c:pt idx="2">
                  <c:v>1/400</c:v>
                </c:pt>
                <c:pt idx="3">
                  <c:v>1/800</c:v>
                </c:pt>
                <c:pt idx="4">
                  <c:v>1/1600</c:v>
                </c:pt>
                <c:pt idx="5">
                  <c:v>1/3200</c:v>
                </c:pt>
                <c:pt idx="6">
                  <c:v>1/6400</c:v>
                </c:pt>
              </c:strCache>
            </c:strRef>
          </c:cat>
          <c:val>
            <c:numRef>
              <c:f>'HCMV ARPE Analysis'!$M$26:$M$32</c:f>
              <c:numCache>
                <c:formatCode>General</c:formatCode>
                <c:ptCount val="7"/>
                <c:pt idx="0">
                  <c:v>58.564964447317401</c:v>
                </c:pt>
                <c:pt idx="1">
                  <c:v>59.340659340659343</c:v>
                </c:pt>
                <c:pt idx="2">
                  <c:v>96.31544925662574</c:v>
                </c:pt>
                <c:pt idx="3">
                  <c:v>105.26826115061409</c:v>
                </c:pt>
                <c:pt idx="4">
                  <c:v>106.52876535229478</c:v>
                </c:pt>
                <c:pt idx="5">
                  <c:v>103.36134453781514</c:v>
                </c:pt>
                <c:pt idx="6">
                  <c:v>95.345830639948304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1-4714-AAD0-E9E64877D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5680911"/>
        <c:axId val="1635056751"/>
      </c:barChart>
      <c:catAx>
        <c:axId val="125568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056751"/>
        <c:crosses val="autoZero"/>
        <c:auto val="1"/>
        <c:lblAlgn val="ctr"/>
        <c:lblOffset val="100"/>
        <c:noMultiLvlLbl val="0"/>
      </c:catAx>
      <c:valAx>
        <c:axId val="163505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HCMV ARPE 21/11/23</a:t>
            </a:r>
          </a:p>
        </c:rich>
      </c:tx>
      <c:layout>
        <c:manualLayout>
          <c:xMode val="edge"/>
          <c:yMode val="edge"/>
          <c:x val="0.330847580188543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'HCMV ARPE Analysis'!$AC$25</c:f>
              <c:strCache>
                <c:ptCount val="1"/>
                <c:pt idx="0">
                  <c:v>HSV1 AD6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'HCMV ARPE Analysis'!$AB$26:$AB$32</c:f>
              <c:strCache>
                <c:ptCount val="7"/>
                <c:pt idx="0">
                  <c:v>1/100</c:v>
                </c:pt>
                <c:pt idx="1">
                  <c:v>1/200</c:v>
                </c:pt>
                <c:pt idx="2">
                  <c:v>1/400</c:v>
                </c:pt>
                <c:pt idx="3">
                  <c:v>1/800</c:v>
                </c:pt>
                <c:pt idx="4">
                  <c:v>1/1600</c:v>
                </c:pt>
                <c:pt idx="5">
                  <c:v>01/3200'</c:v>
                </c:pt>
                <c:pt idx="6">
                  <c:v>01/6400'</c:v>
                </c:pt>
              </c:strCache>
            </c:strRef>
          </c:cat>
          <c:val>
            <c:numRef>
              <c:f>'HCMV ARPE Analysis'!$AC$26:$AC$32</c:f>
              <c:numCache>
                <c:formatCode>General</c:formatCode>
                <c:ptCount val="7"/>
                <c:pt idx="0">
                  <c:v>48.940914158305468</c:v>
                </c:pt>
                <c:pt idx="1">
                  <c:v>61.315496098104781</c:v>
                </c:pt>
                <c:pt idx="2">
                  <c:v>96.76700111482721</c:v>
                </c:pt>
                <c:pt idx="3">
                  <c:v>83.61204013377926</c:v>
                </c:pt>
                <c:pt idx="4">
                  <c:v>87.068004459308796</c:v>
                </c:pt>
                <c:pt idx="5">
                  <c:v>90.746934225195076</c:v>
                </c:pt>
                <c:pt idx="6">
                  <c:v>88.628762541806026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E-4D07-ABC3-39BD0B934554}"/>
            </c:ext>
          </c:extLst>
        </c:ser>
        <c:ser>
          <c:idx val="1"/>
          <c:order val="1"/>
          <c:tx>
            <c:strRef>
              <c:f>'HCMV ARPE Analysis'!$AD$25</c:f>
              <c:strCache>
                <c:ptCount val="1"/>
                <c:pt idx="0">
                  <c:v>HCMV AD6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'HCMV ARPE Analysis'!$AB$26:$AB$32</c:f>
              <c:strCache>
                <c:ptCount val="7"/>
                <c:pt idx="0">
                  <c:v>1/100</c:v>
                </c:pt>
                <c:pt idx="1">
                  <c:v>1/200</c:v>
                </c:pt>
                <c:pt idx="2">
                  <c:v>1/400</c:v>
                </c:pt>
                <c:pt idx="3">
                  <c:v>1/800</c:v>
                </c:pt>
                <c:pt idx="4">
                  <c:v>1/1600</c:v>
                </c:pt>
                <c:pt idx="5">
                  <c:v>01/3200'</c:v>
                </c:pt>
                <c:pt idx="6">
                  <c:v>01/6400'</c:v>
                </c:pt>
              </c:strCache>
            </c:strRef>
          </c:cat>
          <c:val>
            <c:numRef>
              <c:f>'HCMV ARPE Analysis'!$AD$26:$AD$32</c:f>
              <c:numCache>
                <c:formatCode>General</c:formatCode>
                <c:ptCount val="7"/>
                <c:pt idx="0">
                  <c:v>114.9386845039019</c:v>
                </c:pt>
                <c:pt idx="1">
                  <c:v>111.37123745819397</c:v>
                </c:pt>
                <c:pt idx="2">
                  <c:v>75.696767001114821</c:v>
                </c:pt>
                <c:pt idx="3">
                  <c:v>98.216276477146053</c:v>
                </c:pt>
                <c:pt idx="4">
                  <c:v>98.773690078037887</c:v>
                </c:pt>
                <c:pt idx="5">
                  <c:v>99.331103678929765</c:v>
                </c:pt>
                <c:pt idx="6">
                  <c:v>96.209587513935347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E-4D07-ABC3-39BD0B934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1266015"/>
        <c:axId val="1635057743"/>
      </c:barChart>
      <c:catAx>
        <c:axId val="119126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057743"/>
        <c:crosses val="autoZero"/>
        <c:auto val="1"/>
        <c:lblAlgn val="ctr"/>
        <c:lblOffset val="100"/>
        <c:noMultiLvlLbl val="0"/>
      </c:catAx>
      <c:valAx>
        <c:axId val="163505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26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HCMV HFF 07/12/23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'HCMV HFF Analysis'!$L$25</c:f>
              <c:strCache>
                <c:ptCount val="1"/>
                <c:pt idx="0">
                  <c:v>HSV1 AD6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'HCMV HFF Analysis'!$K$26:$K$32</c:f>
              <c:strCache>
                <c:ptCount val="7"/>
                <c:pt idx="0">
                  <c:v>1/100</c:v>
                </c:pt>
                <c:pt idx="1">
                  <c:v>1/200</c:v>
                </c:pt>
                <c:pt idx="2">
                  <c:v>1/400</c:v>
                </c:pt>
                <c:pt idx="3">
                  <c:v>1/800</c:v>
                </c:pt>
                <c:pt idx="4">
                  <c:v>1/1600</c:v>
                </c:pt>
                <c:pt idx="5">
                  <c:v>1/3200</c:v>
                </c:pt>
                <c:pt idx="6">
                  <c:v>1/6400</c:v>
                </c:pt>
              </c:strCache>
            </c:strRef>
          </c:cat>
          <c:val>
            <c:numRef>
              <c:f>'HCMV HFF Analysis'!$L$26:$L$32</c:f>
              <c:numCache>
                <c:formatCode>General</c:formatCode>
                <c:ptCount val="7"/>
                <c:pt idx="0">
                  <c:v>44.419604471195193</c:v>
                </c:pt>
                <c:pt idx="1">
                  <c:v>44.247635425623386</c:v>
                </c:pt>
                <c:pt idx="2">
                  <c:v>54.187446259673258</c:v>
                </c:pt>
                <c:pt idx="3">
                  <c:v>71.246775580395536</c:v>
                </c:pt>
                <c:pt idx="4">
                  <c:v>63.602751504729149</c:v>
                </c:pt>
                <c:pt idx="5">
                  <c:v>72.794496990541703</c:v>
                </c:pt>
                <c:pt idx="6">
                  <c:v>105.57179707652624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D0-4B1C-9F6B-6F166953CBF0}"/>
            </c:ext>
          </c:extLst>
        </c:ser>
        <c:ser>
          <c:idx val="1"/>
          <c:order val="1"/>
          <c:tx>
            <c:strRef>
              <c:f>'HCMV HFF Analysis'!$M$25</c:f>
              <c:strCache>
                <c:ptCount val="1"/>
                <c:pt idx="0">
                  <c:v>HCMV AD6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'HCMV HFF Analysis'!$K$26:$K$32</c:f>
              <c:strCache>
                <c:ptCount val="7"/>
                <c:pt idx="0">
                  <c:v>1/100</c:v>
                </c:pt>
                <c:pt idx="1">
                  <c:v>1/200</c:v>
                </c:pt>
                <c:pt idx="2">
                  <c:v>1/400</c:v>
                </c:pt>
                <c:pt idx="3">
                  <c:v>1/800</c:v>
                </c:pt>
                <c:pt idx="4">
                  <c:v>1/1600</c:v>
                </c:pt>
                <c:pt idx="5">
                  <c:v>1/3200</c:v>
                </c:pt>
                <c:pt idx="6">
                  <c:v>1/6400</c:v>
                </c:pt>
              </c:strCache>
            </c:strRef>
          </c:cat>
          <c:val>
            <c:numRef>
              <c:f>'HCMV HFF Analysis'!$M$26:$M$32</c:f>
              <c:numCache>
                <c:formatCode>General</c:formatCode>
                <c:ptCount val="7"/>
                <c:pt idx="0">
                  <c:v>50.748065348237311</c:v>
                </c:pt>
                <c:pt idx="1">
                  <c:v>40.567497850386928</c:v>
                </c:pt>
                <c:pt idx="2">
                  <c:v>45.760963026655197</c:v>
                </c:pt>
                <c:pt idx="3">
                  <c:v>39.294926913155642</c:v>
                </c:pt>
                <c:pt idx="4">
                  <c:v>59.673258813413575</c:v>
                </c:pt>
                <c:pt idx="5">
                  <c:v>78.366294067067926</c:v>
                </c:pt>
                <c:pt idx="6">
                  <c:v>79.931212381771275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D0-4B1C-9F6B-6F166953C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767343"/>
        <c:axId val="1640190143"/>
      </c:barChart>
      <c:catAx>
        <c:axId val="119276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190143"/>
        <c:crosses val="autoZero"/>
        <c:auto val="1"/>
        <c:lblAlgn val="ctr"/>
        <c:lblOffset val="100"/>
        <c:noMultiLvlLbl val="0"/>
      </c:catAx>
      <c:valAx>
        <c:axId val="164019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767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HSV1 ARPE 21/11/23</a:t>
            </a:r>
          </a:p>
        </c:rich>
      </c:tx>
      <c:layout>
        <c:manualLayout>
          <c:xMode val="edge"/>
          <c:yMode val="edge"/>
          <c:x val="0.334493000874890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'HSV1 ARPE Analysis '!$L$25</c:f>
              <c:strCache>
                <c:ptCount val="1"/>
                <c:pt idx="0">
                  <c:v>HSV1 AD6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'HSV1 ARPE Analysis '!$K$26:$K$32</c:f>
              <c:strCache>
                <c:ptCount val="7"/>
                <c:pt idx="0">
                  <c:v>1/100</c:v>
                </c:pt>
                <c:pt idx="1">
                  <c:v>1/200</c:v>
                </c:pt>
                <c:pt idx="2">
                  <c:v>1/400</c:v>
                </c:pt>
                <c:pt idx="3">
                  <c:v>1/800</c:v>
                </c:pt>
                <c:pt idx="4">
                  <c:v>1/1600</c:v>
                </c:pt>
                <c:pt idx="5">
                  <c:v>1/3200</c:v>
                </c:pt>
                <c:pt idx="6">
                  <c:v>1/6400</c:v>
                </c:pt>
              </c:strCache>
            </c:strRef>
          </c:cat>
          <c:val>
            <c:numRef>
              <c:f>'HSV1 ARPE Analysis '!$L$26:$L$32</c:f>
              <c:numCache>
                <c:formatCode>General</c:formatCode>
                <c:ptCount val="7"/>
                <c:pt idx="0">
                  <c:v>22.751046025104603</c:v>
                </c:pt>
                <c:pt idx="1">
                  <c:v>39.696652719665281</c:v>
                </c:pt>
                <c:pt idx="2">
                  <c:v>38.110181311018138</c:v>
                </c:pt>
                <c:pt idx="3">
                  <c:v>55.230125523012553</c:v>
                </c:pt>
                <c:pt idx="4">
                  <c:v>83.507670850767084</c:v>
                </c:pt>
                <c:pt idx="5">
                  <c:v>80.892608089260804</c:v>
                </c:pt>
                <c:pt idx="6">
                  <c:v>114.8884239888424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6C-47E5-A857-16125A6DFED4}"/>
            </c:ext>
          </c:extLst>
        </c:ser>
        <c:ser>
          <c:idx val="1"/>
          <c:order val="1"/>
          <c:tx>
            <c:strRef>
              <c:f>'HSV1 ARPE Analysis '!$M$25</c:f>
              <c:strCache>
                <c:ptCount val="1"/>
                <c:pt idx="0">
                  <c:v>HCMV AD6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'HSV1 ARPE Analysis '!$K$26:$K$32</c:f>
              <c:strCache>
                <c:ptCount val="7"/>
                <c:pt idx="0">
                  <c:v>1/100</c:v>
                </c:pt>
                <c:pt idx="1">
                  <c:v>1/200</c:v>
                </c:pt>
                <c:pt idx="2">
                  <c:v>1/400</c:v>
                </c:pt>
                <c:pt idx="3">
                  <c:v>1/800</c:v>
                </c:pt>
                <c:pt idx="4">
                  <c:v>1/1600</c:v>
                </c:pt>
                <c:pt idx="5">
                  <c:v>1/3200</c:v>
                </c:pt>
                <c:pt idx="6">
                  <c:v>1/6400</c:v>
                </c:pt>
              </c:strCache>
            </c:strRef>
          </c:cat>
          <c:val>
            <c:numRef>
              <c:f>'HSV1 ARPE Analysis '!$M$26:$M$32</c:f>
              <c:numCache>
                <c:formatCode>General</c:formatCode>
                <c:ptCount val="7"/>
                <c:pt idx="0">
                  <c:v>121.0774058577406</c:v>
                </c:pt>
                <c:pt idx="1">
                  <c:v>133.12412831241284</c:v>
                </c:pt>
                <c:pt idx="2">
                  <c:v>143.51464435146443</c:v>
                </c:pt>
                <c:pt idx="3">
                  <c:v>147.78591352859135</c:v>
                </c:pt>
                <c:pt idx="4">
                  <c:v>128.10320781032078</c:v>
                </c:pt>
                <c:pt idx="5">
                  <c:v>131.76429567642961</c:v>
                </c:pt>
                <c:pt idx="6">
                  <c:v>111.48884239888423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6C-47E5-A857-16125A6DF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2379503"/>
        <c:axId val="1246116991"/>
      </c:barChart>
      <c:catAx>
        <c:axId val="105237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116991"/>
        <c:crosses val="autoZero"/>
        <c:auto val="1"/>
        <c:lblAlgn val="ctr"/>
        <c:lblOffset val="100"/>
        <c:noMultiLvlLbl val="0"/>
      </c:catAx>
      <c:valAx>
        <c:axId val="124611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7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HSV1 HFF 1/12/23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'HSV1 HFF Analysis'!$L$25</c:f>
              <c:strCache>
                <c:ptCount val="1"/>
                <c:pt idx="0">
                  <c:v>HSV1 AD6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'HSV1 HFF Analysis'!$K$26:$K$32</c:f>
              <c:strCache>
                <c:ptCount val="7"/>
                <c:pt idx="0">
                  <c:v>1/100</c:v>
                </c:pt>
                <c:pt idx="1">
                  <c:v>1/200</c:v>
                </c:pt>
                <c:pt idx="2">
                  <c:v>1/400</c:v>
                </c:pt>
                <c:pt idx="3">
                  <c:v>1/800</c:v>
                </c:pt>
                <c:pt idx="4">
                  <c:v>1/1600</c:v>
                </c:pt>
                <c:pt idx="5">
                  <c:v>1/3200</c:v>
                </c:pt>
                <c:pt idx="6">
                  <c:v>1/6400</c:v>
                </c:pt>
              </c:strCache>
            </c:strRef>
          </c:cat>
          <c:val>
            <c:numRef>
              <c:f>'HSV1 HFF Analysis'!$L$26:$L$32</c:f>
              <c:numCache>
                <c:formatCode>General</c:formatCode>
                <c:ptCount val="7"/>
                <c:pt idx="0">
                  <c:v>12.661498708010338</c:v>
                </c:pt>
                <c:pt idx="1">
                  <c:v>29.198966408268738</c:v>
                </c:pt>
                <c:pt idx="2">
                  <c:v>23.255813953488374</c:v>
                </c:pt>
                <c:pt idx="3">
                  <c:v>15.116279069767444</c:v>
                </c:pt>
                <c:pt idx="4">
                  <c:v>43.669250645994836</c:v>
                </c:pt>
                <c:pt idx="5">
                  <c:v>11.111111111111111</c:v>
                </c:pt>
                <c:pt idx="6">
                  <c:v>41.343669250645995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62-4A99-B044-3AE0F91080BC}"/>
            </c:ext>
          </c:extLst>
        </c:ser>
        <c:ser>
          <c:idx val="1"/>
          <c:order val="1"/>
          <c:tx>
            <c:strRef>
              <c:f>'HSV1 HFF Analysis'!$M$25</c:f>
              <c:strCache>
                <c:ptCount val="1"/>
                <c:pt idx="0">
                  <c:v>HCMV AD6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'HSV1 HFF Analysis'!$K$26:$K$32</c:f>
              <c:strCache>
                <c:ptCount val="7"/>
                <c:pt idx="0">
                  <c:v>1/100</c:v>
                </c:pt>
                <c:pt idx="1">
                  <c:v>1/200</c:v>
                </c:pt>
                <c:pt idx="2">
                  <c:v>1/400</c:v>
                </c:pt>
                <c:pt idx="3">
                  <c:v>1/800</c:v>
                </c:pt>
                <c:pt idx="4">
                  <c:v>1/1600</c:v>
                </c:pt>
                <c:pt idx="5">
                  <c:v>1/3200</c:v>
                </c:pt>
                <c:pt idx="6">
                  <c:v>1/6400</c:v>
                </c:pt>
              </c:strCache>
            </c:strRef>
          </c:cat>
          <c:val>
            <c:numRef>
              <c:f>'HSV1 HFF Analysis'!$M$26:$M$32</c:f>
              <c:numCache>
                <c:formatCode>General</c:formatCode>
                <c:ptCount val="7"/>
                <c:pt idx="0">
                  <c:v>89.018087855297154</c:v>
                </c:pt>
                <c:pt idx="1">
                  <c:v>86.563307493540094</c:v>
                </c:pt>
                <c:pt idx="2">
                  <c:v>84.883720930232585</c:v>
                </c:pt>
                <c:pt idx="3">
                  <c:v>72.028423772609827</c:v>
                </c:pt>
                <c:pt idx="4">
                  <c:v>71.447028423772622</c:v>
                </c:pt>
                <c:pt idx="5">
                  <c:v>36.046511627906973</c:v>
                </c:pt>
                <c:pt idx="6">
                  <c:v>106.20155038759694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62-4A99-B044-3AE0F9108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6984751"/>
        <c:axId val="131259391"/>
      </c:barChart>
      <c:catAx>
        <c:axId val="119698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59391"/>
        <c:crosses val="autoZero"/>
        <c:auto val="1"/>
        <c:lblAlgn val="ctr"/>
        <c:lblOffset val="100"/>
        <c:noMultiLvlLbl val="0"/>
      </c:catAx>
      <c:valAx>
        <c:axId val="13125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98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12</xdr:row>
      <xdr:rowOff>33336</xdr:rowOff>
    </xdr:from>
    <xdr:to>
      <xdr:col>8</xdr:col>
      <xdr:colOff>606975</xdr:colOff>
      <xdr:row>29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665E75-4489-AAED-A273-BE53A1518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57149</xdr:colOff>
      <xdr:row>31</xdr:row>
      <xdr:rowOff>23812</xdr:rowOff>
    </xdr:from>
    <xdr:to>
      <xdr:col>8</xdr:col>
      <xdr:colOff>597449</xdr:colOff>
      <xdr:row>48</xdr:row>
      <xdr:rowOff>180112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AA5276-8390-1137-1518-1702DFC4A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61912</xdr:colOff>
      <xdr:row>50</xdr:row>
      <xdr:rowOff>23811</xdr:rowOff>
    </xdr:from>
    <xdr:to>
      <xdr:col>8</xdr:col>
      <xdr:colOff>602212</xdr:colOff>
      <xdr:row>67</xdr:row>
      <xdr:rowOff>180111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DB587C-774F-04F6-0A7D-8CEE6CCD6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409014</xdr:colOff>
      <xdr:row>16</xdr:row>
      <xdr:rowOff>45943</xdr:rowOff>
    </xdr:from>
    <xdr:to>
      <xdr:col>9</xdr:col>
      <xdr:colOff>140073</xdr:colOff>
      <xdr:row>30</xdr:row>
      <xdr:rowOff>122143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38CCCD-C144-BF91-77C6-36541AAEBA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557493</xdr:colOff>
      <xdr:row>16</xdr:row>
      <xdr:rowOff>182095</xdr:rowOff>
    </xdr:from>
    <xdr:to>
      <xdr:col>25</xdr:col>
      <xdr:colOff>288552</xdr:colOff>
      <xdr:row>31</xdr:row>
      <xdr:rowOff>67795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8A2B53-1945-7E5C-F893-C4CFFBAAE9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16</xdr:row>
      <xdr:rowOff>4762</xdr:rowOff>
    </xdr:from>
    <xdr:to>
      <xdr:col>8</xdr:col>
      <xdr:colOff>285750</xdr:colOff>
      <xdr:row>30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8B7F59-C10D-45BC-040D-E34F40A5A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16</xdr:row>
      <xdr:rowOff>14287</xdr:rowOff>
    </xdr:from>
    <xdr:to>
      <xdr:col>8</xdr:col>
      <xdr:colOff>285750</xdr:colOff>
      <xdr:row>30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D0E29E-E68C-9EDA-1D72-32AA895C4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15</xdr:row>
      <xdr:rowOff>178117</xdr:rowOff>
    </xdr:from>
    <xdr:to>
      <xdr:col>8</xdr:col>
      <xdr:colOff>285750</xdr:colOff>
      <xdr:row>30</xdr:row>
      <xdr:rowOff>63817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30B916-2BE7-D4BA-3B61-811345924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zoomScaleNormal="100" workbookViewId="0">
      <selection activeCell="L9" sqref="L9"/>
    </sheetView>
  </sheetViews>
  <sheetFormatPr defaultRowHeight="14.4" x14ac:dyDescent="0.3"/>
  <cols>
    <col min="1" max="1" width="10" customWidth="1"/>
    <col min="2" max="2" width="9.5546875" bestFit="1" customWidth="1"/>
    <col min="3" max="3" width="10.44140625" bestFit="1" customWidth="1"/>
    <col min="4" max="4" width="9.5546875" bestFit="1" customWidth="1"/>
    <col min="5" max="5" width="10.44140625" bestFit="1" customWidth="1"/>
    <col min="6" max="6" width="9.5546875" bestFit="1" customWidth="1"/>
    <col min="7" max="7" width="10.44140625" bestFit="1" customWidth="1"/>
    <col min="9" max="9" width="10.44140625" bestFit="1" customWidth="1"/>
    <col min="15" max="15" width="9.6640625" customWidth="1"/>
    <col min="16" max="16" width="9.5546875" customWidth="1"/>
    <col min="17" max="17" width="10.44140625" customWidth="1"/>
    <col min="18" max="18" width="9.5546875" customWidth="1"/>
    <col min="19" max="19" width="10.44140625" customWidth="1"/>
    <col min="20" max="20" width="9.5546875" customWidth="1"/>
    <col min="21" max="21" width="10.44140625" customWidth="1"/>
    <col min="22" max="22" width="9.5546875" customWidth="1"/>
    <col min="23" max="23" width="10.5546875" customWidth="1"/>
  </cols>
  <sheetData>
    <row r="1" spans="1:23" ht="15" thickBot="1" x14ac:dyDescent="0.35">
      <c r="A1" s="21" t="s">
        <v>405</v>
      </c>
      <c r="B1" s="22"/>
      <c r="C1" s="22"/>
      <c r="D1" s="22"/>
      <c r="E1" s="22"/>
      <c r="F1" s="22"/>
      <c r="G1" s="22"/>
      <c r="H1" s="22"/>
      <c r="I1" s="23"/>
      <c r="O1" s="21" t="s">
        <v>406</v>
      </c>
      <c r="P1" s="22"/>
      <c r="Q1" s="22"/>
      <c r="R1" s="22"/>
      <c r="S1" s="22"/>
      <c r="T1" s="22"/>
      <c r="U1" s="22"/>
      <c r="V1" s="22"/>
      <c r="W1" s="23"/>
    </row>
    <row r="2" spans="1:23" x14ac:dyDescent="0.3">
      <c r="A2" s="2"/>
      <c r="B2" s="43" t="s">
        <v>419</v>
      </c>
      <c r="C2" s="44"/>
      <c r="D2" s="45" t="s">
        <v>420</v>
      </c>
      <c r="E2" s="44"/>
      <c r="F2" s="43" t="s">
        <v>421</v>
      </c>
      <c r="G2" s="44"/>
      <c r="H2" s="43" t="s">
        <v>422</v>
      </c>
      <c r="I2" s="44"/>
      <c r="O2" s="2"/>
      <c r="P2" s="43" t="s">
        <v>400</v>
      </c>
      <c r="Q2" s="44"/>
      <c r="R2" s="45" t="s">
        <v>401</v>
      </c>
      <c r="S2" s="44"/>
      <c r="T2" s="43" t="s">
        <v>402</v>
      </c>
      <c r="U2" s="44"/>
      <c r="V2" s="43" t="s">
        <v>398</v>
      </c>
      <c r="W2" s="44"/>
    </row>
    <row r="3" spans="1:23" ht="15" thickBot="1" x14ac:dyDescent="0.35">
      <c r="A3" s="5"/>
      <c r="B3" s="16" t="s">
        <v>4</v>
      </c>
      <c r="C3" s="17" t="s">
        <v>5</v>
      </c>
      <c r="D3" s="20" t="s">
        <v>4</v>
      </c>
      <c r="E3" s="17" t="s">
        <v>5</v>
      </c>
      <c r="F3" s="16" t="s">
        <v>4</v>
      </c>
      <c r="G3" s="17" t="s">
        <v>5</v>
      </c>
      <c r="H3" s="16" t="s">
        <v>4</v>
      </c>
      <c r="I3" s="17" t="s">
        <v>5</v>
      </c>
      <c r="O3" s="5"/>
      <c r="P3" s="16" t="s">
        <v>4</v>
      </c>
      <c r="Q3" s="17" t="s">
        <v>5</v>
      </c>
      <c r="R3" s="20" t="s">
        <v>4</v>
      </c>
      <c r="S3" s="17" t="s">
        <v>5</v>
      </c>
      <c r="T3" s="16" t="s">
        <v>4</v>
      </c>
      <c r="U3" s="17" t="s">
        <v>5</v>
      </c>
      <c r="V3" s="16" t="s">
        <v>4</v>
      </c>
      <c r="W3" s="17" t="s">
        <v>5</v>
      </c>
    </row>
    <row r="4" spans="1:23" x14ac:dyDescent="0.3">
      <c r="A4" s="28" t="s">
        <v>409</v>
      </c>
      <c r="B4" s="26">
        <f>'HCMV ARPE Analysis'!AC26</f>
        <v>48.940914158305468</v>
      </c>
      <c r="C4" s="25">
        <f>'HCMV ARPE Analysis'!AD26</f>
        <v>114.9386845039019</v>
      </c>
      <c r="D4" s="26">
        <f>'HCMV HFF Analysis'!L26</f>
        <v>44.419604471195193</v>
      </c>
      <c r="E4" s="25">
        <f>'HCMV HFF Analysis'!M26</f>
        <v>50.748065348237311</v>
      </c>
      <c r="F4" s="24">
        <f>'HSV1 ARPE Analysis '!L26</f>
        <v>22.751046025104603</v>
      </c>
      <c r="G4" s="25">
        <f>'HSV1 ARPE Analysis '!M26</f>
        <v>121.0774058577406</v>
      </c>
      <c r="H4" s="24">
        <f>'HSV1 HFF Analysis'!L26</f>
        <v>12.661498708010338</v>
      </c>
      <c r="I4" s="25">
        <f>'HSV1 HFF Analysis'!M26</f>
        <v>89.018087855297154</v>
      </c>
      <c r="O4" s="28" t="s">
        <v>409</v>
      </c>
      <c r="P4" s="26">
        <f>'HCMV ARPE Analysis'!AF26</f>
        <v>5.2448521344230239E-2</v>
      </c>
      <c r="Q4" s="25">
        <f>'HCMV ARPE Analysis'!AG26</f>
        <v>0.49743805838943395</v>
      </c>
      <c r="R4" s="26">
        <f>'HCMV HFF Analysis'!O26</f>
        <v>4.3039818643825577E-2</v>
      </c>
      <c r="S4" s="25">
        <f>'HCMV HFF Analysis'!P26</f>
        <v>5.8391301864222062E-2</v>
      </c>
      <c r="T4" s="24">
        <f>'HSV1 ARPE Analysis '!O26</f>
        <v>3.8564094045962956E-2</v>
      </c>
      <c r="U4" s="25">
        <f>'HSV1 ARPE Analysis '!P26</f>
        <v>0.37489190866417349</v>
      </c>
      <c r="V4" s="24">
        <f>'HSV1 HFF Analysis'!O26</f>
        <v>1.6809878990139778E-4</v>
      </c>
      <c r="W4" s="25">
        <f>'HSV1 HFF Analysis'!P26</f>
        <v>0.30931617744752077</v>
      </c>
    </row>
    <row r="5" spans="1:23" x14ac:dyDescent="0.3">
      <c r="A5" s="29" t="s">
        <v>410</v>
      </c>
      <c r="B5" s="13">
        <f>'HCMV ARPE Analysis'!AC27</f>
        <v>61.315496098104781</v>
      </c>
      <c r="C5" s="15">
        <f>'HCMV ARPE Analysis'!AD27</f>
        <v>111.37123745819397</v>
      </c>
      <c r="D5" s="13">
        <f>'HCMV HFF Analysis'!L27</f>
        <v>44.247635425623386</v>
      </c>
      <c r="E5" s="15">
        <f>'HCMV HFF Analysis'!M27</f>
        <v>40.567497850386928</v>
      </c>
      <c r="F5" s="14">
        <f>'HSV1 ARPE Analysis '!L27</f>
        <v>39.696652719665281</v>
      </c>
      <c r="G5" s="15">
        <f>'HSV1 ARPE Analysis '!M27</f>
        <v>133.12412831241284</v>
      </c>
      <c r="H5" s="14">
        <f>'HSV1 HFF Analysis'!L27</f>
        <v>29.198966408268738</v>
      </c>
      <c r="I5" s="15">
        <f>'HSV1 HFF Analysis'!M27</f>
        <v>86.563307493540094</v>
      </c>
      <c r="O5" s="29" t="s">
        <v>410</v>
      </c>
      <c r="P5" s="13">
        <f>'HCMV ARPE Analysis'!AF27</f>
        <v>8.827046720939595E-2</v>
      </c>
      <c r="Q5" s="15">
        <f>'HCMV ARPE Analysis'!AG27</f>
        <v>0.70275647623016746</v>
      </c>
      <c r="R5" s="13">
        <f>'HCMV HFF Analysis'!O27</f>
        <v>4.1427619857248028E-2</v>
      </c>
      <c r="S5" s="15">
        <f>'HCMV HFF Analysis'!P27</f>
        <v>5.1808801645393115E-2</v>
      </c>
      <c r="T5" s="14">
        <f>'HSV1 ARPE Analysis '!O27</f>
        <v>4.8205489966688116E-2</v>
      </c>
      <c r="U5" s="15">
        <f>'HSV1 ARPE Analysis '!P27</f>
        <v>0.16940665862907919</v>
      </c>
      <c r="V5" s="14">
        <f>'HSV1 HFF Analysis'!O27</f>
        <v>3.2683550969311853E-4</v>
      </c>
      <c r="W5" s="15">
        <f>'HSV1 HFF Analysis'!P27</f>
        <v>0.24244721339765862</v>
      </c>
    </row>
    <row r="6" spans="1:23" x14ac:dyDescent="0.3">
      <c r="A6" s="29" t="s">
        <v>411</v>
      </c>
      <c r="B6" s="13">
        <f>'HCMV ARPE Analysis'!AC28</f>
        <v>96.76700111482721</v>
      </c>
      <c r="C6" s="15">
        <f>'HCMV ARPE Analysis'!AD28</f>
        <v>75.696767001114821</v>
      </c>
      <c r="D6" s="13">
        <f>'HCMV HFF Analysis'!L28</f>
        <v>54.187446259673258</v>
      </c>
      <c r="E6" s="15">
        <f>'HCMV HFF Analysis'!M28</f>
        <v>45.760963026655197</v>
      </c>
      <c r="F6" s="14">
        <f>'HSV1 ARPE Analysis '!L28</f>
        <v>38.110181311018138</v>
      </c>
      <c r="G6" s="15">
        <f>'HSV1 ARPE Analysis '!M28</f>
        <v>143.51464435146443</v>
      </c>
      <c r="H6" s="14">
        <f>'HSV1 HFF Analysis'!L28</f>
        <v>23.255813953488374</v>
      </c>
      <c r="I6" s="15">
        <f>'HSV1 HFF Analysis'!M28</f>
        <v>84.883720930232585</v>
      </c>
      <c r="O6" s="29" t="s">
        <v>411</v>
      </c>
      <c r="P6" s="13">
        <f>'HCMV ARPE Analysis'!AF28</f>
        <v>0.87245658966368878</v>
      </c>
      <c r="Q6" s="15">
        <f>'HCMV ARPE Analysis'!AG28</f>
        <v>0.19826588334981951</v>
      </c>
      <c r="R6" s="13">
        <f>'HCMV HFF Analysis'!O28</f>
        <v>7.6014088572419369E-2</v>
      </c>
      <c r="S6" s="15">
        <f>'HCMV HFF Analysis'!P28</f>
        <v>4.5134319772233727E-2</v>
      </c>
      <c r="T6" s="14">
        <f>'HSV1 ARPE Analysis '!O28</f>
        <v>4.8084647574108949E-2</v>
      </c>
      <c r="U6" s="15">
        <f>'HSV1 ARPE Analysis '!P28</f>
        <v>0.10127919007404361</v>
      </c>
      <c r="V6" s="14">
        <f>'HSV1 HFF Analysis'!O28</f>
        <v>1.1114348868370082E-3</v>
      </c>
      <c r="W6" s="15">
        <f>'HSV1 HFF Analysis'!P28</f>
        <v>0.51029369095557775</v>
      </c>
    </row>
    <row r="7" spans="1:23" x14ac:dyDescent="0.3">
      <c r="A7" s="29" t="s">
        <v>412</v>
      </c>
      <c r="B7" s="13">
        <f>'HCMV ARPE Analysis'!AC29</f>
        <v>83.61204013377926</v>
      </c>
      <c r="C7" s="15">
        <f>'HCMV ARPE Analysis'!AD29</f>
        <v>98.216276477146053</v>
      </c>
      <c r="D7" s="13">
        <f>'HCMV HFF Analysis'!L29</f>
        <v>71.246775580395536</v>
      </c>
      <c r="E7" s="15">
        <f>'HCMV HFF Analysis'!M29</f>
        <v>39.294926913155642</v>
      </c>
      <c r="F7" s="14">
        <f>'HSV1 ARPE Analysis '!L29</f>
        <v>55.230125523012553</v>
      </c>
      <c r="G7" s="15">
        <f>'HSV1 ARPE Analysis '!M29</f>
        <v>147.78591352859135</v>
      </c>
      <c r="H7" s="14">
        <f>'HSV1 HFF Analysis'!L29</f>
        <v>15.116279069767444</v>
      </c>
      <c r="I7" s="15">
        <f>'HSV1 HFF Analysis'!M29</f>
        <v>72.028423772609827</v>
      </c>
      <c r="O7" s="29" t="s">
        <v>412</v>
      </c>
      <c r="P7" s="13">
        <f>'HCMV ARPE Analysis'!AF29</f>
        <v>0.3168655811831394</v>
      </c>
      <c r="Q7" s="15">
        <f>'HCMV ARPE Analysis'!AG29</f>
        <v>0.93135937078257491</v>
      </c>
      <c r="R7" s="13">
        <f>'HCMV HFF Analysis'!O29</f>
        <v>0.18975919692633875</v>
      </c>
      <c r="S7" s="15">
        <f>'HCMV HFF Analysis'!P29</f>
        <v>4.7961301337874053E-2</v>
      </c>
      <c r="T7" s="14">
        <f>'HSV1 ARPE Analysis '!O29</f>
        <v>9.1709796640985677E-2</v>
      </c>
      <c r="U7" s="15">
        <f>'HSV1 ARPE Analysis '!P29</f>
        <v>0.80846261454021928</v>
      </c>
      <c r="V7" s="14">
        <f>'HSV1 HFF Analysis'!O29</f>
        <v>3.7112805768179987E-3</v>
      </c>
      <c r="W7" s="15">
        <f>'HSV1 HFF Analysis'!P29</f>
        <v>0.22262461117668755</v>
      </c>
    </row>
    <row r="8" spans="1:23" x14ac:dyDescent="0.3">
      <c r="A8" s="29" t="s">
        <v>413</v>
      </c>
      <c r="B8" s="13">
        <f>'HCMV ARPE Analysis'!AC30</f>
        <v>87.068004459308796</v>
      </c>
      <c r="C8" s="15">
        <f>'HCMV ARPE Analysis'!AD30</f>
        <v>98.773690078037887</v>
      </c>
      <c r="D8" s="13">
        <f>'HCMV HFF Analysis'!L30</f>
        <v>63.602751504729149</v>
      </c>
      <c r="E8" s="15">
        <f>'HCMV HFF Analysis'!M30</f>
        <v>59.673258813413575</v>
      </c>
      <c r="F8" s="14">
        <f>'HSV1 ARPE Analysis '!L30</f>
        <v>83.507670850767084</v>
      </c>
      <c r="G8" s="15">
        <f>'HSV1 ARPE Analysis '!M30</f>
        <v>128.10320781032078</v>
      </c>
      <c r="H8" s="14">
        <f>'HSV1 HFF Analysis'!L30</f>
        <v>43.669250645994836</v>
      </c>
      <c r="I8" s="15">
        <f>'HSV1 HFF Analysis'!M30</f>
        <v>71.447028423772622</v>
      </c>
      <c r="O8" s="29" t="s">
        <v>413</v>
      </c>
      <c r="P8" s="13">
        <f>'HCMV ARPE Analysis'!AF30</f>
        <v>0.41108715804453777</v>
      </c>
      <c r="Q8" s="15">
        <f>'HCMV ARPE Analysis'!AG30</f>
        <v>0.93359631606016791</v>
      </c>
      <c r="R8" s="13">
        <f>'HCMV HFF Analysis'!O30</f>
        <v>0.20222040368330982</v>
      </c>
      <c r="S8" s="15">
        <f>'HCMV HFF Analysis'!P30</f>
        <v>9.930658218267141E-2</v>
      </c>
      <c r="T8" s="14">
        <f>'HSV1 ARPE Analysis '!O30</f>
        <v>0.41710168341797282</v>
      </c>
      <c r="U8" s="15">
        <f>'HSV1 ARPE Analysis '!P30</f>
        <v>0.23382908647490233</v>
      </c>
      <c r="V8" s="14">
        <f>'HSV1 HFF Analysis'!O30</f>
        <v>9.8975098534090283E-2</v>
      </c>
      <c r="W8" s="15">
        <f>'HSV1 HFF Analysis'!P30</f>
        <v>0.52267271779777669</v>
      </c>
    </row>
    <row r="9" spans="1:23" x14ac:dyDescent="0.3">
      <c r="A9" s="30" t="s">
        <v>424</v>
      </c>
      <c r="B9" s="13">
        <f>'HCMV ARPE Analysis'!AC31</f>
        <v>90.746934225195076</v>
      </c>
      <c r="C9" s="15">
        <f>'HCMV ARPE Analysis'!AD31</f>
        <v>99.331103678929765</v>
      </c>
      <c r="D9" s="13">
        <f>'HCMV HFF Analysis'!L31</f>
        <v>72.794496990541703</v>
      </c>
      <c r="E9" s="15">
        <f>'HCMV HFF Analysis'!M31</f>
        <v>78.366294067067926</v>
      </c>
      <c r="F9" s="14">
        <f>'HSV1 ARPE Analysis '!L31</f>
        <v>80.892608089260804</v>
      </c>
      <c r="G9" s="15">
        <f>'HSV1 ARPE Analysis '!M31</f>
        <v>131.76429567642961</v>
      </c>
      <c r="H9" s="14">
        <f>'HSV1 HFF Analysis'!L31</f>
        <v>11.111111111111111</v>
      </c>
      <c r="I9" s="15">
        <f>'HSV1 HFF Analysis'!M31</f>
        <v>36.046511627906973</v>
      </c>
      <c r="O9" s="30" t="s">
        <v>414</v>
      </c>
      <c r="P9" s="13">
        <f>'HCMV ARPE Analysis'!AF31</f>
        <v>0.54323581983759106</v>
      </c>
      <c r="Q9" s="15">
        <f>'HCMV ARPE Analysis'!AG31</f>
        <v>0.96263685973535118</v>
      </c>
      <c r="R9" s="13">
        <f>'HCMV HFF Analysis'!O31</f>
        <v>0.20645465723783932</v>
      </c>
      <c r="S9" s="15">
        <f>'HCMV HFF Analysis'!P31</f>
        <v>0.29449579306547069</v>
      </c>
      <c r="T9" s="14">
        <f>'HSV1 ARPE Analysis '!O31</f>
        <v>0.40822134541758121</v>
      </c>
      <c r="U9" s="15">
        <f>'HSV1 ARPE Analysis '!P31</f>
        <v>0.40241871960042508</v>
      </c>
      <c r="V9" s="14">
        <f>'HSV1 HFF Analysis'!O31</f>
        <v>2.312103790538838E-4</v>
      </c>
      <c r="W9" s="15">
        <f>'HSV1 HFF Analysis'!P31</f>
        <v>8.5460667721942978E-3</v>
      </c>
    </row>
    <row r="10" spans="1:23" ht="15" thickBot="1" x14ac:dyDescent="0.35">
      <c r="A10" s="31" t="s">
        <v>423</v>
      </c>
      <c r="B10" s="20">
        <f>'HCMV ARPE Analysis'!AC32</f>
        <v>88.628762541806026</v>
      </c>
      <c r="C10" s="17">
        <f>'HCMV ARPE Analysis'!AD32</f>
        <v>96.209587513935347</v>
      </c>
      <c r="D10" s="20">
        <f>'HCMV HFF Analysis'!L32</f>
        <v>105.57179707652624</v>
      </c>
      <c r="E10" s="17">
        <f>'HCMV HFF Analysis'!M32</f>
        <v>79.931212381771275</v>
      </c>
      <c r="F10" s="16">
        <f>'HSV1 ARPE Analysis '!L32</f>
        <v>114.8884239888424</v>
      </c>
      <c r="G10" s="17">
        <f>'HSV1 ARPE Analysis '!M32</f>
        <v>111.48884239888423</v>
      </c>
      <c r="H10" s="16">
        <f>'HSV1 HFF Analysis'!L32</f>
        <v>41.343669250645995</v>
      </c>
      <c r="I10" s="17">
        <f>'HSV1 HFF Analysis'!M32</f>
        <v>106.20155038759694</v>
      </c>
      <c r="O10" s="31" t="s">
        <v>415</v>
      </c>
      <c r="P10" s="20">
        <f>'HCMV ARPE Analysis'!AF32</f>
        <v>0.45702940639567713</v>
      </c>
      <c r="Q10" s="17">
        <f>'HCMV ARPE Analysis'!AG32</f>
        <v>0.79199916210391019</v>
      </c>
      <c r="R10" s="20">
        <f>'HCMV HFF Analysis'!O32</f>
        <v>0.79783663370104785</v>
      </c>
      <c r="S10" s="17">
        <f>'HCMV HFF Analysis'!P32</f>
        <v>0.32632227085508703</v>
      </c>
      <c r="T10" s="16">
        <f>'HSV1 ARPE Analysis '!O32</f>
        <v>0.45863442119601239</v>
      </c>
      <c r="U10" s="17">
        <f>'HSV1 ARPE Analysis '!P32</f>
        <v>0.73794061978720138</v>
      </c>
      <c r="V10" s="16">
        <f>'HSV1 HFF Analysis'!O32</f>
        <v>1.1697002840595036E-3</v>
      </c>
      <c r="W10" s="17">
        <f>'HSV1 HFF Analysis'!P32</f>
        <v>0.7168168939440368</v>
      </c>
    </row>
    <row r="11" spans="1:23" ht="15" thickBot="1" x14ac:dyDescent="0.35"/>
    <row r="12" spans="1:23" ht="15" thickBot="1" x14ac:dyDescent="0.35">
      <c r="O12" s="21" t="s">
        <v>408</v>
      </c>
      <c r="P12" s="22"/>
      <c r="Q12" s="22"/>
      <c r="R12" s="22"/>
      <c r="S12" s="22"/>
      <c r="T12" s="22"/>
      <c r="U12" s="22"/>
      <c r="V12" s="22"/>
      <c r="W12" s="23"/>
    </row>
    <row r="13" spans="1:23" x14ac:dyDescent="0.3">
      <c r="O13" s="2"/>
      <c r="P13" s="43" t="s">
        <v>400</v>
      </c>
      <c r="Q13" s="44"/>
      <c r="R13" s="45" t="s">
        <v>401</v>
      </c>
      <c r="S13" s="44"/>
      <c r="T13" s="43" t="s">
        <v>402</v>
      </c>
      <c r="U13" s="44"/>
      <c r="V13" s="43" t="s">
        <v>398</v>
      </c>
      <c r="W13" s="44"/>
    </row>
    <row r="14" spans="1:23" ht="15" thickBot="1" x14ac:dyDescent="0.35">
      <c r="O14" s="5"/>
      <c r="P14" s="18" t="s">
        <v>4</v>
      </c>
      <c r="Q14" s="19" t="s">
        <v>5</v>
      </c>
      <c r="R14" s="27" t="s">
        <v>4</v>
      </c>
      <c r="S14" s="19" t="s">
        <v>5</v>
      </c>
      <c r="T14" s="18" t="s">
        <v>4</v>
      </c>
      <c r="U14" s="19" t="s">
        <v>5</v>
      </c>
      <c r="V14" s="18" t="s">
        <v>4</v>
      </c>
      <c r="W14" s="19" t="s">
        <v>5</v>
      </c>
    </row>
    <row r="15" spans="1:23" x14ac:dyDescent="0.3">
      <c r="O15" s="28" t="s">
        <v>409</v>
      </c>
      <c r="P15" s="24" t="str">
        <f t="shared" ref="P15:W15" si="0">IF(P4&lt;=0.0001,"***",IF(P4&lt;=0.01,"**",IF(P4&lt;=0.05,"*", IF(P4&gt;0.05," ", ))))</f>
        <v xml:space="preserve"> </v>
      </c>
      <c r="Q15" s="24" t="str">
        <f t="shared" si="0"/>
        <v xml:space="preserve"> </v>
      </c>
      <c r="R15" s="24" t="str">
        <f t="shared" si="0"/>
        <v>*</v>
      </c>
      <c r="S15" s="24" t="str">
        <f t="shared" si="0"/>
        <v xml:space="preserve"> </v>
      </c>
      <c r="T15" s="24" t="str">
        <f t="shared" si="0"/>
        <v>*</v>
      </c>
      <c r="U15" s="24" t="str">
        <f t="shared" si="0"/>
        <v xml:space="preserve"> </v>
      </c>
      <c r="V15" s="24" t="str">
        <f t="shared" si="0"/>
        <v>**</v>
      </c>
      <c r="W15" s="28" t="str">
        <f t="shared" si="0"/>
        <v xml:space="preserve"> </v>
      </c>
    </row>
    <row r="16" spans="1:23" x14ac:dyDescent="0.3">
      <c r="O16" s="29" t="s">
        <v>410</v>
      </c>
      <c r="P16" s="14" t="str">
        <f t="shared" ref="P16:W16" si="1">IF(P5&lt;=0.0001,"***",IF(P5&lt;=0.01,"**",IF(P5&lt;=0.05,"*", IF(P5&gt;0.05," ", ))))</f>
        <v xml:space="preserve"> </v>
      </c>
      <c r="Q16" s="14" t="str">
        <f t="shared" si="1"/>
        <v xml:space="preserve"> </v>
      </c>
      <c r="R16" s="14" t="str">
        <f t="shared" si="1"/>
        <v>*</v>
      </c>
      <c r="S16" s="14" t="str">
        <f>IF(S5&lt;=0.0001,"***",IF(S5&lt;=0.01,"**",IF(S5&lt;=0.05,"*", IF(S5&gt;0.05," ", ))))</f>
        <v xml:space="preserve"> </v>
      </c>
      <c r="T16" s="14" t="str">
        <f t="shared" si="1"/>
        <v>*</v>
      </c>
      <c r="U16" s="14" t="str">
        <f t="shared" si="1"/>
        <v xml:space="preserve"> </v>
      </c>
      <c r="V16" s="14" t="str">
        <f t="shared" si="1"/>
        <v>**</v>
      </c>
      <c r="W16" s="29" t="str">
        <f t="shared" si="1"/>
        <v xml:space="preserve"> </v>
      </c>
    </row>
    <row r="17" spans="15:23" x14ac:dyDescent="0.3">
      <c r="O17" s="29" t="s">
        <v>411</v>
      </c>
      <c r="P17" s="14" t="str">
        <f t="shared" ref="P17:W17" si="2">IF(P6&lt;=0.0001,"***",IF(P6&lt;=0.01,"**",IF(P6&lt;=0.05,"*", IF(P6&gt;0.05," ", ))))</f>
        <v xml:space="preserve"> </v>
      </c>
      <c r="Q17" s="14" t="str">
        <f t="shared" si="2"/>
        <v xml:space="preserve"> </v>
      </c>
      <c r="R17" s="14" t="str">
        <f t="shared" si="2"/>
        <v xml:space="preserve"> </v>
      </c>
      <c r="S17" s="14" t="str">
        <f t="shared" si="2"/>
        <v>*</v>
      </c>
      <c r="T17" s="14" t="str">
        <f t="shared" si="2"/>
        <v>*</v>
      </c>
      <c r="U17" s="14" t="str">
        <f t="shared" si="2"/>
        <v xml:space="preserve"> </v>
      </c>
      <c r="V17" s="14" t="str">
        <f t="shared" si="2"/>
        <v>**</v>
      </c>
      <c r="W17" s="29" t="str">
        <f t="shared" si="2"/>
        <v xml:space="preserve"> </v>
      </c>
    </row>
    <row r="18" spans="15:23" x14ac:dyDescent="0.3">
      <c r="O18" s="29" t="s">
        <v>412</v>
      </c>
      <c r="P18" s="14" t="str">
        <f t="shared" ref="P18:W18" si="3">IF(P7&lt;=0.0001,"***",IF(P7&lt;=0.01,"**",IF(P7&lt;=0.05,"*", IF(P7&gt;0.05," ", ))))</f>
        <v xml:space="preserve"> </v>
      </c>
      <c r="Q18" s="14" t="str">
        <f t="shared" si="3"/>
        <v xml:space="preserve"> </v>
      </c>
      <c r="R18" s="14" t="str">
        <f t="shared" si="3"/>
        <v xml:space="preserve"> </v>
      </c>
      <c r="S18" s="14" t="str">
        <f t="shared" si="3"/>
        <v>*</v>
      </c>
      <c r="T18" s="14" t="str">
        <f t="shared" si="3"/>
        <v xml:space="preserve"> </v>
      </c>
      <c r="U18" s="14" t="str">
        <f t="shared" si="3"/>
        <v xml:space="preserve"> </v>
      </c>
      <c r="V18" s="14" t="str">
        <f t="shared" si="3"/>
        <v>**</v>
      </c>
      <c r="W18" s="29" t="str">
        <f t="shared" si="3"/>
        <v xml:space="preserve"> </v>
      </c>
    </row>
    <row r="19" spans="15:23" x14ac:dyDescent="0.3">
      <c r="O19" s="29" t="s">
        <v>413</v>
      </c>
      <c r="P19" s="14" t="str">
        <f t="shared" ref="P19:W19" si="4">IF(P8&lt;=0.0001,"***",IF(P8&lt;=0.01,"**",IF(P8&lt;=0.05,"*", IF(P8&gt;0.05," ", ))))</f>
        <v xml:space="preserve"> </v>
      </c>
      <c r="Q19" s="14" t="str">
        <f t="shared" si="4"/>
        <v xml:space="preserve"> </v>
      </c>
      <c r="R19" s="14" t="str">
        <f t="shared" si="4"/>
        <v xml:space="preserve"> </v>
      </c>
      <c r="S19" s="14" t="str">
        <f t="shared" si="4"/>
        <v xml:space="preserve"> </v>
      </c>
      <c r="T19" s="14" t="str">
        <f t="shared" si="4"/>
        <v xml:space="preserve"> </v>
      </c>
      <c r="U19" s="14" t="str">
        <f t="shared" si="4"/>
        <v xml:space="preserve"> </v>
      </c>
      <c r="V19" s="14" t="str">
        <f t="shared" si="4"/>
        <v xml:space="preserve"> </v>
      </c>
      <c r="W19" s="29" t="str">
        <f t="shared" si="4"/>
        <v xml:space="preserve"> </v>
      </c>
    </row>
    <row r="20" spans="15:23" x14ac:dyDescent="0.3">
      <c r="O20" s="30" t="s">
        <v>414</v>
      </c>
      <c r="P20" s="14" t="str">
        <f t="shared" ref="P20:U20" si="5">IF(P9&lt;=0.0001,"***",IF(P9&lt;=0.01,"**",IF(P9&lt;=0.05,"*", IF(P9&gt;0.05," ", ))))</f>
        <v xml:space="preserve"> </v>
      </c>
      <c r="Q20" s="14" t="str">
        <f t="shared" si="5"/>
        <v xml:space="preserve"> </v>
      </c>
      <c r="R20" s="14" t="str">
        <f t="shared" si="5"/>
        <v xml:space="preserve"> </v>
      </c>
      <c r="S20" s="14" t="str">
        <f t="shared" si="5"/>
        <v xml:space="preserve"> </v>
      </c>
      <c r="T20" s="14" t="str">
        <f t="shared" si="5"/>
        <v xml:space="preserve"> </v>
      </c>
      <c r="U20" s="14" t="str">
        <f t="shared" si="5"/>
        <v xml:space="preserve"> </v>
      </c>
      <c r="V20" s="14" t="str">
        <f>IF(V9&lt;=0.0001,"***",IF(V9&lt;=0.01,"**",IF(V9&lt;=0.05,"*", IF(V9&gt;0.05," ", ))))</f>
        <v>**</v>
      </c>
      <c r="W20" s="29" t="str">
        <f t="shared" ref="W20:W21" si="6">IF(W9&lt;=0.0001,"***",IF(W9&lt;=0.01,"**",IF(W9&lt;=0.05,"*", IF(W9&gt;0.05," ", ))))</f>
        <v>**</v>
      </c>
    </row>
    <row r="21" spans="15:23" ht="15" thickBot="1" x14ac:dyDescent="0.35">
      <c r="O21" s="31" t="s">
        <v>415</v>
      </c>
      <c r="P21" s="16" t="str">
        <f t="shared" ref="P21:V21" si="7">IF(P10&lt;=0.0001,"***",IF(P10&lt;=0.01,"**",IF(P10&lt;=0.05,"*", IF(P10&gt;0.05," ", ))))</f>
        <v xml:space="preserve"> </v>
      </c>
      <c r="Q21" s="16" t="str">
        <f t="shared" si="7"/>
        <v xml:space="preserve"> </v>
      </c>
      <c r="R21" s="16" t="str">
        <f t="shared" si="7"/>
        <v xml:space="preserve"> </v>
      </c>
      <c r="S21" s="16" t="str">
        <f t="shared" si="7"/>
        <v xml:space="preserve"> </v>
      </c>
      <c r="T21" s="16" t="str">
        <f t="shared" si="7"/>
        <v xml:space="preserve"> </v>
      </c>
      <c r="U21" s="16" t="str">
        <f t="shared" si="7"/>
        <v xml:space="preserve"> </v>
      </c>
      <c r="V21" s="16" t="str">
        <f t="shared" si="7"/>
        <v>**</v>
      </c>
      <c r="W21" s="33" t="str">
        <f t="shared" si="6"/>
        <v xml:space="preserve"> </v>
      </c>
    </row>
    <row r="23" spans="15:23" ht="15" thickBot="1" x14ac:dyDescent="0.35"/>
    <row r="24" spans="15:23" ht="15" thickBot="1" x14ac:dyDescent="0.35">
      <c r="O24" s="21" t="s">
        <v>416</v>
      </c>
      <c r="P24" s="22"/>
      <c r="Q24" s="22"/>
      <c r="R24" s="22"/>
      <c r="S24" s="22"/>
      <c r="T24" s="22"/>
      <c r="U24" s="22"/>
      <c r="V24" s="22"/>
      <c r="W24" s="23"/>
    </row>
    <row r="25" spans="15:23" x14ac:dyDescent="0.3">
      <c r="O25" s="2"/>
      <c r="P25" s="43" t="s">
        <v>400</v>
      </c>
      <c r="Q25" s="44"/>
      <c r="R25" s="45" t="s">
        <v>401</v>
      </c>
      <c r="S25" s="44"/>
      <c r="T25" s="43" t="s">
        <v>402</v>
      </c>
      <c r="U25" s="44"/>
      <c r="V25" s="43" t="s">
        <v>398</v>
      </c>
      <c r="W25" s="44"/>
    </row>
    <row r="26" spans="15:23" ht="15" thickBot="1" x14ac:dyDescent="0.35">
      <c r="O26" s="5"/>
      <c r="P26" s="16" t="s">
        <v>4</v>
      </c>
      <c r="Q26" s="17" t="s">
        <v>5</v>
      </c>
      <c r="R26" s="20" t="s">
        <v>4</v>
      </c>
      <c r="S26" s="17" t="s">
        <v>5</v>
      </c>
      <c r="T26" s="18" t="s">
        <v>4</v>
      </c>
      <c r="U26" s="19" t="s">
        <v>5</v>
      </c>
      <c r="V26" s="16" t="s">
        <v>4</v>
      </c>
      <c r="W26" s="17" t="s">
        <v>5</v>
      </c>
    </row>
    <row r="27" spans="15:23" x14ac:dyDescent="0.3">
      <c r="O27" s="28" t="s">
        <v>409</v>
      </c>
      <c r="P27" s="24">
        <v>0.05</v>
      </c>
      <c r="Q27" s="25">
        <v>0.28000000000000003</v>
      </c>
      <c r="R27" s="26">
        <v>0.05</v>
      </c>
      <c r="S27" s="34">
        <v>0.05</v>
      </c>
      <c r="T27" s="24">
        <v>0.05</v>
      </c>
      <c r="U27" s="25">
        <v>0.28000000000000003</v>
      </c>
      <c r="V27" s="37">
        <v>0.05</v>
      </c>
      <c r="W27" s="25">
        <v>0.28000000000000003</v>
      </c>
    </row>
    <row r="28" spans="15:23" x14ac:dyDescent="0.3">
      <c r="O28" s="29" t="s">
        <v>410</v>
      </c>
      <c r="P28" s="14">
        <v>0.05</v>
      </c>
      <c r="Q28" s="15">
        <v>0.83</v>
      </c>
      <c r="R28" s="13">
        <v>0.05</v>
      </c>
      <c r="S28" s="34">
        <v>0.05</v>
      </c>
      <c r="T28" s="14">
        <v>0.05</v>
      </c>
      <c r="U28" s="15">
        <v>0.13</v>
      </c>
      <c r="V28" s="38">
        <v>0.05</v>
      </c>
      <c r="W28" s="15">
        <v>0.08</v>
      </c>
    </row>
    <row r="29" spans="15:23" x14ac:dyDescent="0.3">
      <c r="O29" s="29" t="s">
        <v>411</v>
      </c>
      <c r="P29" s="14">
        <v>0.83</v>
      </c>
      <c r="Q29" s="15">
        <v>0.13</v>
      </c>
      <c r="R29" s="13">
        <v>0.05</v>
      </c>
      <c r="S29" s="34">
        <v>0.05</v>
      </c>
      <c r="T29" s="14">
        <v>0.05</v>
      </c>
      <c r="U29" s="15">
        <v>0.05</v>
      </c>
      <c r="V29" s="38">
        <v>0.05</v>
      </c>
      <c r="W29" s="15">
        <v>0.56000000000000005</v>
      </c>
    </row>
    <row r="30" spans="15:23" x14ac:dyDescent="0.3">
      <c r="O30" s="29" t="s">
        <v>412</v>
      </c>
      <c r="P30" s="14">
        <v>0.51</v>
      </c>
      <c r="Q30" s="15">
        <v>0.83</v>
      </c>
      <c r="R30" s="13">
        <v>0.28000000000000003</v>
      </c>
      <c r="S30" s="34">
        <v>0.05</v>
      </c>
      <c r="T30" s="14">
        <v>0.05</v>
      </c>
      <c r="U30" s="15">
        <v>0.51</v>
      </c>
      <c r="V30" s="38">
        <v>0.05</v>
      </c>
      <c r="W30" s="15">
        <v>0.28000000000000003</v>
      </c>
    </row>
    <row r="31" spans="15:23" x14ac:dyDescent="0.3">
      <c r="O31" s="29" t="s">
        <v>413</v>
      </c>
      <c r="P31" s="14">
        <v>0.51</v>
      </c>
      <c r="Q31" s="15">
        <v>0.51</v>
      </c>
      <c r="R31" s="13">
        <v>0.13</v>
      </c>
      <c r="S31" s="34">
        <v>0.05</v>
      </c>
      <c r="T31" s="14">
        <v>0.51</v>
      </c>
      <c r="U31" s="15">
        <v>0.28000000000000003</v>
      </c>
      <c r="V31" s="38">
        <v>0.05</v>
      </c>
      <c r="W31" s="15">
        <v>0.51</v>
      </c>
    </row>
    <row r="32" spans="15:23" x14ac:dyDescent="0.3">
      <c r="O32" s="30" t="s">
        <v>414</v>
      </c>
      <c r="P32" s="14">
        <v>0.51</v>
      </c>
      <c r="Q32" s="15">
        <v>0.51</v>
      </c>
      <c r="R32" s="13">
        <v>0.28000000000000003</v>
      </c>
      <c r="S32" s="35">
        <v>0.28000000000000003</v>
      </c>
      <c r="T32" s="14">
        <v>0.51</v>
      </c>
      <c r="U32" s="15">
        <v>0.51</v>
      </c>
      <c r="V32" s="38">
        <v>0.05</v>
      </c>
      <c r="W32" s="15">
        <v>0.05</v>
      </c>
    </row>
    <row r="33" spans="15:23" ht="15" thickBot="1" x14ac:dyDescent="0.35">
      <c r="O33" s="31" t="s">
        <v>415</v>
      </c>
      <c r="P33" s="16">
        <v>0.51</v>
      </c>
      <c r="Q33" s="17">
        <v>0.51</v>
      </c>
      <c r="R33" s="20">
        <v>0.83</v>
      </c>
      <c r="S33" s="36">
        <v>0.28000000000000003</v>
      </c>
      <c r="T33" s="16">
        <v>0.51</v>
      </c>
      <c r="U33" s="17">
        <v>0.83</v>
      </c>
      <c r="V33" s="39">
        <v>0.05</v>
      </c>
      <c r="W33" s="17">
        <v>0.51</v>
      </c>
    </row>
    <row r="35" spans="15:23" ht="15" thickBot="1" x14ac:dyDescent="0.35"/>
    <row r="36" spans="15:23" ht="15" thickBot="1" x14ac:dyDescent="0.35">
      <c r="O36" s="21" t="s">
        <v>408</v>
      </c>
      <c r="P36" s="22"/>
      <c r="Q36" s="22"/>
      <c r="R36" s="22"/>
      <c r="S36" s="22"/>
      <c r="T36" s="22"/>
      <c r="U36" s="22"/>
      <c r="V36" s="22"/>
      <c r="W36" s="23"/>
    </row>
    <row r="37" spans="15:23" x14ac:dyDescent="0.3">
      <c r="O37" s="2"/>
      <c r="P37" s="41" t="s">
        <v>400</v>
      </c>
      <c r="Q37" s="42"/>
      <c r="R37" s="41" t="s">
        <v>401</v>
      </c>
      <c r="S37" s="42"/>
      <c r="T37" s="41" t="s">
        <v>402</v>
      </c>
      <c r="U37" s="42"/>
      <c r="V37" s="41" t="s">
        <v>398</v>
      </c>
      <c r="W37" s="42"/>
    </row>
    <row r="38" spans="15:23" ht="15" thickBot="1" x14ac:dyDescent="0.35">
      <c r="O38" s="5"/>
      <c r="P38" s="18" t="s">
        <v>4</v>
      </c>
      <c r="Q38" s="19" t="s">
        <v>5</v>
      </c>
      <c r="R38" s="27" t="s">
        <v>4</v>
      </c>
      <c r="S38" s="19" t="s">
        <v>5</v>
      </c>
      <c r="T38" s="18" t="s">
        <v>4</v>
      </c>
      <c r="U38" s="19" t="s">
        <v>5</v>
      </c>
      <c r="V38" s="18" t="s">
        <v>4</v>
      </c>
      <c r="W38" s="19" t="s">
        <v>5</v>
      </c>
    </row>
    <row r="39" spans="15:23" x14ac:dyDescent="0.3">
      <c r="O39" s="28" t="s">
        <v>409</v>
      </c>
      <c r="P39" s="24" t="str">
        <f t="shared" ref="P39:W45" si="8">IF(P27&lt;=0.0001,"***",IF(P27&lt;=0.01,"**",IF(P27&lt;=0.05,"*", IF(P27&gt;0.05," ", ))))</f>
        <v>*</v>
      </c>
      <c r="Q39" s="25" t="str">
        <f t="shared" si="8"/>
        <v xml:space="preserve"> </v>
      </c>
      <c r="R39" s="24" t="str">
        <f t="shared" si="8"/>
        <v>*</v>
      </c>
      <c r="S39" s="25" t="str">
        <f t="shared" si="8"/>
        <v>*</v>
      </c>
      <c r="T39" s="24" t="str">
        <f t="shared" si="8"/>
        <v>*</v>
      </c>
      <c r="U39" s="25" t="str">
        <f t="shared" si="8"/>
        <v xml:space="preserve"> </v>
      </c>
      <c r="V39" s="24" t="str">
        <f t="shared" si="8"/>
        <v>*</v>
      </c>
      <c r="W39" s="25" t="str">
        <f t="shared" si="8"/>
        <v xml:space="preserve"> </v>
      </c>
    </row>
    <row r="40" spans="15:23" x14ac:dyDescent="0.3">
      <c r="O40" s="29" t="s">
        <v>410</v>
      </c>
      <c r="P40" s="14" t="str">
        <f t="shared" si="8"/>
        <v>*</v>
      </c>
      <c r="Q40" s="15" t="str">
        <f t="shared" si="8"/>
        <v xml:space="preserve"> </v>
      </c>
      <c r="R40" s="14" t="str">
        <f t="shared" si="8"/>
        <v>*</v>
      </c>
      <c r="S40" s="15" t="str">
        <f t="shared" si="8"/>
        <v>*</v>
      </c>
      <c r="T40" s="14" t="str">
        <f t="shared" si="8"/>
        <v>*</v>
      </c>
      <c r="U40" s="15" t="str">
        <f t="shared" si="8"/>
        <v xml:space="preserve"> </v>
      </c>
      <c r="V40" s="14" t="str">
        <f t="shared" si="8"/>
        <v>*</v>
      </c>
      <c r="W40" s="15" t="str">
        <f t="shared" si="8"/>
        <v xml:space="preserve"> </v>
      </c>
    </row>
    <row r="41" spans="15:23" x14ac:dyDescent="0.3">
      <c r="O41" s="29" t="s">
        <v>411</v>
      </c>
      <c r="P41" s="14" t="str">
        <f t="shared" si="8"/>
        <v xml:space="preserve"> </v>
      </c>
      <c r="Q41" s="15" t="str">
        <f t="shared" si="8"/>
        <v xml:space="preserve"> </v>
      </c>
      <c r="R41" s="14" t="str">
        <f t="shared" si="8"/>
        <v>*</v>
      </c>
      <c r="S41" s="15" t="str">
        <f t="shared" si="8"/>
        <v>*</v>
      </c>
      <c r="T41" s="14" t="str">
        <f t="shared" si="8"/>
        <v>*</v>
      </c>
      <c r="U41" s="15" t="str">
        <f t="shared" si="8"/>
        <v>*</v>
      </c>
      <c r="V41" s="14" t="str">
        <f t="shared" si="8"/>
        <v>*</v>
      </c>
      <c r="W41" s="15" t="str">
        <f t="shared" si="8"/>
        <v xml:space="preserve"> </v>
      </c>
    </row>
    <row r="42" spans="15:23" x14ac:dyDescent="0.3">
      <c r="O42" s="29" t="s">
        <v>412</v>
      </c>
      <c r="P42" s="14" t="str">
        <f t="shared" si="8"/>
        <v xml:space="preserve"> </v>
      </c>
      <c r="Q42" s="15" t="str">
        <f t="shared" si="8"/>
        <v xml:space="preserve"> </v>
      </c>
      <c r="R42" s="14" t="str">
        <f t="shared" si="8"/>
        <v xml:space="preserve"> </v>
      </c>
      <c r="S42" s="15" t="str">
        <f t="shared" si="8"/>
        <v>*</v>
      </c>
      <c r="T42" s="14" t="str">
        <f t="shared" si="8"/>
        <v>*</v>
      </c>
      <c r="U42" s="15" t="str">
        <f t="shared" si="8"/>
        <v xml:space="preserve"> </v>
      </c>
      <c r="V42" s="14" t="str">
        <f t="shared" si="8"/>
        <v>*</v>
      </c>
      <c r="W42" s="15" t="str">
        <f t="shared" si="8"/>
        <v xml:space="preserve"> </v>
      </c>
    </row>
    <row r="43" spans="15:23" x14ac:dyDescent="0.3">
      <c r="O43" s="29" t="s">
        <v>413</v>
      </c>
      <c r="P43" s="14" t="str">
        <f t="shared" si="8"/>
        <v xml:space="preserve"> </v>
      </c>
      <c r="Q43" s="15" t="str">
        <f t="shared" si="8"/>
        <v xml:space="preserve"> </v>
      </c>
      <c r="R43" s="14" t="str">
        <f t="shared" si="8"/>
        <v xml:space="preserve"> </v>
      </c>
      <c r="S43" s="15" t="str">
        <f t="shared" si="8"/>
        <v>*</v>
      </c>
      <c r="T43" s="14" t="str">
        <f t="shared" si="8"/>
        <v xml:space="preserve"> </v>
      </c>
      <c r="U43" s="15" t="str">
        <f t="shared" si="8"/>
        <v xml:space="preserve"> </v>
      </c>
      <c r="V43" s="14" t="str">
        <f t="shared" si="8"/>
        <v>*</v>
      </c>
      <c r="W43" s="15" t="str">
        <f t="shared" si="8"/>
        <v xml:space="preserve"> </v>
      </c>
    </row>
    <row r="44" spans="15:23" x14ac:dyDescent="0.3">
      <c r="O44" s="30" t="s">
        <v>414</v>
      </c>
      <c r="P44" s="14" t="str">
        <f t="shared" si="8"/>
        <v xml:space="preserve"> </v>
      </c>
      <c r="Q44" s="15" t="str">
        <f t="shared" si="8"/>
        <v xml:space="preserve"> </v>
      </c>
      <c r="R44" s="14" t="str">
        <f t="shared" si="8"/>
        <v xml:space="preserve"> </v>
      </c>
      <c r="S44" s="15" t="str">
        <f t="shared" si="8"/>
        <v xml:space="preserve"> </v>
      </c>
      <c r="T44" s="14" t="str">
        <f t="shared" si="8"/>
        <v xml:space="preserve"> </v>
      </c>
      <c r="U44" s="15" t="str">
        <f t="shared" si="8"/>
        <v xml:space="preserve"> </v>
      </c>
      <c r="V44" s="14" t="str">
        <f t="shared" si="8"/>
        <v>*</v>
      </c>
      <c r="W44" s="15" t="str">
        <f t="shared" si="8"/>
        <v>*</v>
      </c>
    </row>
    <row r="45" spans="15:23" ht="15" thickBot="1" x14ac:dyDescent="0.35">
      <c r="O45" s="31" t="s">
        <v>415</v>
      </c>
      <c r="P45" s="16" t="str">
        <f t="shared" si="8"/>
        <v xml:space="preserve"> </v>
      </c>
      <c r="Q45" s="17" t="str">
        <f t="shared" si="8"/>
        <v xml:space="preserve"> </v>
      </c>
      <c r="R45" s="16" t="str">
        <f t="shared" si="8"/>
        <v xml:space="preserve"> </v>
      </c>
      <c r="S45" s="17" t="str">
        <f t="shared" si="8"/>
        <v xml:space="preserve"> </v>
      </c>
      <c r="T45" s="16" t="str">
        <f t="shared" si="8"/>
        <v xml:space="preserve"> </v>
      </c>
      <c r="U45" s="17" t="str">
        <f t="shared" si="8"/>
        <v xml:space="preserve"> </v>
      </c>
      <c r="V45" s="16" t="str">
        <f t="shared" si="8"/>
        <v>*</v>
      </c>
      <c r="W45" s="17" t="str">
        <f t="shared" si="8"/>
        <v xml:space="preserve"> </v>
      </c>
    </row>
  </sheetData>
  <mergeCells count="20">
    <mergeCell ref="B2:C2"/>
    <mergeCell ref="D2:E2"/>
    <mergeCell ref="F2:G2"/>
    <mergeCell ref="H2:I2"/>
    <mergeCell ref="P13:Q13"/>
    <mergeCell ref="R13:S13"/>
    <mergeCell ref="T13:U13"/>
    <mergeCell ref="V13:W13"/>
    <mergeCell ref="P2:Q2"/>
    <mergeCell ref="R2:S2"/>
    <mergeCell ref="T2:U2"/>
    <mergeCell ref="V2:W2"/>
    <mergeCell ref="V37:W37"/>
    <mergeCell ref="T37:U37"/>
    <mergeCell ref="R37:S37"/>
    <mergeCell ref="P37:Q37"/>
    <mergeCell ref="P25:Q25"/>
    <mergeCell ref="R25:S25"/>
    <mergeCell ref="T25:U25"/>
    <mergeCell ref="V25:W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5"/>
  <sheetViews>
    <sheetView zoomScaleNormal="100" workbookViewId="0">
      <selection activeCell="B8" sqref="B8"/>
    </sheetView>
  </sheetViews>
  <sheetFormatPr defaultRowHeight="14.4" x14ac:dyDescent="0.3"/>
  <cols>
    <col min="14" max="14" width="12" bestFit="1" customWidth="1"/>
    <col min="15" max="15" width="13.109375" bestFit="1" customWidth="1"/>
    <col min="16" max="16" width="12" bestFit="1" customWidth="1"/>
  </cols>
  <sheetData>
    <row r="1" spans="1:34" x14ac:dyDescent="0.3">
      <c r="A1" s="12" t="s">
        <v>395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12" t="s">
        <v>396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spans="1:34" x14ac:dyDescent="0.3">
      <c r="A2" s="5"/>
      <c r="B2" t="s">
        <v>0</v>
      </c>
      <c r="E2" t="s">
        <v>1</v>
      </c>
      <c r="H2" t="s">
        <v>2</v>
      </c>
      <c r="L2" t="s">
        <v>3</v>
      </c>
      <c r="Q2" s="6"/>
      <c r="R2" s="5"/>
      <c r="S2" t="s">
        <v>0</v>
      </c>
      <c r="V2" t="s">
        <v>1</v>
      </c>
      <c r="Y2" t="s">
        <v>2</v>
      </c>
      <c r="AC2" t="s">
        <v>3</v>
      </c>
      <c r="AH2" s="6"/>
    </row>
    <row r="3" spans="1:34" x14ac:dyDescent="0.3">
      <c r="A3" s="5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s="6"/>
      <c r="R3" s="5"/>
      <c r="S3">
        <v>1</v>
      </c>
      <c r="T3">
        <v>2</v>
      </c>
      <c r="U3">
        <v>3</v>
      </c>
      <c r="V3">
        <v>4</v>
      </c>
      <c r="W3">
        <v>5</v>
      </c>
      <c r="X3">
        <v>6</v>
      </c>
      <c r="Y3">
        <v>7</v>
      </c>
      <c r="Z3">
        <v>8</v>
      </c>
      <c r="AA3">
        <v>9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s="6"/>
    </row>
    <row r="4" spans="1:34" x14ac:dyDescent="0.3">
      <c r="A4" s="5" t="s">
        <v>9</v>
      </c>
      <c r="B4">
        <v>2.79</v>
      </c>
      <c r="C4">
        <v>6.46</v>
      </c>
      <c r="D4">
        <v>3.64</v>
      </c>
      <c r="E4">
        <v>2.2400000000000002</v>
      </c>
      <c r="F4">
        <v>2.64</v>
      </c>
      <c r="G4">
        <v>4.4400000000000004</v>
      </c>
      <c r="H4">
        <v>4.83</v>
      </c>
      <c r="I4">
        <v>5.0599999999999996</v>
      </c>
      <c r="J4">
        <v>5.94</v>
      </c>
      <c r="L4">
        <f>AVERAGE(B4:D4)</f>
        <v>4.2966666666666669</v>
      </c>
      <c r="M4">
        <f>AVERAGE(E4:G4)</f>
        <v>3.1066666666666669</v>
      </c>
      <c r="N4">
        <f>AVERAGE(E11:G11)</f>
        <v>5.2433333333333332</v>
      </c>
      <c r="O4">
        <f>AVERAGE(H4:J4,H5)</f>
        <v>5.0825000000000005</v>
      </c>
      <c r="P4">
        <f>AVERAGE(B11:D11)</f>
        <v>8.666666666666667E-2</v>
      </c>
      <c r="Q4" s="6"/>
      <c r="R4" s="5" t="s">
        <v>9</v>
      </c>
      <c r="S4">
        <v>1.6</v>
      </c>
      <c r="T4">
        <v>1.44</v>
      </c>
      <c r="U4">
        <v>1.52</v>
      </c>
      <c r="V4">
        <v>2.57</v>
      </c>
      <c r="W4">
        <v>3.84</v>
      </c>
      <c r="X4">
        <v>4.07</v>
      </c>
      <c r="Y4">
        <v>1.97</v>
      </c>
      <c r="Z4">
        <v>2.04</v>
      </c>
      <c r="AA4">
        <v>2.25</v>
      </c>
      <c r="AC4">
        <f>AVERAGE(S4:U4)</f>
        <v>1.5200000000000002</v>
      </c>
      <c r="AD4">
        <f>AVERAGE(V4:X4)</f>
        <v>3.4933333333333336</v>
      </c>
      <c r="AE4">
        <f>AVERAGE(V11:X11)</f>
        <v>3.0466666666666669</v>
      </c>
      <c r="AF4">
        <f>AVERAGE(Y4:AA4,Y5)</f>
        <v>2.0866666666666664</v>
      </c>
      <c r="AG4">
        <f>AVERAGE(S11:U11)</f>
        <v>5.6666666666666671E-2</v>
      </c>
      <c r="AH4" s="6"/>
    </row>
    <row r="5" spans="1:34" x14ac:dyDescent="0.3">
      <c r="A5" s="5" t="s">
        <v>10</v>
      </c>
      <c r="B5">
        <v>5.52</v>
      </c>
      <c r="C5">
        <v>2.93</v>
      </c>
      <c r="D5">
        <v>5.35</v>
      </c>
      <c r="E5">
        <v>1</v>
      </c>
      <c r="F5">
        <v>3.36</v>
      </c>
      <c r="G5">
        <v>5.08</v>
      </c>
      <c r="H5">
        <v>4.5</v>
      </c>
      <c r="I5" s="11">
        <v>2.27</v>
      </c>
      <c r="J5" s="11">
        <v>0.62</v>
      </c>
      <c r="L5">
        <f t="shared" ref="L5:L10" si="0">AVERAGE(B5:D5)</f>
        <v>4.5999999999999996</v>
      </c>
      <c r="M5">
        <f t="shared" ref="M5:M10" si="1">AVERAGE(E5:G5)</f>
        <v>3.1466666666666665</v>
      </c>
      <c r="Q5" s="6"/>
      <c r="R5" s="5" t="s">
        <v>10</v>
      </c>
      <c r="S5">
        <v>1.82</v>
      </c>
      <c r="T5">
        <v>1.93</v>
      </c>
      <c r="U5">
        <v>1.92</v>
      </c>
      <c r="V5">
        <v>2.33</v>
      </c>
      <c r="W5">
        <v>3.07</v>
      </c>
      <c r="X5">
        <v>4.76</v>
      </c>
      <c r="AC5">
        <f t="shared" ref="AC5:AC10" si="2">AVERAGE(S5:U5)</f>
        <v>1.89</v>
      </c>
      <c r="AD5">
        <f t="shared" ref="AD5:AD10" si="3">AVERAGE(V5:X5)</f>
        <v>3.3866666666666667</v>
      </c>
      <c r="AH5" s="6"/>
    </row>
    <row r="6" spans="1:34" x14ac:dyDescent="0.3">
      <c r="A6" s="5" t="s">
        <v>11</v>
      </c>
      <c r="B6">
        <v>7.74</v>
      </c>
      <c r="C6" s="40">
        <v>5.15</v>
      </c>
      <c r="D6">
        <v>4.7300000000000004</v>
      </c>
      <c r="E6">
        <v>3.72</v>
      </c>
      <c r="F6">
        <v>5.75</v>
      </c>
      <c r="G6">
        <v>5.69</v>
      </c>
      <c r="L6">
        <f t="shared" si="0"/>
        <v>5.873333333333334</v>
      </c>
      <c r="M6">
        <f>AVERAGE(E6:G6)</f>
        <v>5.0533333333333337</v>
      </c>
      <c r="Q6" s="6"/>
      <c r="R6" s="5" t="s">
        <v>11</v>
      </c>
      <c r="S6">
        <v>2.64</v>
      </c>
      <c r="T6">
        <v>2.42</v>
      </c>
      <c r="U6">
        <v>3.79</v>
      </c>
      <c r="V6">
        <v>1.93</v>
      </c>
      <c r="W6">
        <v>2.17</v>
      </c>
      <c r="X6">
        <v>2.86</v>
      </c>
      <c r="AC6">
        <f t="shared" si="2"/>
        <v>2.9500000000000006</v>
      </c>
      <c r="AD6">
        <f t="shared" si="3"/>
        <v>2.3199999999999998</v>
      </c>
      <c r="AH6" s="6"/>
    </row>
    <row r="7" spans="1:34" x14ac:dyDescent="0.3">
      <c r="A7" s="5" t="s">
        <v>12</v>
      </c>
      <c r="B7" s="11">
        <v>10.47</v>
      </c>
      <c r="C7">
        <v>6.79</v>
      </c>
      <c r="D7">
        <v>5.16</v>
      </c>
      <c r="E7">
        <v>5.07</v>
      </c>
      <c r="F7" s="11">
        <v>3.08</v>
      </c>
      <c r="G7">
        <v>5.96</v>
      </c>
      <c r="L7">
        <f>AVERAGE(C7:D7)</f>
        <v>5.9749999999999996</v>
      </c>
      <c r="M7">
        <f>AVERAGE(E7,G7)</f>
        <v>5.5150000000000006</v>
      </c>
      <c r="Q7" s="6"/>
      <c r="R7" s="5" t="s">
        <v>12</v>
      </c>
      <c r="S7">
        <v>2.41</v>
      </c>
      <c r="T7">
        <v>2.54</v>
      </c>
      <c r="U7">
        <v>2.72</v>
      </c>
      <c r="V7">
        <v>3.8</v>
      </c>
      <c r="W7">
        <v>2.2599999999999998</v>
      </c>
      <c r="X7">
        <v>2.92</v>
      </c>
      <c r="AC7">
        <f t="shared" si="2"/>
        <v>2.5566666666666666</v>
      </c>
      <c r="AD7">
        <f t="shared" si="3"/>
        <v>2.9933333333333336</v>
      </c>
      <c r="AH7" s="6"/>
    </row>
    <row r="8" spans="1:34" x14ac:dyDescent="0.3">
      <c r="A8" s="5" t="s">
        <v>13</v>
      </c>
      <c r="B8">
        <v>9.15</v>
      </c>
      <c r="C8">
        <v>10.25</v>
      </c>
      <c r="D8">
        <v>8.68</v>
      </c>
      <c r="E8">
        <v>5.6</v>
      </c>
      <c r="F8">
        <v>5.73</v>
      </c>
      <c r="G8">
        <v>5.41</v>
      </c>
      <c r="L8">
        <f t="shared" si="0"/>
        <v>9.36</v>
      </c>
      <c r="M8">
        <f t="shared" si="1"/>
        <v>5.580000000000001</v>
      </c>
      <c r="Q8" s="6"/>
      <c r="R8" s="5" t="s">
        <v>13</v>
      </c>
      <c r="S8">
        <v>2.42</v>
      </c>
      <c r="T8">
        <v>2.73</v>
      </c>
      <c r="U8">
        <v>2.83</v>
      </c>
      <c r="V8">
        <v>3.31</v>
      </c>
      <c r="W8">
        <v>2.86</v>
      </c>
      <c r="X8">
        <v>2.86</v>
      </c>
      <c r="AC8">
        <f t="shared" si="2"/>
        <v>2.66</v>
      </c>
      <c r="AD8">
        <f t="shared" si="3"/>
        <v>3.01</v>
      </c>
      <c r="AH8" s="6"/>
    </row>
    <row r="9" spans="1:34" x14ac:dyDescent="0.3">
      <c r="A9" s="5" t="s">
        <v>14</v>
      </c>
      <c r="B9">
        <v>8.14</v>
      </c>
      <c r="C9">
        <v>8.49</v>
      </c>
      <c r="D9">
        <v>7.25</v>
      </c>
      <c r="E9">
        <v>5.43</v>
      </c>
      <c r="F9">
        <v>5.2</v>
      </c>
      <c r="G9">
        <v>5.62</v>
      </c>
      <c r="L9">
        <f t="shared" si="0"/>
        <v>7.9600000000000009</v>
      </c>
      <c r="M9">
        <f t="shared" si="1"/>
        <v>5.416666666666667</v>
      </c>
      <c r="Q9" s="6"/>
      <c r="R9" s="5" t="s">
        <v>14</v>
      </c>
      <c r="S9">
        <v>3.01</v>
      </c>
      <c r="T9">
        <v>2.54</v>
      </c>
      <c r="U9">
        <v>2.76</v>
      </c>
      <c r="V9">
        <v>3.2</v>
      </c>
      <c r="W9">
        <v>2.88</v>
      </c>
      <c r="X9">
        <v>3</v>
      </c>
      <c r="AC9">
        <f t="shared" si="2"/>
        <v>2.7699999999999996</v>
      </c>
      <c r="AD9">
        <f t="shared" si="3"/>
        <v>3.0266666666666668</v>
      </c>
      <c r="AH9" s="6"/>
    </row>
    <row r="10" spans="1:34" x14ac:dyDescent="0.3">
      <c r="A10" s="5" t="s">
        <v>15</v>
      </c>
      <c r="B10">
        <v>7.37</v>
      </c>
      <c r="C10">
        <v>7.45</v>
      </c>
      <c r="D10">
        <v>6.44</v>
      </c>
      <c r="E10">
        <v>5.43</v>
      </c>
      <c r="F10">
        <v>5.05</v>
      </c>
      <c r="G10">
        <v>4.53</v>
      </c>
      <c r="L10">
        <f t="shared" si="0"/>
        <v>7.0866666666666669</v>
      </c>
      <c r="M10">
        <f t="shared" si="1"/>
        <v>5.0033333333333339</v>
      </c>
      <c r="Q10" s="6"/>
      <c r="R10" s="5" t="s">
        <v>15</v>
      </c>
      <c r="S10">
        <v>2.65</v>
      </c>
      <c r="T10">
        <v>2.77</v>
      </c>
      <c r="U10">
        <v>2.7</v>
      </c>
      <c r="V10">
        <v>3.02</v>
      </c>
      <c r="W10">
        <v>3.02</v>
      </c>
      <c r="X10">
        <v>2.76</v>
      </c>
      <c r="AC10">
        <f t="shared" si="2"/>
        <v>2.706666666666667</v>
      </c>
      <c r="AD10">
        <f t="shared" si="3"/>
        <v>2.9333333333333336</v>
      </c>
      <c r="AH10" s="6"/>
    </row>
    <row r="11" spans="1:34" x14ac:dyDescent="0.3">
      <c r="A11" s="5" t="s">
        <v>16</v>
      </c>
      <c r="B11">
        <v>0.06</v>
      </c>
      <c r="C11">
        <v>0.15</v>
      </c>
      <c r="D11">
        <v>0.05</v>
      </c>
      <c r="E11">
        <v>5.31</v>
      </c>
      <c r="F11">
        <v>5.29</v>
      </c>
      <c r="G11">
        <v>5.13</v>
      </c>
      <c r="Q11" s="6"/>
      <c r="R11" s="5" t="s">
        <v>16</v>
      </c>
      <c r="S11">
        <v>0.1</v>
      </c>
      <c r="T11">
        <v>0.04</v>
      </c>
      <c r="U11">
        <v>0.03</v>
      </c>
      <c r="V11">
        <v>3.33</v>
      </c>
      <c r="W11">
        <v>3.5</v>
      </c>
      <c r="X11">
        <v>2.31</v>
      </c>
      <c r="AH11" s="6"/>
    </row>
    <row r="12" spans="1:34" x14ac:dyDescent="0.3">
      <c r="A12" s="5"/>
      <c r="Q12" s="6"/>
      <c r="R12" s="5"/>
      <c r="AH12" s="6"/>
    </row>
    <row r="13" spans="1:34" x14ac:dyDescent="0.3">
      <c r="A13" s="5"/>
      <c r="L13" t="s">
        <v>17</v>
      </c>
      <c r="Q13" s="6"/>
      <c r="R13" s="5"/>
      <c r="V13">
        <v>0.28000000000000003</v>
      </c>
      <c r="W13">
        <v>0.51</v>
      </c>
      <c r="AC13" t="s">
        <v>17</v>
      </c>
      <c r="AH13" s="6"/>
    </row>
    <row r="14" spans="1:34" x14ac:dyDescent="0.3">
      <c r="A14" s="5"/>
      <c r="L14" t="s">
        <v>4</v>
      </c>
      <c r="M14" t="s">
        <v>5</v>
      </c>
      <c r="N14" t="s">
        <v>6</v>
      </c>
      <c r="O14" t="s">
        <v>7</v>
      </c>
      <c r="Q14" s="6"/>
      <c r="R14" s="5"/>
      <c r="V14">
        <v>0.83</v>
      </c>
      <c r="W14">
        <v>0.51</v>
      </c>
      <c r="AC14" t="s">
        <v>4</v>
      </c>
      <c r="AD14" t="s">
        <v>5</v>
      </c>
      <c r="AE14" t="s">
        <v>6</v>
      </c>
      <c r="AF14" t="s">
        <v>7</v>
      </c>
      <c r="AH14" s="6"/>
    </row>
    <row r="15" spans="1:34" x14ac:dyDescent="0.3">
      <c r="A15" s="5"/>
      <c r="L15">
        <f>L4-P4</f>
        <v>4.21</v>
      </c>
      <c r="M15">
        <f>M4-P4</f>
        <v>3.0200000000000005</v>
      </c>
      <c r="N15" cm="1">
        <f t="array" ref="N15">N4-_xlfn.ANCHORARRAY(P4)</f>
        <v>5.1566666666666663</v>
      </c>
      <c r="O15">
        <f>O4-P4</f>
        <v>4.9958333333333336</v>
      </c>
      <c r="Q15" s="6"/>
      <c r="R15" s="5"/>
      <c r="V15">
        <v>0.13</v>
      </c>
      <c r="W15">
        <v>0.51</v>
      </c>
      <c r="AC15">
        <f>AC4-AG4</f>
        <v>1.4633333333333336</v>
      </c>
      <c r="AD15">
        <f>AD4-AG4</f>
        <v>3.436666666666667</v>
      </c>
      <c r="AE15" cm="1">
        <f t="array" ref="AE15">AE4-_xlfn.ANCHORARRAY(AG4)</f>
        <v>2.99</v>
      </c>
      <c r="AF15">
        <f>AF4-AG4</f>
        <v>2.0299999999999998</v>
      </c>
      <c r="AH15" s="6"/>
    </row>
    <row r="16" spans="1:34" x14ac:dyDescent="0.3">
      <c r="A16" s="5"/>
      <c r="L16">
        <f>L5-P4</f>
        <v>4.5133333333333328</v>
      </c>
      <c r="M16">
        <f>M5-P4</f>
        <v>3.0599999999999996</v>
      </c>
      <c r="Q16" s="6"/>
      <c r="R16" s="5"/>
      <c r="V16">
        <v>0.83</v>
      </c>
      <c r="AC16">
        <f>AC5-AG4</f>
        <v>1.8333333333333333</v>
      </c>
      <c r="AD16">
        <f>AD5-AG4</f>
        <v>3.33</v>
      </c>
      <c r="AH16" s="6"/>
    </row>
    <row r="17" spans="1:34" x14ac:dyDescent="0.3">
      <c r="A17" s="5"/>
      <c r="L17">
        <f>L6-P4</f>
        <v>5.7866666666666671</v>
      </c>
      <c r="M17">
        <f>M6-P4</f>
        <v>4.9666666666666668</v>
      </c>
      <c r="Q17" s="6"/>
      <c r="R17" s="5"/>
      <c r="AC17">
        <f>AC6-AG4</f>
        <v>2.893333333333334</v>
      </c>
      <c r="AD17">
        <f>AD6-AG4</f>
        <v>2.2633333333333332</v>
      </c>
      <c r="AH17" s="6"/>
    </row>
    <row r="18" spans="1:34" x14ac:dyDescent="0.3">
      <c r="A18" s="5"/>
      <c r="L18">
        <f>L7-P4</f>
        <v>5.8883333333333328</v>
      </c>
      <c r="M18">
        <f>M7-P4</f>
        <v>5.4283333333333337</v>
      </c>
      <c r="Q18" s="6"/>
      <c r="R18" s="5"/>
      <c r="AC18">
        <f>AC7-AG4</f>
        <v>2.5</v>
      </c>
      <c r="AD18">
        <f>AD7-AG4</f>
        <v>2.936666666666667</v>
      </c>
      <c r="AH18" s="6"/>
    </row>
    <row r="19" spans="1:34" x14ac:dyDescent="0.3">
      <c r="A19" s="5"/>
      <c r="L19">
        <f>L8-P4</f>
        <v>9.2733333333333334</v>
      </c>
      <c r="M19">
        <f>M8-P4</f>
        <v>5.4933333333333341</v>
      </c>
      <c r="Q19" s="6"/>
      <c r="R19" s="5"/>
      <c r="AC19">
        <f>AC8-AG4</f>
        <v>2.6033333333333335</v>
      </c>
      <c r="AD19">
        <f>AD8-AG4</f>
        <v>2.9533333333333331</v>
      </c>
      <c r="AH19" s="6"/>
    </row>
    <row r="20" spans="1:34" x14ac:dyDescent="0.3">
      <c r="A20" s="5"/>
      <c r="L20">
        <f>L9-P4</f>
        <v>7.873333333333334</v>
      </c>
      <c r="M20">
        <f>M9-P4</f>
        <v>5.33</v>
      </c>
      <c r="Q20" s="6"/>
      <c r="R20" s="5"/>
      <c r="AC20">
        <f>AC9-AG4</f>
        <v>2.7133333333333329</v>
      </c>
      <c r="AD20">
        <f>AD9-AG4</f>
        <v>2.97</v>
      </c>
      <c r="AH20" s="6"/>
    </row>
    <row r="21" spans="1:34" x14ac:dyDescent="0.3">
      <c r="A21" s="5"/>
      <c r="L21">
        <f>L10-P4</f>
        <v>7</v>
      </c>
      <c r="M21">
        <f>M10-P4</f>
        <v>4.916666666666667</v>
      </c>
      <c r="Q21" s="6"/>
      <c r="R21" s="5"/>
      <c r="AC21">
        <f>AC10-AG4</f>
        <v>2.6500000000000004</v>
      </c>
      <c r="AD21">
        <f>AD10-AG4</f>
        <v>2.8766666666666669</v>
      </c>
      <c r="AH21" s="6"/>
    </row>
    <row r="22" spans="1:34" x14ac:dyDescent="0.3">
      <c r="A22" s="5"/>
      <c r="Q22" s="6"/>
      <c r="R22" s="5"/>
      <c r="AH22" s="6"/>
    </row>
    <row r="23" spans="1:34" x14ac:dyDescent="0.3">
      <c r="A23" s="5"/>
      <c r="Q23" s="6"/>
      <c r="R23" s="5"/>
      <c r="AH23" s="6"/>
    </row>
    <row r="24" spans="1:34" x14ac:dyDescent="0.3">
      <c r="A24" s="5"/>
      <c r="L24" t="s">
        <v>18</v>
      </c>
      <c r="O24" t="s">
        <v>407</v>
      </c>
      <c r="Q24" s="6"/>
      <c r="R24" s="5"/>
      <c r="AC24" t="s">
        <v>18</v>
      </c>
      <c r="AF24" t="s">
        <v>407</v>
      </c>
      <c r="AH24" s="6"/>
    </row>
    <row r="25" spans="1:34" x14ac:dyDescent="0.3">
      <c r="A25" s="5"/>
      <c r="L25" t="s">
        <v>4</v>
      </c>
      <c r="M25" t="s">
        <v>5</v>
      </c>
      <c r="O25" t="s">
        <v>4</v>
      </c>
      <c r="P25" t="s">
        <v>5</v>
      </c>
      <c r="Q25" s="6"/>
      <c r="R25" s="5"/>
      <c r="AC25" t="s">
        <v>4</v>
      </c>
      <c r="AD25" t="s">
        <v>5</v>
      </c>
      <c r="AF25" t="s">
        <v>4</v>
      </c>
      <c r="AG25" t="s">
        <v>5</v>
      </c>
      <c r="AH25" s="6"/>
    </row>
    <row r="26" spans="1:34" x14ac:dyDescent="0.3">
      <c r="A26" s="5"/>
      <c r="K26" t="s">
        <v>19</v>
      </c>
      <c r="L26">
        <f>L15/N15*100</f>
        <v>81.641887524240474</v>
      </c>
      <c r="M26">
        <f>M15/N15*100</f>
        <v>58.564964447317401</v>
      </c>
      <c r="O26">
        <f>_xlfn.T.TEST(B4:D4,E11:G11, 2, 3)</f>
        <v>0.48338176402816513</v>
      </c>
      <c r="P26">
        <f>_xlfn.T.TEST(E4:G4,E11:G11, 2, 3)</f>
        <v>8.6310397732800123E-2</v>
      </c>
      <c r="Q26" s="6"/>
      <c r="R26" s="5"/>
      <c r="AB26" t="s">
        <v>19</v>
      </c>
      <c r="AC26">
        <f>AC15/AE15*100</f>
        <v>48.940914158305468</v>
      </c>
      <c r="AD26">
        <f>AD15/AE15*100</f>
        <v>114.9386845039019</v>
      </c>
      <c r="AF26">
        <f>_xlfn.T.TEST(S4:U4,V11:X11, 2, 3)</f>
        <v>5.2448521344230239E-2</v>
      </c>
      <c r="AG26">
        <f>_xlfn.T.TEST(V4:X4,V11:X11, 2, 3)</f>
        <v>0.49743805838943395</v>
      </c>
      <c r="AH26" s="6"/>
    </row>
    <row r="27" spans="1:34" x14ac:dyDescent="0.3">
      <c r="A27" s="5"/>
      <c r="K27" t="s">
        <v>20</v>
      </c>
      <c r="L27">
        <f>L16/N15*100</f>
        <v>87.524240465416938</v>
      </c>
      <c r="M27">
        <f>M16/N15*100</f>
        <v>59.340659340659343</v>
      </c>
      <c r="O27">
        <f>_xlfn.T.TEST(B5:D5,E11:G11, 2, 3)</f>
        <v>0.52244175155957628</v>
      </c>
      <c r="P27">
        <f>_xlfn.T.TEST(E5:G5,E11:G11, 2, 3)</f>
        <v>0.21801948811845567</v>
      </c>
      <c r="Q27" s="6"/>
      <c r="R27" s="5"/>
      <c r="AB27" t="s">
        <v>20</v>
      </c>
      <c r="AC27">
        <f>AC16/AE15*100</f>
        <v>61.315496098104781</v>
      </c>
      <c r="AD27">
        <f>AD16/AE15*100</f>
        <v>111.37123745819397</v>
      </c>
      <c r="AF27">
        <f>_xlfn.T.TEST(S5:U5,V11:X11, 2, 3)</f>
        <v>8.827046720939595E-2</v>
      </c>
      <c r="AG27">
        <f>_xlfn.T.TEST(V5:X5,V11:X11, 2, 3)</f>
        <v>0.70275647623016746</v>
      </c>
      <c r="AH27" s="6"/>
    </row>
    <row r="28" spans="1:34" x14ac:dyDescent="0.3">
      <c r="A28" s="5"/>
      <c r="K28" t="s">
        <v>21</v>
      </c>
      <c r="L28">
        <f>L17/N15*100</f>
        <v>112.21719457013577</v>
      </c>
      <c r="M28">
        <f>M17/N15*100</f>
        <v>96.31544925662574</v>
      </c>
      <c r="O28">
        <f>_xlfn.T.TEST(B6:D6,E11:G11, 2, 3)</f>
        <v>0.57238428320533763</v>
      </c>
      <c r="P28">
        <f>_xlfn.T.TEST(E6:G6,E11:G11, 2, 3)</f>
        <v>0.80285863763477117</v>
      </c>
      <c r="Q28" s="6"/>
      <c r="R28" s="5"/>
      <c r="AB28" t="s">
        <v>21</v>
      </c>
      <c r="AC28">
        <f>AC17/AE15*100</f>
        <v>96.76700111482721</v>
      </c>
      <c r="AD28">
        <f>AD17/AE15*100</f>
        <v>75.696767001114821</v>
      </c>
      <c r="AF28">
        <f>_xlfn.T.TEST(S6:U6,V11:X11, 2, 3)</f>
        <v>0.87245658966368878</v>
      </c>
      <c r="AG28">
        <f>_xlfn.T.TEST(V6:X6,V11:X11, 2, 3)</f>
        <v>0.19826588334981951</v>
      </c>
      <c r="AH28" s="6"/>
    </row>
    <row r="29" spans="1:34" x14ac:dyDescent="0.3">
      <c r="A29" s="5"/>
      <c r="K29" t="s">
        <v>22</v>
      </c>
      <c r="L29">
        <f>L18/N15*100</f>
        <v>114.18875242404654</v>
      </c>
      <c r="M29">
        <f>M18/N15*100</f>
        <v>105.26826115061409</v>
      </c>
      <c r="O29">
        <f>_xlfn.T.TEST(B7:D7,E11:G11, 2, 3)</f>
        <v>0.29139221433483425</v>
      </c>
      <c r="P29">
        <f>_xlfn.T.TEST(E7:G7,E11:G11, 2, 3)</f>
        <v>0.59102861586229039</v>
      </c>
      <c r="Q29" s="6"/>
      <c r="R29" s="5"/>
      <c r="AB29" t="s">
        <v>22</v>
      </c>
      <c r="AC29">
        <f>AC18/AE15*100</f>
        <v>83.61204013377926</v>
      </c>
      <c r="AD29">
        <f>AD18/AE15*100</f>
        <v>98.216276477146053</v>
      </c>
      <c r="AF29">
        <f>_xlfn.T.TEST(S7:U7,V11:X11, 2, 3)</f>
        <v>0.3168655811831394</v>
      </c>
      <c r="AG29">
        <f>_xlfn.T.TEST(V7:X7,V11:X11, 2, 3)</f>
        <v>0.93135937078257491</v>
      </c>
      <c r="AH29" s="6"/>
    </row>
    <row r="30" spans="1:34" x14ac:dyDescent="0.3">
      <c r="A30" s="5"/>
      <c r="K30" t="s">
        <v>23</v>
      </c>
      <c r="L30">
        <f>L19/N15*100</f>
        <v>179.83193277310926</v>
      </c>
      <c r="M30">
        <f>M19/N15*100</f>
        <v>106.52876535229478</v>
      </c>
      <c r="O30">
        <f>_xlfn.T.TEST(B8:D8,E11:G11, 2, 3)</f>
        <v>1.1600893591197746E-2</v>
      </c>
      <c r="P30">
        <f>_xlfn.T.TEST(E8:G8,E11:G11, 2, 3)</f>
        <v>4.7024411384058648E-2</v>
      </c>
      <c r="Q30" s="6"/>
      <c r="R30" s="5"/>
      <c r="AB30" t="s">
        <v>23</v>
      </c>
      <c r="AC30">
        <f>AC19/AE15*100</f>
        <v>87.068004459308796</v>
      </c>
      <c r="AD30">
        <f>AD19/AE15*100</f>
        <v>98.773690078037887</v>
      </c>
      <c r="AF30">
        <f>_xlfn.T.TEST(S8:U8,V11:X11, 2, 3)</f>
        <v>0.41108715804453777</v>
      </c>
      <c r="AG30">
        <f>_xlfn.T.TEST(V8:X8,V11:X11, 2, 3)</f>
        <v>0.93359631606016791</v>
      </c>
      <c r="AH30" s="6"/>
    </row>
    <row r="31" spans="1:34" x14ac:dyDescent="0.3">
      <c r="A31" s="5"/>
      <c r="K31" s="32" t="s">
        <v>403</v>
      </c>
      <c r="L31">
        <f>L20/N15*100</f>
        <v>152.68261150614094</v>
      </c>
      <c r="M31">
        <f>M20/N15*100</f>
        <v>103.36134453781514</v>
      </c>
      <c r="O31">
        <f>_xlfn.T.TEST(B9:D9,E11:G11, 2, 3)</f>
        <v>1.6167825439266603E-2</v>
      </c>
      <c r="P31">
        <f>_xlfn.T.TEST(E9:G9,E11:G11, 2, 3)</f>
        <v>0.29135840142003888</v>
      </c>
      <c r="Q31" s="6"/>
      <c r="R31" s="5"/>
      <c r="AB31" s="7" t="s">
        <v>218</v>
      </c>
      <c r="AC31">
        <f>AC20/AE15*100</f>
        <v>90.746934225195076</v>
      </c>
      <c r="AD31">
        <f>AD20/AE15*100</f>
        <v>99.331103678929765</v>
      </c>
      <c r="AF31">
        <f>_xlfn.T.TEST(S9:U9,V11:X11, 2, 3)</f>
        <v>0.54323581983759106</v>
      </c>
      <c r="AG31">
        <f>_xlfn.T.TEST(V9:X9,V11:X11, 2, 3)</f>
        <v>0.96263685973535118</v>
      </c>
      <c r="AH31" s="6"/>
    </row>
    <row r="32" spans="1:34" x14ac:dyDescent="0.3">
      <c r="A32" s="5"/>
      <c r="K32" s="32" t="s">
        <v>404</v>
      </c>
      <c r="L32">
        <f>L21/N15*100</f>
        <v>135.74660633484163</v>
      </c>
      <c r="M32">
        <f>M21/N15*100</f>
        <v>95.345830639948304</v>
      </c>
      <c r="O32">
        <f>_xlfn.T.TEST(B10:D10,E11:G11, 2, 3)</f>
        <v>2.6564795557053055E-2</v>
      </c>
      <c r="P32">
        <f>_xlfn.T.TEST(E10:G10,E11:G11, 2, 3)</f>
        <v>0.45640197010552946</v>
      </c>
      <c r="Q32" s="6"/>
      <c r="R32" s="5"/>
      <c r="AB32" s="7" t="s">
        <v>219</v>
      </c>
      <c r="AC32">
        <f>AC21/AE15*100</f>
        <v>88.628762541806026</v>
      </c>
      <c r="AD32">
        <f>AD21/AE15*100</f>
        <v>96.209587513935347</v>
      </c>
      <c r="AF32">
        <f>_xlfn.T.TEST(S10:U10,V11:X11, 2, 3)</f>
        <v>0.45702940639567713</v>
      </c>
      <c r="AG32">
        <f>_xlfn.T.TEST(V10:X10,V11:X11, 2, 3)</f>
        <v>0.79199916210391019</v>
      </c>
      <c r="AH32" s="6"/>
    </row>
    <row r="33" spans="1:34" x14ac:dyDescent="0.3">
      <c r="A33" s="5"/>
      <c r="Q33" s="6"/>
      <c r="R33" s="5"/>
      <c r="AH33" s="6"/>
    </row>
    <row r="34" spans="1:34" x14ac:dyDescent="0.3">
      <c r="A34" s="5"/>
      <c r="Q34" s="6"/>
      <c r="R34" s="5"/>
      <c r="AH34" s="6"/>
    </row>
    <row r="35" spans="1:34" ht="15" thickBot="1" x14ac:dyDescent="0.3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8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"/>
  <sheetViews>
    <sheetView tabSelected="1" workbookViewId="0">
      <selection activeCell="O19" sqref="O19"/>
    </sheetView>
  </sheetViews>
  <sheetFormatPr defaultRowHeight="14.4" x14ac:dyDescent="0.3"/>
  <cols>
    <col min="14" max="14" width="12" bestFit="1" customWidth="1"/>
    <col min="15" max="15" width="11" customWidth="1"/>
    <col min="16" max="16" width="10.6640625" customWidth="1"/>
  </cols>
  <sheetData>
    <row r="1" spans="1:17" x14ac:dyDescent="0.3">
      <c r="A1" s="12" t="s">
        <v>397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x14ac:dyDescent="0.3">
      <c r="A2" s="5"/>
      <c r="B2" t="s">
        <v>0</v>
      </c>
      <c r="E2" t="s">
        <v>1</v>
      </c>
      <c r="H2" t="s">
        <v>2</v>
      </c>
      <c r="L2" t="s">
        <v>3</v>
      </c>
      <c r="Q2" s="6"/>
    </row>
    <row r="3" spans="1:17" x14ac:dyDescent="0.3">
      <c r="A3" s="5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s="6"/>
    </row>
    <row r="4" spans="1:17" x14ac:dyDescent="0.3">
      <c r="A4" s="5" t="s">
        <v>386</v>
      </c>
      <c r="B4">
        <v>12.9</v>
      </c>
      <c r="C4">
        <v>5.84</v>
      </c>
      <c r="D4">
        <v>7.44</v>
      </c>
      <c r="E4">
        <v>9.4600000000000009</v>
      </c>
      <c r="F4">
        <v>7.7</v>
      </c>
      <c r="G4">
        <v>12.7</v>
      </c>
      <c r="H4">
        <v>16.41</v>
      </c>
      <c r="I4">
        <v>16.86</v>
      </c>
      <c r="J4">
        <v>19.22</v>
      </c>
      <c r="L4">
        <f>AVERAGE(B4:D4)</f>
        <v>8.7266666666666683</v>
      </c>
      <c r="M4">
        <f>AVERAGE(E4:G4)</f>
        <v>9.9533333333333331</v>
      </c>
      <c r="N4">
        <f>AVERAGE(E11)</f>
        <v>19.5</v>
      </c>
      <c r="O4">
        <f>AVERAGE(H4:J5)</f>
        <v>15.703333333333333</v>
      </c>
      <c r="P4">
        <f>AVERAGE(B11:D11)</f>
        <v>0.11666666666666665</v>
      </c>
      <c r="Q4" s="6"/>
    </row>
    <row r="5" spans="1:17" x14ac:dyDescent="0.3">
      <c r="A5" s="5" t="s">
        <v>387</v>
      </c>
      <c r="B5">
        <v>4.97</v>
      </c>
      <c r="C5">
        <v>11.67</v>
      </c>
      <c r="D5">
        <v>9.44</v>
      </c>
      <c r="E5">
        <v>8.86</v>
      </c>
      <c r="F5">
        <v>7.25</v>
      </c>
      <c r="G5">
        <v>7.83</v>
      </c>
      <c r="H5">
        <v>14.09</v>
      </c>
      <c r="I5">
        <v>15.34</v>
      </c>
      <c r="J5">
        <v>12.3</v>
      </c>
      <c r="L5">
        <f t="shared" ref="L5:L9" si="0">AVERAGE(B5:D5)</f>
        <v>8.6933333333333334</v>
      </c>
      <c r="M5">
        <f>AVERAGE(E5:G5)</f>
        <v>7.9799999999999995</v>
      </c>
      <c r="Q5" s="6"/>
    </row>
    <row r="6" spans="1:17" x14ac:dyDescent="0.3">
      <c r="A6" s="5" t="s">
        <v>388</v>
      </c>
      <c r="B6">
        <v>9.65</v>
      </c>
      <c r="C6">
        <v>12.6</v>
      </c>
      <c r="D6">
        <v>9.61</v>
      </c>
      <c r="E6">
        <v>6.07</v>
      </c>
      <c r="F6">
        <v>9.56</v>
      </c>
      <c r="G6">
        <v>11.33</v>
      </c>
      <c r="L6">
        <f t="shared" si="0"/>
        <v>10.62</v>
      </c>
      <c r="M6">
        <f t="shared" ref="M6:M10" si="1">AVERAGE(E6:G6)</f>
        <v>8.9866666666666664</v>
      </c>
      <c r="Q6" s="6"/>
    </row>
    <row r="7" spans="1:17" x14ac:dyDescent="0.3">
      <c r="A7" s="5" t="s">
        <v>389</v>
      </c>
      <c r="B7">
        <v>14.36</v>
      </c>
      <c r="C7">
        <v>12.54</v>
      </c>
      <c r="D7">
        <v>14.88</v>
      </c>
      <c r="E7">
        <v>8.7200000000000006</v>
      </c>
      <c r="F7">
        <v>6.7</v>
      </c>
      <c r="G7">
        <v>7.78</v>
      </c>
      <c r="L7">
        <f t="shared" si="0"/>
        <v>13.926666666666668</v>
      </c>
      <c r="M7">
        <f t="shared" si="1"/>
        <v>7.7333333333333343</v>
      </c>
      <c r="Q7" s="6"/>
    </row>
    <row r="8" spans="1:17" x14ac:dyDescent="0.3">
      <c r="A8" s="5" t="s">
        <v>390</v>
      </c>
      <c r="B8">
        <v>11.49</v>
      </c>
      <c r="C8" s="11">
        <v>17.32</v>
      </c>
      <c r="D8">
        <v>13.4</v>
      </c>
      <c r="E8">
        <v>13.22</v>
      </c>
      <c r="F8">
        <v>9.8699999999999992</v>
      </c>
      <c r="G8">
        <v>11.96</v>
      </c>
      <c r="J8">
        <v>0.05</v>
      </c>
      <c r="L8">
        <f>AVERAGE(B8,D8)</f>
        <v>12.445</v>
      </c>
      <c r="M8">
        <f t="shared" si="1"/>
        <v>11.683333333333332</v>
      </c>
      <c r="Q8" s="6"/>
    </row>
    <row r="9" spans="1:17" x14ac:dyDescent="0.3">
      <c r="A9" s="5" t="s">
        <v>391</v>
      </c>
      <c r="B9">
        <v>15.1</v>
      </c>
      <c r="C9">
        <v>16.09</v>
      </c>
      <c r="D9">
        <v>11.49</v>
      </c>
      <c r="E9">
        <v>12.78</v>
      </c>
      <c r="F9">
        <v>16.05</v>
      </c>
      <c r="G9">
        <v>17.09</v>
      </c>
      <c r="J9">
        <v>0.05</v>
      </c>
      <c r="L9">
        <f t="shared" si="0"/>
        <v>14.226666666666667</v>
      </c>
      <c r="M9">
        <f t="shared" si="1"/>
        <v>15.306666666666667</v>
      </c>
      <c r="Q9" s="6"/>
    </row>
    <row r="10" spans="1:17" x14ac:dyDescent="0.3">
      <c r="A10" s="5" t="s">
        <v>392</v>
      </c>
      <c r="B10">
        <v>25.89</v>
      </c>
      <c r="C10">
        <v>23.28</v>
      </c>
      <c r="D10">
        <v>12.57</v>
      </c>
      <c r="E10">
        <v>17.03</v>
      </c>
      <c r="F10">
        <v>13.03</v>
      </c>
      <c r="G10">
        <v>16.77</v>
      </c>
      <c r="J10" t="s">
        <v>417</v>
      </c>
      <c r="L10">
        <f>AVERAGE(B10:D10)</f>
        <v>20.580000000000002</v>
      </c>
      <c r="M10">
        <f t="shared" si="1"/>
        <v>15.61</v>
      </c>
      <c r="Q10" s="6"/>
    </row>
    <row r="11" spans="1:17" x14ac:dyDescent="0.3">
      <c r="A11" s="5" t="s">
        <v>393</v>
      </c>
      <c r="B11">
        <v>0.12</v>
      </c>
      <c r="C11">
        <v>0.1</v>
      </c>
      <c r="D11">
        <v>0.13</v>
      </c>
      <c r="E11">
        <v>19.5</v>
      </c>
      <c r="F11" s="11">
        <v>23.86</v>
      </c>
      <c r="G11" s="11">
        <v>14.3</v>
      </c>
      <c r="J11">
        <v>0.28000000000000003</v>
      </c>
      <c r="Q11" s="6"/>
    </row>
    <row r="12" spans="1:17" x14ac:dyDescent="0.3">
      <c r="A12" s="5"/>
      <c r="J12">
        <v>0.28000000000000003</v>
      </c>
      <c r="Q12" s="6"/>
    </row>
    <row r="13" spans="1:17" x14ac:dyDescent="0.3">
      <c r="A13" s="5"/>
      <c r="L13" t="s">
        <v>17</v>
      </c>
      <c r="Q13" s="6"/>
    </row>
    <row r="14" spans="1:17" x14ac:dyDescent="0.3">
      <c r="A14" s="5"/>
      <c r="L14" t="s">
        <v>4</v>
      </c>
      <c r="M14" t="s">
        <v>5</v>
      </c>
      <c r="N14" t="s">
        <v>6</v>
      </c>
      <c r="O14" t="s">
        <v>7</v>
      </c>
      <c r="Q14" s="6"/>
    </row>
    <row r="15" spans="1:17" x14ac:dyDescent="0.3">
      <c r="A15" s="5"/>
      <c r="L15">
        <f>L4-P4</f>
        <v>8.6100000000000012</v>
      </c>
      <c r="M15">
        <f>M4-P4</f>
        <v>9.836666666666666</v>
      </c>
      <c r="N15" cm="1">
        <f t="array" ref="N15">N4-_xlfn.ANCHORARRAY(P4)</f>
        <v>19.383333333333333</v>
      </c>
      <c r="O15">
        <f>O4-P4</f>
        <v>15.586666666666666</v>
      </c>
      <c r="Q15" s="6"/>
    </row>
    <row r="16" spans="1:17" x14ac:dyDescent="0.3">
      <c r="A16" s="5"/>
      <c r="L16">
        <f>L5-P4</f>
        <v>8.5766666666666662</v>
      </c>
      <c r="M16">
        <f>M5-P4</f>
        <v>7.8633333333333333</v>
      </c>
      <c r="Q16" s="6"/>
    </row>
    <row r="17" spans="1:17" x14ac:dyDescent="0.3">
      <c r="A17" s="5"/>
      <c r="L17">
        <f>L6-P4</f>
        <v>10.503333333333332</v>
      </c>
      <c r="M17">
        <f>M6-P4</f>
        <v>8.8699999999999992</v>
      </c>
      <c r="Q17" s="6"/>
    </row>
    <row r="18" spans="1:17" x14ac:dyDescent="0.3">
      <c r="A18" s="5"/>
      <c r="L18">
        <f>L7-P4</f>
        <v>13.81</v>
      </c>
      <c r="M18">
        <f>M7-P4</f>
        <v>7.616666666666668</v>
      </c>
      <c r="Q18" s="6"/>
    </row>
    <row r="19" spans="1:17" x14ac:dyDescent="0.3">
      <c r="A19" s="5"/>
      <c r="L19">
        <f>L8-P4</f>
        <v>12.328333333333333</v>
      </c>
      <c r="M19">
        <f>M8-P4</f>
        <v>11.566666666666665</v>
      </c>
      <c r="Q19" s="6"/>
    </row>
    <row r="20" spans="1:17" x14ac:dyDescent="0.3">
      <c r="A20" s="5"/>
      <c r="L20">
        <f>L9-P4</f>
        <v>14.11</v>
      </c>
      <c r="M20">
        <f>M9-P4</f>
        <v>15.19</v>
      </c>
      <c r="Q20" s="6"/>
    </row>
    <row r="21" spans="1:17" x14ac:dyDescent="0.3">
      <c r="A21" s="5"/>
      <c r="L21">
        <f>L10-P4</f>
        <v>20.463333333333335</v>
      </c>
      <c r="M21">
        <f>M10-P4</f>
        <v>15.493333333333332</v>
      </c>
      <c r="Q21" s="6"/>
    </row>
    <row r="22" spans="1:17" x14ac:dyDescent="0.3">
      <c r="A22" s="5"/>
      <c r="Q22" s="6"/>
    </row>
    <row r="23" spans="1:17" x14ac:dyDescent="0.3">
      <c r="A23" s="5"/>
      <c r="Q23" s="6"/>
    </row>
    <row r="24" spans="1:17" x14ac:dyDescent="0.3">
      <c r="A24" s="5"/>
      <c r="L24" t="s">
        <v>18</v>
      </c>
      <c r="O24" t="s">
        <v>407</v>
      </c>
      <c r="Q24" s="6"/>
    </row>
    <row r="25" spans="1:17" x14ac:dyDescent="0.3">
      <c r="A25" s="5"/>
      <c r="L25" t="s">
        <v>4</v>
      </c>
      <c r="M25" t="s">
        <v>5</v>
      </c>
      <c r="O25" t="s">
        <v>4</v>
      </c>
      <c r="P25" t="s">
        <v>5</v>
      </c>
      <c r="Q25" s="6"/>
    </row>
    <row r="26" spans="1:17" x14ac:dyDescent="0.3">
      <c r="A26" s="5"/>
      <c r="K26" t="s">
        <v>19</v>
      </c>
      <c r="L26">
        <f>L15/N15*100</f>
        <v>44.419604471195193</v>
      </c>
      <c r="M26">
        <f>M15/N15*100</f>
        <v>50.748065348237311</v>
      </c>
      <c r="O26">
        <f>_xlfn.T.TEST(B4:D4,E11:G11, 2, 3)</f>
        <v>4.3039818643825577E-2</v>
      </c>
      <c r="P26">
        <f>_xlfn.T.TEST(E4:G4,E11:G11, 2, 3)</f>
        <v>5.8391301864222062E-2</v>
      </c>
      <c r="Q26" s="6"/>
    </row>
    <row r="27" spans="1:17" x14ac:dyDescent="0.3">
      <c r="A27" s="5"/>
      <c r="K27" t="s">
        <v>20</v>
      </c>
      <c r="L27">
        <f>L16/N15*100</f>
        <v>44.247635425623386</v>
      </c>
      <c r="M27">
        <f>M16/N15*100</f>
        <v>40.567497850386928</v>
      </c>
      <c r="O27">
        <f>_xlfn.T.TEST(B5:D5,E11:G11, 2, 3)</f>
        <v>4.1427619857248028E-2</v>
      </c>
      <c r="P27">
        <f>_xlfn.T.TEST(E5:G5,E11:G11, 2, 3)</f>
        <v>5.1808801645393115E-2</v>
      </c>
      <c r="Q27" s="6"/>
    </row>
    <row r="28" spans="1:17" x14ac:dyDescent="0.3">
      <c r="A28" s="5"/>
      <c r="K28" t="s">
        <v>21</v>
      </c>
      <c r="L28">
        <f>L17/N15*100</f>
        <v>54.187446259673258</v>
      </c>
      <c r="M28">
        <f>M17/N15*100</f>
        <v>45.760963026655197</v>
      </c>
      <c r="O28">
        <f>_xlfn.T.TEST(B6:D6,E11:G11, 2, 3)</f>
        <v>7.6014088572419369E-2</v>
      </c>
      <c r="P28">
        <f>_xlfn.T.TEST(E6:G6,E11:G11, 2, 3)</f>
        <v>4.5134319772233727E-2</v>
      </c>
      <c r="Q28" s="6"/>
    </row>
    <row r="29" spans="1:17" x14ac:dyDescent="0.3">
      <c r="A29" s="5"/>
      <c r="K29" t="s">
        <v>22</v>
      </c>
      <c r="L29">
        <f>L18/N15*100</f>
        <v>71.246775580395536</v>
      </c>
      <c r="M29">
        <f>M18/N15*100</f>
        <v>39.294926913155642</v>
      </c>
      <c r="O29">
        <f>_xlfn.T.TEST(B7:D7,E11:G11, 2, 3)</f>
        <v>0.18975919692633875</v>
      </c>
      <c r="P29">
        <f>_xlfn.T.TEST(E7:G7,E11:G11, 2, 3)</f>
        <v>4.7961301337874053E-2</v>
      </c>
      <c r="Q29" s="6"/>
    </row>
    <row r="30" spans="1:17" x14ac:dyDescent="0.3">
      <c r="A30" s="5"/>
      <c r="K30" t="s">
        <v>23</v>
      </c>
      <c r="L30">
        <f>L19/N15*100</f>
        <v>63.602751504729149</v>
      </c>
      <c r="M30">
        <f>M19/N15*100</f>
        <v>59.673258813413575</v>
      </c>
      <c r="O30">
        <f>_xlfn.T.TEST(B8:D8,E11:G11, 2, 3)</f>
        <v>0.20222040368330982</v>
      </c>
      <c r="P30">
        <f>_xlfn.T.TEST(E8:G8,E11:G11, 2, 3)</f>
        <v>9.930658218267141E-2</v>
      </c>
      <c r="Q30" s="6"/>
    </row>
    <row r="31" spans="1:17" x14ac:dyDescent="0.3">
      <c r="A31" s="5"/>
      <c r="K31" s="32" t="s">
        <v>403</v>
      </c>
      <c r="L31">
        <f>L20/N15*100</f>
        <v>72.794496990541703</v>
      </c>
      <c r="M31">
        <f>M20/N15*100</f>
        <v>78.366294067067926</v>
      </c>
      <c r="O31">
        <f>_xlfn.T.TEST(B9:D9,E11:G11, 2, 3)</f>
        <v>0.20645465723783932</v>
      </c>
      <c r="P31">
        <f>_xlfn.T.TEST(E9:G9,E11:G11, 2, 3)</f>
        <v>0.29449579306547069</v>
      </c>
      <c r="Q31" s="6"/>
    </row>
    <row r="32" spans="1:17" x14ac:dyDescent="0.3">
      <c r="A32" s="5"/>
      <c r="K32" s="32" t="s">
        <v>404</v>
      </c>
      <c r="L32">
        <f>L21/N15*100</f>
        <v>105.57179707652624</v>
      </c>
      <c r="M32">
        <f>M21/N15*100</f>
        <v>79.931212381771275</v>
      </c>
      <c r="O32">
        <f>_xlfn.T.TEST(B10:D10,E11:G11, 2, 3)</f>
        <v>0.79783663370104785</v>
      </c>
      <c r="P32">
        <f>_xlfn.T.TEST(E10:G10,E11:G11, 2, 3)</f>
        <v>0.32632227085508703</v>
      </c>
      <c r="Q32" s="6"/>
    </row>
    <row r="33" spans="1:17" x14ac:dyDescent="0.3">
      <c r="A33" s="5"/>
      <c r="Q33" s="6"/>
    </row>
    <row r="34" spans="1:17" x14ac:dyDescent="0.3">
      <c r="A34" s="5"/>
      <c r="Q34" s="6"/>
    </row>
    <row r="35" spans="1:17" ht="15" thickBot="1" x14ac:dyDescent="0.3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5"/>
  <sheetViews>
    <sheetView workbookViewId="0">
      <selection activeCell="O5" sqref="O5"/>
    </sheetView>
  </sheetViews>
  <sheetFormatPr defaultRowHeight="14.4" x14ac:dyDescent="0.3"/>
  <cols>
    <col min="15" max="15" width="9.88671875" customWidth="1"/>
    <col min="16" max="16" width="10.44140625" customWidth="1"/>
  </cols>
  <sheetData>
    <row r="1" spans="1:17" x14ac:dyDescent="0.3">
      <c r="A1" s="12" t="s">
        <v>385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x14ac:dyDescent="0.3">
      <c r="A2" s="5"/>
      <c r="B2" t="s">
        <v>0</v>
      </c>
      <c r="E2" t="s">
        <v>1</v>
      </c>
      <c r="H2" t="s">
        <v>2</v>
      </c>
      <c r="L2" t="s">
        <v>3</v>
      </c>
      <c r="Q2" s="6"/>
    </row>
    <row r="3" spans="1:17" x14ac:dyDescent="0.3">
      <c r="A3" s="5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s="6"/>
    </row>
    <row r="4" spans="1:17" x14ac:dyDescent="0.3">
      <c r="A4" s="5" t="s">
        <v>9</v>
      </c>
      <c r="B4">
        <v>4.25</v>
      </c>
      <c r="C4">
        <v>5.2</v>
      </c>
      <c r="D4">
        <v>3.61</v>
      </c>
      <c r="E4">
        <v>18.11</v>
      </c>
      <c r="F4">
        <v>26.57</v>
      </c>
      <c r="G4">
        <v>24.78</v>
      </c>
      <c r="H4" s="11">
        <v>10.43</v>
      </c>
      <c r="I4" s="11">
        <v>14.79</v>
      </c>
      <c r="J4" s="11">
        <v>2.13</v>
      </c>
      <c r="L4">
        <f>AVERAGE(B4:D4)</f>
        <v>4.3533333333333326</v>
      </c>
      <c r="M4">
        <f>AVERAGE(E4:G4)</f>
        <v>23.153333333333336</v>
      </c>
      <c r="N4">
        <f>AVERAGE(E11:G11)</f>
        <v>19.123333333333331</v>
      </c>
      <c r="O4" t="s">
        <v>418</v>
      </c>
      <c r="P4">
        <f>AVERAGE(B11:D11)</f>
        <v>3.3333333333333335E-3</v>
      </c>
      <c r="Q4" s="6"/>
    </row>
    <row r="5" spans="1:17" x14ac:dyDescent="0.3">
      <c r="A5" s="5" t="s">
        <v>10</v>
      </c>
      <c r="B5">
        <v>10.14</v>
      </c>
      <c r="C5">
        <v>5.55</v>
      </c>
      <c r="D5">
        <v>7.09</v>
      </c>
      <c r="E5">
        <v>23.78</v>
      </c>
      <c r="F5">
        <v>26.87</v>
      </c>
      <c r="G5">
        <v>25.72</v>
      </c>
      <c r="I5" s="11"/>
      <c r="J5" s="11"/>
      <c r="L5">
        <f t="shared" ref="L5:L10" si="0">AVERAGE(B5:D5)</f>
        <v>7.5933333333333337</v>
      </c>
      <c r="M5">
        <f t="shared" ref="M5:M10" si="1">AVERAGE(E5:G5)</f>
        <v>25.456666666666667</v>
      </c>
      <c r="Q5" s="6"/>
    </row>
    <row r="6" spans="1:17" x14ac:dyDescent="0.3">
      <c r="A6" s="5" t="s">
        <v>11</v>
      </c>
      <c r="B6">
        <v>6.99</v>
      </c>
      <c r="C6">
        <v>9.44</v>
      </c>
      <c r="D6">
        <v>5.44</v>
      </c>
      <c r="E6">
        <v>25.86</v>
      </c>
      <c r="F6">
        <v>26.82</v>
      </c>
      <c r="G6">
        <v>29.65</v>
      </c>
      <c r="L6">
        <f t="shared" si="0"/>
        <v>7.29</v>
      </c>
      <c r="M6">
        <f t="shared" si="1"/>
        <v>27.443333333333332</v>
      </c>
      <c r="Q6" s="6"/>
    </row>
    <row r="7" spans="1:17" x14ac:dyDescent="0.3">
      <c r="A7" s="5" t="s">
        <v>12</v>
      </c>
      <c r="B7">
        <v>13.16</v>
      </c>
      <c r="C7">
        <v>8.0299999999999994</v>
      </c>
      <c r="D7">
        <v>10.5</v>
      </c>
      <c r="E7">
        <v>7.09</v>
      </c>
      <c r="F7">
        <v>26.23</v>
      </c>
      <c r="G7">
        <v>30.29</v>
      </c>
      <c r="J7">
        <v>0.28000000000000003</v>
      </c>
      <c r="L7">
        <f t="shared" si="0"/>
        <v>10.563333333333333</v>
      </c>
      <c r="M7">
        <f>AVERAGE(F7:G7)</f>
        <v>28.259999999999998</v>
      </c>
      <c r="Q7" s="6"/>
    </row>
    <row r="8" spans="1:17" x14ac:dyDescent="0.3">
      <c r="A8" s="5" t="s">
        <v>13</v>
      </c>
      <c r="B8">
        <v>15.86</v>
      </c>
      <c r="C8">
        <v>17.46</v>
      </c>
      <c r="D8">
        <v>14.59</v>
      </c>
      <c r="E8">
        <v>23.48</v>
      </c>
      <c r="F8">
        <v>28.57</v>
      </c>
      <c r="G8">
        <v>21.44</v>
      </c>
      <c r="J8">
        <v>0.13</v>
      </c>
      <c r="L8">
        <f t="shared" si="0"/>
        <v>15.969999999999999</v>
      </c>
      <c r="M8">
        <f t="shared" si="1"/>
        <v>24.496666666666666</v>
      </c>
      <c r="Q8" s="6"/>
    </row>
    <row r="9" spans="1:17" x14ac:dyDescent="0.3">
      <c r="A9" s="5" t="s">
        <v>14</v>
      </c>
      <c r="B9">
        <v>11.15</v>
      </c>
      <c r="C9">
        <v>15.7</v>
      </c>
      <c r="D9">
        <v>19.559999999999999</v>
      </c>
      <c r="E9">
        <v>17.579999999999998</v>
      </c>
      <c r="F9">
        <v>35.83</v>
      </c>
      <c r="G9">
        <v>22.18</v>
      </c>
      <c r="J9">
        <v>0.05</v>
      </c>
      <c r="L9">
        <f t="shared" si="0"/>
        <v>15.469999999999999</v>
      </c>
      <c r="M9">
        <f t="shared" si="1"/>
        <v>25.196666666666669</v>
      </c>
      <c r="Q9" s="6"/>
    </row>
    <row r="10" spans="1:17" x14ac:dyDescent="0.3">
      <c r="A10" s="5" t="s">
        <v>15</v>
      </c>
      <c r="B10">
        <v>20.43</v>
      </c>
      <c r="C10">
        <v>21.8</v>
      </c>
      <c r="D10">
        <v>23.68</v>
      </c>
      <c r="E10">
        <v>19.309999999999999</v>
      </c>
      <c r="F10">
        <v>13.53</v>
      </c>
      <c r="G10">
        <v>31.12</v>
      </c>
      <c r="J10">
        <v>0.51</v>
      </c>
      <c r="L10">
        <f t="shared" si="0"/>
        <v>21.97</v>
      </c>
      <c r="M10">
        <f t="shared" si="1"/>
        <v>21.319999999999997</v>
      </c>
      <c r="Q10" s="6"/>
    </row>
    <row r="11" spans="1:17" x14ac:dyDescent="0.3">
      <c r="A11" s="5" t="s">
        <v>16</v>
      </c>
      <c r="B11">
        <v>0</v>
      </c>
      <c r="C11">
        <v>0</v>
      </c>
      <c r="D11">
        <v>0.01</v>
      </c>
      <c r="E11">
        <v>24.45</v>
      </c>
      <c r="F11">
        <v>13.74</v>
      </c>
      <c r="G11">
        <v>19.18</v>
      </c>
      <c r="J11">
        <v>0.28000000000000003</v>
      </c>
      <c r="Q11" s="6"/>
    </row>
    <row r="12" spans="1:17" x14ac:dyDescent="0.3">
      <c r="A12" s="5"/>
      <c r="J12">
        <v>0.51</v>
      </c>
      <c r="Q12" s="6"/>
    </row>
    <row r="13" spans="1:17" x14ac:dyDescent="0.3">
      <c r="A13" s="5"/>
      <c r="J13">
        <v>0.83</v>
      </c>
      <c r="L13" t="s">
        <v>17</v>
      </c>
      <c r="Q13" s="6"/>
    </row>
    <row r="14" spans="1:17" x14ac:dyDescent="0.3">
      <c r="A14" s="5"/>
      <c r="L14" t="s">
        <v>4</v>
      </c>
      <c r="M14" t="s">
        <v>5</v>
      </c>
      <c r="N14" t="s">
        <v>6</v>
      </c>
      <c r="O14" t="s">
        <v>7</v>
      </c>
      <c r="Q14" s="6"/>
    </row>
    <row r="15" spans="1:17" x14ac:dyDescent="0.3">
      <c r="A15" s="5"/>
      <c r="L15">
        <f>L4-P4</f>
        <v>4.3499999999999996</v>
      </c>
      <c r="M15">
        <f>M4-P4</f>
        <v>23.150000000000002</v>
      </c>
      <c r="N15" cm="1">
        <f t="array" ref="N15">N4-_xlfn.ANCHORARRAY(P4)</f>
        <v>19.119999999999997</v>
      </c>
      <c r="O15" t="e">
        <f>O4-P4</f>
        <v>#VALUE!</v>
      </c>
      <c r="Q15" s="6"/>
    </row>
    <row r="16" spans="1:17" x14ac:dyDescent="0.3">
      <c r="A16" s="5"/>
      <c r="L16">
        <f>L5-P4</f>
        <v>7.5900000000000007</v>
      </c>
      <c r="M16">
        <f>M5-P4</f>
        <v>25.453333333333333</v>
      </c>
      <c r="Q16" s="6"/>
    </row>
    <row r="17" spans="1:17" x14ac:dyDescent="0.3">
      <c r="A17" s="5"/>
      <c r="L17">
        <f>L6-P4</f>
        <v>7.2866666666666671</v>
      </c>
      <c r="M17">
        <f>M6-P4</f>
        <v>27.439999999999998</v>
      </c>
      <c r="Q17" s="6"/>
    </row>
    <row r="18" spans="1:17" x14ac:dyDescent="0.3">
      <c r="A18" s="5"/>
      <c r="L18">
        <f>L7-P4</f>
        <v>10.559999999999999</v>
      </c>
      <c r="M18">
        <f>M7-P4</f>
        <v>28.256666666666664</v>
      </c>
      <c r="Q18" s="6"/>
    </row>
    <row r="19" spans="1:17" x14ac:dyDescent="0.3">
      <c r="A19" s="5"/>
      <c r="L19">
        <f>L8-P4</f>
        <v>15.966666666666665</v>
      </c>
      <c r="M19">
        <f>M8-P4</f>
        <v>24.493333333333332</v>
      </c>
      <c r="Q19" s="6"/>
    </row>
    <row r="20" spans="1:17" x14ac:dyDescent="0.3">
      <c r="A20" s="5"/>
      <c r="L20">
        <f>L9-P4</f>
        <v>15.466666666666665</v>
      </c>
      <c r="M20">
        <f>M9-P4</f>
        <v>25.193333333333335</v>
      </c>
      <c r="Q20" s="6"/>
    </row>
    <row r="21" spans="1:17" x14ac:dyDescent="0.3">
      <c r="A21" s="5"/>
      <c r="L21">
        <f>L10-P4</f>
        <v>21.966666666666665</v>
      </c>
      <c r="M21">
        <f>M10-P4</f>
        <v>21.316666666666663</v>
      </c>
      <c r="Q21" s="6"/>
    </row>
    <row r="22" spans="1:17" x14ac:dyDescent="0.3">
      <c r="A22" s="5"/>
      <c r="Q22" s="6"/>
    </row>
    <row r="23" spans="1:17" x14ac:dyDescent="0.3">
      <c r="A23" s="5"/>
      <c r="Q23" s="6"/>
    </row>
    <row r="24" spans="1:17" x14ac:dyDescent="0.3">
      <c r="A24" s="5"/>
      <c r="L24" t="s">
        <v>18</v>
      </c>
      <c r="O24" t="s">
        <v>407</v>
      </c>
      <c r="Q24" s="6"/>
    </row>
    <row r="25" spans="1:17" x14ac:dyDescent="0.3">
      <c r="A25" s="5"/>
      <c r="L25" t="s">
        <v>4</v>
      </c>
      <c r="M25" t="s">
        <v>5</v>
      </c>
      <c r="O25" t="s">
        <v>4</v>
      </c>
      <c r="P25" t="s">
        <v>5</v>
      </c>
      <c r="Q25" s="6"/>
    </row>
    <row r="26" spans="1:17" x14ac:dyDescent="0.3">
      <c r="A26" s="5"/>
      <c r="K26" t="s">
        <v>19</v>
      </c>
      <c r="L26">
        <f>L15/N15*100</f>
        <v>22.751046025104603</v>
      </c>
      <c r="M26">
        <f>M15/N15*100</f>
        <v>121.0774058577406</v>
      </c>
      <c r="O26">
        <f>_xlfn.T.TEST(B4:D4,E11:G11, 2, 3)</f>
        <v>3.8564094045962956E-2</v>
      </c>
      <c r="P26">
        <f>_xlfn.T.TEST(E4:G4,E11:G11, 2, 3)</f>
        <v>0.37489190866417349</v>
      </c>
      <c r="Q26" s="6"/>
    </row>
    <row r="27" spans="1:17" x14ac:dyDescent="0.3">
      <c r="A27" s="5"/>
      <c r="K27" t="s">
        <v>20</v>
      </c>
      <c r="L27">
        <f>L16/N15*100</f>
        <v>39.696652719665281</v>
      </c>
      <c r="M27">
        <f>M16/N15*100</f>
        <v>133.12412831241284</v>
      </c>
      <c r="O27">
        <f>_xlfn.T.TEST(B5:D5,E11:G11, 2, 3)</f>
        <v>4.8205489966688116E-2</v>
      </c>
      <c r="P27">
        <f>_xlfn.T.TEST(E5:G5,E11:G11, 2, 3)</f>
        <v>0.16940665862907919</v>
      </c>
      <c r="Q27" s="6"/>
    </row>
    <row r="28" spans="1:17" x14ac:dyDescent="0.3">
      <c r="A28" s="5"/>
      <c r="K28" t="s">
        <v>21</v>
      </c>
      <c r="L28">
        <f>L17/N15*100</f>
        <v>38.110181311018138</v>
      </c>
      <c r="M28">
        <f>M17/N15*100</f>
        <v>143.51464435146443</v>
      </c>
      <c r="O28">
        <f>_xlfn.T.TEST(B6:D6,E11:G11, 2, 3)</f>
        <v>4.8084647574108949E-2</v>
      </c>
      <c r="P28">
        <f>_xlfn.T.TEST(E6:G6,E11:G11, 2, 3)</f>
        <v>0.10127919007404361</v>
      </c>
      <c r="Q28" s="6"/>
    </row>
    <row r="29" spans="1:17" x14ac:dyDescent="0.3">
      <c r="A29" s="5"/>
      <c r="K29" t="s">
        <v>22</v>
      </c>
      <c r="L29">
        <f>L18/N15*100</f>
        <v>55.230125523012553</v>
      </c>
      <c r="M29">
        <f>M18/N15*100</f>
        <v>147.78591352859135</v>
      </c>
      <c r="O29">
        <f>_xlfn.T.TEST(B7:D7,E11:G11, 2, 3)</f>
        <v>9.1709796640985677E-2</v>
      </c>
      <c r="P29">
        <f>_xlfn.T.TEST(E7:G7,E11:G11, 2, 3)</f>
        <v>0.80846261454021928</v>
      </c>
      <c r="Q29" s="6"/>
    </row>
    <row r="30" spans="1:17" x14ac:dyDescent="0.3">
      <c r="A30" s="5"/>
      <c r="K30" t="s">
        <v>23</v>
      </c>
      <c r="L30">
        <f>L19/N15*100</f>
        <v>83.507670850767084</v>
      </c>
      <c r="M30">
        <f>M19/N15*100</f>
        <v>128.10320781032078</v>
      </c>
      <c r="O30">
        <f>_xlfn.T.TEST(B8:D8,E11:G11, 2, 3)</f>
        <v>0.41710168341797282</v>
      </c>
      <c r="P30">
        <f>_xlfn.T.TEST(E8:G8,E11:G11, 2, 3)</f>
        <v>0.23382908647490233</v>
      </c>
      <c r="Q30" s="6"/>
    </row>
    <row r="31" spans="1:17" x14ac:dyDescent="0.3">
      <c r="A31" s="5"/>
      <c r="K31" s="32" t="s">
        <v>403</v>
      </c>
      <c r="L31">
        <f>L20/N15*100</f>
        <v>80.892608089260804</v>
      </c>
      <c r="M31">
        <f>M20/N15*100</f>
        <v>131.76429567642961</v>
      </c>
      <c r="O31">
        <f>_xlfn.T.TEST(B9:D9,E11:G11, 2, 3)</f>
        <v>0.40822134541758121</v>
      </c>
      <c r="P31">
        <f>_xlfn.T.TEST(E9:G9,E11:G11, 2, 3)</f>
        <v>0.40241871960042508</v>
      </c>
      <c r="Q31" s="6"/>
    </row>
    <row r="32" spans="1:17" x14ac:dyDescent="0.3">
      <c r="A32" s="5"/>
      <c r="K32" s="32" t="s">
        <v>404</v>
      </c>
      <c r="L32">
        <f>L21/N15*100</f>
        <v>114.8884239888424</v>
      </c>
      <c r="M32">
        <f>M21/N15*100</f>
        <v>111.48884239888423</v>
      </c>
      <c r="O32">
        <f>_xlfn.T.TEST(B10:D10,E11:G11, 2, 3)</f>
        <v>0.45863442119601239</v>
      </c>
      <c r="P32">
        <f>_xlfn.T.TEST(E10:G10,E11:G11, 2, 3)</f>
        <v>0.73794061978720138</v>
      </c>
      <c r="Q32" s="6"/>
    </row>
    <row r="33" spans="1:17" x14ac:dyDescent="0.3">
      <c r="A33" s="5"/>
      <c r="Q33" s="6"/>
    </row>
    <row r="34" spans="1:17" x14ac:dyDescent="0.3">
      <c r="A34" s="5"/>
      <c r="Q34" s="6"/>
    </row>
    <row r="35" spans="1:17" ht="15" thickBot="1" x14ac:dyDescent="0.3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"/>
  <sheetViews>
    <sheetView workbookViewId="0">
      <selection activeCell="L8" sqref="L8"/>
    </sheetView>
  </sheetViews>
  <sheetFormatPr defaultRowHeight="14.4" x14ac:dyDescent="0.3"/>
  <cols>
    <col min="15" max="15" width="10.33203125" customWidth="1"/>
    <col min="16" max="16" width="10.5546875" customWidth="1"/>
  </cols>
  <sheetData>
    <row r="1" spans="1:17" x14ac:dyDescent="0.3">
      <c r="A1" s="12" t="s">
        <v>399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x14ac:dyDescent="0.3">
      <c r="A2" s="5"/>
      <c r="B2" t="s">
        <v>0</v>
      </c>
      <c r="E2" t="s">
        <v>1</v>
      </c>
      <c r="H2" t="s">
        <v>2</v>
      </c>
      <c r="L2" t="s">
        <v>3</v>
      </c>
      <c r="Q2" s="6"/>
    </row>
    <row r="3" spans="1:17" x14ac:dyDescent="0.3">
      <c r="A3" s="5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s="6"/>
    </row>
    <row r="4" spans="1:17" x14ac:dyDescent="0.3">
      <c r="A4" s="5" t="s">
        <v>9</v>
      </c>
      <c r="B4">
        <v>0.67</v>
      </c>
      <c r="C4">
        <v>0.71</v>
      </c>
      <c r="D4">
        <v>0.34</v>
      </c>
      <c r="E4">
        <v>2.3199999999999998</v>
      </c>
      <c r="F4">
        <v>2.95</v>
      </c>
      <c r="G4">
        <v>2.36</v>
      </c>
      <c r="H4">
        <v>0.55000000000000004</v>
      </c>
      <c r="I4">
        <v>1.25</v>
      </c>
      <c r="L4">
        <f>AVERAGE(B4:D4)</f>
        <v>0.57333333333333336</v>
      </c>
      <c r="M4">
        <f>AVERAGE(E4:G4)</f>
        <v>2.543333333333333</v>
      </c>
      <c r="N4">
        <f>AVERAGE(E11:G11)</f>
        <v>2.8266666666666662</v>
      </c>
      <c r="O4">
        <f>AVERAGE(H4:I7)</f>
        <v>0.80625000000000002</v>
      </c>
      <c r="P4">
        <f>AVERAGE(B11:D11)</f>
        <v>0.2466666666666667</v>
      </c>
      <c r="Q4" s="6"/>
    </row>
    <row r="5" spans="1:17" x14ac:dyDescent="0.3">
      <c r="A5" s="5" t="s">
        <v>10</v>
      </c>
      <c r="B5">
        <v>1.01</v>
      </c>
      <c r="C5">
        <v>0.82</v>
      </c>
      <c r="D5">
        <v>1.17</v>
      </c>
      <c r="E5" s="11">
        <v>0.82</v>
      </c>
      <c r="F5">
        <v>2.4900000000000002</v>
      </c>
      <c r="G5">
        <v>2.4700000000000002</v>
      </c>
      <c r="H5">
        <v>0.21</v>
      </c>
      <c r="I5">
        <v>0.21</v>
      </c>
      <c r="J5" s="11"/>
      <c r="L5">
        <f t="shared" ref="L5:L10" si="0">AVERAGE(B5:D5)</f>
        <v>1</v>
      </c>
      <c r="M5">
        <f>AVERAGE(F5:G5)</f>
        <v>2.4800000000000004</v>
      </c>
      <c r="Q5" s="6"/>
    </row>
    <row r="6" spans="1:17" x14ac:dyDescent="0.3">
      <c r="A6" s="5" t="s">
        <v>11</v>
      </c>
      <c r="B6">
        <v>1.01</v>
      </c>
      <c r="C6">
        <v>1.02</v>
      </c>
      <c r="D6">
        <v>0.51</v>
      </c>
      <c r="E6">
        <v>1.83</v>
      </c>
      <c r="F6">
        <v>2.08</v>
      </c>
      <c r="G6">
        <v>3.4</v>
      </c>
      <c r="H6">
        <v>1.4</v>
      </c>
      <c r="I6">
        <v>1.7</v>
      </c>
      <c r="L6">
        <f t="shared" si="0"/>
        <v>0.84666666666666668</v>
      </c>
      <c r="M6">
        <f t="shared" ref="M6:M10" si="1">AVERAGE(E6:G6)</f>
        <v>2.436666666666667</v>
      </c>
      <c r="Q6" s="6"/>
    </row>
    <row r="7" spans="1:17" x14ac:dyDescent="0.3">
      <c r="A7" s="5" t="s">
        <v>12</v>
      </c>
      <c r="B7">
        <v>0.42</v>
      </c>
      <c r="C7">
        <v>0.39</v>
      </c>
      <c r="D7">
        <v>1.1000000000000001</v>
      </c>
      <c r="E7" s="11">
        <v>0.23</v>
      </c>
      <c r="F7">
        <v>1.31</v>
      </c>
      <c r="G7">
        <v>2.9</v>
      </c>
      <c r="H7">
        <v>0.75</v>
      </c>
      <c r="I7">
        <v>0.38</v>
      </c>
      <c r="L7">
        <f t="shared" si="0"/>
        <v>0.63666666666666671</v>
      </c>
      <c r="M7">
        <f>AVERAGE(F7:G7)</f>
        <v>2.105</v>
      </c>
      <c r="Q7" s="6"/>
    </row>
    <row r="8" spans="1:17" x14ac:dyDescent="0.3">
      <c r="A8" s="5" t="s">
        <v>13</v>
      </c>
      <c r="B8">
        <v>2.4</v>
      </c>
      <c r="C8">
        <v>0.9</v>
      </c>
      <c r="D8">
        <v>0.82</v>
      </c>
      <c r="E8">
        <v>1.98</v>
      </c>
      <c r="F8">
        <v>3.8</v>
      </c>
      <c r="G8">
        <v>0.49</v>
      </c>
      <c r="L8">
        <f t="shared" si="0"/>
        <v>1.3733333333333333</v>
      </c>
      <c r="M8">
        <f>AVERAGE(E8:G8)</f>
        <v>2.09</v>
      </c>
      <c r="Q8" s="6"/>
    </row>
    <row r="9" spans="1:17" x14ac:dyDescent="0.3">
      <c r="A9" s="5" t="s">
        <v>14</v>
      </c>
      <c r="B9">
        <v>0.78</v>
      </c>
      <c r="C9">
        <v>0.32</v>
      </c>
      <c r="D9">
        <v>0.5</v>
      </c>
      <c r="E9">
        <v>0.89</v>
      </c>
      <c r="F9">
        <v>1.64</v>
      </c>
      <c r="G9">
        <v>1</v>
      </c>
      <c r="L9">
        <f>AVERAGE(B9:D9)</f>
        <v>0.53333333333333333</v>
      </c>
      <c r="M9">
        <f>AVERAGE(E9:G9)</f>
        <v>1.1766666666666665</v>
      </c>
      <c r="Q9" s="6"/>
    </row>
    <row r="10" spans="1:17" x14ac:dyDescent="0.3">
      <c r="A10" s="5" t="s">
        <v>15</v>
      </c>
      <c r="B10">
        <v>1.1399999999999999</v>
      </c>
      <c r="C10">
        <v>1.58</v>
      </c>
      <c r="D10">
        <v>1.22</v>
      </c>
      <c r="E10">
        <v>3.32</v>
      </c>
      <c r="F10">
        <v>3.4</v>
      </c>
      <c r="G10">
        <v>2.2400000000000002</v>
      </c>
      <c r="L10">
        <f t="shared" si="0"/>
        <v>1.3133333333333332</v>
      </c>
      <c r="M10">
        <f t="shared" si="1"/>
        <v>2.9866666666666668</v>
      </c>
      <c r="Q10" s="6"/>
    </row>
    <row r="11" spans="1:17" x14ac:dyDescent="0.3">
      <c r="A11" s="5" t="s">
        <v>16</v>
      </c>
      <c r="B11">
        <v>0.15</v>
      </c>
      <c r="C11">
        <v>0.54</v>
      </c>
      <c r="D11">
        <v>0.05</v>
      </c>
      <c r="E11">
        <v>3.01</v>
      </c>
      <c r="F11">
        <v>2.61</v>
      </c>
      <c r="G11">
        <v>2.86</v>
      </c>
      <c r="Q11" s="6"/>
    </row>
    <row r="12" spans="1:17" x14ac:dyDescent="0.3">
      <c r="A12" s="5"/>
      <c r="Q12" s="6"/>
    </row>
    <row r="13" spans="1:17" x14ac:dyDescent="0.3">
      <c r="A13" s="5"/>
      <c r="L13" t="s">
        <v>17</v>
      </c>
      <c r="Q13" s="6"/>
    </row>
    <row r="14" spans="1:17" x14ac:dyDescent="0.3">
      <c r="A14" s="5"/>
      <c r="L14" t="s">
        <v>4</v>
      </c>
      <c r="M14" t="s">
        <v>5</v>
      </c>
      <c r="N14" t="s">
        <v>6</v>
      </c>
      <c r="O14" t="s">
        <v>7</v>
      </c>
      <c r="Q14" s="6"/>
    </row>
    <row r="15" spans="1:17" x14ac:dyDescent="0.3">
      <c r="A15" s="5"/>
      <c r="L15">
        <f>L4-P4</f>
        <v>0.32666666666666666</v>
      </c>
      <c r="M15">
        <f>M4-P4</f>
        <v>2.2966666666666664</v>
      </c>
      <c r="N15" cm="1">
        <f t="array" ref="N15">N4-_xlfn.ANCHORARRAY(P4)</f>
        <v>2.5799999999999996</v>
      </c>
      <c r="O15">
        <f>O4-P4</f>
        <v>0.55958333333333332</v>
      </c>
      <c r="Q15" s="6"/>
    </row>
    <row r="16" spans="1:17" x14ac:dyDescent="0.3">
      <c r="A16" s="5"/>
      <c r="L16">
        <f>L5-P4</f>
        <v>0.7533333333333333</v>
      </c>
      <c r="M16">
        <f>M5-P4</f>
        <v>2.2333333333333338</v>
      </c>
      <c r="Q16" s="6"/>
    </row>
    <row r="17" spans="1:17" x14ac:dyDescent="0.3">
      <c r="A17" s="5"/>
      <c r="L17">
        <f>L6-P4</f>
        <v>0.6</v>
      </c>
      <c r="M17">
        <f>M6-P4</f>
        <v>2.1900000000000004</v>
      </c>
      <c r="Q17" s="6"/>
    </row>
    <row r="18" spans="1:17" x14ac:dyDescent="0.3">
      <c r="A18" s="5"/>
      <c r="L18">
        <f>L7-P4</f>
        <v>0.39</v>
      </c>
      <c r="M18">
        <f>M7-P4</f>
        <v>1.8583333333333334</v>
      </c>
      <c r="Q18" s="6"/>
    </row>
    <row r="19" spans="1:17" x14ac:dyDescent="0.3">
      <c r="A19" s="5"/>
      <c r="L19">
        <f>L8-P4</f>
        <v>1.1266666666666665</v>
      </c>
      <c r="M19">
        <f>M8-P4</f>
        <v>1.8433333333333333</v>
      </c>
      <c r="Q19" s="6"/>
    </row>
    <row r="20" spans="1:17" x14ac:dyDescent="0.3">
      <c r="A20" s="5"/>
      <c r="L20">
        <f>L9-P4</f>
        <v>0.28666666666666663</v>
      </c>
      <c r="M20">
        <f>M9-P4</f>
        <v>0.92999999999999983</v>
      </c>
      <c r="Q20" s="6"/>
    </row>
    <row r="21" spans="1:17" x14ac:dyDescent="0.3">
      <c r="A21" s="5"/>
      <c r="L21">
        <f>L10-P4</f>
        <v>1.0666666666666664</v>
      </c>
      <c r="M21">
        <f>M10-P4</f>
        <v>2.74</v>
      </c>
      <c r="Q21" s="6"/>
    </row>
    <row r="22" spans="1:17" x14ac:dyDescent="0.3">
      <c r="A22" s="5"/>
      <c r="Q22" s="6"/>
    </row>
    <row r="23" spans="1:17" x14ac:dyDescent="0.3">
      <c r="A23" s="5"/>
      <c r="Q23" s="6"/>
    </row>
    <row r="24" spans="1:17" x14ac:dyDescent="0.3">
      <c r="A24" s="5"/>
      <c r="L24" t="s">
        <v>18</v>
      </c>
      <c r="O24" t="s">
        <v>407</v>
      </c>
      <c r="Q24" s="6"/>
    </row>
    <row r="25" spans="1:17" x14ac:dyDescent="0.3">
      <c r="A25" s="5"/>
      <c r="L25" t="s">
        <v>4</v>
      </c>
      <c r="M25" t="s">
        <v>5</v>
      </c>
      <c r="O25" t="s">
        <v>4</v>
      </c>
      <c r="P25" t="s">
        <v>5</v>
      </c>
      <c r="Q25" s="6"/>
    </row>
    <row r="26" spans="1:17" x14ac:dyDescent="0.3">
      <c r="A26" s="5"/>
      <c r="K26" t="s">
        <v>19</v>
      </c>
      <c r="L26">
        <f>L15/N15*100</f>
        <v>12.661498708010338</v>
      </c>
      <c r="M26">
        <f>M15/N15*100</f>
        <v>89.018087855297154</v>
      </c>
      <c r="O26">
        <f>_xlfn.T.TEST(B4:D4,E11:G11, 2, 3)</f>
        <v>1.6809878990139778E-4</v>
      </c>
      <c r="P26">
        <f>_xlfn.T.TEST(E4:G4,E11:G11, 2, 3)</f>
        <v>0.30931617744752077</v>
      </c>
      <c r="Q26" s="6"/>
    </row>
    <row r="27" spans="1:17" x14ac:dyDescent="0.3">
      <c r="A27" s="5"/>
      <c r="K27" t="s">
        <v>20</v>
      </c>
      <c r="L27">
        <f>L16/N15*100</f>
        <v>29.198966408268738</v>
      </c>
      <c r="M27">
        <f>M16/N15*100</f>
        <v>86.563307493540094</v>
      </c>
      <c r="O27">
        <f>_xlfn.T.TEST(B5:D5,E11:G11, 2, 3)</f>
        <v>3.2683550969311853E-4</v>
      </c>
      <c r="P27">
        <f>_xlfn.T.TEST(E5:G5,E11:G11, 2, 3)</f>
        <v>0.24244721339765862</v>
      </c>
      <c r="Q27" s="6"/>
    </row>
    <row r="28" spans="1:17" x14ac:dyDescent="0.3">
      <c r="A28" s="5"/>
      <c r="K28" t="s">
        <v>21</v>
      </c>
      <c r="L28">
        <f>L17/N15*100</f>
        <v>23.255813953488374</v>
      </c>
      <c r="M28">
        <f>M17/N15*100</f>
        <v>84.883720930232585</v>
      </c>
      <c r="O28">
        <f>_xlfn.T.TEST(B6:D6,E11:G11, 2, 3)</f>
        <v>1.1114348868370082E-3</v>
      </c>
      <c r="P28">
        <f>_xlfn.T.TEST(E6:G6,E11:G11, 2, 3)</f>
        <v>0.51029369095557775</v>
      </c>
      <c r="Q28" s="6"/>
    </row>
    <row r="29" spans="1:17" x14ac:dyDescent="0.3">
      <c r="A29" s="5"/>
      <c r="K29" t="s">
        <v>22</v>
      </c>
      <c r="L29">
        <f>L18/N15*100</f>
        <v>15.116279069767444</v>
      </c>
      <c r="M29">
        <f>M18/N15*100</f>
        <v>72.028423772609827</v>
      </c>
      <c r="O29">
        <f>_xlfn.T.TEST(B7:D7,E11:G11, 2, 3)</f>
        <v>3.7112805768179987E-3</v>
      </c>
      <c r="P29">
        <f>_xlfn.T.TEST(E7:G7,E11:G11, 2, 3)</f>
        <v>0.22262461117668755</v>
      </c>
      <c r="Q29" s="6"/>
    </row>
    <row r="30" spans="1:17" x14ac:dyDescent="0.3">
      <c r="A30" s="5"/>
      <c r="K30" t="s">
        <v>23</v>
      </c>
      <c r="L30">
        <f>L19/N15*100</f>
        <v>43.669250645994836</v>
      </c>
      <c r="M30">
        <f>M19/N15*100</f>
        <v>71.447028423772622</v>
      </c>
      <c r="O30">
        <f>_xlfn.T.TEST(B8:D8,E11:G11, 2, 3)</f>
        <v>9.8975098534090283E-2</v>
      </c>
      <c r="P30">
        <f>_xlfn.T.TEST(E8:G8,E11:G11, 2, 3)</f>
        <v>0.52267271779777669</v>
      </c>
      <c r="Q30" s="6"/>
    </row>
    <row r="31" spans="1:17" x14ac:dyDescent="0.3">
      <c r="A31" s="5"/>
      <c r="K31" s="32" t="s">
        <v>403</v>
      </c>
      <c r="L31">
        <f>L20/N15*100</f>
        <v>11.111111111111111</v>
      </c>
      <c r="M31">
        <f>M20/N15*100</f>
        <v>36.046511627906973</v>
      </c>
      <c r="O31">
        <f>_xlfn.T.TEST(B9:D9,E11:G11, 2, 3)</f>
        <v>2.312103790538838E-4</v>
      </c>
      <c r="P31">
        <f>_xlfn.T.TEST(E9:G9,E11:G11, 2, 3)</f>
        <v>8.5460667721942978E-3</v>
      </c>
      <c r="Q31" s="6"/>
    </row>
    <row r="32" spans="1:17" x14ac:dyDescent="0.3">
      <c r="A32" s="5"/>
      <c r="K32" s="32" t="s">
        <v>404</v>
      </c>
      <c r="L32">
        <f>L21/N15*100</f>
        <v>41.343669250645995</v>
      </c>
      <c r="M32">
        <f>M21/N15*100</f>
        <v>106.20155038759694</v>
      </c>
      <c r="O32">
        <f>_xlfn.T.TEST(B10:D10,E11:G11, 2, 3)</f>
        <v>1.1697002840595036E-3</v>
      </c>
      <c r="P32">
        <f>_xlfn.T.TEST(E10:G10,E11:G11, 2, 3)</f>
        <v>0.7168168939440368</v>
      </c>
      <c r="Q32" s="6"/>
    </row>
    <row r="33" spans="1:17" x14ac:dyDescent="0.3">
      <c r="A33" s="5"/>
      <c r="Q33" s="6"/>
    </row>
    <row r="34" spans="1:17" x14ac:dyDescent="0.3">
      <c r="A34" s="5"/>
      <c r="Q34" s="6"/>
    </row>
    <row r="35" spans="1:17" ht="15" thickBot="1" x14ac:dyDescent="0.3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60"/>
  <sheetViews>
    <sheetView topLeftCell="A87" zoomScale="115" zoomScaleNormal="115" workbookViewId="0">
      <selection activeCell="C109" sqref="C109"/>
    </sheetView>
  </sheetViews>
  <sheetFormatPr defaultRowHeight="14.4" x14ac:dyDescent="0.3"/>
  <sheetData>
    <row r="1" spans="1:1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380</v>
      </c>
      <c r="F1" s="1" t="s">
        <v>381</v>
      </c>
      <c r="G1" s="1" t="s">
        <v>28</v>
      </c>
      <c r="S1" s="1"/>
    </row>
    <row r="2" spans="1:19" x14ac:dyDescent="0.3">
      <c r="A2" s="1" t="s">
        <v>29</v>
      </c>
      <c r="B2" s="1">
        <v>952</v>
      </c>
      <c r="C2" s="1">
        <v>34069</v>
      </c>
      <c r="D2" s="1">
        <v>2.79</v>
      </c>
      <c r="E2" t="s">
        <v>382</v>
      </c>
      <c r="F2" t="s">
        <v>383</v>
      </c>
      <c r="G2" s="1" t="s">
        <v>220</v>
      </c>
      <c r="S2" s="1"/>
    </row>
    <row r="3" spans="1:19" x14ac:dyDescent="0.3">
      <c r="A3" s="1" t="s">
        <v>33</v>
      </c>
      <c r="B3" s="1">
        <v>2075</v>
      </c>
      <c r="C3" s="1">
        <v>32124</v>
      </c>
      <c r="D3" s="1">
        <v>6.46</v>
      </c>
      <c r="E3" t="s">
        <v>382</v>
      </c>
      <c r="F3" t="s">
        <v>383</v>
      </c>
      <c r="G3" s="1" t="s">
        <v>221</v>
      </c>
      <c r="S3" s="1"/>
    </row>
    <row r="4" spans="1:19" x14ac:dyDescent="0.3">
      <c r="A4" s="1" t="s">
        <v>35</v>
      </c>
      <c r="B4" s="1">
        <v>1663</v>
      </c>
      <c r="C4" s="1">
        <v>45644</v>
      </c>
      <c r="D4" s="1">
        <v>3.64</v>
      </c>
      <c r="E4" t="s">
        <v>382</v>
      </c>
      <c r="F4" t="s">
        <v>383</v>
      </c>
      <c r="G4" s="1" t="s">
        <v>222</v>
      </c>
      <c r="S4" s="1"/>
    </row>
    <row r="5" spans="1:19" x14ac:dyDescent="0.3">
      <c r="A5" s="1" t="s">
        <v>37</v>
      </c>
      <c r="B5" s="1">
        <v>1054</v>
      </c>
      <c r="C5" s="1">
        <v>47091</v>
      </c>
      <c r="D5" s="1">
        <v>2.2400000000000002</v>
      </c>
      <c r="E5" t="s">
        <v>382</v>
      </c>
      <c r="F5" t="s">
        <v>383</v>
      </c>
      <c r="G5" s="1" t="s">
        <v>223</v>
      </c>
      <c r="S5" s="1"/>
    </row>
    <row r="6" spans="1:19" x14ac:dyDescent="0.3">
      <c r="A6" s="1" t="s">
        <v>39</v>
      </c>
      <c r="B6" s="1">
        <v>1178</v>
      </c>
      <c r="C6" s="1">
        <v>44565</v>
      </c>
      <c r="D6" s="1">
        <v>2.64</v>
      </c>
      <c r="E6" t="s">
        <v>382</v>
      </c>
      <c r="F6" t="s">
        <v>383</v>
      </c>
      <c r="G6" s="1" t="s">
        <v>224</v>
      </c>
      <c r="S6" s="1"/>
    </row>
    <row r="7" spans="1:19" x14ac:dyDescent="0.3">
      <c r="A7" s="1" t="s">
        <v>41</v>
      </c>
      <c r="B7" s="1">
        <v>1996</v>
      </c>
      <c r="C7" s="1">
        <v>44986</v>
      </c>
      <c r="D7" s="1">
        <v>4.4400000000000004</v>
      </c>
      <c r="E7" t="s">
        <v>382</v>
      </c>
      <c r="F7" t="s">
        <v>383</v>
      </c>
      <c r="G7" s="1" t="s">
        <v>225</v>
      </c>
      <c r="S7" s="1"/>
    </row>
    <row r="8" spans="1:19" x14ac:dyDescent="0.3">
      <c r="A8" s="1" t="s">
        <v>43</v>
      </c>
      <c r="B8" s="1">
        <v>1685</v>
      </c>
      <c r="C8" s="1">
        <v>34915</v>
      </c>
      <c r="D8" s="1">
        <v>4.83</v>
      </c>
      <c r="E8" t="s">
        <v>382</v>
      </c>
      <c r="F8" t="s">
        <v>383</v>
      </c>
      <c r="G8" s="1" t="s">
        <v>226</v>
      </c>
      <c r="S8" s="1"/>
    </row>
    <row r="9" spans="1:19" x14ac:dyDescent="0.3">
      <c r="A9" s="1" t="s">
        <v>45</v>
      </c>
      <c r="B9" s="1">
        <v>2057</v>
      </c>
      <c r="C9" s="1">
        <v>40614</v>
      </c>
      <c r="D9" s="1">
        <v>5.0599999999999996</v>
      </c>
      <c r="E9" t="s">
        <v>382</v>
      </c>
      <c r="F9" t="s">
        <v>383</v>
      </c>
      <c r="G9" s="1" t="s">
        <v>227</v>
      </c>
      <c r="S9" s="1"/>
    </row>
    <row r="10" spans="1:19" x14ac:dyDescent="0.3">
      <c r="A10" s="1" t="s">
        <v>47</v>
      </c>
      <c r="B10" s="1">
        <v>2921</v>
      </c>
      <c r="C10" s="1">
        <v>49145</v>
      </c>
      <c r="D10" s="1">
        <v>5.94</v>
      </c>
      <c r="E10" t="s">
        <v>382</v>
      </c>
      <c r="F10" t="s">
        <v>383</v>
      </c>
      <c r="G10" s="1" t="s">
        <v>228</v>
      </c>
      <c r="S10" s="1"/>
    </row>
    <row r="11" spans="1:19" x14ac:dyDescent="0.3">
      <c r="A11" s="1" t="s">
        <v>49</v>
      </c>
      <c r="B11" s="1">
        <v>2207</v>
      </c>
      <c r="C11" s="1">
        <v>39973</v>
      </c>
      <c r="D11" s="1">
        <v>5.52</v>
      </c>
      <c r="E11" t="s">
        <v>382</v>
      </c>
      <c r="F11" t="s">
        <v>383</v>
      </c>
      <c r="G11" s="1" t="s">
        <v>229</v>
      </c>
      <c r="S11" s="1"/>
    </row>
    <row r="12" spans="1:19" x14ac:dyDescent="0.3">
      <c r="A12" s="1" t="s">
        <v>51</v>
      </c>
      <c r="B12" s="1">
        <v>991</v>
      </c>
      <c r="C12" s="1">
        <v>33842</v>
      </c>
      <c r="D12" s="1">
        <v>2.93</v>
      </c>
      <c r="E12" t="s">
        <v>382</v>
      </c>
      <c r="F12" t="s">
        <v>383</v>
      </c>
      <c r="G12" s="1" t="s">
        <v>230</v>
      </c>
      <c r="S12" s="1"/>
    </row>
    <row r="13" spans="1:19" x14ac:dyDescent="0.3">
      <c r="A13" s="1" t="s">
        <v>53</v>
      </c>
      <c r="B13" s="1">
        <v>2235</v>
      </c>
      <c r="C13" s="1">
        <v>41800</v>
      </c>
      <c r="D13" s="1">
        <v>5.35</v>
      </c>
      <c r="E13" t="s">
        <v>382</v>
      </c>
      <c r="F13" t="s">
        <v>383</v>
      </c>
      <c r="G13" s="1" t="s">
        <v>231</v>
      </c>
      <c r="S13" s="1"/>
    </row>
    <row r="14" spans="1:19" x14ac:dyDescent="0.3">
      <c r="A14" s="1" t="s">
        <v>55</v>
      </c>
      <c r="B14" s="1">
        <v>194</v>
      </c>
      <c r="C14" s="1">
        <v>19340</v>
      </c>
      <c r="D14" s="1">
        <v>1</v>
      </c>
      <c r="E14" t="s">
        <v>382</v>
      </c>
      <c r="F14" t="s">
        <v>383</v>
      </c>
      <c r="G14" s="1" t="s">
        <v>232</v>
      </c>
      <c r="S14" s="1"/>
    </row>
    <row r="15" spans="1:19" x14ac:dyDescent="0.3">
      <c r="A15" s="1" t="s">
        <v>57</v>
      </c>
      <c r="B15" s="1">
        <v>947</v>
      </c>
      <c r="C15" s="1">
        <v>28225</v>
      </c>
      <c r="D15" s="1">
        <v>3.36</v>
      </c>
      <c r="E15" t="s">
        <v>382</v>
      </c>
      <c r="F15" t="s">
        <v>383</v>
      </c>
      <c r="G15" s="1" t="s">
        <v>233</v>
      </c>
      <c r="S15" s="1"/>
    </row>
    <row r="16" spans="1:19" x14ac:dyDescent="0.3">
      <c r="A16" s="1" t="s">
        <v>59</v>
      </c>
      <c r="B16" s="1">
        <v>2184</v>
      </c>
      <c r="C16" s="1">
        <v>42960</v>
      </c>
      <c r="D16" s="1">
        <v>5.08</v>
      </c>
      <c r="E16" t="s">
        <v>382</v>
      </c>
      <c r="F16" t="s">
        <v>383</v>
      </c>
      <c r="G16" s="1" t="s">
        <v>234</v>
      </c>
      <c r="S16" s="1"/>
    </row>
    <row r="17" spans="1:19" x14ac:dyDescent="0.3">
      <c r="A17" s="1" t="s">
        <v>61</v>
      </c>
      <c r="B17" s="1">
        <v>2123</v>
      </c>
      <c r="C17" s="1">
        <v>47161</v>
      </c>
      <c r="D17" s="1">
        <v>4.5</v>
      </c>
      <c r="E17" t="s">
        <v>382</v>
      </c>
      <c r="F17" t="s">
        <v>383</v>
      </c>
      <c r="G17" s="1" t="s">
        <v>235</v>
      </c>
      <c r="S17" s="1"/>
    </row>
    <row r="18" spans="1:19" x14ac:dyDescent="0.3">
      <c r="A18" s="1" t="s">
        <v>162</v>
      </c>
      <c r="B18" s="1">
        <v>1046</v>
      </c>
      <c r="C18" s="1">
        <v>46168</v>
      </c>
      <c r="D18" s="1">
        <v>2.27</v>
      </c>
      <c r="E18" t="s">
        <v>382</v>
      </c>
      <c r="F18" t="s">
        <v>383</v>
      </c>
      <c r="G18" s="1" t="s">
        <v>236</v>
      </c>
      <c r="S18" s="1"/>
    </row>
    <row r="19" spans="1:19" x14ac:dyDescent="0.3">
      <c r="A19" s="1" t="s">
        <v>237</v>
      </c>
      <c r="B19" s="1">
        <v>93</v>
      </c>
      <c r="C19" s="1">
        <v>14909</v>
      </c>
      <c r="D19" s="1">
        <v>0.62</v>
      </c>
      <c r="E19" t="s">
        <v>382</v>
      </c>
      <c r="F19" t="s">
        <v>383</v>
      </c>
      <c r="G19" s="1" t="s">
        <v>238</v>
      </c>
      <c r="S19" s="1"/>
    </row>
    <row r="20" spans="1:19" x14ac:dyDescent="0.3">
      <c r="A20" s="1" t="s">
        <v>63</v>
      </c>
      <c r="B20" s="1">
        <v>2884</v>
      </c>
      <c r="C20" s="1">
        <v>37270</v>
      </c>
      <c r="D20" s="1">
        <v>7.74</v>
      </c>
      <c r="E20" t="s">
        <v>382</v>
      </c>
      <c r="F20" t="s">
        <v>383</v>
      </c>
      <c r="G20" s="1" t="s">
        <v>239</v>
      </c>
      <c r="S20" s="1"/>
    </row>
    <row r="21" spans="1:19" x14ac:dyDescent="0.3">
      <c r="A21" s="1" t="s">
        <v>65</v>
      </c>
      <c r="B21" s="1">
        <v>444</v>
      </c>
      <c r="C21" s="1">
        <v>8626</v>
      </c>
      <c r="D21" s="1">
        <v>5.15</v>
      </c>
      <c r="E21" t="s">
        <v>382</v>
      </c>
      <c r="F21" t="s">
        <v>383</v>
      </c>
      <c r="G21" s="1" t="s">
        <v>240</v>
      </c>
      <c r="S21" s="1"/>
    </row>
    <row r="22" spans="1:19" x14ac:dyDescent="0.3">
      <c r="A22" s="1" t="s">
        <v>67</v>
      </c>
      <c r="B22" s="1">
        <v>2221</v>
      </c>
      <c r="C22" s="1">
        <v>46937</v>
      </c>
      <c r="D22" s="1">
        <v>4.7300000000000004</v>
      </c>
      <c r="E22" t="s">
        <v>382</v>
      </c>
      <c r="F22" t="s">
        <v>383</v>
      </c>
      <c r="G22" s="1" t="s">
        <v>241</v>
      </c>
      <c r="S22" s="1"/>
    </row>
    <row r="23" spans="1:19" x14ac:dyDescent="0.3">
      <c r="A23" s="1" t="s">
        <v>69</v>
      </c>
      <c r="B23" s="1">
        <v>1029</v>
      </c>
      <c r="C23" s="1">
        <v>27634</v>
      </c>
      <c r="D23" s="1">
        <v>3.72</v>
      </c>
      <c r="E23" t="s">
        <v>382</v>
      </c>
      <c r="F23" t="s">
        <v>383</v>
      </c>
      <c r="G23" s="1" t="s">
        <v>242</v>
      </c>
      <c r="S23" s="1"/>
    </row>
    <row r="24" spans="1:19" x14ac:dyDescent="0.3">
      <c r="A24" s="1" t="s">
        <v>71</v>
      </c>
      <c r="B24" s="1">
        <v>1717</v>
      </c>
      <c r="C24" s="1">
        <v>29861</v>
      </c>
      <c r="D24" s="1">
        <v>5.75</v>
      </c>
      <c r="E24" t="s">
        <v>382</v>
      </c>
      <c r="F24" t="s">
        <v>383</v>
      </c>
      <c r="G24" s="1" t="s">
        <v>243</v>
      </c>
      <c r="S24" s="1"/>
    </row>
    <row r="25" spans="1:19" x14ac:dyDescent="0.3">
      <c r="A25" s="1" t="s">
        <v>73</v>
      </c>
      <c r="B25" s="1">
        <v>2302</v>
      </c>
      <c r="C25" s="1">
        <v>40473</v>
      </c>
      <c r="D25" s="1">
        <v>5.69</v>
      </c>
      <c r="E25" t="s">
        <v>382</v>
      </c>
      <c r="F25" t="s">
        <v>383</v>
      </c>
      <c r="G25" s="1" t="s">
        <v>244</v>
      </c>
      <c r="S25" s="1"/>
    </row>
    <row r="26" spans="1:19" x14ac:dyDescent="0.3">
      <c r="A26" s="1" t="s">
        <v>77</v>
      </c>
      <c r="B26" s="1">
        <v>886</v>
      </c>
      <c r="C26" s="1">
        <v>8460</v>
      </c>
      <c r="D26" s="1">
        <v>10.47</v>
      </c>
      <c r="E26" t="s">
        <v>382</v>
      </c>
      <c r="F26" t="s">
        <v>383</v>
      </c>
      <c r="G26" s="1" t="s">
        <v>245</v>
      </c>
      <c r="S26" s="1"/>
    </row>
    <row r="27" spans="1:19" x14ac:dyDescent="0.3">
      <c r="A27" s="1" t="s">
        <v>79</v>
      </c>
      <c r="B27" s="1">
        <v>1172</v>
      </c>
      <c r="C27" s="1">
        <v>17270</v>
      </c>
      <c r="D27" s="1">
        <v>6.79</v>
      </c>
      <c r="E27" t="s">
        <v>382</v>
      </c>
      <c r="F27" t="s">
        <v>383</v>
      </c>
      <c r="G27" s="1" t="s">
        <v>246</v>
      </c>
      <c r="S27" s="1"/>
    </row>
    <row r="28" spans="1:19" x14ac:dyDescent="0.3">
      <c r="A28" s="1" t="s">
        <v>81</v>
      </c>
      <c r="B28" s="1">
        <v>2402</v>
      </c>
      <c r="C28" s="1">
        <v>46535</v>
      </c>
      <c r="D28" s="1">
        <v>5.16</v>
      </c>
      <c r="E28" t="s">
        <v>382</v>
      </c>
      <c r="F28" t="s">
        <v>383</v>
      </c>
      <c r="G28" s="1" t="s">
        <v>247</v>
      </c>
      <c r="S28" s="1"/>
    </row>
    <row r="29" spans="1:19" x14ac:dyDescent="0.3">
      <c r="A29" s="1" t="s">
        <v>83</v>
      </c>
      <c r="B29" s="1">
        <v>2044</v>
      </c>
      <c r="C29" s="1">
        <v>40318</v>
      </c>
      <c r="D29" s="1">
        <v>5.07</v>
      </c>
      <c r="E29" t="s">
        <v>382</v>
      </c>
      <c r="F29" t="s">
        <v>383</v>
      </c>
      <c r="G29" s="1" t="s">
        <v>248</v>
      </c>
      <c r="S29" s="1"/>
    </row>
    <row r="30" spans="1:19" x14ac:dyDescent="0.3">
      <c r="A30" s="1" t="s">
        <v>85</v>
      </c>
      <c r="B30" s="1">
        <v>252</v>
      </c>
      <c r="C30" s="1">
        <v>8178</v>
      </c>
      <c r="D30" s="1">
        <v>3.08</v>
      </c>
      <c r="E30" t="s">
        <v>382</v>
      </c>
      <c r="F30" t="s">
        <v>383</v>
      </c>
      <c r="G30" s="1" t="s">
        <v>249</v>
      </c>
      <c r="S30" s="1"/>
    </row>
    <row r="31" spans="1:19" x14ac:dyDescent="0.3">
      <c r="A31" s="1" t="s">
        <v>87</v>
      </c>
      <c r="B31" s="1">
        <v>2311</v>
      </c>
      <c r="C31" s="1">
        <v>38806</v>
      </c>
      <c r="D31" s="1">
        <v>5.96</v>
      </c>
      <c r="E31" t="s">
        <v>382</v>
      </c>
      <c r="F31" t="s">
        <v>383</v>
      </c>
      <c r="G31" s="1" t="s">
        <v>250</v>
      </c>
      <c r="S31" s="1"/>
    </row>
    <row r="32" spans="1:19" x14ac:dyDescent="0.3">
      <c r="A32" s="1" t="s">
        <v>91</v>
      </c>
      <c r="B32" s="1">
        <v>4168</v>
      </c>
      <c r="C32" s="1">
        <v>45574</v>
      </c>
      <c r="D32" s="1">
        <v>9.15</v>
      </c>
      <c r="E32" t="s">
        <v>382</v>
      </c>
      <c r="F32" t="s">
        <v>383</v>
      </c>
      <c r="G32" s="1" t="s">
        <v>251</v>
      </c>
      <c r="S32" s="1"/>
    </row>
    <row r="33" spans="1:19" x14ac:dyDescent="0.3">
      <c r="A33" s="1" t="s">
        <v>93</v>
      </c>
      <c r="B33" s="1">
        <v>4849</v>
      </c>
      <c r="C33" s="1">
        <v>47315</v>
      </c>
      <c r="D33" s="1">
        <v>10.25</v>
      </c>
      <c r="E33" t="s">
        <v>382</v>
      </c>
      <c r="F33" t="s">
        <v>383</v>
      </c>
      <c r="G33" s="1" t="s">
        <v>252</v>
      </c>
      <c r="S33" s="1"/>
    </row>
    <row r="34" spans="1:19" x14ac:dyDescent="0.3">
      <c r="A34" s="1" t="s">
        <v>95</v>
      </c>
      <c r="B34" s="1">
        <v>3386</v>
      </c>
      <c r="C34" s="1">
        <v>38988</v>
      </c>
      <c r="D34" s="1">
        <v>8.68</v>
      </c>
      <c r="E34" t="s">
        <v>382</v>
      </c>
      <c r="F34" t="s">
        <v>383</v>
      </c>
      <c r="G34" s="1" t="s">
        <v>253</v>
      </c>
      <c r="S34" s="1"/>
    </row>
    <row r="35" spans="1:19" x14ac:dyDescent="0.3">
      <c r="A35" s="1" t="s">
        <v>97</v>
      </c>
      <c r="B35" s="1">
        <v>1889</v>
      </c>
      <c r="C35" s="1">
        <v>33742</v>
      </c>
      <c r="D35" s="1">
        <v>5.6</v>
      </c>
      <c r="E35" t="s">
        <v>382</v>
      </c>
      <c r="F35" t="s">
        <v>383</v>
      </c>
      <c r="G35" s="1" t="s">
        <v>254</v>
      </c>
      <c r="S35" s="1"/>
    </row>
    <row r="36" spans="1:19" x14ac:dyDescent="0.3">
      <c r="A36" s="1" t="s">
        <v>99</v>
      </c>
      <c r="B36" s="1">
        <v>1367</v>
      </c>
      <c r="C36" s="1">
        <v>23843</v>
      </c>
      <c r="D36" s="1">
        <v>5.73</v>
      </c>
      <c r="E36" t="s">
        <v>382</v>
      </c>
      <c r="F36" t="s">
        <v>383</v>
      </c>
      <c r="G36" s="1" t="s">
        <v>255</v>
      </c>
      <c r="S36" s="1"/>
    </row>
    <row r="37" spans="1:19" x14ac:dyDescent="0.3">
      <c r="A37" s="1" t="s">
        <v>101</v>
      </c>
      <c r="B37" s="1">
        <v>1814</v>
      </c>
      <c r="C37" s="1">
        <v>33504</v>
      </c>
      <c r="D37" s="1">
        <v>5.41</v>
      </c>
      <c r="E37" t="s">
        <v>382</v>
      </c>
      <c r="F37" t="s">
        <v>383</v>
      </c>
      <c r="G37" s="1" t="s">
        <v>256</v>
      </c>
      <c r="S37" s="1"/>
    </row>
    <row r="38" spans="1:19" x14ac:dyDescent="0.3">
      <c r="A38" s="1" t="s">
        <v>105</v>
      </c>
      <c r="B38" s="1">
        <v>3545</v>
      </c>
      <c r="C38" s="1">
        <v>43558</v>
      </c>
      <c r="D38" s="1">
        <v>8.14</v>
      </c>
      <c r="E38" t="s">
        <v>382</v>
      </c>
      <c r="F38" t="s">
        <v>383</v>
      </c>
      <c r="G38" s="1" t="s">
        <v>257</v>
      </c>
      <c r="S38" s="1"/>
    </row>
    <row r="39" spans="1:19" x14ac:dyDescent="0.3">
      <c r="A39" s="1" t="s">
        <v>107</v>
      </c>
      <c r="B39" s="1">
        <v>3688</v>
      </c>
      <c r="C39" s="1">
        <v>43423</v>
      </c>
      <c r="D39" s="1">
        <v>8.49</v>
      </c>
      <c r="E39" t="s">
        <v>382</v>
      </c>
      <c r="F39" t="s">
        <v>383</v>
      </c>
      <c r="G39" s="1" t="s">
        <v>258</v>
      </c>
      <c r="S39" s="1"/>
    </row>
    <row r="40" spans="1:19" x14ac:dyDescent="0.3">
      <c r="A40" s="1" t="s">
        <v>109</v>
      </c>
      <c r="B40" s="1">
        <v>2369</v>
      </c>
      <c r="C40" s="1">
        <v>32656</v>
      </c>
      <c r="D40" s="1">
        <v>7.25</v>
      </c>
      <c r="E40" t="s">
        <v>382</v>
      </c>
      <c r="F40" t="s">
        <v>383</v>
      </c>
      <c r="G40" s="1" t="s">
        <v>259</v>
      </c>
      <c r="S40" s="1"/>
    </row>
    <row r="41" spans="1:19" x14ac:dyDescent="0.3">
      <c r="A41" s="1" t="s">
        <v>111</v>
      </c>
      <c r="B41" s="1">
        <v>1027</v>
      </c>
      <c r="C41" s="1">
        <v>18917</v>
      </c>
      <c r="D41" s="1">
        <v>5.43</v>
      </c>
      <c r="E41" t="s">
        <v>382</v>
      </c>
      <c r="F41" t="s">
        <v>383</v>
      </c>
      <c r="G41" s="1" t="s">
        <v>260</v>
      </c>
      <c r="S41" s="1"/>
    </row>
    <row r="42" spans="1:19" x14ac:dyDescent="0.3">
      <c r="A42" s="1" t="s">
        <v>113</v>
      </c>
      <c r="B42" s="1">
        <v>2377</v>
      </c>
      <c r="C42" s="1">
        <v>45734</v>
      </c>
      <c r="D42" s="1">
        <v>5.2</v>
      </c>
      <c r="E42" t="s">
        <v>382</v>
      </c>
      <c r="F42" t="s">
        <v>383</v>
      </c>
      <c r="G42" s="1" t="s">
        <v>261</v>
      </c>
      <c r="S42" s="1"/>
    </row>
    <row r="43" spans="1:19" x14ac:dyDescent="0.3">
      <c r="A43" s="1" t="s">
        <v>115</v>
      </c>
      <c r="B43" s="1">
        <v>2206</v>
      </c>
      <c r="C43" s="1">
        <v>39235</v>
      </c>
      <c r="D43" s="1">
        <v>5.62</v>
      </c>
      <c r="E43" t="s">
        <v>382</v>
      </c>
      <c r="F43" t="s">
        <v>383</v>
      </c>
      <c r="G43" s="1" t="s">
        <v>262</v>
      </c>
      <c r="S43" s="1"/>
    </row>
    <row r="44" spans="1:19" x14ac:dyDescent="0.3">
      <c r="A44" s="1" t="s">
        <v>119</v>
      </c>
      <c r="B44" s="1">
        <v>3478</v>
      </c>
      <c r="C44" s="1">
        <v>47165</v>
      </c>
      <c r="D44" s="1">
        <v>7.37</v>
      </c>
      <c r="E44" t="s">
        <v>382</v>
      </c>
      <c r="F44" t="s">
        <v>383</v>
      </c>
      <c r="G44" s="1" t="s">
        <v>263</v>
      </c>
      <c r="S44" s="1"/>
    </row>
    <row r="45" spans="1:19" x14ac:dyDescent="0.3">
      <c r="A45" s="1" t="s">
        <v>121</v>
      </c>
      <c r="B45" s="1">
        <v>3512</v>
      </c>
      <c r="C45" s="1">
        <v>47152</v>
      </c>
      <c r="D45" s="1">
        <v>7.45</v>
      </c>
      <c r="E45" t="s">
        <v>382</v>
      </c>
      <c r="F45" t="s">
        <v>383</v>
      </c>
      <c r="G45" s="1" t="s">
        <v>264</v>
      </c>
      <c r="S45" s="1"/>
    </row>
    <row r="46" spans="1:19" x14ac:dyDescent="0.3">
      <c r="A46" s="1" t="s">
        <v>123</v>
      </c>
      <c r="B46" s="1">
        <v>2598</v>
      </c>
      <c r="C46" s="1">
        <v>40351</v>
      </c>
      <c r="D46" s="1">
        <v>6.44</v>
      </c>
      <c r="E46" t="s">
        <v>382</v>
      </c>
      <c r="F46" t="s">
        <v>383</v>
      </c>
      <c r="G46" s="1" t="s">
        <v>265</v>
      </c>
      <c r="S46" s="1"/>
    </row>
    <row r="47" spans="1:19" x14ac:dyDescent="0.3">
      <c r="A47" s="1" t="s">
        <v>125</v>
      </c>
      <c r="B47" s="1">
        <v>2475</v>
      </c>
      <c r="C47" s="1">
        <v>45586</v>
      </c>
      <c r="D47" s="1">
        <v>5.43</v>
      </c>
      <c r="E47" t="s">
        <v>382</v>
      </c>
      <c r="F47" t="s">
        <v>383</v>
      </c>
      <c r="G47" s="1" t="s">
        <v>266</v>
      </c>
      <c r="S47" s="1"/>
    </row>
    <row r="48" spans="1:19" x14ac:dyDescent="0.3">
      <c r="A48" s="1" t="s">
        <v>127</v>
      </c>
      <c r="B48" s="1">
        <v>2046</v>
      </c>
      <c r="C48" s="1">
        <v>40544</v>
      </c>
      <c r="D48" s="1">
        <v>5.05</v>
      </c>
      <c r="E48" t="s">
        <v>382</v>
      </c>
      <c r="F48" t="s">
        <v>383</v>
      </c>
      <c r="G48" s="1" t="s">
        <v>267</v>
      </c>
      <c r="S48" s="1"/>
    </row>
    <row r="49" spans="1:19" x14ac:dyDescent="0.3">
      <c r="A49" s="1" t="s">
        <v>129</v>
      </c>
      <c r="B49" s="1">
        <v>1152</v>
      </c>
      <c r="C49" s="1">
        <v>25439</v>
      </c>
      <c r="D49" s="1">
        <v>4.53</v>
      </c>
      <c r="E49" t="s">
        <v>382</v>
      </c>
      <c r="F49" t="s">
        <v>383</v>
      </c>
      <c r="G49" s="1" t="s">
        <v>268</v>
      </c>
      <c r="S49" s="1"/>
    </row>
    <row r="50" spans="1:19" x14ac:dyDescent="0.3">
      <c r="A50" s="1" t="s">
        <v>133</v>
      </c>
      <c r="B50" s="1">
        <v>25</v>
      </c>
      <c r="C50" s="1">
        <v>45109</v>
      </c>
      <c r="D50" s="1">
        <v>0.06</v>
      </c>
      <c r="E50" t="s">
        <v>382</v>
      </c>
      <c r="F50" t="s">
        <v>383</v>
      </c>
      <c r="G50" s="1" t="s">
        <v>269</v>
      </c>
      <c r="S50" s="1"/>
    </row>
    <row r="51" spans="1:19" x14ac:dyDescent="0.3">
      <c r="A51" s="1" t="s">
        <v>135</v>
      </c>
      <c r="B51" s="1">
        <v>67</v>
      </c>
      <c r="C51" s="1">
        <v>45026</v>
      </c>
      <c r="D51" s="1">
        <v>0.15</v>
      </c>
      <c r="E51" t="s">
        <v>382</v>
      </c>
      <c r="F51" t="s">
        <v>383</v>
      </c>
      <c r="G51" s="1" t="s">
        <v>270</v>
      </c>
      <c r="S51" s="1"/>
    </row>
    <row r="52" spans="1:19" x14ac:dyDescent="0.3">
      <c r="A52" s="1" t="s">
        <v>137</v>
      </c>
      <c r="B52" s="1">
        <v>23</v>
      </c>
      <c r="C52" s="1">
        <v>46716</v>
      </c>
      <c r="D52" s="1">
        <v>0.05</v>
      </c>
      <c r="E52" t="s">
        <v>382</v>
      </c>
      <c r="F52" t="s">
        <v>383</v>
      </c>
      <c r="G52" s="1" t="s">
        <v>271</v>
      </c>
      <c r="S52" s="1"/>
    </row>
    <row r="53" spans="1:19" x14ac:dyDescent="0.3">
      <c r="A53" s="1" t="s">
        <v>139</v>
      </c>
      <c r="B53" s="1">
        <v>2445</v>
      </c>
      <c r="C53" s="1">
        <v>46016</v>
      </c>
      <c r="D53" s="1">
        <v>5.31</v>
      </c>
      <c r="E53" t="s">
        <v>382</v>
      </c>
      <c r="F53" t="s">
        <v>383</v>
      </c>
      <c r="G53" s="1" t="s">
        <v>272</v>
      </c>
      <c r="S53" s="1"/>
    </row>
    <row r="54" spans="1:19" x14ac:dyDescent="0.3">
      <c r="A54" s="1" t="s">
        <v>141</v>
      </c>
      <c r="B54" s="1">
        <v>2162</v>
      </c>
      <c r="C54" s="1">
        <v>40871</v>
      </c>
      <c r="D54" s="1">
        <v>5.29</v>
      </c>
      <c r="E54" t="s">
        <v>382</v>
      </c>
      <c r="F54" t="s">
        <v>383</v>
      </c>
      <c r="G54" s="1" t="s">
        <v>273</v>
      </c>
      <c r="S54" s="1"/>
    </row>
    <row r="55" spans="1:19" x14ac:dyDescent="0.3">
      <c r="A55" s="1" t="s">
        <v>143</v>
      </c>
      <c r="B55" s="1">
        <v>2247</v>
      </c>
      <c r="C55" s="1">
        <v>43780</v>
      </c>
      <c r="D55" s="1">
        <v>5.13</v>
      </c>
      <c r="E55" t="s">
        <v>382</v>
      </c>
      <c r="F55" t="s">
        <v>383</v>
      </c>
      <c r="G55" s="1" t="s">
        <v>274</v>
      </c>
      <c r="S55" s="1"/>
    </row>
    <row r="56" spans="1:19" x14ac:dyDescent="0.3">
      <c r="A56" s="1" t="s">
        <v>29</v>
      </c>
      <c r="B56" s="1">
        <v>2388</v>
      </c>
      <c r="C56" s="1">
        <v>18518</v>
      </c>
      <c r="D56" s="1">
        <v>12.9</v>
      </c>
      <c r="E56" t="s">
        <v>384</v>
      </c>
      <c r="F56" t="s">
        <v>383</v>
      </c>
      <c r="G56" s="1" t="s">
        <v>275</v>
      </c>
      <c r="S56" s="1"/>
    </row>
    <row r="57" spans="1:19" x14ac:dyDescent="0.3">
      <c r="A57" s="1" t="s">
        <v>33</v>
      </c>
      <c r="B57" s="1">
        <v>1041</v>
      </c>
      <c r="C57" s="1">
        <v>17826</v>
      </c>
      <c r="D57" s="1">
        <v>5.84</v>
      </c>
      <c r="E57" t="s">
        <v>384</v>
      </c>
      <c r="F57" t="s">
        <v>383</v>
      </c>
      <c r="G57" s="1" t="s">
        <v>276</v>
      </c>
      <c r="S57" s="1"/>
    </row>
    <row r="58" spans="1:19" x14ac:dyDescent="0.3">
      <c r="A58" s="1" t="s">
        <v>35</v>
      </c>
      <c r="B58" s="1">
        <v>1235</v>
      </c>
      <c r="C58" s="1">
        <v>16596</v>
      </c>
      <c r="D58" s="1">
        <v>7.44</v>
      </c>
      <c r="E58" t="s">
        <v>384</v>
      </c>
      <c r="F58" t="s">
        <v>383</v>
      </c>
      <c r="G58" s="1" t="s">
        <v>277</v>
      </c>
      <c r="S58" s="1"/>
    </row>
    <row r="59" spans="1:19" x14ac:dyDescent="0.3">
      <c r="A59" s="1" t="s">
        <v>37</v>
      </c>
      <c r="B59" s="1">
        <v>1137</v>
      </c>
      <c r="C59" s="1">
        <v>12014</v>
      </c>
      <c r="D59" s="1">
        <v>9.4600000000000009</v>
      </c>
      <c r="E59" t="s">
        <v>384</v>
      </c>
      <c r="F59" t="s">
        <v>383</v>
      </c>
      <c r="G59" s="1" t="s">
        <v>278</v>
      </c>
      <c r="S59" s="1"/>
    </row>
    <row r="60" spans="1:19" x14ac:dyDescent="0.3">
      <c r="A60" s="1" t="s">
        <v>39</v>
      </c>
      <c r="B60" s="1">
        <v>1227</v>
      </c>
      <c r="C60" s="1">
        <v>15937</v>
      </c>
      <c r="D60" s="1">
        <v>7.7</v>
      </c>
      <c r="E60" t="s">
        <v>384</v>
      </c>
      <c r="F60" t="s">
        <v>383</v>
      </c>
      <c r="G60" s="1" t="s">
        <v>279</v>
      </c>
      <c r="S60" s="1"/>
    </row>
    <row r="61" spans="1:19" x14ac:dyDescent="0.3">
      <c r="A61" s="1" t="s">
        <v>41</v>
      </c>
      <c r="B61" s="1">
        <v>1516</v>
      </c>
      <c r="C61" s="1">
        <v>11939</v>
      </c>
      <c r="D61" s="1">
        <v>12.7</v>
      </c>
      <c r="E61" t="s">
        <v>384</v>
      </c>
      <c r="F61" t="s">
        <v>383</v>
      </c>
      <c r="G61" s="1" t="s">
        <v>280</v>
      </c>
      <c r="S61" s="1"/>
    </row>
    <row r="62" spans="1:19" x14ac:dyDescent="0.3">
      <c r="A62" s="1" t="s">
        <v>43</v>
      </c>
      <c r="B62" s="1">
        <v>2843</v>
      </c>
      <c r="C62" s="1">
        <v>17329</v>
      </c>
      <c r="D62" s="1">
        <v>16.41</v>
      </c>
      <c r="E62" t="s">
        <v>384</v>
      </c>
      <c r="F62" t="s">
        <v>383</v>
      </c>
      <c r="G62" s="1" t="s">
        <v>281</v>
      </c>
      <c r="S62" s="1"/>
    </row>
    <row r="63" spans="1:19" x14ac:dyDescent="0.3">
      <c r="A63" s="1" t="s">
        <v>45</v>
      </c>
      <c r="B63" s="1">
        <v>2901</v>
      </c>
      <c r="C63" s="1">
        <v>17209</v>
      </c>
      <c r="D63" s="1">
        <v>16.86</v>
      </c>
      <c r="E63" t="s">
        <v>384</v>
      </c>
      <c r="F63" t="s">
        <v>383</v>
      </c>
      <c r="G63" s="1" t="s">
        <v>282</v>
      </c>
      <c r="S63" s="1"/>
    </row>
    <row r="64" spans="1:19" x14ac:dyDescent="0.3">
      <c r="A64" s="1" t="s">
        <v>47</v>
      </c>
      <c r="B64" s="1">
        <v>2503</v>
      </c>
      <c r="C64" s="1">
        <v>13021</v>
      </c>
      <c r="D64" s="1">
        <v>19.22</v>
      </c>
      <c r="E64" t="s">
        <v>384</v>
      </c>
      <c r="F64" t="s">
        <v>383</v>
      </c>
      <c r="G64" s="1" t="s">
        <v>283</v>
      </c>
      <c r="S64" s="1"/>
    </row>
    <row r="65" spans="1:19" x14ac:dyDescent="0.3">
      <c r="A65" s="1" t="s">
        <v>49</v>
      </c>
      <c r="B65" s="1">
        <v>900</v>
      </c>
      <c r="C65" s="1">
        <v>18108</v>
      </c>
      <c r="D65" s="1">
        <v>4.97</v>
      </c>
      <c r="E65" t="s">
        <v>384</v>
      </c>
      <c r="F65" t="s">
        <v>383</v>
      </c>
      <c r="G65" s="1" t="s">
        <v>284</v>
      </c>
      <c r="S65" s="1"/>
    </row>
    <row r="66" spans="1:19" x14ac:dyDescent="0.3">
      <c r="A66" s="1" t="s">
        <v>51</v>
      </c>
      <c r="B66" s="1">
        <v>2297</v>
      </c>
      <c r="C66" s="1">
        <v>19681</v>
      </c>
      <c r="D66" s="1">
        <v>11.67</v>
      </c>
      <c r="E66" t="s">
        <v>384</v>
      </c>
      <c r="F66" t="s">
        <v>383</v>
      </c>
      <c r="G66" s="1" t="s">
        <v>285</v>
      </c>
      <c r="S66" s="1"/>
    </row>
    <row r="67" spans="1:19" x14ac:dyDescent="0.3">
      <c r="A67" s="1" t="s">
        <v>53</v>
      </c>
      <c r="B67" s="1">
        <v>1861</v>
      </c>
      <c r="C67" s="1">
        <v>19718</v>
      </c>
      <c r="D67" s="1">
        <v>9.44</v>
      </c>
      <c r="E67" t="s">
        <v>384</v>
      </c>
      <c r="F67" t="s">
        <v>383</v>
      </c>
      <c r="G67" s="1" t="s">
        <v>286</v>
      </c>
      <c r="S67" s="1"/>
    </row>
    <row r="68" spans="1:19" x14ac:dyDescent="0.3">
      <c r="A68" s="1" t="s">
        <v>55</v>
      </c>
      <c r="B68" s="1">
        <v>1712</v>
      </c>
      <c r="C68" s="1">
        <v>19315</v>
      </c>
      <c r="D68" s="1">
        <v>8.86</v>
      </c>
      <c r="E68" t="s">
        <v>384</v>
      </c>
      <c r="F68" t="s">
        <v>383</v>
      </c>
      <c r="G68" s="1" t="s">
        <v>287</v>
      </c>
      <c r="S68" s="1"/>
    </row>
    <row r="69" spans="1:19" x14ac:dyDescent="0.3">
      <c r="A69" s="1" t="s">
        <v>57</v>
      </c>
      <c r="B69" s="1">
        <v>1378</v>
      </c>
      <c r="C69" s="1">
        <v>19018</v>
      </c>
      <c r="D69" s="1">
        <v>7.25</v>
      </c>
      <c r="E69" t="s">
        <v>384</v>
      </c>
      <c r="F69" t="s">
        <v>383</v>
      </c>
      <c r="G69" s="1" t="s">
        <v>288</v>
      </c>
      <c r="S69" s="1"/>
    </row>
    <row r="70" spans="1:19" x14ac:dyDescent="0.3">
      <c r="A70" s="1" t="s">
        <v>59</v>
      </c>
      <c r="B70" s="1">
        <v>1397</v>
      </c>
      <c r="C70" s="1">
        <v>17844</v>
      </c>
      <c r="D70" s="1">
        <v>7.83</v>
      </c>
      <c r="E70" t="s">
        <v>384</v>
      </c>
      <c r="F70" t="s">
        <v>383</v>
      </c>
      <c r="G70" s="1" t="s">
        <v>289</v>
      </c>
      <c r="S70" s="1"/>
    </row>
    <row r="71" spans="1:19" x14ac:dyDescent="0.3">
      <c r="A71" s="1" t="s">
        <v>61</v>
      </c>
      <c r="B71" s="1">
        <v>2397</v>
      </c>
      <c r="C71" s="1">
        <v>17013</v>
      </c>
      <c r="D71" s="1">
        <v>14.09</v>
      </c>
      <c r="E71" t="s">
        <v>384</v>
      </c>
      <c r="F71" t="s">
        <v>383</v>
      </c>
      <c r="G71" s="1" t="s">
        <v>290</v>
      </c>
      <c r="S71" s="1"/>
    </row>
    <row r="72" spans="1:19" x14ac:dyDescent="0.3">
      <c r="A72" s="1" t="s">
        <v>162</v>
      </c>
      <c r="B72" s="1">
        <v>2601</v>
      </c>
      <c r="C72" s="1">
        <v>16959</v>
      </c>
      <c r="D72" s="1">
        <v>15.34</v>
      </c>
      <c r="E72" t="s">
        <v>384</v>
      </c>
      <c r="F72" t="s">
        <v>383</v>
      </c>
      <c r="G72" s="1" t="s">
        <v>291</v>
      </c>
      <c r="S72" s="1"/>
    </row>
    <row r="73" spans="1:19" x14ac:dyDescent="0.3">
      <c r="A73" s="1" t="s">
        <v>237</v>
      </c>
      <c r="B73" s="1">
        <v>2190</v>
      </c>
      <c r="C73" s="1">
        <v>17810</v>
      </c>
      <c r="D73" s="1">
        <v>12.3</v>
      </c>
      <c r="E73" t="s">
        <v>384</v>
      </c>
      <c r="F73" t="s">
        <v>383</v>
      </c>
      <c r="G73" s="1" t="s">
        <v>292</v>
      </c>
      <c r="S73" s="1"/>
    </row>
    <row r="74" spans="1:19" x14ac:dyDescent="0.3">
      <c r="A74" s="1" t="s">
        <v>63</v>
      </c>
      <c r="B74" s="1">
        <v>1641</v>
      </c>
      <c r="C74" s="1">
        <v>17013</v>
      </c>
      <c r="D74" s="1">
        <v>9.65</v>
      </c>
      <c r="E74" t="s">
        <v>384</v>
      </c>
      <c r="F74" t="s">
        <v>383</v>
      </c>
      <c r="G74" s="1" t="s">
        <v>293</v>
      </c>
      <c r="S74" s="1"/>
    </row>
    <row r="75" spans="1:19" x14ac:dyDescent="0.3">
      <c r="A75" s="1" t="s">
        <v>65</v>
      </c>
      <c r="B75" s="1">
        <v>2237</v>
      </c>
      <c r="C75" s="1">
        <v>17752</v>
      </c>
      <c r="D75" s="1">
        <v>12.6</v>
      </c>
      <c r="E75" t="s">
        <v>384</v>
      </c>
      <c r="F75" t="s">
        <v>383</v>
      </c>
      <c r="G75" s="1" t="s">
        <v>294</v>
      </c>
      <c r="S75" s="1"/>
    </row>
    <row r="76" spans="1:19" x14ac:dyDescent="0.3">
      <c r="A76" s="1" t="s">
        <v>67</v>
      </c>
      <c r="B76" s="1">
        <v>1669</v>
      </c>
      <c r="C76" s="1">
        <v>17369</v>
      </c>
      <c r="D76" s="1">
        <v>9.61</v>
      </c>
      <c r="E76" t="s">
        <v>384</v>
      </c>
      <c r="F76" t="s">
        <v>383</v>
      </c>
      <c r="G76" s="1" t="s">
        <v>295</v>
      </c>
      <c r="S76" s="1"/>
    </row>
    <row r="77" spans="1:19" x14ac:dyDescent="0.3">
      <c r="A77" s="1" t="s">
        <v>69</v>
      </c>
      <c r="B77" s="1">
        <v>1217</v>
      </c>
      <c r="C77" s="1">
        <v>20060</v>
      </c>
      <c r="D77" s="1">
        <v>6.07</v>
      </c>
      <c r="E77" t="s">
        <v>384</v>
      </c>
      <c r="F77" t="s">
        <v>383</v>
      </c>
      <c r="G77" s="1" t="s">
        <v>296</v>
      </c>
      <c r="S77" s="1"/>
    </row>
    <row r="78" spans="1:19" x14ac:dyDescent="0.3">
      <c r="A78" s="1" t="s">
        <v>71</v>
      </c>
      <c r="B78" s="1">
        <v>1843</v>
      </c>
      <c r="C78" s="1">
        <v>19286</v>
      </c>
      <c r="D78" s="1">
        <v>9.56</v>
      </c>
      <c r="E78" t="s">
        <v>384</v>
      </c>
      <c r="F78" t="s">
        <v>383</v>
      </c>
      <c r="G78" s="1" t="s">
        <v>297</v>
      </c>
      <c r="S78" s="1"/>
    </row>
    <row r="79" spans="1:19" x14ac:dyDescent="0.3">
      <c r="A79" s="1" t="s">
        <v>73</v>
      </c>
      <c r="B79" s="1">
        <v>2111</v>
      </c>
      <c r="C79" s="1">
        <v>18630</v>
      </c>
      <c r="D79" s="1">
        <v>11.33</v>
      </c>
      <c r="E79" t="s">
        <v>384</v>
      </c>
      <c r="F79" t="s">
        <v>383</v>
      </c>
      <c r="G79" s="1" t="s">
        <v>298</v>
      </c>
      <c r="S79" s="1"/>
    </row>
    <row r="80" spans="1:19" x14ac:dyDescent="0.3">
      <c r="A80" s="1" t="s">
        <v>77</v>
      </c>
      <c r="B80" s="1">
        <v>2449</v>
      </c>
      <c r="C80" s="1">
        <v>17052</v>
      </c>
      <c r="D80" s="1">
        <v>14.36</v>
      </c>
      <c r="E80" t="s">
        <v>384</v>
      </c>
      <c r="F80" t="s">
        <v>383</v>
      </c>
      <c r="G80" s="1" t="s">
        <v>299</v>
      </c>
      <c r="S80" s="1"/>
    </row>
    <row r="81" spans="1:19" x14ac:dyDescent="0.3">
      <c r="A81" s="1" t="s">
        <v>79</v>
      </c>
      <c r="B81" s="1">
        <v>2170</v>
      </c>
      <c r="C81" s="1">
        <v>17303</v>
      </c>
      <c r="D81" s="1">
        <v>12.54</v>
      </c>
      <c r="E81" t="s">
        <v>384</v>
      </c>
      <c r="F81" t="s">
        <v>383</v>
      </c>
      <c r="G81" s="1" t="s">
        <v>300</v>
      </c>
      <c r="S81" s="1"/>
    </row>
    <row r="82" spans="1:19" x14ac:dyDescent="0.3">
      <c r="A82" s="1" t="s">
        <v>81</v>
      </c>
      <c r="B82" s="1">
        <v>2549</v>
      </c>
      <c r="C82" s="1">
        <v>17131</v>
      </c>
      <c r="D82" s="1">
        <v>14.88</v>
      </c>
      <c r="E82" t="s">
        <v>384</v>
      </c>
      <c r="F82" t="s">
        <v>383</v>
      </c>
      <c r="G82" s="1" t="s">
        <v>301</v>
      </c>
      <c r="S82" s="1"/>
    </row>
    <row r="83" spans="1:19" x14ac:dyDescent="0.3">
      <c r="A83" s="1" t="s">
        <v>83</v>
      </c>
      <c r="B83" s="1">
        <v>1754</v>
      </c>
      <c r="C83" s="1">
        <v>20112</v>
      </c>
      <c r="D83" s="1">
        <v>8.7200000000000006</v>
      </c>
      <c r="E83" t="s">
        <v>384</v>
      </c>
      <c r="F83" t="s">
        <v>383</v>
      </c>
      <c r="G83" s="1" t="s">
        <v>302</v>
      </c>
      <c r="S83" s="1"/>
    </row>
    <row r="84" spans="1:19" x14ac:dyDescent="0.3">
      <c r="A84" s="1" t="s">
        <v>85</v>
      </c>
      <c r="B84" s="1">
        <v>1102</v>
      </c>
      <c r="C84" s="1">
        <v>16451</v>
      </c>
      <c r="D84" s="1">
        <v>6.7</v>
      </c>
      <c r="E84" t="s">
        <v>384</v>
      </c>
      <c r="F84" t="s">
        <v>383</v>
      </c>
      <c r="G84" s="1" t="s">
        <v>303</v>
      </c>
      <c r="S84" s="1"/>
    </row>
    <row r="85" spans="1:19" x14ac:dyDescent="0.3">
      <c r="A85" s="1" t="s">
        <v>87</v>
      </c>
      <c r="B85" s="1">
        <v>1442</v>
      </c>
      <c r="C85" s="1">
        <v>18534</v>
      </c>
      <c r="D85" s="1">
        <v>7.78</v>
      </c>
      <c r="E85" t="s">
        <v>384</v>
      </c>
      <c r="F85" t="s">
        <v>383</v>
      </c>
      <c r="G85" s="1" t="s">
        <v>304</v>
      </c>
      <c r="S85" s="1"/>
    </row>
    <row r="86" spans="1:19" x14ac:dyDescent="0.3">
      <c r="A86" s="1" t="s">
        <v>91</v>
      </c>
      <c r="B86" s="1">
        <v>2135</v>
      </c>
      <c r="C86" s="1">
        <v>18576</v>
      </c>
      <c r="D86" s="1">
        <v>11.49</v>
      </c>
      <c r="E86" t="s">
        <v>384</v>
      </c>
      <c r="F86" t="s">
        <v>383</v>
      </c>
      <c r="G86" s="1" t="s">
        <v>305</v>
      </c>
      <c r="S86" s="1"/>
    </row>
    <row r="87" spans="1:19" x14ac:dyDescent="0.3">
      <c r="A87" s="1" t="s">
        <v>93</v>
      </c>
      <c r="B87" s="1">
        <v>1689</v>
      </c>
      <c r="C87" s="1">
        <v>9752</v>
      </c>
      <c r="D87" s="1">
        <v>17.32</v>
      </c>
      <c r="E87" t="s">
        <v>384</v>
      </c>
      <c r="F87" t="s">
        <v>383</v>
      </c>
      <c r="G87" s="1" t="s">
        <v>306</v>
      </c>
      <c r="S87" s="1"/>
    </row>
    <row r="88" spans="1:19" x14ac:dyDescent="0.3">
      <c r="A88" s="1" t="s">
        <v>95</v>
      </c>
      <c r="B88" s="1">
        <v>2353</v>
      </c>
      <c r="C88" s="1">
        <v>17562</v>
      </c>
      <c r="D88" s="1">
        <v>13.4</v>
      </c>
      <c r="E88" t="s">
        <v>384</v>
      </c>
      <c r="F88" t="s">
        <v>383</v>
      </c>
      <c r="G88" s="1" t="s">
        <v>307</v>
      </c>
      <c r="S88" s="1"/>
    </row>
    <row r="89" spans="1:19" x14ac:dyDescent="0.3">
      <c r="A89" s="1" t="s">
        <v>97</v>
      </c>
      <c r="B89" s="1">
        <v>2706</v>
      </c>
      <c r="C89" s="1">
        <v>20467</v>
      </c>
      <c r="D89" s="1">
        <v>13.22</v>
      </c>
      <c r="E89" t="s">
        <v>384</v>
      </c>
      <c r="F89" t="s">
        <v>383</v>
      </c>
      <c r="G89" s="1" t="s">
        <v>308</v>
      </c>
      <c r="S89" s="1"/>
    </row>
    <row r="90" spans="1:19" x14ac:dyDescent="0.3">
      <c r="A90" s="1" t="s">
        <v>99</v>
      </c>
      <c r="B90" s="1">
        <v>1892</v>
      </c>
      <c r="C90" s="1">
        <v>19160</v>
      </c>
      <c r="D90" s="1">
        <v>9.8699999999999992</v>
      </c>
      <c r="E90" t="s">
        <v>384</v>
      </c>
      <c r="F90" t="s">
        <v>383</v>
      </c>
      <c r="G90" s="1" t="s">
        <v>309</v>
      </c>
      <c r="S90" s="1"/>
    </row>
    <row r="91" spans="1:19" x14ac:dyDescent="0.3">
      <c r="A91" s="1" t="s">
        <v>101</v>
      </c>
      <c r="B91" s="1">
        <v>2332</v>
      </c>
      <c r="C91" s="1">
        <v>19492</v>
      </c>
      <c r="D91" s="1">
        <v>11.96</v>
      </c>
      <c r="E91" t="s">
        <v>384</v>
      </c>
      <c r="F91" t="s">
        <v>383</v>
      </c>
      <c r="G91" s="1" t="s">
        <v>310</v>
      </c>
      <c r="S91" s="1"/>
    </row>
    <row r="92" spans="1:19" x14ac:dyDescent="0.3">
      <c r="A92" s="1" t="s">
        <v>105</v>
      </c>
      <c r="B92" s="1">
        <v>2601</v>
      </c>
      <c r="C92" s="1">
        <v>17223</v>
      </c>
      <c r="D92" s="1">
        <v>15.1</v>
      </c>
      <c r="E92" t="s">
        <v>384</v>
      </c>
      <c r="F92" t="s">
        <v>383</v>
      </c>
      <c r="G92" s="1" t="s">
        <v>311</v>
      </c>
      <c r="S92" s="1"/>
    </row>
    <row r="93" spans="1:19" x14ac:dyDescent="0.3">
      <c r="A93" s="1" t="s">
        <v>107</v>
      </c>
      <c r="B93" s="1">
        <v>3221</v>
      </c>
      <c r="C93" s="1">
        <v>20024</v>
      </c>
      <c r="D93" s="1">
        <v>16.09</v>
      </c>
      <c r="E93" t="s">
        <v>384</v>
      </c>
      <c r="F93" t="s">
        <v>383</v>
      </c>
      <c r="G93" s="1" t="s">
        <v>312</v>
      </c>
      <c r="S93" s="1"/>
    </row>
    <row r="94" spans="1:19" x14ac:dyDescent="0.3">
      <c r="A94" s="1" t="s">
        <v>109</v>
      </c>
      <c r="B94" s="1">
        <v>1770</v>
      </c>
      <c r="C94" s="1">
        <v>15398</v>
      </c>
      <c r="D94" s="1">
        <v>11.49</v>
      </c>
      <c r="E94" t="s">
        <v>384</v>
      </c>
      <c r="F94" t="s">
        <v>383</v>
      </c>
      <c r="G94" s="1" t="s">
        <v>313</v>
      </c>
      <c r="S94" s="1"/>
    </row>
    <row r="95" spans="1:19" x14ac:dyDescent="0.3">
      <c r="A95" s="1" t="s">
        <v>111</v>
      </c>
      <c r="B95" s="1">
        <v>2457</v>
      </c>
      <c r="C95" s="1">
        <v>19227</v>
      </c>
      <c r="D95" s="1">
        <v>12.78</v>
      </c>
      <c r="E95" t="s">
        <v>384</v>
      </c>
      <c r="F95" t="s">
        <v>383</v>
      </c>
      <c r="G95" s="1" t="s">
        <v>314</v>
      </c>
      <c r="S95" s="1"/>
    </row>
    <row r="96" spans="1:19" x14ac:dyDescent="0.3">
      <c r="A96" s="1" t="s">
        <v>113</v>
      </c>
      <c r="B96" s="1">
        <v>2835</v>
      </c>
      <c r="C96" s="1">
        <v>17662</v>
      </c>
      <c r="D96" s="1">
        <v>16.05</v>
      </c>
      <c r="E96" t="s">
        <v>384</v>
      </c>
      <c r="F96" t="s">
        <v>383</v>
      </c>
      <c r="G96" s="1" t="s">
        <v>315</v>
      </c>
      <c r="S96" s="1"/>
    </row>
    <row r="97" spans="1:19" x14ac:dyDescent="0.3">
      <c r="A97" s="1" t="s">
        <v>115</v>
      </c>
      <c r="B97" s="1">
        <v>3102</v>
      </c>
      <c r="C97" s="1">
        <v>18155</v>
      </c>
      <c r="D97" s="1">
        <v>17.09</v>
      </c>
      <c r="E97" t="s">
        <v>384</v>
      </c>
      <c r="F97" t="s">
        <v>383</v>
      </c>
      <c r="G97" s="1" t="s">
        <v>316</v>
      </c>
      <c r="S97" s="1"/>
    </row>
    <row r="98" spans="1:19" x14ac:dyDescent="0.3">
      <c r="A98" s="1" t="s">
        <v>119</v>
      </c>
      <c r="B98" s="1">
        <v>4199</v>
      </c>
      <c r="C98" s="1">
        <v>16218</v>
      </c>
      <c r="D98" s="1">
        <v>25.89</v>
      </c>
      <c r="E98" t="s">
        <v>384</v>
      </c>
      <c r="F98" t="s">
        <v>383</v>
      </c>
      <c r="G98" s="1" t="s">
        <v>317</v>
      </c>
      <c r="S98" s="1"/>
    </row>
    <row r="99" spans="1:19" x14ac:dyDescent="0.3">
      <c r="A99" s="1" t="s">
        <v>121</v>
      </c>
      <c r="B99" s="1">
        <v>3820</v>
      </c>
      <c r="C99" s="1">
        <v>16412</v>
      </c>
      <c r="D99" s="1">
        <v>23.28</v>
      </c>
      <c r="E99" t="s">
        <v>384</v>
      </c>
      <c r="F99" t="s">
        <v>383</v>
      </c>
      <c r="G99" s="1" t="s">
        <v>318</v>
      </c>
      <c r="S99" s="1"/>
    </row>
    <row r="100" spans="1:19" x14ac:dyDescent="0.3">
      <c r="A100" s="1" t="s">
        <v>123</v>
      </c>
      <c r="B100" s="1">
        <v>2385</v>
      </c>
      <c r="C100" s="1">
        <v>18973</v>
      </c>
      <c r="D100" s="1">
        <v>12.57</v>
      </c>
      <c r="E100" t="s">
        <v>384</v>
      </c>
      <c r="F100" t="s">
        <v>383</v>
      </c>
      <c r="G100" s="1" t="s">
        <v>319</v>
      </c>
      <c r="S100" s="1"/>
    </row>
    <row r="101" spans="1:19" x14ac:dyDescent="0.3">
      <c r="A101" s="1" t="s">
        <v>125</v>
      </c>
      <c r="B101" s="1">
        <v>3002</v>
      </c>
      <c r="C101" s="1">
        <v>17631</v>
      </c>
      <c r="D101" s="1">
        <v>17.03</v>
      </c>
      <c r="E101" t="s">
        <v>384</v>
      </c>
      <c r="F101" t="s">
        <v>383</v>
      </c>
      <c r="G101" s="1" t="s">
        <v>320</v>
      </c>
      <c r="S101" s="1"/>
    </row>
    <row r="102" spans="1:19" x14ac:dyDescent="0.3">
      <c r="A102" s="1" t="s">
        <v>127</v>
      </c>
      <c r="B102" s="1">
        <v>2358</v>
      </c>
      <c r="C102" s="1">
        <v>18091</v>
      </c>
      <c r="D102" s="1">
        <v>13.03</v>
      </c>
      <c r="E102" t="s">
        <v>384</v>
      </c>
      <c r="F102" t="s">
        <v>383</v>
      </c>
      <c r="G102" s="1" t="s">
        <v>321</v>
      </c>
      <c r="S102" s="1"/>
    </row>
    <row r="103" spans="1:19" x14ac:dyDescent="0.3">
      <c r="A103" s="1" t="s">
        <v>129</v>
      </c>
      <c r="B103" s="1">
        <v>3000</v>
      </c>
      <c r="C103" s="1">
        <v>17887</v>
      </c>
      <c r="D103" s="1">
        <v>16.77</v>
      </c>
      <c r="E103" t="s">
        <v>384</v>
      </c>
      <c r="F103" t="s">
        <v>383</v>
      </c>
      <c r="G103" s="1" t="s">
        <v>322</v>
      </c>
      <c r="S103" s="1"/>
    </row>
    <row r="104" spans="1:19" x14ac:dyDescent="0.3">
      <c r="A104" s="1" t="s">
        <v>133</v>
      </c>
      <c r="B104" s="1">
        <v>10</v>
      </c>
      <c r="C104" s="1">
        <v>8070</v>
      </c>
      <c r="D104" s="1">
        <v>0.12</v>
      </c>
      <c r="E104" t="s">
        <v>384</v>
      </c>
      <c r="F104" t="s">
        <v>383</v>
      </c>
      <c r="G104" s="1" t="s">
        <v>323</v>
      </c>
      <c r="S104" s="1"/>
    </row>
    <row r="105" spans="1:19" x14ac:dyDescent="0.3">
      <c r="A105" s="1" t="s">
        <v>135</v>
      </c>
      <c r="B105" s="1">
        <v>8</v>
      </c>
      <c r="C105" s="1">
        <v>7722</v>
      </c>
      <c r="D105" s="1">
        <v>0.1</v>
      </c>
      <c r="E105" t="s">
        <v>384</v>
      </c>
      <c r="F105" t="s">
        <v>383</v>
      </c>
      <c r="G105" s="1" t="s">
        <v>324</v>
      </c>
      <c r="S105" s="1"/>
    </row>
    <row r="106" spans="1:19" x14ac:dyDescent="0.3">
      <c r="A106" s="1" t="s">
        <v>137</v>
      </c>
      <c r="B106" s="1">
        <v>16</v>
      </c>
      <c r="C106" s="1">
        <v>12219</v>
      </c>
      <c r="D106" s="1">
        <v>0.13</v>
      </c>
      <c r="E106" t="s">
        <v>384</v>
      </c>
      <c r="F106" t="s">
        <v>383</v>
      </c>
      <c r="G106" s="1" t="s">
        <v>325</v>
      </c>
      <c r="S106" s="1"/>
    </row>
    <row r="107" spans="1:19" x14ac:dyDescent="0.3">
      <c r="A107" s="1" t="s">
        <v>139</v>
      </c>
      <c r="B107" s="1">
        <v>2808</v>
      </c>
      <c r="C107" s="1">
        <v>14403</v>
      </c>
      <c r="D107" s="1">
        <v>19.5</v>
      </c>
      <c r="E107" t="s">
        <v>384</v>
      </c>
      <c r="F107" t="s">
        <v>383</v>
      </c>
      <c r="G107" s="1" t="s">
        <v>326</v>
      </c>
      <c r="S107" s="1"/>
    </row>
    <row r="108" spans="1:19" x14ac:dyDescent="0.3">
      <c r="A108" s="1" t="s">
        <v>141</v>
      </c>
      <c r="B108" s="1">
        <v>1772</v>
      </c>
      <c r="C108" s="1">
        <v>7428</v>
      </c>
      <c r="D108" s="1">
        <v>23.86</v>
      </c>
      <c r="E108" t="s">
        <v>384</v>
      </c>
      <c r="F108" t="s">
        <v>383</v>
      </c>
      <c r="G108" s="1" t="s">
        <v>327</v>
      </c>
      <c r="S108" s="1"/>
    </row>
    <row r="109" spans="1:19" x14ac:dyDescent="0.3">
      <c r="A109" s="1" t="s">
        <v>143</v>
      </c>
      <c r="B109" s="1">
        <v>1175</v>
      </c>
      <c r="C109" s="1">
        <v>8219</v>
      </c>
      <c r="D109" s="1">
        <v>14.3</v>
      </c>
      <c r="E109" t="s">
        <v>384</v>
      </c>
      <c r="F109" t="s">
        <v>383</v>
      </c>
      <c r="G109" s="1" t="s">
        <v>328</v>
      </c>
      <c r="S109" s="1"/>
    </row>
    <row r="110" spans="1:19" x14ac:dyDescent="0.3">
      <c r="A110" s="1" t="s">
        <v>29</v>
      </c>
      <c r="B110" s="1">
        <v>848</v>
      </c>
      <c r="C110" s="1">
        <v>53145</v>
      </c>
      <c r="D110" s="1">
        <v>1.6</v>
      </c>
      <c r="E110" t="s">
        <v>382</v>
      </c>
      <c r="F110" t="s">
        <v>383</v>
      </c>
      <c r="G110" s="1" t="s">
        <v>329</v>
      </c>
      <c r="S110" s="1"/>
    </row>
    <row r="111" spans="1:19" x14ac:dyDescent="0.3">
      <c r="A111" s="1" t="s">
        <v>33</v>
      </c>
      <c r="B111" s="1">
        <v>806</v>
      </c>
      <c r="C111" s="1">
        <v>55892</v>
      </c>
      <c r="D111" s="1">
        <v>1.44</v>
      </c>
      <c r="E111" t="s">
        <v>382</v>
      </c>
      <c r="F111" t="s">
        <v>383</v>
      </c>
      <c r="G111" s="1" t="s">
        <v>330</v>
      </c>
      <c r="S111" s="1"/>
    </row>
    <row r="112" spans="1:19" x14ac:dyDescent="0.3">
      <c r="A112" s="1" t="s">
        <v>35</v>
      </c>
      <c r="B112" s="1">
        <v>868</v>
      </c>
      <c r="C112" s="1">
        <v>57197</v>
      </c>
      <c r="D112" s="1">
        <v>1.52</v>
      </c>
      <c r="E112" t="s">
        <v>382</v>
      </c>
      <c r="F112" t="s">
        <v>383</v>
      </c>
      <c r="G112" s="1" t="s">
        <v>331</v>
      </c>
      <c r="S112" s="1"/>
    </row>
    <row r="113" spans="1:19" x14ac:dyDescent="0.3">
      <c r="A113" s="1" t="s">
        <v>37</v>
      </c>
      <c r="B113" s="1">
        <v>1161</v>
      </c>
      <c r="C113" s="1">
        <v>45190</v>
      </c>
      <c r="D113" s="1">
        <v>2.57</v>
      </c>
      <c r="E113" t="s">
        <v>382</v>
      </c>
      <c r="F113" t="s">
        <v>383</v>
      </c>
      <c r="G113" s="1" t="s">
        <v>332</v>
      </c>
      <c r="S113" s="1"/>
    </row>
    <row r="114" spans="1:19" x14ac:dyDescent="0.3">
      <c r="A114" s="1" t="s">
        <v>39</v>
      </c>
      <c r="B114" s="1">
        <v>1729</v>
      </c>
      <c r="C114" s="1">
        <v>45002</v>
      </c>
      <c r="D114" s="1">
        <v>3.84</v>
      </c>
      <c r="E114" t="s">
        <v>382</v>
      </c>
      <c r="F114" t="s">
        <v>383</v>
      </c>
      <c r="G114" s="1" t="s">
        <v>333</v>
      </c>
      <c r="S114" s="1"/>
    </row>
    <row r="115" spans="1:19" x14ac:dyDescent="0.3">
      <c r="A115" s="1" t="s">
        <v>41</v>
      </c>
      <c r="B115" s="1">
        <v>1546</v>
      </c>
      <c r="C115" s="1">
        <v>37943</v>
      </c>
      <c r="D115" s="1">
        <v>4.07</v>
      </c>
      <c r="E115" t="s">
        <v>382</v>
      </c>
      <c r="F115" t="s">
        <v>383</v>
      </c>
      <c r="G115" s="1" t="s">
        <v>334</v>
      </c>
      <c r="S115" s="1"/>
    </row>
    <row r="116" spans="1:19" x14ac:dyDescent="0.3">
      <c r="A116" s="1" t="s">
        <v>43</v>
      </c>
      <c r="B116" s="1">
        <v>1135</v>
      </c>
      <c r="C116" s="1">
        <v>57613</v>
      </c>
      <c r="D116" s="1">
        <v>1.97</v>
      </c>
      <c r="E116" t="s">
        <v>382</v>
      </c>
      <c r="F116" t="s">
        <v>383</v>
      </c>
      <c r="G116" s="1" t="s">
        <v>335</v>
      </c>
      <c r="S116" s="1"/>
    </row>
    <row r="117" spans="1:19" x14ac:dyDescent="0.3">
      <c r="A117" s="1" t="s">
        <v>45</v>
      </c>
      <c r="B117" s="1">
        <v>1093</v>
      </c>
      <c r="C117" s="1">
        <v>53655</v>
      </c>
      <c r="D117" s="1">
        <v>2.04</v>
      </c>
      <c r="E117" t="s">
        <v>382</v>
      </c>
      <c r="F117" t="s">
        <v>383</v>
      </c>
      <c r="G117" s="1" t="s">
        <v>336</v>
      </c>
      <c r="S117" s="1"/>
    </row>
    <row r="118" spans="1:19" x14ac:dyDescent="0.3">
      <c r="A118" s="1" t="s">
        <v>47</v>
      </c>
      <c r="B118" s="1">
        <v>1214</v>
      </c>
      <c r="C118" s="1">
        <v>53961</v>
      </c>
      <c r="D118" s="1">
        <v>2.25</v>
      </c>
      <c r="E118" t="s">
        <v>382</v>
      </c>
      <c r="F118" t="s">
        <v>383</v>
      </c>
      <c r="G118" s="1" t="s">
        <v>337</v>
      </c>
      <c r="S118" s="1"/>
    </row>
    <row r="119" spans="1:19" x14ac:dyDescent="0.3">
      <c r="A119" s="1" t="s">
        <v>49</v>
      </c>
      <c r="B119" s="1">
        <v>1010</v>
      </c>
      <c r="C119" s="1">
        <v>55393</v>
      </c>
      <c r="D119" s="1">
        <v>1.82</v>
      </c>
      <c r="E119" t="s">
        <v>382</v>
      </c>
      <c r="F119" t="s">
        <v>383</v>
      </c>
      <c r="G119" s="1" t="s">
        <v>338</v>
      </c>
      <c r="S119" s="1"/>
    </row>
    <row r="120" spans="1:19" x14ac:dyDescent="0.3">
      <c r="A120" s="1" t="s">
        <v>51</v>
      </c>
      <c r="B120" s="1">
        <v>1046</v>
      </c>
      <c r="C120" s="1">
        <v>54158</v>
      </c>
      <c r="D120" s="1">
        <v>1.93</v>
      </c>
      <c r="E120" t="s">
        <v>382</v>
      </c>
      <c r="F120" t="s">
        <v>383</v>
      </c>
      <c r="G120" s="1" t="s">
        <v>339</v>
      </c>
      <c r="S120" s="1"/>
    </row>
    <row r="121" spans="1:19" x14ac:dyDescent="0.3">
      <c r="A121" s="1" t="s">
        <v>53</v>
      </c>
      <c r="B121" s="1">
        <v>1075</v>
      </c>
      <c r="C121" s="1">
        <v>56023</v>
      </c>
      <c r="D121" s="1">
        <v>1.92</v>
      </c>
      <c r="E121" t="s">
        <v>382</v>
      </c>
      <c r="F121" t="s">
        <v>383</v>
      </c>
      <c r="G121" s="1" t="s">
        <v>340</v>
      </c>
      <c r="S121" s="1"/>
    </row>
    <row r="122" spans="1:19" x14ac:dyDescent="0.3">
      <c r="A122" s="1" t="s">
        <v>55</v>
      </c>
      <c r="B122" s="1">
        <v>420</v>
      </c>
      <c r="C122" s="1">
        <v>18036</v>
      </c>
      <c r="D122" s="1">
        <v>2.33</v>
      </c>
      <c r="E122" t="s">
        <v>382</v>
      </c>
      <c r="F122" t="s">
        <v>383</v>
      </c>
      <c r="G122" s="1" t="s">
        <v>341</v>
      </c>
      <c r="S122" s="1"/>
    </row>
    <row r="123" spans="1:19" x14ac:dyDescent="0.3">
      <c r="A123" s="1" t="s">
        <v>57</v>
      </c>
      <c r="B123" s="1">
        <v>1578</v>
      </c>
      <c r="C123" s="1">
        <v>51449</v>
      </c>
      <c r="D123" s="1">
        <v>3.07</v>
      </c>
      <c r="E123" t="s">
        <v>382</v>
      </c>
      <c r="F123" t="s">
        <v>383</v>
      </c>
      <c r="G123" s="1" t="s">
        <v>342</v>
      </c>
      <c r="S123" s="1"/>
    </row>
    <row r="124" spans="1:19" x14ac:dyDescent="0.3">
      <c r="A124" s="1" t="s">
        <v>59</v>
      </c>
      <c r="B124" s="1">
        <v>2248</v>
      </c>
      <c r="C124" s="1">
        <v>47221</v>
      </c>
      <c r="D124" s="1">
        <v>4.76</v>
      </c>
      <c r="E124" t="s">
        <v>382</v>
      </c>
      <c r="F124" t="s">
        <v>383</v>
      </c>
      <c r="G124" s="1" t="s">
        <v>343</v>
      </c>
      <c r="S124" s="1"/>
    </row>
    <row r="125" spans="1:19" x14ac:dyDescent="0.3">
      <c r="A125" s="1" t="s">
        <v>63</v>
      </c>
      <c r="B125" s="1">
        <v>1464</v>
      </c>
      <c r="C125" s="1">
        <v>55495</v>
      </c>
      <c r="D125" s="1">
        <v>2.64</v>
      </c>
      <c r="E125" t="s">
        <v>382</v>
      </c>
      <c r="F125" t="s">
        <v>383</v>
      </c>
      <c r="G125" s="1" t="s">
        <v>344</v>
      </c>
      <c r="S125" s="1"/>
    </row>
    <row r="126" spans="1:19" x14ac:dyDescent="0.3">
      <c r="A126" s="1" t="s">
        <v>65</v>
      </c>
      <c r="B126" s="1">
        <v>866</v>
      </c>
      <c r="C126" s="1">
        <v>35716</v>
      </c>
      <c r="D126" s="1">
        <v>2.42</v>
      </c>
      <c r="E126" t="s">
        <v>382</v>
      </c>
      <c r="F126" t="s">
        <v>383</v>
      </c>
      <c r="G126" s="1" t="s">
        <v>345</v>
      </c>
      <c r="S126" s="1"/>
    </row>
    <row r="127" spans="1:19" x14ac:dyDescent="0.3">
      <c r="A127" s="1" t="s">
        <v>67</v>
      </c>
      <c r="B127" s="1">
        <v>1230</v>
      </c>
      <c r="C127" s="1">
        <v>32467</v>
      </c>
      <c r="D127" s="1">
        <v>3.79</v>
      </c>
      <c r="E127" t="s">
        <v>382</v>
      </c>
      <c r="F127" t="s">
        <v>383</v>
      </c>
      <c r="G127" s="1" t="s">
        <v>346</v>
      </c>
      <c r="S127" s="1"/>
    </row>
    <row r="128" spans="1:19" x14ac:dyDescent="0.3">
      <c r="A128" s="1" t="s">
        <v>69</v>
      </c>
      <c r="B128" s="1">
        <v>1068</v>
      </c>
      <c r="C128" s="1">
        <v>55305</v>
      </c>
      <c r="D128" s="1">
        <v>1.93</v>
      </c>
      <c r="E128" t="s">
        <v>382</v>
      </c>
      <c r="F128" t="s">
        <v>383</v>
      </c>
      <c r="G128" s="1" t="s">
        <v>347</v>
      </c>
      <c r="S128" s="1"/>
    </row>
    <row r="129" spans="1:19" x14ac:dyDescent="0.3">
      <c r="A129" s="1" t="s">
        <v>71</v>
      </c>
      <c r="B129" s="1">
        <v>1097</v>
      </c>
      <c r="C129" s="1">
        <v>50646</v>
      </c>
      <c r="D129" s="1">
        <v>2.17</v>
      </c>
      <c r="E129" t="s">
        <v>382</v>
      </c>
      <c r="F129" t="s">
        <v>383</v>
      </c>
      <c r="G129" s="1" t="s">
        <v>348</v>
      </c>
      <c r="S129" s="1"/>
    </row>
    <row r="130" spans="1:19" x14ac:dyDescent="0.3">
      <c r="A130" s="1" t="s">
        <v>73</v>
      </c>
      <c r="B130" s="1">
        <v>1256</v>
      </c>
      <c r="C130" s="1">
        <v>43891</v>
      </c>
      <c r="D130" s="1">
        <v>2.86</v>
      </c>
      <c r="E130" t="s">
        <v>382</v>
      </c>
      <c r="F130" t="s">
        <v>383</v>
      </c>
      <c r="G130" s="1" t="s">
        <v>349</v>
      </c>
      <c r="S130" s="1"/>
    </row>
    <row r="131" spans="1:19" x14ac:dyDescent="0.3">
      <c r="A131" s="1" t="s">
        <v>77</v>
      </c>
      <c r="B131" s="1">
        <v>1381</v>
      </c>
      <c r="C131" s="1">
        <v>57216</v>
      </c>
      <c r="D131" s="1">
        <v>2.41</v>
      </c>
      <c r="E131" t="s">
        <v>382</v>
      </c>
      <c r="F131" t="s">
        <v>383</v>
      </c>
      <c r="G131" s="1" t="s">
        <v>350</v>
      </c>
      <c r="S131" s="1"/>
    </row>
    <row r="132" spans="1:19" x14ac:dyDescent="0.3">
      <c r="A132" s="1" t="s">
        <v>79</v>
      </c>
      <c r="B132" s="1">
        <v>1431</v>
      </c>
      <c r="C132" s="1">
        <v>56346</v>
      </c>
      <c r="D132" s="1">
        <v>2.54</v>
      </c>
      <c r="E132" t="s">
        <v>382</v>
      </c>
      <c r="F132" t="s">
        <v>383</v>
      </c>
      <c r="G132" s="1" t="s">
        <v>351</v>
      </c>
      <c r="S132" s="1"/>
    </row>
    <row r="133" spans="1:19" x14ac:dyDescent="0.3">
      <c r="A133" s="1" t="s">
        <v>81</v>
      </c>
      <c r="B133" s="1">
        <v>1482</v>
      </c>
      <c r="C133" s="1">
        <v>54408</v>
      </c>
      <c r="D133" s="1">
        <v>2.72</v>
      </c>
      <c r="E133" t="s">
        <v>382</v>
      </c>
      <c r="F133" t="s">
        <v>383</v>
      </c>
      <c r="G133" s="1" t="s">
        <v>352</v>
      </c>
      <c r="S133" s="1"/>
    </row>
    <row r="134" spans="1:19" x14ac:dyDescent="0.3">
      <c r="A134" s="1" t="s">
        <v>83</v>
      </c>
      <c r="B134" s="1">
        <v>1321</v>
      </c>
      <c r="C134" s="1">
        <v>34792</v>
      </c>
      <c r="D134" s="1">
        <v>3.8</v>
      </c>
      <c r="E134" t="s">
        <v>382</v>
      </c>
      <c r="F134" t="s">
        <v>383</v>
      </c>
      <c r="G134" s="1" t="s">
        <v>353</v>
      </c>
      <c r="S134" s="1"/>
    </row>
    <row r="135" spans="1:19" x14ac:dyDescent="0.3">
      <c r="A135" s="1" t="s">
        <v>85</v>
      </c>
      <c r="B135" s="1">
        <v>1059</v>
      </c>
      <c r="C135" s="1">
        <v>46890</v>
      </c>
      <c r="D135" s="1">
        <v>2.2599999999999998</v>
      </c>
      <c r="E135" t="s">
        <v>382</v>
      </c>
      <c r="F135" t="s">
        <v>383</v>
      </c>
      <c r="G135" s="1" t="s">
        <v>354</v>
      </c>
      <c r="S135" s="1"/>
    </row>
    <row r="136" spans="1:19" x14ac:dyDescent="0.3">
      <c r="A136" s="1" t="s">
        <v>87</v>
      </c>
      <c r="B136" s="1">
        <v>1279</v>
      </c>
      <c r="C136" s="1">
        <v>43793</v>
      </c>
      <c r="D136" s="1">
        <v>2.92</v>
      </c>
      <c r="E136" t="s">
        <v>382</v>
      </c>
      <c r="F136" t="s">
        <v>383</v>
      </c>
      <c r="G136" s="1" t="s">
        <v>355</v>
      </c>
      <c r="S136" s="1"/>
    </row>
    <row r="137" spans="1:19" x14ac:dyDescent="0.3">
      <c r="A137" s="1" t="s">
        <v>91</v>
      </c>
      <c r="B137" s="1">
        <v>1390</v>
      </c>
      <c r="C137" s="1">
        <v>57363</v>
      </c>
      <c r="D137" s="1">
        <v>2.42</v>
      </c>
      <c r="E137" t="s">
        <v>382</v>
      </c>
      <c r="F137" t="s">
        <v>383</v>
      </c>
      <c r="G137" s="1" t="s">
        <v>356</v>
      </c>
      <c r="S137" s="1"/>
    </row>
    <row r="138" spans="1:19" x14ac:dyDescent="0.3">
      <c r="A138" s="1" t="s">
        <v>93</v>
      </c>
      <c r="B138" s="1">
        <v>1231</v>
      </c>
      <c r="C138" s="1">
        <v>45064</v>
      </c>
      <c r="D138" s="1">
        <v>2.73</v>
      </c>
      <c r="E138" t="s">
        <v>382</v>
      </c>
      <c r="F138" t="s">
        <v>383</v>
      </c>
      <c r="G138" s="1" t="s">
        <v>357</v>
      </c>
      <c r="S138" s="1"/>
    </row>
    <row r="139" spans="1:19" x14ac:dyDescent="0.3">
      <c r="A139" s="1" t="s">
        <v>95</v>
      </c>
      <c r="B139" s="1">
        <v>917</v>
      </c>
      <c r="C139" s="1">
        <v>32409</v>
      </c>
      <c r="D139" s="1">
        <v>2.83</v>
      </c>
      <c r="E139" t="s">
        <v>382</v>
      </c>
      <c r="F139" t="s">
        <v>383</v>
      </c>
      <c r="G139" s="1" t="s">
        <v>358</v>
      </c>
      <c r="S139" s="1"/>
    </row>
    <row r="140" spans="1:19" x14ac:dyDescent="0.3">
      <c r="A140" s="1" t="s">
        <v>97</v>
      </c>
      <c r="B140" s="1">
        <v>1519</v>
      </c>
      <c r="C140" s="1">
        <v>45844</v>
      </c>
      <c r="D140" s="1">
        <v>3.31</v>
      </c>
      <c r="E140" t="s">
        <v>382</v>
      </c>
      <c r="F140" t="s">
        <v>383</v>
      </c>
      <c r="G140" s="1" t="s">
        <v>359</v>
      </c>
      <c r="S140" s="1"/>
    </row>
    <row r="141" spans="1:19" x14ac:dyDescent="0.3">
      <c r="A141" s="1" t="s">
        <v>99</v>
      </c>
      <c r="B141" s="1">
        <v>1579</v>
      </c>
      <c r="C141" s="1">
        <v>55242</v>
      </c>
      <c r="D141" s="1">
        <v>2.86</v>
      </c>
      <c r="E141" t="s">
        <v>382</v>
      </c>
      <c r="F141" t="s">
        <v>383</v>
      </c>
      <c r="G141" s="1" t="s">
        <v>360</v>
      </c>
      <c r="S141" s="1"/>
    </row>
    <row r="142" spans="1:19" x14ac:dyDescent="0.3">
      <c r="A142" s="1" t="s">
        <v>101</v>
      </c>
      <c r="B142" s="1">
        <v>1435</v>
      </c>
      <c r="C142" s="1">
        <v>50198</v>
      </c>
      <c r="D142" s="1">
        <v>2.86</v>
      </c>
      <c r="E142" t="s">
        <v>382</v>
      </c>
      <c r="F142" t="s">
        <v>383</v>
      </c>
      <c r="G142" s="1" t="s">
        <v>361</v>
      </c>
      <c r="S142" s="1"/>
    </row>
    <row r="143" spans="1:19" x14ac:dyDescent="0.3">
      <c r="A143" s="1" t="s">
        <v>105</v>
      </c>
      <c r="B143" s="1">
        <v>1492</v>
      </c>
      <c r="C143" s="1">
        <v>49566</v>
      </c>
      <c r="D143" s="1">
        <v>3.01</v>
      </c>
      <c r="E143" t="s">
        <v>382</v>
      </c>
      <c r="F143" t="s">
        <v>383</v>
      </c>
      <c r="G143" s="1" t="s">
        <v>362</v>
      </c>
      <c r="S143" s="1"/>
    </row>
    <row r="144" spans="1:19" x14ac:dyDescent="0.3">
      <c r="A144" s="1" t="s">
        <v>107</v>
      </c>
      <c r="B144" s="1">
        <v>1080</v>
      </c>
      <c r="C144" s="1">
        <v>42442</v>
      </c>
      <c r="D144" s="1">
        <v>2.54</v>
      </c>
      <c r="E144" t="s">
        <v>382</v>
      </c>
      <c r="F144" t="s">
        <v>383</v>
      </c>
      <c r="G144" s="1" t="s">
        <v>363</v>
      </c>
      <c r="S144" s="1"/>
    </row>
    <row r="145" spans="1:19" x14ac:dyDescent="0.3">
      <c r="A145" s="1" t="s">
        <v>109</v>
      </c>
      <c r="B145" s="1">
        <v>1398</v>
      </c>
      <c r="C145" s="1">
        <v>50741</v>
      </c>
      <c r="D145" s="1">
        <v>2.76</v>
      </c>
      <c r="E145" t="s">
        <v>382</v>
      </c>
      <c r="F145" t="s">
        <v>383</v>
      </c>
      <c r="G145" s="1" t="s">
        <v>364</v>
      </c>
      <c r="S145" s="1"/>
    </row>
    <row r="146" spans="1:19" x14ac:dyDescent="0.3">
      <c r="A146" s="1" t="s">
        <v>111</v>
      </c>
      <c r="B146" s="1">
        <v>1732</v>
      </c>
      <c r="C146" s="1">
        <v>54100</v>
      </c>
      <c r="D146" s="1">
        <v>3.2</v>
      </c>
      <c r="E146" t="s">
        <v>382</v>
      </c>
      <c r="F146" t="s">
        <v>383</v>
      </c>
      <c r="G146" s="1" t="s">
        <v>365</v>
      </c>
      <c r="S146" s="1"/>
    </row>
    <row r="147" spans="1:19" x14ac:dyDescent="0.3">
      <c r="A147" s="1" t="s">
        <v>113</v>
      </c>
      <c r="B147" s="1">
        <v>1577</v>
      </c>
      <c r="C147" s="1">
        <v>54706</v>
      </c>
      <c r="D147" s="1">
        <v>2.88</v>
      </c>
      <c r="E147" t="s">
        <v>382</v>
      </c>
      <c r="F147" t="s">
        <v>383</v>
      </c>
      <c r="G147" s="1" t="s">
        <v>366</v>
      </c>
      <c r="S147" s="1"/>
    </row>
    <row r="148" spans="1:19" x14ac:dyDescent="0.3">
      <c r="A148" s="1" t="s">
        <v>115</v>
      </c>
      <c r="B148" s="1">
        <v>1595</v>
      </c>
      <c r="C148" s="1">
        <v>53192</v>
      </c>
      <c r="D148" s="1">
        <v>3</v>
      </c>
      <c r="E148" t="s">
        <v>382</v>
      </c>
      <c r="F148" t="s">
        <v>383</v>
      </c>
      <c r="G148" s="1" t="s">
        <v>367</v>
      </c>
      <c r="S148" s="1"/>
    </row>
    <row r="149" spans="1:19" x14ac:dyDescent="0.3">
      <c r="A149" s="1" t="s">
        <v>119</v>
      </c>
      <c r="B149" s="1">
        <v>1507</v>
      </c>
      <c r="C149" s="1">
        <v>56975</v>
      </c>
      <c r="D149" s="1">
        <v>2.65</v>
      </c>
      <c r="E149" t="s">
        <v>382</v>
      </c>
      <c r="F149" t="s">
        <v>383</v>
      </c>
      <c r="G149" s="1" t="s">
        <v>368</v>
      </c>
      <c r="S149" s="1"/>
    </row>
    <row r="150" spans="1:19" x14ac:dyDescent="0.3">
      <c r="A150" s="1" t="s">
        <v>121</v>
      </c>
      <c r="B150" s="1">
        <v>1508</v>
      </c>
      <c r="C150" s="1">
        <v>54353</v>
      </c>
      <c r="D150" s="1">
        <v>2.77</v>
      </c>
      <c r="E150" t="s">
        <v>382</v>
      </c>
      <c r="F150" t="s">
        <v>383</v>
      </c>
      <c r="G150" s="1" t="s">
        <v>369</v>
      </c>
      <c r="S150" s="1"/>
    </row>
    <row r="151" spans="1:19" x14ac:dyDescent="0.3">
      <c r="A151" s="1" t="s">
        <v>123</v>
      </c>
      <c r="B151" s="1">
        <v>1311</v>
      </c>
      <c r="C151" s="1">
        <v>48477</v>
      </c>
      <c r="D151" s="1">
        <v>2.7</v>
      </c>
      <c r="E151" t="s">
        <v>382</v>
      </c>
      <c r="F151" t="s">
        <v>383</v>
      </c>
      <c r="G151" s="1" t="s">
        <v>370</v>
      </c>
      <c r="S151" s="1"/>
    </row>
    <row r="152" spans="1:19" x14ac:dyDescent="0.3">
      <c r="A152" s="1" t="s">
        <v>125</v>
      </c>
      <c r="B152" s="1">
        <v>1694</v>
      </c>
      <c r="C152" s="1">
        <v>56010</v>
      </c>
      <c r="D152" s="1">
        <v>3.02</v>
      </c>
      <c r="E152" t="s">
        <v>382</v>
      </c>
      <c r="F152" t="s">
        <v>383</v>
      </c>
      <c r="G152" s="1" t="s">
        <v>371</v>
      </c>
      <c r="S152" s="1"/>
    </row>
    <row r="153" spans="1:19" x14ac:dyDescent="0.3">
      <c r="A153" s="1" t="s">
        <v>127</v>
      </c>
      <c r="B153" s="1">
        <v>1540</v>
      </c>
      <c r="C153" s="1">
        <v>50956</v>
      </c>
      <c r="D153" s="1">
        <v>3.02</v>
      </c>
      <c r="E153" t="s">
        <v>382</v>
      </c>
      <c r="F153" t="s">
        <v>383</v>
      </c>
      <c r="G153" s="1" t="s">
        <v>372</v>
      </c>
      <c r="S153" s="1"/>
    </row>
    <row r="154" spans="1:19" x14ac:dyDescent="0.3">
      <c r="A154" s="1" t="s">
        <v>129</v>
      </c>
      <c r="B154" s="1">
        <v>1248</v>
      </c>
      <c r="C154" s="1">
        <v>45255</v>
      </c>
      <c r="D154" s="1">
        <v>2.76</v>
      </c>
      <c r="E154" t="s">
        <v>382</v>
      </c>
      <c r="F154" t="s">
        <v>383</v>
      </c>
      <c r="G154" s="1" t="s">
        <v>373</v>
      </c>
      <c r="S154" s="1"/>
    </row>
    <row r="155" spans="1:19" x14ac:dyDescent="0.3">
      <c r="A155" s="1" t="s">
        <v>133</v>
      </c>
      <c r="B155" s="1">
        <v>33</v>
      </c>
      <c r="C155" s="1">
        <v>33180</v>
      </c>
      <c r="D155" s="1">
        <v>0.1</v>
      </c>
      <c r="E155" t="s">
        <v>382</v>
      </c>
      <c r="F155" t="s">
        <v>383</v>
      </c>
      <c r="G155" s="1" t="s">
        <v>374</v>
      </c>
      <c r="S155" s="1"/>
    </row>
    <row r="156" spans="1:19" x14ac:dyDescent="0.3">
      <c r="A156" s="1" t="s">
        <v>135</v>
      </c>
      <c r="B156" s="1">
        <v>20</v>
      </c>
      <c r="C156" s="1">
        <v>52071</v>
      </c>
      <c r="D156" s="1">
        <v>0.04</v>
      </c>
      <c r="E156" t="s">
        <v>382</v>
      </c>
      <c r="F156" t="s">
        <v>383</v>
      </c>
      <c r="G156" s="1" t="s">
        <v>375</v>
      </c>
      <c r="S156" s="1"/>
    </row>
    <row r="157" spans="1:19" x14ac:dyDescent="0.3">
      <c r="A157" s="1" t="s">
        <v>137</v>
      </c>
      <c r="B157" s="1">
        <v>19</v>
      </c>
      <c r="C157" s="1">
        <v>54989</v>
      </c>
      <c r="D157" s="1">
        <v>0.03</v>
      </c>
      <c r="E157" t="s">
        <v>382</v>
      </c>
      <c r="F157" t="s">
        <v>383</v>
      </c>
      <c r="G157" s="1" t="s">
        <v>376</v>
      </c>
      <c r="S157" s="1"/>
    </row>
    <row r="158" spans="1:19" x14ac:dyDescent="0.3">
      <c r="A158" s="1" t="s">
        <v>139</v>
      </c>
      <c r="B158" s="1">
        <v>1836</v>
      </c>
      <c r="C158" s="1">
        <v>55177</v>
      </c>
      <c r="D158" s="1">
        <v>3.33</v>
      </c>
      <c r="E158" t="s">
        <v>382</v>
      </c>
      <c r="F158" t="s">
        <v>383</v>
      </c>
      <c r="G158" s="1" t="s">
        <v>377</v>
      </c>
      <c r="S158" s="1"/>
    </row>
    <row r="159" spans="1:19" x14ac:dyDescent="0.3">
      <c r="A159" s="1" t="s">
        <v>141</v>
      </c>
      <c r="B159" s="1">
        <v>1590</v>
      </c>
      <c r="C159" s="1">
        <v>45374</v>
      </c>
      <c r="D159" s="1">
        <v>3.5</v>
      </c>
      <c r="E159" t="s">
        <v>382</v>
      </c>
      <c r="F159" t="s">
        <v>383</v>
      </c>
      <c r="G159" s="1" t="s">
        <v>378</v>
      </c>
      <c r="S159" s="1"/>
    </row>
    <row r="160" spans="1:19" x14ac:dyDescent="0.3">
      <c r="A160" s="1" t="s">
        <v>143</v>
      </c>
      <c r="B160" s="1">
        <v>828</v>
      </c>
      <c r="C160" s="1">
        <v>35791</v>
      </c>
      <c r="D160" s="1">
        <v>2.31</v>
      </c>
      <c r="E160" t="s">
        <v>382</v>
      </c>
      <c r="F160" t="s">
        <v>383</v>
      </c>
      <c r="G160" s="1" t="s">
        <v>379</v>
      </c>
      <c r="S16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4"/>
  <sheetViews>
    <sheetView topLeftCell="A73" zoomScale="115" zoomScaleNormal="115" workbookViewId="0">
      <selection activeCell="F90" sqref="F90"/>
    </sheetView>
  </sheetViews>
  <sheetFormatPr defaultRowHeight="14.4" x14ac:dyDescent="0.3"/>
  <sheetData>
    <row r="1" spans="1:7" x14ac:dyDescent="0.3">
      <c r="A1" t="s">
        <v>24</v>
      </c>
      <c r="B1" t="s">
        <v>25</v>
      </c>
      <c r="C1" t="s">
        <v>26</v>
      </c>
      <c r="D1" t="s">
        <v>27</v>
      </c>
      <c r="E1" s="1" t="s">
        <v>380</v>
      </c>
      <c r="F1" s="1" t="s">
        <v>381</v>
      </c>
      <c r="G1" t="s">
        <v>28</v>
      </c>
    </row>
    <row r="2" spans="1:7" x14ac:dyDescent="0.3">
      <c r="A2" t="s">
        <v>29</v>
      </c>
      <c r="B2">
        <v>1981</v>
      </c>
      <c r="C2">
        <v>46568</v>
      </c>
      <c r="D2">
        <v>4.25</v>
      </c>
      <c r="E2" t="s">
        <v>382</v>
      </c>
      <c r="F2" t="s">
        <v>394</v>
      </c>
      <c r="G2" t="s">
        <v>30</v>
      </c>
    </row>
    <row r="3" spans="1:7" x14ac:dyDescent="0.3">
      <c r="A3" t="s">
        <v>31</v>
      </c>
      <c r="B3">
        <v>7</v>
      </c>
      <c r="C3">
        <v>52044</v>
      </c>
      <c r="D3">
        <v>0.01</v>
      </c>
      <c r="E3" t="s">
        <v>382</v>
      </c>
      <c r="F3" t="s">
        <v>394</v>
      </c>
      <c r="G3" t="s">
        <v>32</v>
      </c>
    </row>
    <row r="4" spans="1:7" x14ac:dyDescent="0.3">
      <c r="A4" t="s">
        <v>33</v>
      </c>
      <c r="B4">
        <v>2601</v>
      </c>
      <c r="C4">
        <v>50028</v>
      </c>
      <c r="D4">
        <v>5.2</v>
      </c>
      <c r="E4" t="s">
        <v>382</v>
      </c>
      <c r="F4" t="s">
        <v>394</v>
      </c>
      <c r="G4" t="s">
        <v>34</v>
      </c>
    </row>
    <row r="5" spans="1:7" x14ac:dyDescent="0.3">
      <c r="A5" t="s">
        <v>35</v>
      </c>
      <c r="B5">
        <v>1894</v>
      </c>
      <c r="C5">
        <v>52464</v>
      </c>
      <c r="D5">
        <v>3.61</v>
      </c>
      <c r="E5" t="s">
        <v>382</v>
      </c>
      <c r="F5" t="s">
        <v>394</v>
      </c>
      <c r="G5" t="s">
        <v>36</v>
      </c>
    </row>
    <row r="6" spans="1:7" x14ac:dyDescent="0.3">
      <c r="A6" t="s">
        <v>37</v>
      </c>
      <c r="B6">
        <v>7997</v>
      </c>
      <c r="C6">
        <v>44146</v>
      </c>
      <c r="D6">
        <v>18.11</v>
      </c>
      <c r="E6" t="s">
        <v>382</v>
      </c>
      <c r="F6" t="s">
        <v>394</v>
      </c>
      <c r="G6" t="s">
        <v>38</v>
      </c>
    </row>
    <row r="7" spans="1:7" x14ac:dyDescent="0.3">
      <c r="A7" t="s">
        <v>39</v>
      </c>
      <c r="B7">
        <v>12061</v>
      </c>
      <c r="C7">
        <v>45397</v>
      </c>
      <c r="D7">
        <v>26.57</v>
      </c>
      <c r="E7" t="s">
        <v>382</v>
      </c>
      <c r="F7" t="s">
        <v>394</v>
      </c>
      <c r="G7" t="s">
        <v>40</v>
      </c>
    </row>
    <row r="8" spans="1:7" x14ac:dyDescent="0.3">
      <c r="A8" t="s">
        <v>41</v>
      </c>
      <c r="B8">
        <v>8013</v>
      </c>
      <c r="C8">
        <v>32331</v>
      </c>
      <c r="D8">
        <v>24.78</v>
      </c>
      <c r="E8" t="s">
        <v>382</v>
      </c>
      <c r="F8" t="s">
        <v>394</v>
      </c>
      <c r="G8" t="s">
        <v>42</v>
      </c>
    </row>
    <row r="9" spans="1:7" x14ac:dyDescent="0.3">
      <c r="A9" t="s">
        <v>43</v>
      </c>
      <c r="B9">
        <v>60</v>
      </c>
      <c r="C9">
        <v>575</v>
      </c>
      <c r="D9">
        <v>10.43</v>
      </c>
      <c r="E9" t="s">
        <v>382</v>
      </c>
      <c r="F9" t="s">
        <v>394</v>
      </c>
      <c r="G9" t="s">
        <v>44</v>
      </c>
    </row>
    <row r="10" spans="1:7" x14ac:dyDescent="0.3">
      <c r="A10" t="s">
        <v>45</v>
      </c>
      <c r="B10">
        <v>258</v>
      </c>
      <c r="C10">
        <v>1744</v>
      </c>
      <c r="D10">
        <v>14.79</v>
      </c>
      <c r="E10" t="s">
        <v>382</v>
      </c>
      <c r="F10" t="s">
        <v>394</v>
      </c>
      <c r="G10" t="s">
        <v>46</v>
      </c>
    </row>
    <row r="11" spans="1:7" x14ac:dyDescent="0.3">
      <c r="A11" t="s">
        <v>47</v>
      </c>
      <c r="B11">
        <v>1</v>
      </c>
      <c r="C11">
        <v>47</v>
      </c>
      <c r="D11">
        <v>2.13</v>
      </c>
      <c r="E11" t="s">
        <v>382</v>
      </c>
      <c r="F11" t="s">
        <v>394</v>
      </c>
      <c r="G11" t="s">
        <v>48</v>
      </c>
    </row>
    <row r="12" spans="1:7" x14ac:dyDescent="0.3">
      <c r="A12" t="s">
        <v>49</v>
      </c>
      <c r="B12">
        <v>4929</v>
      </c>
      <c r="C12">
        <v>48628</v>
      </c>
      <c r="D12">
        <v>10.14</v>
      </c>
      <c r="E12" t="s">
        <v>382</v>
      </c>
      <c r="F12" t="s">
        <v>394</v>
      </c>
      <c r="G12" t="s">
        <v>50</v>
      </c>
    </row>
    <row r="13" spans="1:7" x14ac:dyDescent="0.3">
      <c r="A13" t="s">
        <v>51</v>
      </c>
      <c r="B13">
        <v>2592</v>
      </c>
      <c r="C13">
        <v>46717</v>
      </c>
      <c r="D13">
        <v>5.55</v>
      </c>
      <c r="E13" t="s">
        <v>382</v>
      </c>
      <c r="F13" t="s">
        <v>394</v>
      </c>
      <c r="G13" t="s">
        <v>52</v>
      </c>
    </row>
    <row r="14" spans="1:7" x14ac:dyDescent="0.3">
      <c r="A14" t="s">
        <v>53</v>
      </c>
      <c r="B14">
        <v>3551</v>
      </c>
      <c r="C14">
        <v>50118</v>
      </c>
      <c r="D14">
        <v>7.09</v>
      </c>
      <c r="E14" t="s">
        <v>382</v>
      </c>
      <c r="F14" t="s">
        <v>394</v>
      </c>
      <c r="G14" t="s">
        <v>54</v>
      </c>
    </row>
    <row r="15" spans="1:7" x14ac:dyDescent="0.3">
      <c r="A15" t="s">
        <v>55</v>
      </c>
      <c r="B15">
        <v>2883</v>
      </c>
      <c r="C15">
        <v>12124</v>
      </c>
      <c r="D15">
        <v>23.78</v>
      </c>
      <c r="E15" t="s">
        <v>382</v>
      </c>
      <c r="F15" t="s">
        <v>394</v>
      </c>
      <c r="G15" t="s">
        <v>56</v>
      </c>
    </row>
    <row r="16" spans="1:7" x14ac:dyDescent="0.3">
      <c r="A16" t="s">
        <v>57</v>
      </c>
      <c r="B16">
        <v>12444</v>
      </c>
      <c r="C16">
        <v>46311</v>
      </c>
      <c r="D16">
        <v>26.87</v>
      </c>
      <c r="E16" t="s">
        <v>382</v>
      </c>
      <c r="F16" t="s">
        <v>394</v>
      </c>
      <c r="G16" t="s">
        <v>58</v>
      </c>
    </row>
    <row r="17" spans="1:7" x14ac:dyDescent="0.3">
      <c r="A17" t="s">
        <v>59</v>
      </c>
      <c r="B17">
        <v>12047</v>
      </c>
      <c r="C17">
        <v>46830</v>
      </c>
      <c r="D17">
        <v>25.72</v>
      </c>
      <c r="E17" t="s">
        <v>382</v>
      </c>
      <c r="F17" t="s">
        <v>394</v>
      </c>
      <c r="G17" t="s">
        <v>60</v>
      </c>
    </row>
    <row r="18" spans="1:7" x14ac:dyDescent="0.3">
      <c r="A18" t="s">
        <v>61</v>
      </c>
      <c r="B18">
        <v>4</v>
      </c>
      <c r="C18">
        <v>38970</v>
      </c>
      <c r="D18">
        <v>0.01</v>
      </c>
      <c r="E18" t="s">
        <v>382</v>
      </c>
      <c r="F18" t="s">
        <v>394</v>
      </c>
      <c r="G18" t="s">
        <v>62</v>
      </c>
    </row>
    <row r="19" spans="1:7" x14ac:dyDescent="0.3">
      <c r="A19" t="s">
        <v>63</v>
      </c>
      <c r="B19">
        <v>3579</v>
      </c>
      <c r="C19">
        <v>51186</v>
      </c>
      <c r="D19">
        <v>6.99</v>
      </c>
      <c r="E19" t="s">
        <v>382</v>
      </c>
      <c r="F19" t="s">
        <v>394</v>
      </c>
      <c r="G19" t="s">
        <v>64</v>
      </c>
    </row>
    <row r="20" spans="1:7" x14ac:dyDescent="0.3">
      <c r="A20" t="s">
        <v>65</v>
      </c>
      <c r="B20">
        <v>2588</v>
      </c>
      <c r="C20">
        <v>27416</v>
      </c>
      <c r="D20">
        <v>9.44</v>
      </c>
      <c r="E20" t="s">
        <v>382</v>
      </c>
      <c r="F20" t="s">
        <v>394</v>
      </c>
      <c r="G20" t="s">
        <v>66</v>
      </c>
    </row>
    <row r="21" spans="1:7" x14ac:dyDescent="0.3">
      <c r="A21" t="s">
        <v>67</v>
      </c>
      <c r="B21">
        <v>2308</v>
      </c>
      <c r="C21">
        <v>42417</v>
      </c>
      <c r="D21">
        <v>5.44</v>
      </c>
      <c r="E21" t="s">
        <v>382</v>
      </c>
      <c r="F21" t="s">
        <v>394</v>
      </c>
      <c r="G21" t="s">
        <v>68</v>
      </c>
    </row>
    <row r="22" spans="1:7" x14ac:dyDescent="0.3">
      <c r="A22" t="s">
        <v>69</v>
      </c>
      <c r="B22">
        <v>11981</v>
      </c>
      <c r="C22">
        <v>46331</v>
      </c>
      <c r="D22">
        <v>25.86</v>
      </c>
      <c r="E22" t="s">
        <v>382</v>
      </c>
      <c r="F22" t="s">
        <v>394</v>
      </c>
      <c r="G22" t="s">
        <v>70</v>
      </c>
    </row>
    <row r="23" spans="1:7" x14ac:dyDescent="0.3">
      <c r="A23" t="s">
        <v>71</v>
      </c>
      <c r="B23">
        <v>11503</v>
      </c>
      <c r="C23">
        <v>42883</v>
      </c>
      <c r="D23">
        <v>26.82</v>
      </c>
      <c r="E23" t="s">
        <v>382</v>
      </c>
      <c r="F23" t="s">
        <v>394</v>
      </c>
      <c r="G23" t="s">
        <v>72</v>
      </c>
    </row>
    <row r="24" spans="1:7" x14ac:dyDescent="0.3">
      <c r="A24" t="s">
        <v>73</v>
      </c>
      <c r="B24">
        <v>10112</v>
      </c>
      <c r="C24">
        <v>34104</v>
      </c>
      <c r="D24">
        <v>29.65</v>
      </c>
      <c r="E24" t="s">
        <v>382</v>
      </c>
      <c r="F24" t="s">
        <v>394</v>
      </c>
      <c r="G24" t="s">
        <v>74</v>
      </c>
    </row>
    <row r="25" spans="1:7" x14ac:dyDescent="0.3">
      <c r="A25" t="s">
        <v>75</v>
      </c>
      <c r="B25">
        <v>3</v>
      </c>
      <c r="C25">
        <v>47001</v>
      </c>
      <c r="D25">
        <v>0.01</v>
      </c>
      <c r="E25" t="s">
        <v>382</v>
      </c>
      <c r="F25" t="s">
        <v>394</v>
      </c>
      <c r="G25" t="s">
        <v>76</v>
      </c>
    </row>
    <row r="26" spans="1:7" x14ac:dyDescent="0.3">
      <c r="A26" t="s">
        <v>77</v>
      </c>
      <c r="B26">
        <v>6711</v>
      </c>
      <c r="C26">
        <v>51006</v>
      </c>
      <c r="D26">
        <v>13.16</v>
      </c>
      <c r="E26" t="s">
        <v>382</v>
      </c>
      <c r="F26" t="s">
        <v>394</v>
      </c>
      <c r="G26" t="s">
        <v>78</v>
      </c>
    </row>
    <row r="27" spans="1:7" x14ac:dyDescent="0.3">
      <c r="A27" t="s">
        <v>79</v>
      </c>
      <c r="B27">
        <v>4239</v>
      </c>
      <c r="C27">
        <v>52775</v>
      </c>
      <c r="D27">
        <v>8.0299999999999994</v>
      </c>
      <c r="E27" t="s">
        <v>382</v>
      </c>
      <c r="F27" t="s">
        <v>394</v>
      </c>
      <c r="G27" t="s">
        <v>80</v>
      </c>
    </row>
    <row r="28" spans="1:7" x14ac:dyDescent="0.3">
      <c r="A28" t="s">
        <v>81</v>
      </c>
      <c r="B28">
        <v>4988</v>
      </c>
      <c r="C28">
        <v>47507</v>
      </c>
      <c r="D28">
        <v>10.5</v>
      </c>
      <c r="E28" t="s">
        <v>382</v>
      </c>
      <c r="F28" t="s">
        <v>394</v>
      </c>
      <c r="G28" t="s">
        <v>82</v>
      </c>
    </row>
    <row r="29" spans="1:7" x14ac:dyDescent="0.3">
      <c r="A29" t="s">
        <v>83</v>
      </c>
      <c r="B29">
        <v>2996</v>
      </c>
      <c r="C29">
        <v>42272</v>
      </c>
      <c r="D29">
        <v>7.09</v>
      </c>
      <c r="E29" t="s">
        <v>382</v>
      </c>
      <c r="F29" t="s">
        <v>394</v>
      </c>
      <c r="G29" t="s">
        <v>84</v>
      </c>
    </row>
    <row r="30" spans="1:7" x14ac:dyDescent="0.3">
      <c r="A30" t="s">
        <v>85</v>
      </c>
      <c r="B30">
        <v>9302</v>
      </c>
      <c r="C30">
        <v>35463</v>
      </c>
      <c r="D30">
        <v>26.23</v>
      </c>
      <c r="E30" t="s">
        <v>382</v>
      </c>
      <c r="F30" t="s">
        <v>394</v>
      </c>
      <c r="G30" t="s">
        <v>86</v>
      </c>
    </row>
    <row r="31" spans="1:7" x14ac:dyDescent="0.3">
      <c r="A31" t="s">
        <v>87</v>
      </c>
      <c r="B31">
        <v>10311</v>
      </c>
      <c r="C31">
        <v>34044</v>
      </c>
      <c r="D31">
        <v>30.29</v>
      </c>
      <c r="E31" t="s">
        <v>382</v>
      </c>
      <c r="F31" t="s">
        <v>394</v>
      </c>
      <c r="G31" t="s">
        <v>88</v>
      </c>
    </row>
    <row r="32" spans="1:7" x14ac:dyDescent="0.3">
      <c r="A32" t="s">
        <v>89</v>
      </c>
      <c r="B32">
        <v>7</v>
      </c>
      <c r="C32">
        <v>46453</v>
      </c>
      <c r="D32">
        <v>0.02</v>
      </c>
      <c r="E32" t="s">
        <v>382</v>
      </c>
      <c r="F32" t="s">
        <v>394</v>
      </c>
      <c r="G32" t="s">
        <v>90</v>
      </c>
    </row>
    <row r="33" spans="1:7" x14ac:dyDescent="0.3">
      <c r="A33" t="s">
        <v>91</v>
      </c>
      <c r="B33">
        <v>7830</v>
      </c>
      <c r="C33">
        <v>49373</v>
      </c>
      <c r="D33">
        <v>15.86</v>
      </c>
      <c r="E33" t="s">
        <v>382</v>
      </c>
      <c r="F33" t="s">
        <v>394</v>
      </c>
      <c r="G33" t="s">
        <v>92</v>
      </c>
    </row>
    <row r="34" spans="1:7" x14ac:dyDescent="0.3">
      <c r="A34" t="s">
        <v>93</v>
      </c>
      <c r="B34">
        <v>6131</v>
      </c>
      <c r="C34">
        <v>35124</v>
      </c>
      <c r="D34">
        <v>17.46</v>
      </c>
      <c r="E34" t="s">
        <v>382</v>
      </c>
      <c r="F34" t="s">
        <v>394</v>
      </c>
      <c r="G34" t="s">
        <v>94</v>
      </c>
    </row>
    <row r="35" spans="1:7" x14ac:dyDescent="0.3">
      <c r="A35" t="s">
        <v>95</v>
      </c>
      <c r="B35">
        <v>3269</v>
      </c>
      <c r="C35">
        <v>22400</v>
      </c>
      <c r="D35">
        <v>14.59</v>
      </c>
      <c r="E35" t="s">
        <v>382</v>
      </c>
      <c r="F35" t="s">
        <v>394</v>
      </c>
      <c r="G35" t="s">
        <v>96</v>
      </c>
    </row>
    <row r="36" spans="1:7" x14ac:dyDescent="0.3">
      <c r="A36" t="s">
        <v>97</v>
      </c>
      <c r="B36">
        <v>8139</v>
      </c>
      <c r="C36">
        <v>34659</v>
      </c>
      <c r="D36">
        <v>23.48</v>
      </c>
      <c r="E36" t="s">
        <v>382</v>
      </c>
      <c r="F36" t="s">
        <v>394</v>
      </c>
      <c r="G36" t="s">
        <v>98</v>
      </c>
    </row>
    <row r="37" spans="1:7" x14ac:dyDescent="0.3">
      <c r="A37" t="s">
        <v>99</v>
      </c>
      <c r="B37">
        <v>13549</v>
      </c>
      <c r="C37">
        <v>47421</v>
      </c>
      <c r="D37">
        <v>28.57</v>
      </c>
      <c r="E37" t="s">
        <v>382</v>
      </c>
      <c r="F37" t="s">
        <v>394</v>
      </c>
      <c r="G37" t="s">
        <v>100</v>
      </c>
    </row>
    <row r="38" spans="1:7" x14ac:dyDescent="0.3">
      <c r="A38" t="s">
        <v>101</v>
      </c>
      <c r="B38">
        <v>10599</v>
      </c>
      <c r="C38">
        <v>49426</v>
      </c>
      <c r="D38">
        <v>21.44</v>
      </c>
      <c r="E38" t="s">
        <v>382</v>
      </c>
      <c r="F38" t="s">
        <v>394</v>
      </c>
      <c r="G38" t="s">
        <v>102</v>
      </c>
    </row>
    <row r="39" spans="1:7" x14ac:dyDescent="0.3">
      <c r="A39" t="s">
        <v>103</v>
      </c>
      <c r="B39">
        <v>4</v>
      </c>
      <c r="C39">
        <v>43700</v>
      </c>
      <c r="D39">
        <v>0.01</v>
      </c>
      <c r="E39" t="s">
        <v>382</v>
      </c>
      <c r="F39" t="s">
        <v>394</v>
      </c>
      <c r="G39" t="s">
        <v>104</v>
      </c>
    </row>
    <row r="40" spans="1:7" x14ac:dyDescent="0.3">
      <c r="A40" t="s">
        <v>105</v>
      </c>
      <c r="B40">
        <v>5387</v>
      </c>
      <c r="C40">
        <v>48322</v>
      </c>
      <c r="D40">
        <v>11.15</v>
      </c>
      <c r="E40" t="s">
        <v>382</v>
      </c>
      <c r="F40" t="s">
        <v>394</v>
      </c>
      <c r="G40" t="s">
        <v>106</v>
      </c>
    </row>
    <row r="41" spans="1:7" x14ac:dyDescent="0.3">
      <c r="A41" t="s">
        <v>107</v>
      </c>
      <c r="B41">
        <v>4961</v>
      </c>
      <c r="C41">
        <v>31590</v>
      </c>
      <c r="D41">
        <v>15.7</v>
      </c>
      <c r="E41" t="s">
        <v>382</v>
      </c>
      <c r="F41" t="s">
        <v>394</v>
      </c>
      <c r="G41" t="s">
        <v>108</v>
      </c>
    </row>
    <row r="42" spans="1:7" x14ac:dyDescent="0.3">
      <c r="A42" t="s">
        <v>109</v>
      </c>
      <c r="B42">
        <v>8074</v>
      </c>
      <c r="C42">
        <v>41275</v>
      </c>
      <c r="D42">
        <v>19.559999999999999</v>
      </c>
      <c r="E42" t="s">
        <v>382</v>
      </c>
      <c r="F42" t="s">
        <v>394</v>
      </c>
      <c r="G42" t="s">
        <v>110</v>
      </c>
    </row>
    <row r="43" spans="1:7" x14ac:dyDescent="0.3">
      <c r="A43" t="s">
        <v>111</v>
      </c>
      <c r="B43">
        <v>8818</v>
      </c>
      <c r="C43">
        <v>50161</v>
      </c>
      <c r="D43">
        <v>17.579999999999998</v>
      </c>
      <c r="E43" t="s">
        <v>382</v>
      </c>
      <c r="F43" t="s">
        <v>394</v>
      </c>
      <c r="G43" t="s">
        <v>112</v>
      </c>
    </row>
    <row r="44" spans="1:7" x14ac:dyDescent="0.3">
      <c r="A44" t="s">
        <v>113</v>
      </c>
      <c r="B44">
        <v>16065</v>
      </c>
      <c r="C44">
        <v>44841</v>
      </c>
      <c r="D44">
        <v>35.83</v>
      </c>
      <c r="E44" t="s">
        <v>382</v>
      </c>
      <c r="F44" t="s">
        <v>394</v>
      </c>
      <c r="G44" t="s">
        <v>114</v>
      </c>
    </row>
    <row r="45" spans="1:7" x14ac:dyDescent="0.3">
      <c r="A45" t="s">
        <v>115</v>
      </c>
      <c r="B45">
        <v>10780</v>
      </c>
      <c r="C45">
        <v>48610</v>
      </c>
      <c r="D45">
        <v>22.18</v>
      </c>
      <c r="E45" t="s">
        <v>382</v>
      </c>
      <c r="F45" t="s">
        <v>394</v>
      </c>
      <c r="G45" t="s">
        <v>116</v>
      </c>
    </row>
    <row r="46" spans="1:7" x14ac:dyDescent="0.3">
      <c r="A46" t="s">
        <v>117</v>
      </c>
      <c r="B46">
        <v>4</v>
      </c>
      <c r="C46">
        <v>36335</v>
      </c>
      <c r="D46">
        <v>0.01</v>
      </c>
      <c r="E46" t="s">
        <v>382</v>
      </c>
      <c r="F46" t="s">
        <v>394</v>
      </c>
      <c r="G46" t="s">
        <v>118</v>
      </c>
    </row>
    <row r="47" spans="1:7" x14ac:dyDescent="0.3">
      <c r="A47" t="s">
        <v>119</v>
      </c>
      <c r="B47">
        <v>10176</v>
      </c>
      <c r="C47">
        <v>49815</v>
      </c>
      <c r="D47">
        <v>20.43</v>
      </c>
      <c r="E47" t="s">
        <v>382</v>
      </c>
      <c r="F47" t="s">
        <v>394</v>
      </c>
      <c r="G47" t="s">
        <v>120</v>
      </c>
    </row>
    <row r="48" spans="1:7" x14ac:dyDescent="0.3">
      <c r="A48" t="s">
        <v>121</v>
      </c>
      <c r="B48">
        <v>9825</v>
      </c>
      <c r="C48">
        <v>45075</v>
      </c>
      <c r="D48">
        <v>21.8</v>
      </c>
      <c r="E48" t="s">
        <v>382</v>
      </c>
      <c r="F48" t="s">
        <v>394</v>
      </c>
      <c r="G48" t="s">
        <v>122</v>
      </c>
    </row>
    <row r="49" spans="1:7" x14ac:dyDescent="0.3">
      <c r="A49" t="s">
        <v>123</v>
      </c>
      <c r="B49">
        <v>9168</v>
      </c>
      <c r="C49">
        <v>38724</v>
      </c>
      <c r="D49">
        <v>23.68</v>
      </c>
      <c r="E49" t="s">
        <v>382</v>
      </c>
      <c r="F49" t="s">
        <v>394</v>
      </c>
      <c r="G49" t="s">
        <v>124</v>
      </c>
    </row>
    <row r="50" spans="1:7" x14ac:dyDescent="0.3">
      <c r="A50" t="s">
        <v>125</v>
      </c>
      <c r="B50">
        <v>9409</v>
      </c>
      <c r="C50">
        <v>48717</v>
      </c>
      <c r="D50">
        <v>19.309999999999999</v>
      </c>
      <c r="E50" t="s">
        <v>382</v>
      </c>
      <c r="F50" t="s">
        <v>394</v>
      </c>
      <c r="G50" t="s">
        <v>126</v>
      </c>
    </row>
    <row r="51" spans="1:7" x14ac:dyDescent="0.3">
      <c r="A51" t="s">
        <v>127</v>
      </c>
      <c r="B51">
        <v>6721</v>
      </c>
      <c r="C51">
        <v>49676</v>
      </c>
      <c r="D51">
        <v>13.53</v>
      </c>
      <c r="E51" t="s">
        <v>382</v>
      </c>
      <c r="F51" t="s">
        <v>394</v>
      </c>
      <c r="G51" t="s">
        <v>128</v>
      </c>
    </row>
    <row r="52" spans="1:7" x14ac:dyDescent="0.3">
      <c r="A52" t="s">
        <v>129</v>
      </c>
      <c r="B52">
        <v>10037</v>
      </c>
      <c r="C52">
        <v>32251</v>
      </c>
      <c r="D52">
        <v>31.12</v>
      </c>
      <c r="E52" t="s">
        <v>382</v>
      </c>
      <c r="F52" t="s">
        <v>394</v>
      </c>
      <c r="G52" t="s">
        <v>130</v>
      </c>
    </row>
    <row r="53" spans="1:7" x14ac:dyDescent="0.3">
      <c r="A53" t="s">
        <v>131</v>
      </c>
      <c r="B53">
        <v>6</v>
      </c>
      <c r="C53">
        <v>38230</v>
      </c>
      <c r="D53">
        <v>0.02</v>
      </c>
      <c r="E53" t="s">
        <v>382</v>
      </c>
      <c r="F53" t="s">
        <v>394</v>
      </c>
      <c r="G53" t="s">
        <v>132</v>
      </c>
    </row>
    <row r="54" spans="1:7" x14ac:dyDescent="0.3">
      <c r="A54" t="s">
        <v>133</v>
      </c>
      <c r="B54">
        <v>0</v>
      </c>
      <c r="C54">
        <v>26298</v>
      </c>
      <c r="D54">
        <v>0</v>
      </c>
      <c r="E54" t="s">
        <v>382</v>
      </c>
      <c r="F54" t="s">
        <v>394</v>
      </c>
      <c r="G54" t="s">
        <v>134</v>
      </c>
    </row>
    <row r="55" spans="1:7" x14ac:dyDescent="0.3">
      <c r="A55" t="s">
        <v>135</v>
      </c>
      <c r="B55">
        <v>0</v>
      </c>
      <c r="C55">
        <v>54264</v>
      </c>
      <c r="D55">
        <v>0</v>
      </c>
      <c r="E55" t="s">
        <v>382</v>
      </c>
      <c r="F55" t="s">
        <v>394</v>
      </c>
      <c r="G55" t="s">
        <v>136</v>
      </c>
    </row>
    <row r="56" spans="1:7" x14ac:dyDescent="0.3">
      <c r="A56" t="s">
        <v>137</v>
      </c>
      <c r="B56">
        <v>2</v>
      </c>
      <c r="C56">
        <v>37232</v>
      </c>
      <c r="D56">
        <v>0.01</v>
      </c>
      <c r="E56" t="s">
        <v>382</v>
      </c>
      <c r="F56" t="s">
        <v>394</v>
      </c>
      <c r="G56" t="s">
        <v>138</v>
      </c>
    </row>
    <row r="57" spans="1:7" x14ac:dyDescent="0.3">
      <c r="A57" t="s">
        <v>139</v>
      </c>
      <c r="B57">
        <v>11811</v>
      </c>
      <c r="C57">
        <v>48299</v>
      </c>
      <c r="D57">
        <v>24.45</v>
      </c>
      <c r="E57" t="s">
        <v>382</v>
      </c>
      <c r="F57" t="s">
        <v>394</v>
      </c>
      <c r="G57" t="s">
        <v>140</v>
      </c>
    </row>
    <row r="58" spans="1:7" x14ac:dyDescent="0.3">
      <c r="A58" t="s">
        <v>141</v>
      </c>
      <c r="B58">
        <v>6273</v>
      </c>
      <c r="C58">
        <v>45649</v>
      </c>
      <c r="D58">
        <v>13.74</v>
      </c>
      <c r="E58" t="s">
        <v>382</v>
      </c>
      <c r="F58" t="s">
        <v>394</v>
      </c>
      <c r="G58" t="s">
        <v>142</v>
      </c>
    </row>
    <row r="59" spans="1:7" x14ac:dyDescent="0.3">
      <c r="A59" t="s">
        <v>143</v>
      </c>
      <c r="B59">
        <v>4834</v>
      </c>
      <c r="C59">
        <v>25209</v>
      </c>
      <c r="D59">
        <v>19.18</v>
      </c>
      <c r="E59" t="s">
        <v>382</v>
      </c>
      <c r="F59" t="s">
        <v>394</v>
      </c>
      <c r="G59" t="s">
        <v>144</v>
      </c>
    </row>
    <row r="60" spans="1:7" x14ac:dyDescent="0.3">
      <c r="A60" t="s">
        <v>145</v>
      </c>
      <c r="B60">
        <v>1</v>
      </c>
      <c r="C60">
        <v>38245</v>
      </c>
      <c r="D60">
        <v>0</v>
      </c>
      <c r="E60" t="s">
        <v>382</v>
      </c>
      <c r="F60" t="s">
        <v>394</v>
      </c>
      <c r="G60" t="s">
        <v>146</v>
      </c>
    </row>
    <row r="61" spans="1:7" x14ac:dyDescent="0.3">
      <c r="A61" t="s">
        <v>29</v>
      </c>
      <c r="B61">
        <v>120</v>
      </c>
      <c r="C61">
        <v>17778</v>
      </c>
      <c r="D61">
        <v>0.67</v>
      </c>
      <c r="E61" t="s">
        <v>384</v>
      </c>
      <c r="F61" t="s">
        <v>394</v>
      </c>
      <c r="G61" t="s">
        <v>147</v>
      </c>
    </row>
    <row r="62" spans="1:7" x14ac:dyDescent="0.3">
      <c r="A62" t="s">
        <v>33</v>
      </c>
      <c r="B62">
        <v>105</v>
      </c>
      <c r="C62">
        <v>14869</v>
      </c>
      <c r="D62">
        <v>0.71</v>
      </c>
      <c r="E62" t="s">
        <v>384</v>
      </c>
      <c r="F62" t="s">
        <v>394</v>
      </c>
      <c r="G62" t="s">
        <v>148</v>
      </c>
    </row>
    <row r="63" spans="1:7" x14ac:dyDescent="0.3">
      <c r="A63" t="s">
        <v>35</v>
      </c>
      <c r="B63">
        <v>47</v>
      </c>
      <c r="C63">
        <v>14016</v>
      </c>
      <c r="D63">
        <v>0.34</v>
      </c>
      <c r="E63" t="s">
        <v>384</v>
      </c>
      <c r="F63" t="s">
        <v>394</v>
      </c>
      <c r="G63" t="s">
        <v>149</v>
      </c>
    </row>
    <row r="64" spans="1:7" x14ac:dyDescent="0.3">
      <c r="A64" t="s">
        <v>37</v>
      </c>
      <c r="B64">
        <v>377</v>
      </c>
      <c r="C64">
        <v>16263</v>
      </c>
      <c r="D64">
        <v>2.3199999999999998</v>
      </c>
      <c r="E64" t="s">
        <v>384</v>
      </c>
      <c r="F64" t="s">
        <v>394</v>
      </c>
      <c r="G64" t="s">
        <v>150</v>
      </c>
    </row>
    <row r="65" spans="1:7" x14ac:dyDescent="0.3">
      <c r="A65" t="s">
        <v>39</v>
      </c>
      <c r="B65">
        <v>479</v>
      </c>
      <c r="C65">
        <v>16247</v>
      </c>
      <c r="D65">
        <v>2.95</v>
      </c>
      <c r="E65" t="s">
        <v>384</v>
      </c>
      <c r="F65" t="s">
        <v>394</v>
      </c>
      <c r="G65" t="s">
        <v>151</v>
      </c>
    </row>
    <row r="66" spans="1:7" x14ac:dyDescent="0.3">
      <c r="A66" t="s">
        <v>41</v>
      </c>
      <c r="B66">
        <v>317</v>
      </c>
      <c r="C66">
        <v>13422</v>
      </c>
      <c r="D66">
        <v>2.36</v>
      </c>
      <c r="E66" t="s">
        <v>384</v>
      </c>
      <c r="F66" t="s">
        <v>394</v>
      </c>
      <c r="G66" t="s">
        <v>152</v>
      </c>
    </row>
    <row r="67" spans="1:7" x14ac:dyDescent="0.3">
      <c r="A67" t="s">
        <v>43</v>
      </c>
      <c r="B67">
        <v>71</v>
      </c>
      <c r="C67">
        <v>12924</v>
      </c>
      <c r="D67">
        <v>0.55000000000000004</v>
      </c>
      <c r="E67" t="s">
        <v>384</v>
      </c>
      <c r="F67" t="s">
        <v>394</v>
      </c>
      <c r="G67" t="s">
        <v>153</v>
      </c>
    </row>
    <row r="68" spans="1:7" x14ac:dyDescent="0.3">
      <c r="A68" t="s">
        <v>45</v>
      </c>
      <c r="B68">
        <v>115</v>
      </c>
      <c r="C68">
        <v>9175</v>
      </c>
      <c r="D68">
        <v>1.25</v>
      </c>
      <c r="E68" t="s">
        <v>384</v>
      </c>
      <c r="F68" t="s">
        <v>394</v>
      </c>
      <c r="G68" t="s">
        <v>154</v>
      </c>
    </row>
    <row r="69" spans="1:7" x14ac:dyDescent="0.3">
      <c r="A69" t="s">
        <v>49</v>
      </c>
      <c r="B69">
        <v>155</v>
      </c>
      <c r="C69">
        <v>15326</v>
      </c>
      <c r="D69">
        <v>1.01</v>
      </c>
      <c r="E69" t="s">
        <v>384</v>
      </c>
      <c r="F69" t="s">
        <v>394</v>
      </c>
      <c r="G69" t="s">
        <v>155</v>
      </c>
    </row>
    <row r="70" spans="1:7" x14ac:dyDescent="0.3">
      <c r="A70" t="s">
        <v>51</v>
      </c>
      <c r="B70">
        <v>127</v>
      </c>
      <c r="C70">
        <v>15428</v>
      </c>
      <c r="D70">
        <v>0.82</v>
      </c>
      <c r="E70" t="s">
        <v>384</v>
      </c>
      <c r="F70" t="s">
        <v>394</v>
      </c>
      <c r="G70" t="s">
        <v>156</v>
      </c>
    </row>
    <row r="71" spans="1:7" x14ac:dyDescent="0.3">
      <c r="A71" t="s">
        <v>53</v>
      </c>
      <c r="B71">
        <v>191</v>
      </c>
      <c r="C71">
        <v>16261</v>
      </c>
      <c r="D71">
        <v>1.17</v>
      </c>
      <c r="E71" t="s">
        <v>384</v>
      </c>
      <c r="F71" t="s">
        <v>394</v>
      </c>
      <c r="G71" t="s">
        <v>157</v>
      </c>
    </row>
    <row r="72" spans="1:7" x14ac:dyDescent="0.3">
      <c r="A72" t="s">
        <v>55</v>
      </c>
      <c r="B72">
        <v>27</v>
      </c>
      <c r="C72">
        <v>3291</v>
      </c>
      <c r="D72">
        <v>0.82</v>
      </c>
      <c r="E72" t="s">
        <v>384</v>
      </c>
      <c r="F72" t="s">
        <v>394</v>
      </c>
      <c r="G72" t="s">
        <v>158</v>
      </c>
    </row>
    <row r="73" spans="1:7" x14ac:dyDescent="0.3">
      <c r="A73" t="s">
        <v>57</v>
      </c>
      <c r="B73">
        <v>405</v>
      </c>
      <c r="C73">
        <v>16285</v>
      </c>
      <c r="D73">
        <v>2.4900000000000002</v>
      </c>
      <c r="E73" t="s">
        <v>384</v>
      </c>
      <c r="F73" t="s">
        <v>394</v>
      </c>
      <c r="G73" t="s">
        <v>159</v>
      </c>
    </row>
    <row r="74" spans="1:7" x14ac:dyDescent="0.3">
      <c r="A74" t="s">
        <v>59</v>
      </c>
      <c r="B74">
        <v>387</v>
      </c>
      <c r="C74">
        <v>15695</v>
      </c>
      <c r="D74">
        <v>2.4700000000000002</v>
      </c>
      <c r="E74" t="s">
        <v>384</v>
      </c>
      <c r="F74" t="s">
        <v>394</v>
      </c>
      <c r="G74" t="s">
        <v>160</v>
      </c>
    </row>
    <row r="75" spans="1:7" x14ac:dyDescent="0.3">
      <c r="A75" t="s">
        <v>61</v>
      </c>
      <c r="B75">
        <v>29</v>
      </c>
      <c r="C75">
        <v>14142</v>
      </c>
      <c r="D75">
        <v>0.21</v>
      </c>
      <c r="E75" t="s">
        <v>384</v>
      </c>
      <c r="F75" t="s">
        <v>394</v>
      </c>
      <c r="G75" t="s">
        <v>161</v>
      </c>
    </row>
    <row r="76" spans="1:7" x14ac:dyDescent="0.3">
      <c r="A76" t="s">
        <v>162</v>
      </c>
      <c r="B76">
        <v>22</v>
      </c>
      <c r="C76">
        <v>10430</v>
      </c>
      <c r="D76">
        <v>0.21</v>
      </c>
      <c r="E76" t="s">
        <v>384</v>
      </c>
      <c r="F76" t="s">
        <v>394</v>
      </c>
      <c r="G76" t="s">
        <v>163</v>
      </c>
    </row>
    <row r="77" spans="1:7" x14ac:dyDescent="0.3">
      <c r="A77" t="s">
        <v>63</v>
      </c>
      <c r="B77">
        <v>163</v>
      </c>
      <c r="C77">
        <v>16210</v>
      </c>
      <c r="D77">
        <v>1.01</v>
      </c>
      <c r="E77" t="s">
        <v>384</v>
      </c>
      <c r="F77" t="s">
        <v>394</v>
      </c>
      <c r="G77" t="s">
        <v>164</v>
      </c>
    </row>
    <row r="78" spans="1:7" x14ac:dyDescent="0.3">
      <c r="A78" t="s">
        <v>65</v>
      </c>
      <c r="B78">
        <v>123</v>
      </c>
      <c r="C78">
        <v>12106</v>
      </c>
      <c r="D78">
        <v>1.02</v>
      </c>
      <c r="E78" t="s">
        <v>384</v>
      </c>
      <c r="F78" t="s">
        <v>394</v>
      </c>
      <c r="G78" t="s">
        <v>165</v>
      </c>
    </row>
    <row r="79" spans="1:7" x14ac:dyDescent="0.3">
      <c r="A79" t="s">
        <v>67</v>
      </c>
      <c r="B79">
        <v>68</v>
      </c>
      <c r="C79">
        <v>13324</v>
      </c>
      <c r="D79">
        <v>0.51</v>
      </c>
      <c r="E79" t="s">
        <v>384</v>
      </c>
      <c r="F79" t="s">
        <v>394</v>
      </c>
      <c r="G79" t="s">
        <v>166</v>
      </c>
    </row>
    <row r="80" spans="1:7" x14ac:dyDescent="0.3">
      <c r="A80" t="s">
        <v>69</v>
      </c>
      <c r="B80">
        <v>284</v>
      </c>
      <c r="C80">
        <v>15499</v>
      </c>
      <c r="D80">
        <v>1.83</v>
      </c>
      <c r="E80" t="s">
        <v>384</v>
      </c>
      <c r="F80" t="s">
        <v>394</v>
      </c>
      <c r="G80" t="s">
        <v>167</v>
      </c>
    </row>
    <row r="81" spans="1:7" x14ac:dyDescent="0.3">
      <c r="A81" t="s">
        <v>71</v>
      </c>
      <c r="B81">
        <v>309</v>
      </c>
      <c r="C81">
        <v>14839</v>
      </c>
      <c r="D81">
        <v>2.08</v>
      </c>
      <c r="E81" t="s">
        <v>384</v>
      </c>
      <c r="F81" t="s">
        <v>394</v>
      </c>
      <c r="G81" t="s">
        <v>168</v>
      </c>
    </row>
    <row r="82" spans="1:7" x14ac:dyDescent="0.3">
      <c r="A82" t="s">
        <v>73</v>
      </c>
      <c r="B82">
        <v>414</v>
      </c>
      <c r="C82">
        <v>12162</v>
      </c>
      <c r="D82">
        <v>3.4</v>
      </c>
      <c r="E82" t="s">
        <v>384</v>
      </c>
      <c r="F82" t="s">
        <v>394</v>
      </c>
      <c r="G82" t="s">
        <v>169</v>
      </c>
    </row>
    <row r="83" spans="1:7" x14ac:dyDescent="0.3">
      <c r="A83" t="s">
        <v>75</v>
      </c>
      <c r="B83">
        <v>194</v>
      </c>
      <c r="C83">
        <v>13875</v>
      </c>
      <c r="D83">
        <v>1.4</v>
      </c>
      <c r="E83" t="s">
        <v>384</v>
      </c>
      <c r="F83" t="s">
        <v>394</v>
      </c>
      <c r="G83" t="s">
        <v>170</v>
      </c>
    </row>
    <row r="84" spans="1:7" x14ac:dyDescent="0.3">
      <c r="A84" t="s">
        <v>171</v>
      </c>
      <c r="B84">
        <v>205</v>
      </c>
      <c r="C84">
        <v>12068</v>
      </c>
      <c r="D84">
        <v>1.7</v>
      </c>
      <c r="E84" t="s">
        <v>384</v>
      </c>
      <c r="F84" t="s">
        <v>394</v>
      </c>
      <c r="G84" t="s">
        <v>172</v>
      </c>
    </row>
    <row r="85" spans="1:7" x14ac:dyDescent="0.3">
      <c r="A85" t="s">
        <v>77</v>
      </c>
      <c r="B85">
        <v>75</v>
      </c>
      <c r="C85">
        <v>17724</v>
      </c>
      <c r="D85">
        <v>0.42</v>
      </c>
      <c r="E85" t="s">
        <v>384</v>
      </c>
      <c r="F85" t="s">
        <v>394</v>
      </c>
      <c r="G85" t="s">
        <v>173</v>
      </c>
    </row>
    <row r="86" spans="1:7" x14ac:dyDescent="0.3">
      <c r="A86" t="s">
        <v>79</v>
      </c>
      <c r="B86">
        <v>61</v>
      </c>
      <c r="C86">
        <v>15509</v>
      </c>
      <c r="D86">
        <v>0.39</v>
      </c>
      <c r="E86" t="s">
        <v>384</v>
      </c>
      <c r="F86" t="s">
        <v>394</v>
      </c>
      <c r="G86" t="s">
        <v>174</v>
      </c>
    </row>
    <row r="87" spans="1:7" x14ac:dyDescent="0.3">
      <c r="A87" t="s">
        <v>81</v>
      </c>
      <c r="B87">
        <v>184</v>
      </c>
      <c r="C87">
        <v>16722</v>
      </c>
      <c r="D87">
        <v>1.1000000000000001</v>
      </c>
      <c r="E87" t="s">
        <v>384</v>
      </c>
      <c r="F87" t="s">
        <v>394</v>
      </c>
      <c r="G87" t="s">
        <v>175</v>
      </c>
    </row>
    <row r="88" spans="1:7" x14ac:dyDescent="0.3">
      <c r="A88" t="s">
        <v>83</v>
      </c>
      <c r="B88">
        <v>32</v>
      </c>
      <c r="C88">
        <v>14129</v>
      </c>
      <c r="D88">
        <v>0.23</v>
      </c>
      <c r="E88" t="s">
        <v>384</v>
      </c>
      <c r="F88" t="s">
        <v>394</v>
      </c>
      <c r="G88" t="s">
        <v>176</v>
      </c>
    </row>
    <row r="89" spans="1:7" x14ac:dyDescent="0.3">
      <c r="A89" t="s">
        <v>85</v>
      </c>
      <c r="B89">
        <v>192</v>
      </c>
      <c r="C89">
        <v>14613</v>
      </c>
      <c r="D89">
        <v>1.31</v>
      </c>
      <c r="E89" t="s">
        <v>384</v>
      </c>
      <c r="F89" t="s">
        <v>394</v>
      </c>
      <c r="G89" t="s">
        <v>177</v>
      </c>
    </row>
    <row r="90" spans="1:7" x14ac:dyDescent="0.3">
      <c r="A90" t="s">
        <v>87</v>
      </c>
      <c r="B90">
        <v>385</v>
      </c>
      <c r="C90">
        <v>13298</v>
      </c>
      <c r="D90">
        <v>2.9</v>
      </c>
      <c r="E90" t="s">
        <v>384</v>
      </c>
      <c r="F90" t="s">
        <v>394</v>
      </c>
      <c r="G90" t="s">
        <v>178</v>
      </c>
    </row>
    <row r="91" spans="1:7" x14ac:dyDescent="0.3">
      <c r="A91" t="s">
        <v>89</v>
      </c>
      <c r="B91">
        <v>110</v>
      </c>
      <c r="C91">
        <v>14609</v>
      </c>
      <c r="D91">
        <v>0.75</v>
      </c>
      <c r="E91" t="s">
        <v>384</v>
      </c>
      <c r="F91" t="s">
        <v>394</v>
      </c>
      <c r="G91" t="s">
        <v>179</v>
      </c>
    </row>
    <row r="92" spans="1:7" x14ac:dyDescent="0.3">
      <c r="A92" t="s">
        <v>180</v>
      </c>
      <c r="B92">
        <v>49</v>
      </c>
      <c r="C92">
        <v>12895</v>
      </c>
      <c r="D92">
        <v>0.38</v>
      </c>
      <c r="E92" t="s">
        <v>384</v>
      </c>
      <c r="F92" t="s">
        <v>394</v>
      </c>
      <c r="G92" t="s">
        <v>181</v>
      </c>
    </row>
    <row r="93" spans="1:7" x14ac:dyDescent="0.3">
      <c r="A93" t="s">
        <v>91</v>
      </c>
      <c r="B93">
        <v>368</v>
      </c>
      <c r="C93">
        <v>15348</v>
      </c>
      <c r="D93">
        <v>2.4</v>
      </c>
      <c r="E93" t="s">
        <v>384</v>
      </c>
      <c r="F93" t="s">
        <v>394</v>
      </c>
      <c r="G93" t="s">
        <v>182</v>
      </c>
    </row>
    <row r="94" spans="1:7" x14ac:dyDescent="0.3">
      <c r="A94" t="s">
        <v>93</v>
      </c>
      <c r="B94">
        <v>131</v>
      </c>
      <c r="C94">
        <v>14521</v>
      </c>
      <c r="D94">
        <v>0.9</v>
      </c>
      <c r="E94" t="s">
        <v>384</v>
      </c>
      <c r="F94" t="s">
        <v>394</v>
      </c>
      <c r="G94" t="s">
        <v>183</v>
      </c>
    </row>
    <row r="95" spans="1:7" x14ac:dyDescent="0.3">
      <c r="A95" t="s">
        <v>95</v>
      </c>
      <c r="B95">
        <v>109</v>
      </c>
      <c r="C95">
        <v>13280</v>
      </c>
      <c r="D95">
        <v>0.82</v>
      </c>
      <c r="E95" t="s">
        <v>384</v>
      </c>
      <c r="F95" t="s">
        <v>394</v>
      </c>
      <c r="G95" t="s">
        <v>184</v>
      </c>
    </row>
    <row r="96" spans="1:7" x14ac:dyDescent="0.3">
      <c r="A96" t="s">
        <v>97</v>
      </c>
      <c r="B96">
        <v>319</v>
      </c>
      <c r="C96">
        <v>16086</v>
      </c>
      <c r="D96">
        <v>1.98</v>
      </c>
      <c r="E96" t="s">
        <v>384</v>
      </c>
      <c r="F96" t="s">
        <v>394</v>
      </c>
      <c r="G96" t="s">
        <v>185</v>
      </c>
    </row>
    <row r="97" spans="1:7" x14ac:dyDescent="0.3">
      <c r="A97" t="s">
        <v>99</v>
      </c>
      <c r="B97">
        <v>587</v>
      </c>
      <c r="C97">
        <v>15445</v>
      </c>
      <c r="D97">
        <v>3.8</v>
      </c>
      <c r="E97" t="s">
        <v>384</v>
      </c>
      <c r="F97" t="s">
        <v>394</v>
      </c>
      <c r="G97" t="s">
        <v>186</v>
      </c>
    </row>
    <row r="98" spans="1:7" x14ac:dyDescent="0.3">
      <c r="A98" t="s">
        <v>101</v>
      </c>
      <c r="B98">
        <v>71</v>
      </c>
      <c r="C98">
        <v>14503</v>
      </c>
      <c r="D98">
        <v>0.49</v>
      </c>
      <c r="E98" t="s">
        <v>384</v>
      </c>
      <c r="F98" t="s">
        <v>394</v>
      </c>
      <c r="G98" t="s">
        <v>187</v>
      </c>
    </row>
    <row r="99" spans="1:7" x14ac:dyDescent="0.3">
      <c r="A99" t="s">
        <v>103</v>
      </c>
      <c r="B99">
        <v>112</v>
      </c>
      <c r="C99">
        <v>14287</v>
      </c>
      <c r="D99">
        <v>0.78</v>
      </c>
      <c r="E99" t="s">
        <v>384</v>
      </c>
      <c r="F99" t="s">
        <v>394</v>
      </c>
      <c r="G99" t="s">
        <v>188</v>
      </c>
    </row>
    <row r="100" spans="1:7" x14ac:dyDescent="0.3">
      <c r="A100" t="s">
        <v>189</v>
      </c>
      <c r="B100">
        <v>61</v>
      </c>
      <c r="C100">
        <v>12665</v>
      </c>
      <c r="D100">
        <v>0.48</v>
      </c>
      <c r="E100" t="s">
        <v>384</v>
      </c>
      <c r="F100" t="s">
        <v>394</v>
      </c>
      <c r="G100" t="s">
        <v>190</v>
      </c>
    </row>
    <row r="101" spans="1:7" x14ac:dyDescent="0.3">
      <c r="A101" t="s">
        <v>105</v>
      </c>
      <c r="B101">
        <v>126</v>
      </c>
      <c r="C101">
        <v>16083</v>
      </c>
      <c r="D101">
        <v>0.78</v>
      </c>
      <c r="E101" t="s">
        <v>384</v>
      </c>
      <c r="F101" t="s">
        <v>394</v>
      </c>
      <c r="G101" t="s">
        <v>191</v>
      </c>
    </row>
    <row r="102" spans="1:7" x14ac:dyDescent="0.3">
      <c r="A102" t="s">
        <v>107</v>
      </c>
      <c r="B102">
        <v>44</v>
      </c>
      <c r="C102">
        <v>13600</v>
      </c>
      <c r="D102">
        <v>0.32</v>
      </c>
      <c r="E102" t="s">
        <v>384</v>
      </c>
      <c r="F102" t="s">
        <v>394</v>
      </c>
      <c r="G102" t="s">
        <v>192</v>
      </c>
    </row>
    <row r="103" spans="1:7" x14ac:dyDescent="0.3">
      <c r="A103" t="s">
        <v>109</v>
      </c>
      <c r="B103">
        <v>79</v>
      </c>
      <c r="C103">
        <v>15818</v>
      </c>
      <c r="D103">
        <v>0.5</v>
      </c>
      <c r="E103" t="s">
        <v>384</v>
      </c>
      <c r="F103" t="s">
        <v>394</v>
      </c>
      <c r="G103" t="s">
        <v>193</v>
      </c>
    </row>
    <row r="104" spans="1:7" x14ac:dyDescent="0.3">
      <c r="A104" t="s">
        <v>111</v>
      </c>
      <c r="B104">
        <v>139</v>
      </c>
      <c r="C104">
        <v>15591</v>
      </c>
      <c r="D104">
        <v>0.89</v>
      </c>
      <c r="E104" t="s">
        <v>384</v>
      </c>
      <c r="F104" t="s">
        <v>394</v>
      </c>
      <c r="G104" t="s">
        <v>194</v>
      </c>
    </row>
    <row r="105" spans="1:7" x14ac:dyDescent="0.3">
      <c r="A105" t="s">
        <v>113</v>
      </c>
      <c r="B105">
        <v>251</v>
      </c>
      <c r="C105">
        <v>15347</v>
      </c>
      <c r="D105">
        <v>1.64</v>
      </c>
      <c r="E105" t="s">
        <v>384</v>
      </c>
      <c r="F105" t="s">
        <v>394</v>
      </c>
      <c r="G105" t="s">
        <v>195</v>
      </c>
    </row>
    <row r="106" spans="1:7" x14ac:dyDescent="0.3">
      <c r="A106" t="s">
        <v>115</v>
      </c>
      <c r="B106">
        <v>139</v>
      </c>
      <c r="C106">
        <v>13948</v>
      </c>
      <c r="D106">
        <v>1</v>
      </c>
      <c r="E106" t="s">
        <v>384</v>
      </c>
      <c r="F106" t="s">
        <v>394</v>
      </c>
      <c r="G106" t="s">
        <v>196</v>
      </c>
    </row>
    <row r="107" spans="1:7" x14ac:dyDescent="0.3">
      <c r="A107" t="s">
        <v>117</v>
      </c>
      <c r="B107">
        <v>48</v>
      </c>
      <c r="C107">
        <v>13354</v>
      </c>
      <c r="D107">
        <v>0.36</v>
      </c>
      <c r="E107" t="s">
        <v>384</v>
      </c>
      <c r="F107" t="s">
        <v>394</v>
      </c>
      <c r="G107" t="s">
        <v>197</v>
      </c>
    </row>
    <row r="108" spans="1:7" x14ac:dyDescent="0.3">
      <c r="A108" t="s">
        <v>198</v>
      </c>
      <c r="B108">
        <v>43</v>
      </c>
      <c r="C108">
        <v>11418</v>
      </c>
      <c r="D108">
        <v>0.38</v>
      </c>
      <c r="E108" t="s">
        <v>384</v>
      </c>
      <c r="F108" t="s">
        <v>394</v>
      </c>
      <c r="G108" t="s">
        <v>199</v>
      </c>
    </row>
    <row r="109" spans="1:7" x14ac:dyDescent="0.3">
      <c r="A109" t="s">
        <v>119</v>
      </c>
      <c r="B109">
        <v>196</v>
      </c>
      <c r="C109">
        <v>17132</v>
      </c>
      <c r="D109">
        <v>1.1399999999999999</v>
      </c>
      <c r="E109" t="s">
        <v>384</v>
      </c>
      <c r="F109" t="s">
        <v>394</v>
      </c>
      <c r="G109" t="s">
        <v>200</v>
      </c>
    </row>
    <row r="110" spans="1:7" x14ac:dyDescent="0.3">
      <c r="A110" t="s">
        <v>121</v>
      </c>
      <c r="B110">
        <v>257</v>
      </c>
      <c r="C110">
        <v>16246</v>
      </c>
      <c r="D110">
        <v>1.58</v>
      </c>
      <c r="E110" t="s">
        <v>384</v>
      </c>
      <c r="F110" t="s">
        <v>394</v>
      </c>
      <c r="G110" t="s">
        <v>201</v>
      </c>
    </row>
    <row r="111" spans="1:7" x14ac:dyDescent="0.3">
      <c r="A111" t="s">
        <v>123</v>
      </c>
      <c r="B111">
        <v>186</v>
      </c>
      <c r="C111">
        <v>15263</v>
      </c>
      <c r="D111">
        <v>1.22</v>
      </c>
      <c r="E111" t="s">
        <v>384</v>
      </c>
      <c r="F111" t="s">
        <v>394</v>
      </c>
      <c r="G111" t="s">
        <v>202</v>
      </c>
    </row>
    <row r="112" spans="1:7" x14ac:dyDescent="0.3">
      <c r="A112" t="s">
        <v>125</v>
      </c>
      <c r="B112">
        <v>479</v>
      </c>
      <c r="C112">
        <v>14415</v>
      </c>
      <c r="D112">
        <v>3.32</v>
      </c>
      <c r="E112" t="s">
        <v>384</v>
      </c>
      <c r="F112" t="s">
        <v>394</v>
      </c>
      <c r="G112" t="s">
        <v>203</v>
      </c>
    </row>
    <row r="113" spans="1:7" x14ac:dyDescent="0.3">
      <c r="A113" t="s">
        <v>127</v>
      </c>
      <c r="B113">
        <v>437</v>
      </c>
      <c r="C113">
        <v>12860</v>
      </c>
      <c r="D113">
        <v>3.4</v>
      </c>
      <c r="E113" t="s">
        <v>384</v>
      </c>
      <c r="F113" t="s">
        <v>394</v>
      </c>
      <c r="G113" t="s">
        <v>204</v>
      </c>
    </row>
    <row r="114" spans="1:7" x14ac:dyDescent="0.3">
      <c r="A114" t="s">
        <v>129</v>
      </c>
      <c r="B114">
        <v>260</v>
      </c>
      <c r="C114">
        <v>11627</v>
      </c>
      <c r="D114">
        <v>2.2400000000000002</v>
      </c>
      <c r="E114" t="s">
        <v>384</v>
      </c>
      <c r="F114" t="s">
        <v>394</v>
      </c>
      <c r="G114" t="s">
        <v>205</v>
      </c>
    </row>
    <row r="115" spans="1:7" x14ac:dyDescent="0.3">
      <c r="A115" t="s">
        <v>131</v>
      </c>
      <c r="B115">
        <v>37</v>
      </c>
      <c r="C115">
        <v>2350</v>
      </c>
      <c r="D115">
        <v>1.57</v>
      </c>
      <c r="E115" t="s">
        <v>384</v>
      </c>
      <c r="F115" t="s">
        <v>394</v>
      </c>
      <c r="G115" t="s">
        <v>206</v>
      </c>
    </row>
    <row r="116" spans="1:7" x14ac:dyDescent="0.3">
      <c r="A116" t="s">
        <v>207</v>
      </c>
      <c r="B116">
        <v>15</v>
      </c>
      <c r="C116">
        <v>10722</v>
      </c>
      <c r="D116">
        <v>0.14000000000000001</v>
      </c>
      <c r="E116" t="s">
        <v>384</v>
      </c>
      <c r="F116" t="s">
        <v>394</v>
      </c>
      <c r="G116" t="s">
        <v>208</v>
      </c>
    </row>
    <row r="117" spans="1:7" x14ac:dyDescent="0.3">
      <c r="A117" t="s">
        <v>133</v>
      </c>
      <c r="B117">
        <v>14</v>
      </c>
      <c r="C117">
        <v>9064</v>
      </c>
      <c r="D117">
        <v>0.15</v>
      </c>
      <c r="E117" t="s">
        <v>384</v>
      </c>
      <c r="F117" t="s">
        <v>394</v>
      </c>
      <c r="G117" t="s">
        <v>209</v>
      </c>
    </row>
    <row r="118" spans="1:7" x14ac:dyDescent="0.3">
      <c r="A118" t="s">
        <v>135</v>
      </c>
      <c r="B118">
        <v>72</v>
      </c>
      <c r="C118">
        <v>13439</v>
      </c>
      <c r="D118">
        <v>0.54</v>
      </c>
      <c r="E118" t="s">
        <v>384</v>
      </c>
      <c r="F118" t="s">
        <v>394</v>
      </c>
      <c r="G118" t="s">
        <v>210</v>
      </c>
    </row>
    <row r="119" spans="1:7" x14ac:dyDescent="0.3">
      <c r="A119" t="s">
        <v>137</v>
      </c>
      <c r="B119">
        <v>7</v>
      </c>
      <c r="C119">
        <v>15502</v>
      </c>
      <c r="D119">
        <v>0.05</v>
      </c>
      <c r="E119" t="s">
        <v>384</v>
      </c>
      <c r="F119" t="s">
        <v>394</v>
      </c>
      <c r="G119" t="s">
        <v>211</v>
      </c>
    </row>
    <row r="120" spans="1:7" x14ac:dyDescent="0.3">
      <c r="A120" t="s">
        <v>139</v>
      </c>
      <c r="B120">
        <v>427</v>
      </c>
      <c r="C120">
        <v>14188</v>
      </c>
      <c r="D120">
        <v>3.01</v>
      </c>
      <c r="E120" t="s">
        <v>384</v>
      </c>
      <c r="F120" t="s">
        <v>394</v>
      </c>
      <c r="G120" t="s">
        <v>212</v>
      </c>
    </row>
    <row r="121" spans="1:7" x14ac:dyDescent="0.3">
      <c r="A121" t="s">
        <v>141</v>
      </c>
      <c r="B121">
        <v>314</v>
      </c>
      <c r="C121">
        <v>12008</v>
      </c>
      <c r="D121">
        <v>2.61</v>
      </c>
      <c r="E121" t="s">
        <v>384</v>
      </c>
      <c r="F121" t="s">
        <v>394</v>
      </c>
      <c r="G121" t="s">
        <v>213</v>
      </c>
    </row>
    <row r="122" spans="1:7" x14ac:dyDescent="0.3">
      <c r="A122" t="s">
        <v>143</v>
      </c>
      <c r="B122">
        <v>290</v>
      </c>
      <c r="C122">
        <v>10154</v>
      </c>
      <c r="D122">
        <v>2.86</v>
      </c>
      <c r="E122" t="s">
        <v>384</v>
      </c>
      <c r="F122" t="s">
        <v>394</v>
      </c>
      <c r="G122" t="s">
        <v>214</v>
      </c>
    </row>
    <row r="123" spans="1:7" x14ac:dyDescent="0.3">
      <c r="A123" t="s">
        <v>145</v>
      </c>
      <c r="B123">
        <v>7</v>
      </c>
      <c r="C123">
        <v>12376</v>
      </c>
      <c r="D123">
        <v>0.06</v>
      </c>
      <c r="E123" t="s">
        <v>384</v>
      </c>
      <c r="F123" t="s">
        <v>394</v>
      </c>
      <c r="G123" t="s">
        <v>215</v>
      </c>
    </row>
    <row r="124" spans="1:7" x14ac:dyDescent="0.3">
      <c r="A124" t="s">
        <v>216</v>
      </c>
      <c r="B124">
        <v>2</v>
      </c>
      <c r="C124">
        <v>4319</v>
      </c>
      <c r="D124">
        <v>0.05</v>
      </c>
      <c r="E124" t="s">
        <v>384</v>
      </c>
      <c r="F124" t="s">
        <v>394</v>
      </c>
      <c r="G124" t="s">
        <v>217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</vt:lpstr>
      <vt:lpstr>HCMV ARPE Analysis</vt:lpstr>
      <vt:lpstr>HCMV HFF Analysis</vt:lpstr>
      <vt:lpstr>HSV1 ARPE Analysis </vt:lpstr>
      <vt:lpstr>HSV1 HFF Analysis</vt:lpstr>
      <vt:lpstr>Raw Data HCMV</vt:lpstr>
      <vt:lpstr>Raw Data HSV1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HCMV ARPE Analysis Data</dc:title>
  <dc:creator>QI Macros</dc:creator>
  <dc:description>_x000d_
Charts created with QI Macros for Excel_x000d_
www.qimacros.com</dc:description>
  <cp:lastModifiedBy>Hargreaves, Al</cp:lastModifiedBy>
  <dcterms:created xsi:type="dcterms:W3CDTF">2024-01-01T22:26:40Z</dcterms:created>
  <dcterms:modified xsi:type="dcterms:W3CDTF">2024-01-12T13:41:07Z</dcterms:modified>
</cp:coreProperties>
</file>