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 ultimo\series\14 Comercio interno\"/>
    </mc:Choice>
  </mc:AlternateContent>
  <bookViews>
    <workbookView xWindow="-15" yWindow="-15" windowWidth="10200" windowHeight="8160"/>
  </bookViews>
  <sheets>
    <sheet name="14.1 " sheetId="1" r:id="rId1"/>
  </sheets>
  <definedNames>
    <definedName name="\c">#N/A</definedName>
    <definedName name="\i">#N/A</definedName>
    <definedName name="\r" localSheetId="0">'14.1 '!#REF!</definedName>
    <definedName name="\r">#REF!</definedName>
    <definedName name="_xlnm._FilterDatabase" localSheetId="0" hidden="1">'14.1 '!$A$9:$N$103</definedName>
    <definedName name="_Regression_Int" localSheetId="0" hidden="1">1</definedName>
    <definedName name="A_impresión_IM" localSheetId="0">'14.1 '!$C$66:$D$88</definedName>
    <definedName name="A_IMPRESIÓN_IM">#REF!</definedName>
    <definedName name="_xlnm.Print_Area" localSheetId="0">'14.1 '!$C$1:$O$111</definedName>
  </definedNames>
  <calcPr calcId="152511"/>
</workbook>
</file>

<file path=xl/calcChain.xml><?xml version="1.0" encoding="utf-8"?>
<calcChain xmlns="http://schemas.openxmlformats.org/spreadsheetml/2006/main">
  <c r="K97" i="1" l="1"/>
  <c r="J97" i="1"/>
  <c r="I97" i="1"/>
  <c r="G97" i="1"/>
  <c r="F97" i="1"/>
  <c r="E97" i="1"/>
  <c r="K89" i="1"/>
  <c r="J89" i="1"/>
  <c r="I89" i="1"/>
  <c r="G89" i="1"/>
  <c r="F89" i="1"/>
  <c r="E89" i="1"/>
  <c r="K86" i="1"/>
  <c r="J86" i="1"/>
  <c r="I86" i="1"/>
  <c r="G86" i="1"/>
  <c r="F86" i="1"/>
  <c r="E86" i="1"/>
  <c r="K83" i="1"/>
  <c r="J83" i="1"/>
  <c r="I83" i="1"/>
  <c r="G83" i="1"/>
  <c r="F83" i="1"/>
  <c r="E83" i="1"/>
  <c r="K74" i="1"/>
  <c r="J74" i="1"/>
  <c r="I74" i="1"/>
  <c r="G74" i="1"/>
  <c r="F74" i="1"/>
  <c r="E74" i="1"/>
  <c r="K70" i="1"/>
  <c r="J70" i="1"/>
  <c r="I70" i="1"/>
  <c r="G70" i="1"/>
  <c r="F70" i="1"/>
  <c r="E70" i="1"/>
  <c r="K49" i="1"/>
  <c r="J49" i="1"/>
  <c r="I49" i="1"/>
  <c r="G49" i="1"/>
  <c r="F49" i="1"/>
  <c r="E49" i="1"/>
  <c r="K41" i="1"/>
  <c r="J41" i="1"/>
  <c r="I41" i="1"/>
  <c r="G41" i="1"/>
  <c r="F41" i="1"/>
  <c r="E41" i="1"/>
  <c r="K25" i="1"/>
  <c r="J25" i="1"/>
  <c r="I25" i="1"/>
  <c r="G25" i="1"/>
  <c r="F25" i="1"/>
  <c r="E25" i="1"/>
  <c r="G9" i="1"/>
  <c r="F9" i="1"/>
  <c r="E9" i="1"/>
</calcChain>
</file>

<file path=xl/sharedStrings.xml><?xml version="1.0" encoding="utf-8"?>
<sst xmlns="http://schemas.openxmlformats.org/spreadsheetml/2006/main" count="352" uniqueCount="165">
  <si>
    <t>2018</t>
  </si>
  <si>
    <t>2019</t>
  </si>
  <si>
    <t>CPCU</t>
  </si>
  <si>
    <t>AEC</t>
  </si>
  <si>
    <t>PRODUCTOS</t>
  </si>
  <si>
    <t>UM</t>
  </si>
  <si>
    <t>Producción nacional</t>
  </si>
  <si>
    <t>Importaciones</t>
  </si>
  <si>
    <t>Oferta Total</t>
  </si>
  <si>
    <t>Importacio    nes</t>
  </si>
  <si>
    <t>Importacio   nes</t>
  </si>
  <si>
    <t>Agropecuarios</t>
  </si>
  <si>
    <t>Mt</t>
  </si>
  <si>
    <t>x</t>
  </si>
  <si>
    <t>Tubérculos y raíces</t>
  </si>
  <si>
    <t>01510</t>
  </si>
  <si>
    <t xml:space="preserve">  De ello: Papa</t>
  </si>
  <si>
    <t>01591</t>
  </si>
  <si>
    <t xml:space="preserve">                  Boniato</t>
  </si>
  <si>
    <t>01599</t>
  </si>
  <si>
    <t xml:space="preserve">                  Malanga</t>
  </si>
  <si>
    <t>Plátano</t>
  </si>
  <si>
    <t>Hortalizas</t>
  </si>
  <si>
    <t>01234</t>
  </si>
  <si>
    <t xml:space="preserve"> De ello: Tomate</t>
  </si>
  <si>
    <t>01253</t>
  </si>
  <si>
    <t xml:space="preserve">                Cebolla</t>
  </si>
  <si>
    <t>01231</t>
  </si>
  <si>
    <t xml:space="preserve">                Pimiento</t>
  </si>
  <si>
    <t>Cereales</t>
  </si>
  <si>
    <t xml:space="preserve">Arroz cáscara húmedo </t>
  </si>
  <si>
    <t>Maíz</t>
  </si>
  <si>
    <t>Frijoles</t>
  </si>
  <si>
    <t>Cítricos</t>
  </si>
  <si>
    <t>Otras frutas</t>
  </si>
  <si>
    <t>Alimenticios</t>
  </si>
  <si>
    <t xml:space="preserve">  Carne deshuesada de res (excluye hígado)</t>
  </si>
  <si>
    <t>21151</t>
  </si>
  <si>
    <t xml:space="preserve">  Hígado de res</t>
  </si>
  <si>
    <t>t</t>
  </si>
  <si>
    <t xml:space="preserve">  Carne de cerdo en bandas</t>
  </si>
  <si>
    <t xml:space="preserve">  Carnes en conserva</t>
  </si>
  <si>
    <t xml:space="preserve">  Carne fresca de aves</t>
  </si>
  <si>
    <t xml:space="preserve">  Quesos  (excluye sucedáneo y soya)</t>
  </si>
  <si>
    <t>23161</t>
  </si>
  <si>
    <t xml:space="preserve">  Arroz elaborado o semielaborado</t>
  </si>
  <si>
    <t>23319</t>
  </si>
  <si>
    <t xml:space="preserve">  Piensos mezclados</t>
  </si>
  <si>
    <t>23490</t>
  </si>
  <si>
    <t xml:space="preserve">  Pan y galletas de sal</t>
  </si>
  <si>
    <t xml:space="preserve">  Pastas alimenticias</t>
  </si>
  <si>
    <t xml:space="preserve">  Conservas de frutas y vegetales (inc.de tomates y compotas)</t>
  </si>
  <si>
    <t>23911</t>
  </si>
  <si>
    <t xml:space="preserve">  Café tostado y envasado</t>
  </si>
  <si>
    <t>21210</t>
  </si>
  <si>
    <t xml:space="preserve">  Pescado entero seleccionado congelado</t>
  </si>
  <si>
    <t xml:space="preserve">  Filete de pescado</t>
  </si>
  <si>
    <t>16200</t>
  </si>
  <si>
    <t xml:space="preserve">  Sal común fina</t>
  </si>
  <si>
    <t>Bebidas</t>
  </si>
  <si>
    <t>Mhl</t>
  </si>
  <si>
    <t>24131</t>
  </si>
  <si>
    <t xml:space="preserve">  Bebidas alcohólicas (excluye vinos)</t>
  </si>
  <si>
    <t xml:space="preserve">  Vinos</t>
  </si>
  <si>
    <t>24310</t>
  </si>
  <si>
    <t xml:space="preserve">  Cerveza</t>
  </si>
  <si>
    <t>24490</t>
  </si>
  <si>
    <t xml:space="preserve">  Refrescos</t>
  </si>
  <si>
    <t>Textiles</t>
  </si>
  <si>
    <t xml:space="preserve">  Tejidos totales</t>
  </si>
  <si>
    <r>
      <t>MMm</t>
    </r>
    <r>
      <rPr>
        <vertAlign val="superscript"/>
        <sz val="9"/>
        <color indexed="8"/>
        <rFont val="Arial"/>
        <family val="2"/>
      </rPr>
      <t>2</t>
    </r>
  </si>
  <si>
    <t>27120</t>
  </si>
  <si>
    <t xml:space="preserve">  Sábanas (incluye canastilla)</t>
  </si>
  <si>
    <t>MMU</t>
  </si>
  <si>
    <t>Prendas de vestir</t>
  </si>
  <si>
    <t xml:space="preserve">  Ropa interior (excluye medias)</t>
  </si>
  <si>
    <t xml:space="preserve">  Ropa exterior</t>
  </si>
  <si>
    <t>Cuero y fabricación de artículos de cuero</t>
  </si>
  <si>
    <t xml:space="preserve">  Calzado</t>
  </si>
  <si>
    <t>Mpar</t>
  </si>
  <si>
    <t>Madera y fabricación de productos de madera</t>
  </si>
  <si>
    <t>31100</t>
  </si>
  <si>
    <t xml:space="preserve">  Madera aserrada (producción nacional)</t>
  </si>
  <si>
    <r>
      <t>Mm</t>
    </r>
    <r>
      <rPr>
        <vertAlign val="superscript"/>
        <sz val="9"/>
        <color indexed="8"/>
        <rFont val="Arial"/>
        <family val="2"/>
      </rPr>
      <t>3</t>
    </r>
  </si>
  <si>
    <t>31700</t>
  </si>
  <si>
    <t xml:space="preserve">  Envases de madera</t>
  </si>
  <si>
    <t>MU</t>
  </si>
  <si>
    <t>32153</t>
  </si>
  <si>
    <t>Papel y de productos de papel</t>
  </si>
  <si>
    <t>34613</t>
  </si>
  <si>
    <t xml:space="preserve">  Papel total</t>
  </si>
  <si>
    <t>34641</t>
  </si>
  <si>
    <t xml:space="preserve">  Cartón total</t>
  </si>
  <si>
    <t xml:space="preserve">  Envases de cartón y cartulina</t>
  </si>
  <si>
    <t>34231</t>
  </si>
  <si>
    <t>Edición e impresión y  reproducción de grabaciones</t>
  </si>
  <si>
    <t>34210</t>
  </si>
  <si>
    <t xml:space="preserve">  Periódicos</t>
  </si>
  <si>
    <t>35322</t>
  </si>
  <si>
    <t xml:space="preserve">  Libros y folletos</t>
  </si>
  <si>
    <t>35321</t>
  </si>
  <si>
    <t xml:space="preserve">  Impresos comerciales</t>
  </si>
  <si>
    <t>35323</t>
  </si>
  <si>
    <t>Fertilizantes y compuestos de nitrógeno</t>
  </si>
  <si>
    <t xml:space="preserve">  Nitrato de amonio</t>
  </si>
  <si>
    <t>36111</t>
  </si>
  <si>
    <t xml:space="preserve">  Fertilizantes completos</t>
  </si>
  <si>
    <t>36120</t>
  </si>
  <si>
    <t>Otras sustancias y productos químicos</t>
  </si>
  <si>
    <t xml:space="preserve">  Ácido sulfúrico al 98% , Cloro líquido y Sosa cáustica al 50%</t>
  </si>
  <si>
    <t xml:space="preserve">  Oxígeno</t>
  </si>
  <si>
    <t>37440</t>
  </si>
  <si>
    <t xml:space="preserve">  Detergente</t>
  </si>
  <si>
    <t xml:space="preserve">  Jabón</t>
  </si>
  <si>
    <t>41267</t>
  </si>
  <si>
    <t xml:space="preserve">  Pasta dentífrica</t>
  </si>
  <si>
    <t>41242</t>
  </si>
  <si>
    <t>Productos de caucho y de plástico</t>
  </si>
  <si>
    <t>41121</t>
  </si>
  <si>
    <t xml:space="preserve">  Neumáticos nuevos</t>
  </si>
  <si>
    <t xml:space="preserve">  Neumáticos recapados</t>
  </si>
  <si>
    <t>42220</t>
  </si>
  <si>
    <t>Productos para la construcción</t>
  </si>
  <si>
    <t>44825</t>
  </si>
  <si>
    <t xml:space="preserve">  Cal</t>
  </si>
  <si>
    <t>42946</t>
  </si>
  <si>
    <t xml:space="preserve">  Cemento gris</t>
  </si>
  <si>
    <t>Metales comunes</t>
  </si>
  <si>
    <t>44821</t>
  </si>
  <si>
    <t xml:space="preserve">  Alambre acero brillante</t>
  </si>
  <si>
    <t>44811</t>
  </si>
  <si>
    <t xml:space="preserve">  Barras de acero corrugadas</t>
  </si>
  <si>
    <t>44815</t>
  </si>
  <si>
    <t xml:space="preserve">  Palanquillas de acero</t>
  </si>
  <si>
    <t>44111</t>
  </si>
  <si>
    <t>Metálicos, excepto maquinarias y equipos</t>
  </si>
  <si>
    <t>44119</t>
  </si>
  <si>
    <t xml:space="preserve">  Cilindros de gas (excluye reparados)</t>
  </si>
  <si>
    <t xml:space="preserve">  Calderas de vapor</t>
  </si>
  <si>
    <t>U</t>
  </si>
  <si>
    <t>46310</t>
  </si>
  <si>
    <t xml:space="preserve">  Alambre de púas</t>
  </si>
  <si>
    <t>46910</t>
  </si>
  <si>
    <t>Maquinarias y  equipos</t>
  </si>
  <si>
    <t>46420</t>
  </si>
  <si>
    <t xml:space="preserve">  Cocinas de gas</t>
  </si>
  <si>
    <t xml:space="preserve">  Refrigeradores uso doméstico</t>
  </si>
  <si>
    <t>47313</t>
  </si>
  <si>
    <t xml:space="preserve">  Ventiladores</t>
  </si>
  <si>
    <t xml:space="preserve">  Arados</t>
  </si>
  <si>
    <t>49921</t>
  </si>
  <si>
    <t xml:space="preserve">  Gradas</t>
  </si>
  <si>
    <t xml:space="preserve">Maquinarias y aparatos eléctricos </t>
  </si>
  <si>
    <t xml:space="preserve">  Alambres y cables eléctricos desnudos</t>
  </si>
  <si>
    <t xml:space="preserve">  Bujías</t>
  </si>
  <si>
    <t>-</t>
  </si>
  <si>
    <t xml:space="preserve">  Acumuladores</t>
  </si>
  <si>
    <t>Equipos y aparatos de radio, televisión y comunicaciones</t>
  </si>
  <si>
    <t xml:space="preserve">  Televisores a color</t>
  </si>
  <si>
    <t>Equipos de transporte</t>
  </si>
  <si>
    <t xml:space="preserve">  Bicicletas</t>
  </si>
  <si>
    <t>14.1 - Oferta total de productos seleccionados</t>
  </si>
  <si>
    <t>2020</t>
  </si>
  <si>
    <r>
      <t>14.1 - Oferta total de productos seleccionados / Total o</t>
    </r>
    <r>
      <rPr>
        <b/>
        <i/>
        <sz val="10"/>
        <rFont val="Arial"/>
        <family val="2"/>
      </rPr>
      <t>ffer of selected products</t>
    </r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</si>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</sst>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)"/>
    <numFmt numFmtId="165" formatCode="General_)"/>
    <numFmt numFmtId="166" formatCode="0.0"/>
    <numFmt numFmtId="167" formatCode="#,##0.0"/>
    <numFmt numFmtId="168" formatCode="_-* #,##0.00\ [$€]_-;\-* #,##0.00\ [$€]_-;_-* &quot;-&quot;??\ [$€]_-;_-@_-"/>
    <numFmt numFmtId="169" formatCode="_-* #,##0.00\ _P_t_s_-;\-* #,##0.00\ _P_t_s_-;_-* &quot;-&quot;??\ _P_t_s_-;_-@_-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i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perscript"/>
      <sz val="9"/>
      <color indexed="8"/>
      <name val="Arial"/>
      <family val="2"/>
    </font>
    <font>
      <sz val="8"/>
      <color rgb="FF000000"/>
      <name val="Arial"/>
      <family val="2"/>
    </font>
    <font>
      <sz val="8"/>
      <color rgb="FF0070C0"/>
      <name val="Arial"/>
      <family val="2"/>
    </font>
    <font>
      <b/>
      <sz val="15"/>
      <color indexed="62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n">
        <color rgb="FF6695C4"/>
      </bottom>
      <diagonal/>
    </border>
  </borders>
  <cellStyleXfs count="12">
    <xf numFmtId="0" fontId="0" fillId="0" borderId="0"/>
    <xf numFmtId="164" fontId="2" fillId="0" borderId="0"/>
    <xf numFmtId="165" fontId="2" fillId="0" borderId="0"/>
    <xf numFmtId="0" fontId="2" fillId="0" borderId="0"/>
    <xf numFmtId="0" fontId="18" fillId="0" borderId="2" applyNumberFormat="0" applyFill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1" fillId="0" borderId="0"/>
  </cellStyleXfs>
  <cellXfs count="95">
    <xf numFmtId="0" fontId="0" fillId="0" borderId="0" xfId="0"/>
    <xf numFmtId="164" fontId="3" fillId="0" borderId="0" xfId="1" applyFont="1" applyAlignment="1" applyProtection="1">
      <alignment vertical="center"/>
    </xf>
    <xf numFmtId="164" fontId="3" fillId="0" borderId="0" xfId="1" applyFont="1" applyAlignment="1" applyProtection="1">
      <alignment horizontal="center" vertical="center"/>
    </xf>
    <xf numFmtId="164" fontId="4" fillId="0" borderId="0" xfId="1" applyFont="1" applyAlignment="1" applyProtection="1">
      <alignment horizontal="center" vertical="center"/>
    </xf>
    <xf numFmtId="49" fontId="5" fillId="0" borderId="0" xfId="1" applyNumberFormat="1" applyFont="1" applyAlignment="1" applyProtection="1">
      <alignment horizontal="left" vertical="center"/>
    </xf>
    <xf numFmtId="164" fontId="6" fillId="0" borderId="0" xfId="1" applyFont="1" applyAlignment="1" applyProtection="1">
      <alignment vertical="center"/>
    </xf>
    <xf numFmtId="164" fontId="6" fillId="0" borderId="0" xfId="1" applyFont="1" applyAlignment="1" applyProtection="1">
      <alignment horizontal="center" vertical="center"/>
    </xf>
    <xf numFmtId="164" fontId="7" fillId="0" borderId="0" xfId="1" applyFont="1" applyBorder="1" applyAlignment="1" applyProtection="1">
      <alignment horizontal="left" vertical="center"/>
    </xf>
    <xf numFmtId="164" fontId="4" fillId="0" borderId="0" xfId="1" applyFont="1" applyBorder="1" applyAlignment="1" applyProtection="1">
      <alignment horizontal="center" vertical="center"/>
    </xf>
    <xf numFmtId="164" fontId="7" fillId="0" borderId="0" xfId="1" applyFont="1" applyFill="1" applyBorder="1" applyAlignment="1" applyProtection="1">
      <alignment horizontal="left" vertical="center"/>
    </xf>
    <xf numFmtId="164" fontId="4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/>
    </xf>
    <xf numFmtId="164" fontId="9" fillId="0" borderId="0" xfId="1" applyNumberFormat="1" applyFont="1" applyFill="1" applyBorder="1" applyAlignment="1" applyProtection="1">
      <alignment vertical="center"/>
    </xf>
    <xf numFmtId="164" fontId="8" fillId="0" borderId="0" xfId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 wrapText="1"/>
    </xf>
    <xf numFmtId="164" fontId="8" fillId="0" borderId="0" xfId="1" applyFont="1" applyFill="1" applyBorder="1" applyAlignment="1" applyProtection="1">
      <alignment horizontal="center" vertical="center" wrapText="1"/>
    </xf>
    <xf numFmtId="164" fontId="8" fillId="0" borderId="0" xfId="1" applyFont="1" applyBorder="1" applyAlignment="1" applyProtection="1">
      <alignment horizontal="left" vertical="center"/>
    </xf>
    <xf numFmtId="164" fontId="8" fillId="0" borderId="0" xfId="1" applyFont="1" applyBorder="1" applyAlignment="1" applyProtection="1">
      <alignment horizontal="center" vertical="center"/>
    </xf>
    <xf numFmtId="164" fontId="6" fillId="0" borderId="0" xfId="1" applyFont="1" applyBorder="1" applyAlignment="1" applyProtection="1">
      <alignment vertical="center"/>
    </xf>
    <xf numFmtId="164" fontId="7" fillId="0" borderId="0" xfId="1" applyFont="1" applyAlignment="1" applyProtection="1">
      <alignment horizontal="left" vertical="center"/>
    </xf>
    <xf numFmtId="164" fontId="7" fillId="0" borderId="0" xfId="1" applyFont="1" applyAlignment="1" applyProtection="1">
      <alignment horizontal="center" vertical="center"/>
    </xf>
    <xf numFmtId="167" fontId="10" fillId="0" borderId="0" xfId="1" applyNumberFormat="1" applyFont="1" applyBorder="1" applyAlignment="1" applyProtection="1">
      <alignment horizontal="right" vertical="center"/>
    </xf>
    <xf numFmtId="167" fontId="6" fillId="0" borderId="0" xfId="1" applyNumberFormat="1" applyFont="1" applyAlignment="1" applyProtection="1">
      <alignment vertical="center"/>
    </xf>
    <xf numFmtId="164" fontId="8" fillId="0" borderId="0" xfId="1" applyFont="1" applyAlignment="1" applyProtection="1">
      <alignment horizontal="left" vertical="center" wrapText="1" indent="1"/>
    </xf>
    <xf numFmtId="164" fontId="8" fillId="0" borderId="0" xfId="1" applyFont="1" applyAlignment="1" applyProtection="1">
      <alignment horizontal="center" vertical="center"/>
    </xf>
    <xf numFmtId="167" fontId="9" fillId="0" borderId="0" xfId="1" applyNumberFormat="1" applyFont="1" applyBorder="1" applyAlignment="1" applyProtection="1">
      <alignment horizontal="right" vertical="center"/>
    </xf>
    <xf numFmtId="49" fontId="11" fillId="0" borderId="0" xfId="0" applyNumberFormat="1" applyFont="1" applyAlignment="1">
      <alignment vertical="center"/>
    </xf>
    <xf numFmtId="164" fontId="8" fillId="0" borderId="0" xfId="1" applyFont="1" applyAlignment="1" applyProtection="1">
      <alignment horizontal="left" vertical="center" wrapText="1" indent="2"/>
    </xf>
    <xf numFmtId="167" fontId="9" fillId="0" borderId="0" xfId="1" applyNumberFormat="1" applyFont="1" applyBorder="1" applyAlignment="1" applyProtection="1">
      <alignment horizontal="right" vertical="center" wrapText="1"/>
    </xf>
    <xf numFmtId="167" fontId="9" fillId="0" borderId="0" xfId="1" applyNumberFormat="1" applyFont="1" applyAlignment="1" applyProtection="1">
      <alignment horizontal="right" vertical="center" wrapText="1"/>
    </xf>
    <xf numFmtId="164" fontId="7" fillId="0" borderId="0" xfId="1" applyFont="1" applyAlignment="1" applyProtection="1">
      <alignment horizontal="left" vertical="center" wrapText="1"/>
    </xf>
    <xf numFmtId="167" fontId="12" fillId="0" borderId="0" xfId="1" applyNumberFormat="1" applyFont="1" applyBorder="1" applyAlignment="1" applyProtection="1">
      <alignment horizontal="right" vertical="center"/>
    </xf>
    <xf numFmtId="167" fontId="10" fillId="0" borderId="0" xfId="1" applyNumberFormat="1" applyFont="1" applyBorder="1" applyAlignment="1" applyProtection="1">
      <alignment horizontal="right" vertical="center" wrapText="1"/>
    </xf>
    <xf numFmtId="167" fontId="12" fillId="0" borderId="0" xfId="1" applyNumberFormat="1" applyFont="1" applyAlignment="1" applyProtection="1">
      <alignment horizontal="right" vertical="center"/>
    </xf>
    <xf numFmtId="167" fontId="10" fillId="0" borderId="0" xfId="1" applyNumberFormat="1" applyFont="1" applyAlignment="1" applyProtection="1">
      <alignment horizontal="right" vertical="center" wrapText="1"/>
    </xf>
    <xf numFmtId="164" fontId="8" fillId="0" borderId="0" xfId="1" applyFont="1" applyAlignment="1" applyProtection="1">
      <alignment horizontal="left" vertical="center" wrapText="1"/>
    </xf>
    <xf numFmtId="49" fontId="13" fillId="0" borderId="0" xfId="3" applyNumberFormat="1" applyFont="1" applyAlignment="1" applyProtection="1">
      <alignment vertical="center"/>
    </xf>
    <xf numFmtId="167" fontId="9" fillId="0" borderId="0" xfId="0" applyNumberFormat="1" applyFont="1" applyBorder="1" applyAlignment="1">
      <alignment horizontal="right" vertical="center"/>
    </xf>
    <xf numFmtId="164" fontId="13" fillId="0" borderId="0" xfId="1" applyFont="1" applyFill="1" applyAlignment="1" applyProtection="1">
      <alignment horizontal="center" vertical="center"/>
    </xf>
    <xf numFmtId="164" fontId="9" fillId="0" borderId="0" xfId="1" applyFont="1" applyFill="1" applyAlignment="1" applyProtection="1">
      <alignment horizontal="left" vertical="center" wrapText="1"/>
    </xf>
    <xf numFmtId="164" fontId="9" fillId="0" borderId="0" xfId="1" applyFont="1" applyFill="1" applyAlignment="1" applyProtection="1">
      <alignment horizontal="center" vertical="center"/>
    </xf>
    <xf numFmtId="164" fontId="14" fillId="0" borderId="0" xfId="1" applyFont="1" applyFill="1" applyAlignment="1" applyProtection="1">
      <alignment vertical="center"/>
    </xf>
    <xf numFmtId="164" fontId="8" fillId="0" borderId="0" xfId="1" quotePrefix="1" applyFont="1" applyFill="1" applyAlignment="1" applyProtection="1">
      <alignment horizontal="left" vertical="center" wrapText="1"/>
    </xf>
    <xf numFmtId="164" fontId="8" fillId="0" borderId="0" xfId="1" applyFont="1" applyFill="1" applyAlignment="1" applyProtection="1">
      <alignment horizontal="center" vertical="center"/>
    </xf>
    <xf numFmtId="167" fontId="9" fillId="0" borderId="0" xfId="1" applyNumberFormat="1" applyFont="1" applyFill="1" applyBorder="1" applyAlignment="1" applyProtection="1">
      <alignment horizontal="right" vertical="center"/>
    </xf>
    <xf numFmtId="167" fontId="9" fillId="0" borderId="0" xfId="1" applyNumberFormat="1" applyFont="1" applyFill="1" applyBorder="1" applyAlignment="1" applyProtection="1">
      <alignment horizontal="right" vertical="center" wrapText="1"/>
    </xf>
    <xf numFmtId="167" fontId="9" fillId="0" borderId="0" xfId="1" applyNumberFormat="1" applyFont="1" applyFill="1" applyAlignment="1" applyProtection="1">
      <alignment horizontal="right" vertical="center" wrapText="1"/>
    </xf>
    <xf numFmtId="164" fontId="8" fillId="0" borderId="0" xfId="1" applyFont="1" applyFill="1" applyAlignment="1" applyProtection="1">
      <alignment horizontal="left" vertical="center" wrapText="1"/>
    </xf>
    <xf numFmtId="49" fontId="13" fillId="0" borderId="0" xfId="0" applyNumberFormat="1" applyFont="1" applyFill="1" applyBorder="1" applyAlignment="1" applyProtection="1">
      <alignment horizontal="left" vertical="center"/>
    </xf>
    <xf numFmtId="164" fontId="7" fillId="0" borderId="0" xfId="1" applyFont="1" applyFill="1" applyAlignment="1" applyProtection="1">
      <alignment horizontal="left" vertical="center" wrapText="1"/>
    </xf>
    <xf numFmtId="167" fontId="9" fillId="0" borderId="0" xfId="1" applyNumberFormat="1" applyFont="1" applyFill="1" applyAlignment="1" applyProtection="1">
      <alignment horizontal="right" vertical="center"/>
    </xf>
    <xf numFmtId="49" fontId="13" fillId="0" borderId="0" xfId="0" applyNumberFormat="1" applyFont="1" applyFill="1" applyBorder="1" applyAlignment="1" applyProtection="1">
      <alignment horizontal="left" vertical="center" wrapText="1"/>
    </xf>
    <xf numFmtId="164" fontId="7" fillId="0" borderId="0" xfId="1" applyFont="1" applyFill="1" applyAlignment="1" applyProtection="1">
      <alignment horizontal="center" vertical="center"/>
    </xf>
    <xf numFmtId="167" fontId="10" fillId="0" borderId="0" xfId="1" applyNumberFormat="1" applyFont="1" applyFill="1" applyBorder="1" applyAlignment="1" applyProtection="1">
      <alignment horizontal="right" vertical="center"/>
    </xf>
    <xf numFmtId="167" fontId="10" fillId="0" borderId="0" xfId="1" applyNumberFormat="1" applyFont="1" applyFill="1" applyAlignment="1" applyProtection="1">
      <alignment horizontal="right" vertical="center"/>
    </xf>
    <xf numFmtId="167" fontId="12" fillId="0" borderId="0" xfId="1" applyNumberFormat="1" applyFont="1" applyFill="1" applyAlignment="1" applyProtection="1">
      <alignment horizontal="right" vertical="center"/>
    </xf>
    <xf numFmtId="49" fontId="13" fillId="0" borderId="0" xfId="0" applyNumberFormat="1" applyFont="1" applyAlignment="1" applyProtection="1">
      <alignment vertical="center"/>
    </xf>
    <xf numFmtId="164" fontId="8" fillId="0" borderId="0" xfId="1" applyFont="1" applyFill="1" applyBorder="1" applyAlignment="1" applyProtection="1">
      <alignment horizontal="left" vertical="center" wrapText="1"/>
    </xf>
    <xf numFmtId="49" fontId="16" fillId="0" borderId="0" xfId="0" applyNumberFormat="1" applyFont="1" applyAlignment="1">
      <alignment vertical="center"/>
    </xf>
    <xf numFmtId="164" fontId="8" fillId="0" borderId="0" xfId="1" applyFont="1" applyFill="1" applyBorder="1" applyAlignment="1" applyProtection="1">
      <alignment horizontal="left" vertical="center"/>
    </xf>
    <xf numFmtId="166" fontId="8" fillId="0" borderId="0" xfId="1" applyNumberFormat="1" applyFont="1" applyFill="1" applyBorder="1" applyAlignment="1" applyProtection="1">
      <alignment horizontal="right" vertical="center"/>
    </xf>
    <xf numFmtId="49" fontId="17" fillId="0" borderId="0" xfId="0" applyNumberFormat="1" applyFont="1" applyFill="1" applyAlignment="1" applyProtection="1">
      <alignment vertical="center"/>
    </xf>
    <xf numFmtId="167" fontId="10" fillId="0" borderId="0" xfId="1" applyNumberFormat="1" applyFont="1" applyFill="1" applyBorder="1" applyAlignment="1" applyProtection="1">
      <alignment horizontal="right" vertical="center" wrapText="1"/>
    </xf>
    <xf numFmtId="3" fontId="10" fillId="0" borderId="0" xfId="1" applyNumberFormat="1" applyFont="1" applyFill="1" applyBorder="1" applyAlignment="1" applyProtection="1">
      <alignment horizontal="right" vertical="center"/>
    </xf>
    <xf numFmtId="167" fontId="10" fillId="0" borderId="0" xfId="1" applyNumberFormat="1" applyFont="1" applyFill="1" applyAlignment="1" applyProtection="1">
      <alignment horizontal="right" vertical="center" wrapText="1"/>
    </xf>
    <xf numFmtId="167" fontId="8" fillId="0" borderId="0" xfId="1" applyNumberFormat="1" applyFont="1" applyFill="1" applyAlignment="1" applyProtection="1">
      <alignment horizontal="left" vertical="center" wrapText="1"/>
    </xf>
    <xf numFmtId="167" fontId="8" fillId="0" borderId="0" xfId="1" applyNumberFormat="1" applyFont="1" applyFill="1" applyAlignment="1" applyProtection="1">
      <alignment horizontal="center" vertical="center"/>
    </xf>
    <xf numFmtId="167" fontId="12" fillId="0" borderId="0" xfId="1" applyNumberFormat="1" applyFont="1" applyFill="1" applyAlignment="1" applyProtection="1">
      <alignment horizontal="right" vertical="center" wrapText="1"/>
    </xf>
    <xf numFmtId="167" fontId="13" fillId="0" borderId="0" xfId="1" applyNumberFormat="1" applyFont="1" applyFill="1" applyBorder="1" applyAlignment="1" applyProtection="1">
      <alignment horizontal="right" vertical="center"/>
    </xf>
    <xf numFmtId="167" fontId="13" fillId="0" borderId="0" xfId="1" applyNumberFormat="1" applyFont="1" applyFill="1" applyAlignment="1" applyProtection="1">
      <alignment horizontal="right" vertical="center"/>
    </xf>
    <xf numFmtId="167" fontId="12" fillId="0" borderId="0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6" fontId="9" fillId="0" borderId="0" xfId="1" applyNumberFormat="1" applyFont="1" applyFill="1" applyAlignment="1" applyProtection="1">
      <alignment horizontal="right" vertical="center"/>
    </xf>
    <xf numFmtId="166" fontId="9" fillId="0" borderId="0" xfId="1" applyNumberFormat="1" applyFont="1" applyFill="1" applyAlignment="1" applyProtection="1">
      <alignment horizontal="right" vertical="center" wrapText="1"/>
    </xf>
    <xf numFmtId="164" fontId="8" fillId="0" borderId="0" xfId="1" applyNumberFormat="1" applyFont="1" applyFill="1" applyAlignment="1" applyProtection="1">
      <alignment horizontal="left" vertical="center" wrapText="1"/>
    </xf>
    <xf numFmtId="164" fontId="8" fillId="0" borderId="0" xfId="1" applyNumberFormat="1" applyFont="1" applyFill="1" applyAlignment="1" applyProtection="1">
      <alignment horizontal="center" vertical="center"/>
    </xf>
    <xf numFmtId="164" fontId="4" fillId="0" borderId="0" xfId="1" applyFont="1" applyBorder="1" applyAlignment="1" applyProtection="1">
      <alignment horizontal="left" vertical="center"/>
    </xf>
    <xf numFmtId="164" fontId="6" fillId="0" borderId="0" xfId="1" applyFont="1" applyBorder="1" applyAlignment="1" applyProtection="1">
      <alignment horizontal="center" vertical="center"/>
    </xf>
    <xf numFmtId="167" fontId="8" fillId="0" borderId="0" xfId="1" applyNumberFormat="1" applyFont="1" applyBorder="1" applyAlignment="1" applyProtection="1">
      <alignment horizontal="right" vertical="center"/>
    </xf>
    <xf numFmtId="164" fontId="4" fillId="0" borderId="0" xfId="1" applyFont="1" applyAlignment="1" applyProtection="1">
      <alignment horizontal="left" vertical="center"/>
    </xf>
    <xf numFmtId="166" fontId="8" fillId="0" borderId="0" xfId="1" applyNumberFormat="1" applyFont="1" applyAlignment="1" applyProtection="1">
      <alignment vertical="center"/>
    </xf>
    <xf numFmtId="49" fontId="19" fillId="0" borderId="0" xfId="1" applyNumberFormat="1" applyFont="1" applyAlignment="1" applyProtection="1">
      <alignment horizontal="left" vertical="center"/>
    </xf>
    <xf numFmtId="164" fontId="8" fillId="0" borderId="3" xfId="1" applyFont="1" applyFill="1" applyBorder="1" applyAlignment="1" applyProtection="1">
      <alignment horizontal="left" vertical="center"/>
    </xf>
    <xf numFmtId="164" fontId="8" fillId="0" borderId="3" xfId="1" applyFont="1" applyFill="1" applyBorder="1" applyAlignment="1" applyProtection="1">
      <alignment horizontal="center" vertical="center"/>
    </xf>
    <xf numFmtId="166" fontId="8" fillId="0" borderId="3" xfId="1" applyNumberFormat="1" applyFont="1" applyFill="1" applyBorder="1" applyAlignment="1" applyProtection="1">
      <alignment horizontal="right" vertical="center"/>
    </xf>
    <xf numFmtId="164" fontId="7" fillId="0" borderId="3" xfId="1" applyFont="1" applyBorder="1" applyAlignment="1" applyProtection="1">
      <alignment horizontal="left" vertical="center"/>
    </xf>
    <xf numFmtId="164" fontId="4" fillId="0" borderId="3" xfId="1" applyFont="1" applyBorder="1" applyAlignment="1" applyProtection="1">
      <alignment horizontal="center" vertical="center"/>
    </xf>
    <xf numFmtId="164" fontId="6" fillId="0" borderId="3" xfId="1" applyFont="1" applyBorder="1" applyAlignment="1" applyProtection="1">
      <alignment vertical="center"/>
    </xf>
    <xf numFmtId="164" fontId="8" fillId="0" borderId="3" xfId="1" applyFont="1" applyFill="1" applyBorder="1" applyAlignment="1" applyProtection="1">
      <alignment horizontal="left" vertical="center" wrapText="1"/>
    </xf>
    <xf numFmtId="167" fontId="9" fillId="0" borderId="3" xfId="1" applyNumberFormat="1" applyFont="1" applyFill="1" applyBorder="1" applyAlignment="1" applyProtection="1">
      <alignment horizontal="right" vertical="center"/>
    </xf>
    <xf numFmtId="167" fontId="9" fillId="0" borderId="3" xfId="1" applyNumberFormat="1" applyFont="1" applyFill="1" applyBorder="1" applyAlignment="1" applyProtection="1">
      <alignment horizontal="right" vertical="center" wrapText="1"/>
    </xf>
    <xf numFmtId="164" fontId="8" fillId="0" borderId="3" xfId="1" applyNumberFormat="1" applyFont="1" applyFill="1" applyBorder="1" applyAlignment="1" applyProtection="1">
      <alignment horizontal="left" vertical="center" wrapText="1"/>
    </xf>
    <xf numFmtId="49" fontId="8" fillId="0" borderId="3" xfId="1" applyNumberFormat="1" applyFont="1" applyFill="1" applyBorder="1" applyAlignment="1" applyProtection="1">
      <alignment horizontal="center" vertical="center"/>
    </xf>
    <xf numFmtId="49" fontId="8" fillId="0" borderId="1" xfId="1" applyNumberFormat="1" applyFont="1" applyFill="1" applyBorder="1" applyAlignment="1" applyProtection="1">
      <alignment horizontal="center" vertical="center"/>
    </xf>
  </cellXfs>
  <cellStyles count="12">
    <cellStyle name="Encabezado 1" xfId="4"/>
    <cellStyle name="Euro" xfId="5"/>
    <cellStyle name="Millares 2" xfId="6"/>
    <cellStyle name="Millares 2 2" xfId="7"/>
    <cellStyle name="Normal" xfId="0" builtinId="0"/>
    <cellStyle name="Normal 2" xfId="8"/>
    <cellStyle name="Normal 2 2" xfId="9"/>
    <cellStyle name="Normal 3" xfId="10"/>
    <cellStyle name="Normal 4" xfId="11"/>
    <cellStyle name="Normal_CINT-2" xfId="3"/>
    <cellStyle name="Normal_IND-1" xfId="2"/>
    <cellStyle name="Normal_IND-4" xfId="1"/>
  </cellStyles>
  <dxfs count="8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</dxfs>
  <tableStyles count="0" defaultTableStyle="TableStyleMedium2" defaultPivotStyle="PivotStyleLight16"/>
  <colors>
    <mruColors>
      <color rgb="FF669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tabColor rgb="FF00B0F0"/>
  </sheetPr>
  <dimension ref="A1:AA112"/>
  <sheetViews>
    <sheetView showGridLines="0" tabSelected="1" topLeftCell="C1" zoomScaleNormal="100" zoomScaleSheetLayoutView="100" workbookViewId="0">
      <selection activeCell="Y104" sqref="Y104"/>
    </sheetView>
  </sheetViews>
  <sheetFormatPr baseColWidth="10" defaultColWidth="8.42578125" defaultRowHeight="11.25" x14ac:dyDescent="0.2"/>
  <cols>
    <col min="1" max="1" width="10.42578125" style="5" hidden="1" customWidth="1"/>
    <col min="2" max="2" width="5.28515625" style="6" hidden="1" customWidth="1"/>
    <col min="3" max="3" width="36.140625" style="5" customWidth="1"/>
    <col min="4" max="4" width="5.7109375" style="6" customWidth="1"/>
    <col min="5" max="5" width="10.7109375" style="5" hidden="1" customWidth="1"/>
    <col min="6" max="6" width="10.28515625" style="5" hidden="1" customWidth="1"/>
    <col min="7" max="7" width="11.28515625" style="6" hidden="1" customWidth="1"/>
    <col min="8" max="8" width="21.5703125" style="6" hidden="1" customWidth="1"/>
    <col min="9" max="9" width="9.85546875" style="5" bestFit="1" customWidth="1"/>
    <col min="10" max="10" width="9.28515625" style="5" bestFit="1" customWidth="1"/>
    <col min="11" max="11" width="10" style="5" bestFit="1" customWidth="1"/>
    <col min="12" max="12" width="1.7109375" style="5" customWidth="1"/>
    <col min="13" max="13" width="9.85546875" style="5" bestFit="1" customWidth="1"/>
    <col min="14" max="14" width="9.28515625" style="5" bestFit="1" customWidth="1"/>
    <col min="15" max="15" width="10" style="5" bestFit="1" customWidth="1"/>
    <col min="16" max="16" width="1.7109375" style="5" customWidth="1"/>
    <col min="17" max="17" width="9.85546875" style="5" bestFit="1" customWidth="1"/>
    <col min="18" max="18" width="9.28515625" style="5" bestFit="1" customWidth="1"/>
    <col min="19" max="19" width="10" style="5" bestFit="1" customWidth="1"/>
    <col min="20" max="20" width="1.7109375" style="5" customWidth="1"/>
    <col min="21" max="21" width="9.85546875" style="5" bestFit="1" customWidth="1"/>
    <col min="22" max="22" width="9.28515625" style="5" bestFit="1" customWidth="1"/>
    <col min="23" max="23" width="10" style="5" bestFit="1" customWidth="1"/>
    <col min="24" max="16384" width="8.42578125" style="5"/>
  </cols>
  <sheetData>
    <row r="1" spans="1:27" s="1" customFormat="1" ht="15" customHeight="1" x14ac:dyDescent="0.2">
      <c r="B1" s="2"/>
      <c r="C1" s="82" t="s">
        <v>161</v>
      </c>
      <c r="D1" s="3"/>
      <c r="G1" s="3"/>
      <c r="H1" s="3"/>
    </row>
    <row r="2" spans="1:27" s="1" customFormat="1" ht="12" customHeight="1" x14ac:dyDescent="0.2">
      <c r="B2" s="2"/>
      <c r="C2" s="4"/>
      <c r="D2" s="3"/>
      <c r="G2" s="3"/>
      <c r="H2" s="3"/>
    </row>
    <row r="3" spans="1:27" ht="5.0999999999999996" customHeight="1" x14ac:dyDescent="0.2">
      <c r="C3" s="86"/>
      <c r="D3" s="87"/>
      <c r="E3" s="88"/>
      <c r="F3" s="88"/>
      <c r="G3" s="87"/>
      <c r="H3" s="87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7" ht="5.0999999999999996" customHeight="1" x14ac:dyDescent="0.2">
      <c r="C4" s="7"/>
      <c r="D4" s="8"/>
      <c r="E4" s="18"/>
      <c r="F4" s="18"/>
      <c r="G4" s="8"/>
      <c r="H4" s="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7" ht="12.6" customHeight="1" x14ac:dyDescent="0.2">
      <c r="C5" s="9"/>
      <c r="D5" s="10"/>
      <c r="E5" s="94">
        <v>2017</v>
      </c>
      <c r="F5" s="94"/>
      <c r="G5" s="94"/>
      <c r="H5" s="11"/>
      <c r="I5" s="93" t="s">
        <v>0</v>
      </c>
      <c r="J5" s="93"/>
      <c r="K5" s="93"/>
      <c r="L5" s="11"/>
      <c r="M5" s="93" t="s">
        <v>1</v>
      </c>
      <c r="N5" s="93"/>
      <c r="O5" s="93"/>
      <c r="P5" s="11"/>
      <c r="Q5" s="93" t="s">
        <v>162</v>
      </c>
      <c r="R5" s="93"/>
      <c r="S5" s="93"/>
      <c r="T5" s="11"/>
      <c r="U5" s="93" t="s">
        <v>164</v>
      </c>
      <c r="V5" s="93"/>
      <c r="W5" s="93"/>
    </row>
    <row r="6" spans="1:27" ht="26.1" customHeight="1" x14ac:dyDescent="0.2">
      <c r="A6" s="5" t="s">
        <v>2</v>
      </c>
      <c r="B6" s="6" t="s">
        <v>3</v>
      </c>
      <c r="C6" s="12" t="s">
        <v>4</v>
      </c>
      <c r="D6" s="13" t="s">
        <v>5</v>
      </c>
      <c r="E6" s="14" t="s">
        <v>6</v>
      </c>
      <c r="F6" s="14" t="s">
        <v>7</v>
      </c>
      <c r="G6" s="15" t="s">
        <v>8</v>
      </c>
      <c r="H6" s="15"/>
      <c r="I6" s="14" t="s">
        <v>6</v>
      </c>
      <c r="J6" s="14" t="s">
        <v>9</v>
      </c>
      <c r="K6" s="15" t="s">
        <v>8</v>
      </c>
      <c r="L6" s="15"/>
      <c r="M6" s="14" t="s">
        <v>6</v>
      </c>
      <c r="N6" s="14" t="s">
        <v>10</v>
      </c>
      <c r="O6" s="14" t="s">
        <v>8</v>
      </c>
      <c r="P6" s="15"/>
      <c r="Q6" s="14" t="s">
        <v>6</v>
      </c>
      <c r="R6" s="14" t="s">
        <v>10</v>
      </c>
      <c r="S6" s="14" t="s">
        <v>8</v>
      </c>
      <c r="T6" s="15"/>
      <c r="U6" s="14" t="s">
        <v>6</v>
      </c>
      <c r="V6" s="14" t="s">
        <v>10</v>
      </c>
      <c r="W6" s="14" t="s">
        <v>8</v>
      </c>
    </row>
    <row r="7" spans="1:27" ht="5.0999999999999996" customHeight="1" x14ac:dyDescent="0.2">
      <c r="C7" s="83"/>
      <c r="D7" s="84"/>
      <c r="E7" s="85"/>
      <c r="F7" s="85"/>
      <c r="G7" s="84"/>
      <c r="H7" s="84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7" ht="5.0999999999999996" customHeight="1" x14ac:dyDescent="0.2">
      <c r="C8" s="16"/>
      <c r="D8" s="17"/>
      <c r="E8" s="18"/>
      <c r="F8" s="18"/>
      <c r="G8" s="17"/>
      <c r="H8" s="17"/>
      <c r="I8" s="18"/>
      <c r="J8" s="18"/>
      <c r="K8" s="18"/>
      <c r="L8" s="18"/>
      <c r="P8" s="18"/>
      <c r="T8" s="18"/>
    </row>
    <row r="9" spans="1:27" ht="18" customHeight="1" x14ac:dyDescent="0.2">
      <c r="C9" s="19" t="s">
        <v>11</v>
      </c>
      <c r="D9" s="20" t="s">
        <v>12</v>
      </c>
      <c r="E9" s="21">
        <f>SUM(E10:E24)</f>
        <v>9676357.3350999989</v>
      </c>
      <c r="F9" s="21">
        <f t="shared" ref="F9:G9" si="0">SUM(F10:F24)</f>
        <v>2119592.87470651</v>
      </c>
      <c r="G9" s="21">
        <f t="shared" si="0"/>
        <v>11795950.209806511</v>
      </c>
      <c r="H9" s="17"/>
      <c r="I9" s="21">
        <v>9523.8535100000008</v>
      </c>
      <c r="J9" s="21">
        <v>1794.2582857534501</v>
      </c>
      <c r="K9" s="21">
        <v>11318.11179575345</v>
      </c>
      <c r="L9" s="21"/>
      <c r="M9" s="21">
        <v>8154.0811000000003</v>
      </c>
      <c r="N9" s="21">
        <v>1024.5889010000001</v>
      </c>
      <c r="O9" s="21">
        <v>9178.6700009999986</v>
      </c>
      <c r="P9" s="21"/>
      <c r="Q9" s="21">
        <v>5323.745710000002</v>
      </c>
      <c r="R9" s="21">
        <v>934.08360158979997</v>
      </c>
      <c r="S9" s="21">
        <v>6257.8293115898005</v>
      </c>
      <c r="T9" s="21"/>
      <c r="U9" s="21">
        <v>5158.2434700000003</v>
      </c>
      <c r="V9" s="21">
        <v>602.00310125410999</v>
      </c>
      <c r="W9" s="21">
        <v>5760.2465712541089</v>
      </c>
      <c r="X9" s="22"/>
      <c r="Y9" s="22"/>
      <c r="Z9" s="22"/>
      <c r="AA9" s="22"/>
    </row>
    <row r="10" spans="1:27" ht="12" x14ac:dyDescent="0.2">
      <c r="B10" s="6" t="s">
        <v>13</v>
      </c>
      <c r="C10" s="23" t="s">
        <v>14</v>
      </c>
      <c r="D10" s="24" t="s">
        <v>12</v>
      </c>
      <c r="E10" s="25">
        <v>1828943.4000000001</v>
      </c>
      <c r="F10" s="25">
        <v>15524.6</v>
      </c>
      <c r="G10" s="25">
        <v>1844468.0000000002</v>
      </c>
      <c r="H10" s="25"/>
      <c r="I10" s="25">
        <v>1801.04099</v>
      </c>
      <c r="J10" s="25">
        <v>14.484399999999999</v>
      </c>
      <c r="K10" s="25">
        <v>1815.5253899999998</v>
      </c>
      <c r="L10" s="25"/>
      <c r="M10" s="25">
        <v>1934.6723</v>
      </c>
      <c r="N10" s="25">
        <v>19.837201</v>
      </c>
      <c r="O10" s="25">
        <v>1954.5095010000002</v>
      </c>
      <c r="P10" s="25"/>
      <c r="Q10" s="25">
        <v>1269.2350600000004</v>
      </c>
      <c r="R10" s="25">
        <v>10.305897000000002</v>
      </c>
      <c r="S10" s="25">
        <v>1279.5409570000004</v>
      </c>
      <c r="T10" s="25"/>
      <c r="U10" s="25">
        <v>1251.5316999999995</v>
      </c>
      <c r="V10" s="25">
        <v>16.086511999999999</v>
      </c>
      <c r="W10" s="25">
        <v>1267.6182119999996</v>
      </c>
      <c r="X10" s="22"/>
      <c r="Y10" s="22"/>
      <c r="Z10" s="22"/>
      <c r="AA10" s="22"/>
    </row>
    <row r="11" spans="1:27" ht="12.75" x14ac:dyDescent="0.2">
      <c r="A11" s="26" t="s">
        <v>15</v>
      </c>
      <c r="B11" s="6" t="s">
        <v>13</v>
      </c>
      <c r="C11" s="27" t="s">
        <v>16</v>
      </c>
      <c r="D11" s="24" t="s">
        <v>12</v>
      </c>
      <c r="E11" s="25">
        <v>147044.24</v>
      </c>
      <c r="F11" s="28">
        <v>15524.64995651</v>
      </c>
      <c r="G11" s="25">
        <v>162568.88995650999</v>
      </c>
      <c r="H11" s="25"/>
      <c r="I11" s="25">
        <v>135.14703</v>
      </c>
      <c r="J11" s="28">
        <v>14.48443</v>
      </c>
      <c r="K11" s="25">
        <v>149.63146</v>
      </c>
      <c r="L11" s="25"/>
      <c r="M11" s="25">
        <v>131.1755</v>
      </c>
      <c r="N11" s="29">
        <v>19.837199999999999</v>
      </c>
      <c r="O11" s="25">
        <v>151.01270000000002</v>
      </c>
      <c r="P11" s="25"/>
      <c r="Q11" s="25">
        <v>115.38494000000004</v>
      </c>
      <c r="R11" s="29">
        <v>10.305897000000002</v>
      </c>
      <c r="S11" s="25">
        <v>125.69083700000004</v>
      </c>
      <c r="T11" s="25"/>
      <c r="U11" s="25">
        <v>97.292420000000021</v>
      </c>
      <c r="V11" s="29">
        <v>16.086511999999999</v>
      </c>
      <c r="W11" s="25">
        <v>113.37893200000002</v>
      </c>
      <c r="X11" s="22"/>
      <c r="Y11" s="22"/>
      <c r="Z11" s="22"/>
      <c r="AA11" s="22"/>
    </row>
    <row r="12" spans="1:27" ht="12.75" x14ac:dyDescent="0.2">
      <c r="A12" s="26" t="s">
        <v>17</v>
      </c>
      <c r="B12" s="6" t="s">
        <v>13</v>
      </c>
      <c r="C12" s="27" t="s">
        <v>18</v>
      </c>
      <c r="D12" s="24" t="s">
        <v>12</v>
      </c>
      <c r="E12" s="25">
        <v>517617.65</v>
      </c>
      <c r="F12" s="28">
        <v>0</v>
      </c>
      <c r="G12" s="25">
        <v>517617.65</v>
      </c>
      <c r="H12" s="25"/>
      <c r="I12" s="25">
        <v>549.51178000000004</v>
      </c>
      <c r="J12" s="28">
        <v>0</v>
      </c>
      <c r="K12" s="25">
        <v>549.51178000000004</v>
      </c>
      <c r="L12" s="25"/>
      <c r="M12" s="25">
        <v>556.2373</v>
      </c>
      <c r="N12" s="29">
        <v>0</v>
      </c>
      <c r="O12" s="25">
        <v>556.2373</v>
      </c>
      <c r="P12" s="25"/>
      <c r="Q12" s="25">
        <v>302.58064999999976</v>
      </c>
      <c r="R12" s="29" t="s">
        <v>155</v>
      </c>
      <c r="S12" s="25">
        <v>302.58064999999976</v>
      </c>
      <c r="T12" s="25"/>
      <c r="U12" s="25">
        <v>318.48463999999967</v>
      </c>
      <c r="V12" s="29" t="s">
        <v>155</v>
      </c>
      <c r="W12" s="25">
        <v>318.48463999999967</v>
      </c>
      <c r="X12" s="22"/>
      <c r="Y12" s="22"/>
      <c r="Z12" s="22"/>
      <c r="AA12" s="22"/>
    </row>
    <row r="13" spans="1:27" ht="12.75" x14ac:dyDescent="0.2">
      <c r="A13" s="26" t="s">
        <v>19</v>
      </c>
      <c r="B13" s="6" t="s">
        <v>13</v>
      </c>
      <c r="C13" s="27" t="s">
        <v>20</v>
      </c>
      <c r="D13" s="24" t="s">
        <v>12</v>
      </c>
      <c r="E13" s="25">
        <v>174149.91999999998</v>
      </c>
      <c r="F13" s="28">
        <v>0</v>
      </c>
      <c r="G13" s="25">
        <v>174149.91999999998</v>
      </c>
      <c r="H13" s="25"/>
      <c r="I13" s="25">
        <v>192.93800000000002</v>
      </c>
      <c r="J13" s="28">
        <v>0</v>
      </c>
      <c r="K13" s="25">
        <v>192.93800000000002</v>
      </c>
      <c r="L13" s="25"/>
      <c r="M13" s="25">
        <v>167.20189999999999</v>
      </c>
      <c r="N13" s="29">
        <v>0</v>
      </c>
      <c r="O13" s="25">
        <v>167.20189999999999</v>
      </c>
      <c r="P13" s="25"/>
      <c r="Q13" s="25">
        <v>101.61971000000007</v>
      </c>
      <c r="R13" s="29" t="s">
        <v>155</v>
      </c>
      <c r="S13" s="25">
        <v>101.61971000000007</v>
      </c>
      <c r="T13" s="25"/>
      <c r="U13" s="25">
        <v>82.272710000000004</v>
      </c>
      <c r="V13" s="29" t="s">
        <v>155</v>
      </c>
      <c r="W13" s="25">
        <v>82.272710000000004</v>
      </c>
      <c r="X13" s="22"/>
      <c r="Y13" s="22"/>
      <c r="Z13" s="22"/>
      <c r="AA13" s="22"/>
    </row>
    <row r="14" spans="1:27" ht="12" x14ac:dyDescent="0.2">
      <c r="B14" s="6" t="s">
        <v>13</v>
      </c>
      <c r="C14" s="23" t="s">
        <v>21</v>
      </c>
      <c r="D14" s="24" t="s">
        <v>12</v>
      </c>
      <c r="E14" s="25">
        <v>1014917.5800000001</v>
      </c>
      <c r="F14" s="25">
        <v>134.5</v>
      </c>
      <c r="G14" s="25">
        <v>1015052.0800000001</v>
      </c>
      <c r="H14" s="25"/>
      <c r="I14" s="25">
        <v>961.24186999999995</v>
      </c>
      <c r="J14" s="25">
        <v>0.1396</v>
      </c>
      <c r="K14" s="25">
        <v>961.38146999999992</v>
      </c>
      <c r="L14" s="25"/>
      <c r="M14" s="25">
        <v>1329.8763000000001</v>
      </c>
      <c r="N14" s="25">
        <v>0</v>
      </c>
      <c r="O14" s="25">
        <v>1329.8763000000001</v>
      </c>
      <c r="P14" s="25"/>
      <c r="Q14" s="25">
        <v>859.82893999999987</v>
      </c>
      <c r="R14" s="25" t="s">
        <v>155</v>
      </c>
      <c r="S14" s="25">
        <v>859.82893999999987</v>
      </c>
      <c r="T14" s="25"/>
      <c r="U14" s="25">
        <v>860.5421400000007</v>
      </c>
      <c r="V14" s="25" t="s">
        <v>155</v>
      </c>
      <c r="W14" s="25">
        <v>860.5421400000007</v>
      </c>
      <c r="X14" s="22"/>
      <c r="Y14" s="22"/>
      <c r="Z14" s="22"/>
      <c r="AA14" s="22"/>
    </row>
    <row r="15" spans="1:27" ht="12" x14ac:dyDescent="0.2">
      <c r="B15" s="6" t="s">
        <v>13</v>
      </c>
      <c r="C15" s="23" t="s">
        <v>22</v>
      </c>
      <c r="D15" s="24" t="s">
        <v>12</v>
      </c>
      <c r="E15" s="25">
        <v>2483663.89</v>
      </c>
      <c r="F15" s="25">
        <v>1272.3</v>
      </c>
      <c r="G15" s="25">
        <v>2484936.19</v>
      </c>
      <c r="H15" s="25"/>
      <c r="I15" s="25">
        <v>2454.0180800000003</v>
      </c>
      <c r="J15" s="25">
        <v>0.67959999999999998</v>
      </c>
      <c r="K15" s="25">
        <v>2454.6976800000002</v>
      </c>
      <c r="L15" s="25"/>
      <c r="M15" s="25">
        <v>2452.8346000000001</v>
      </c>
      <c r="N15" s="25">
        <v>1.3054000000000001</v>
      </c>
      <c r="O15" s="25">
        <v>2454.14</v>
      </c>
      <c r="P15" s="25"/>
      <c r="Q15" s="25">
        <v>1698.0738800000008</v>
      </c>
      <c r="R15" s="25">
        <v>0.51301897070000002</v>
      </c>
      <c r="S15" s="25">
        <v>1698.5868989707008</v>
      </c>
      <c r="T15" s="25"/>
      <c r="U15" s="25">
        <v>1713.3225099999997</v>
      </c>
      <c r="V15" s="25">
        <v>0.83745347882999988</v>
      </c>
      <c r="W15" s="25">
        <v>1714.1599634788297</v>
      </c>
      <c r="X15" s="22"/>
      <c r="Y15" s="22"/>
      <c r="Z15" s="22"/>
      <c r="AA15" s="22"/>
    </row>
    <row r="16" spans="1:27" ht="12.75" x14ac:dyDescent="0.2">
      <c r="A16" s="26" t="s">
        <v>23</v>
      </c>
      <c r="B16" s="6" t="s">
        <v>13</v>
      </c>
      <c r="C16" s="27" t="s">
        <v>24</v>
      </c>
      <c r="D16" s="24" t="s">
        <v>12</v>
      </c>
      <c r="E16" s="25">
        <v>584072.39</v>
      </c>
      <c r="F16" s="28">
        <v>44.8</v>
      </c>
      <c r="G16" s="25">
        <v>584117.19000000006</v>
      </c>
      <c r="H16" s="25"/>
      <c r="I16" s="25">
        <v>553.90575000000001</v>
      </c>
      <c r="J16" s="28">
        <v>4.5658103449999994E-2</v>
      </c>
      <c r="K16" s="25">
        <v>553.95140810344992</v>
      </c>
      <c r="L16" s="25"/>
      <c r="M16" s="25">
        <v>403.14249999999998</v>
      </c>
      <c r="N16" s="29">
        <v>0.10672602</v>
      </c>
      <c r="O16" s="25">
        <v>403.24922601999998</v>
      </c>
      <c r="P16" s="25"/>
      <c r="Q16" s="25">
        <v>290.80106000000012</v>
      </c>
      <c r="R16" s="29">
        <v>7.0282110000000009E-2</v>
      </c>
      <c r="S16" s="25">
        <v>290.87134211000011</v>
      </c>
      <c r="T16" s="25"/>
      <c r="U16" s="25">
        <v>317.2317299999998</v>
      </c>
      <c r="V16" s="29">
        <v>4.8000000000000001E-2</v>
      </c>
      <c r="W16" s="25">
        <v>317.2797299999998</v>
      </c>
      <c r="X16" s="22"/>
      <c r="Y16" s="22"/>
      <c r="Z16" s="22"/>
      <c r="AA16" s="22"/>
    </row>
    <row r="17" spans="1:27" ht="12.75" x14ac:dyDescent="0.2">
      <c r="A17" s="26" t="s">
        <v>25</v>
      </c>
      <c r="B17" s="6" t="s">
        <v>13</v>
      </c>
      <c r="C17" s="27" t="s">
        <v>26</v>
      </c>
      <c r="D17" s="24" t="s">
        <v>12</v>
      </c>
      <c r="E17" s="25">
        <v>111257.25</v>
      </c>
      <c r="F17" s="28">
        <v>425.82440000000003</v>
      </c>
      <c r="G17" s="25">
        <v>111683.0744</v>
      </c>
      <c r="H17" s="25"/>
      <c r="I17" s="25">
        <v>89.535149999999987</v>
      </c>
      <c r="J17" s="28">
        <v>0.2565537</v>
      </c>
      <c r="K17" s="25">
        <v>89.791703699999999</v>
      </c>
      <c r="L17" s="25"/>
      <c r="M17" s="25">
        <v>95.256799999999998</v>
      </c>
      <c r="N17" s="29">
        <v>0.22837771770000001</v>
      </c>
      <c r="O17" s="25">
        <v>95.485177717699997</v>
      </c>
      <c r="P17" s="25"/>
      <c r="Q17" s="25">
        <v>58.472629999999988</v>
      </c>
      <c r="R17" s="29">
        <v>0.12717248</v>
      </c>
      <c r="S17" s="25">
        <v>58.599802479999987</v>
      </c>
      <c r="T17" s="25"/>
      <c r="U17" s="25">
        <v>55.485550000000003</v>
      </c>
      <c r="V17" s="29">
        <v>4.5340000000000005E-2</v>
      </c>
      <c r="W17" s="25">
        <v>55.530890000000007</v>
      </c>
      <c r="X17" s="22"/>
      <c r="Y17" s="22"/>
      <c r="Z17" s="22"/>
      <c r="AA17" s="22"/>
    </row>
    <row r="18" spans="1:27" ht="12.75" x14ac:dyDescent="0.2">
      <c r="A18" s="26" t="s">
        <v>27</v>
      </c>
      <c r="B18" s="6" t="s">
        <v>13</v>
      </c>
      <c r="C18" s="27" t="s">
        <v>28</v>
      </c>
      <c r="D18" s="24" t="s">
        <v>12</v>
      </c>
      <c r="E18" s="25">
        <v>100330.95000000001</v>
      </c>
      <c r="F18" s="28">
        <v>2.7003499999999998</v>
      </c>
      <c r="G18" s="25">
        <v>100333.65035000001</v>
      </c>
      <c r="H18" s="25"/>
      <c r="I18" s="25">
        <v>78.679120000000012</v>
      </c>
      <c r="J18" s="28">
        <v>3.9439499999999999E-3</v>
      </c>
      <c r="K18" s="25">
        <v>78.683063950000005</v>
      </c>
      <c r="L18" s="25"/>
      <c r="M18" s="25">
        <v>101.13249999999999</v>
      </c>
      <c r="N18" s="29">
        <v>6.982824E-2</v>
      </c>
      <c r="O18" s="25">
        <v>101.20232824</v>
      </c>
      <c r="P18" s="25"/>
      <c r="Q18" s="25">
        <v>59.308930000000032</v>
      </c>
      <c r="R18" s="29">
        <v>4.6578679999999997E-2</v>
      </c>
      <c r="S18" s="25">
        <v>59.355508680000035</v>
      </c>
      <c r="T18" s="25"/>
      <c r="U18" s="25">
        <v>62.089899999999957</v>
      </c>
      <c r="V18" s="29">
        <v>2.794E-3</v>
      </c>
      <c r="W18" s="25">
        <v>62.092693999999959</v>
      </c>
      <c r="X18" s="22"/>
      <c r="Y18" s="22"/>
      <c r="Z18" s="22"/>
      <c r="AA18" s="22"/>
    </row>
    <row r="19" spans="1:27" ht="12" x14ac:dyDescent="0.2">
      <c r="B19" s="6" t="s">
        <v>13</v>
      </c>
      <c r="C19" s="23" t="s">
        <v>29</v>
      </c>
      <c r="D19" s="24" t="s">
        <v>12</v>
      </c>
      <c r="E19" s="25">
        <v>778603.10000000009</v>
      </c>
      <c r="F19" s="25">
        <v>970124.80000000005</v>
      </c>
      <c r="G19" s="25">
        <v>1748727.9000000001</v>
      </c>
      <c r="H19" s="25"/>
      <c r="I19" s="25">
        <v>806.77893000000006</v>
      </c>
      <c r="J19" s="25">
        <v>812.33309999999994</v>
      </c>
      <c r="K19" s="25">
        <v>1619.11203</v>
      </c>
      <c r="L19" s="25"/>
      <c r="M19" s="25">
        <v>739.14710000000002</v>
      </c>
      <c r="N19" s="25">
        <v>873.22410000000002</v>
      </c>
      <c r="O19" s="25">
        <v>1612.3712</v>
      </c>
      <c r="P19" s="25"/>
      <c r="Q19" s="25">
        <v>523.91267000000016</v>
      </c>
      <c r="R19" s="25">
        <v>779.73286346999987</v>
      </c>
      <c r="S19" s="25">
        <v>1303.6455334699999</v>
      </c>
      <c r="T19" s="25"/>
      <c r="U19" s="25">
        <v>464.50655000000017</v>
      </c>
      <c r="V19" s="25">
        <v>509.41138162250991</v>
      </c>
      <c r="W19" s="25">
        <v>973.91793162251008</v>
      </c>
      <c r="X19" s="22"/>
      <c r="Y19" s="22"/>
      <c r="Z19" s="22"/>
      <c r="AA19" s="22"/>
    </row>
    <row r="20" spans="1:27" ht="12" x14ac:dyDescent="0.2">
      <c r="B20" s="6" t="s">
        <v>13</v>
      </c>
      <c r="C20" s="27" t="s">
        <v>30</v>
      </c>
      <c r="D20" s="24" t="s">
        <v>12</v>
      </c>
      <c r="E20" s="25">
        <v>404732.69999999995</v>
      </c>
      <c r="F20" s="25">
        <v>0</v>
      </c>
      <c r="G20" s="25">
        <v>404732.69999999995</v>
      </c>
      <c r="H20" s="25"/>
      <c r="I20" s="25">
        <v>460.86975000000001</v>
      </c>
      <c r="J20" s="25">
        <v>0</v>
      </c>
      <c r="K20" s="25">
        <v>460.86975000000001</v>
      </c>
      <c r="L20" s="25"/>
      <c r="M20" s="25">
        <v>426.22800000000001</v>
      </c>
      <c r="N20" s="25">
        <v>0</v>
      </c>
      <c r="O20" s="25">
        <v>426.22800000000001</v>
      </c>
      <c r="P20" s="25"/>
      <c r="Q20" s="25">
        <v>266.59568000000007</v>
      </c>
      <c r="R20" s="25" t="s">
        <v>155</v>
      </c>
      <c r="S20" s="25">
        <v>266.59568000000007</v>
      </c>
      <c r="T20" s="25"/>
      <c r="U20" s="25">
        <v>225.78600999999998</v>
      </c>
      <c r="V20" s="25" t="s">
        <v>155</v>
      </c>
      <c r="W20" s="25">
        <v>225.78600999999998</v>
      </c>
      <c r="X20" s="22"/>
      <c r="Y20" s="22"/>
      <c r="Z20" s="22"/>
      <c r="AA20" s="22"/>
    </row>
    <row r="21" spans="1:27" ht="12" x14ac:dyDescent="0.2">
      <c r="B21" s="6" t="s">
        <v>13</v>
      </c>
      <c r="C21" s="27" t="s">
        <v>31</v>
      </c>
      <c r="D21" s="24" t="s">
        <v>12</v>
      </c>
      <c r="E21" s="25">
        <v>373870.4</v>
      </c>
      <c r="F21" s="25">
        <v>970124.80000000005</v>
      </c>
      <c r="G21" s="25">
        <v>1343995.2000000002</v>
      </c>
      <c r="H21" s="25"/>
      <c r="I21" s="25">
        <v>345.90917999999999</v>
      </c>
      <c r="J21" s="25">
        <v>812.33309999999994</v>
      </c>
      <c r="K21" s="25">
        <v>1158.2422799999999</v>
      </c>
      <c r="L21" s="25"/>
      <c r="M21" s="25">
        <v>312.91909999999996</v>
      </c>
      <c r="N21" s="25">
        <v>873.22410000000002</v>
      </c>
      <c r="O21" s="25">
        <v>1186.1432</v>
      </c>
      <c r="P21" s="25"/>
      <c r="Q21" s="25">
        <v>257.31699000000003</v>
      </c>
      <c r="R21" s="25">
        <v>779.73286346999987</v>
      </c>
      <c r="S21" s="25">
        <v>1037.04985347</v>
      </c>
      <c r="T21" s="25"/>
      <c r="U21" s="25">
        <v>238.7205400000002</v>
      </c>
      <c r="V21" s="25">
        <v>509.41138162250991</v>
      </c>
      <c r="W21" s="25">
        <v>748.13192162251016</v>
      </c>
      <c r="X21" s="22"/>
      <c r="Y21" s="22"/>
      <c r="Z21" s="22"/>
      <c r="AA21" s="22"/>
    </row>
    <row r="22" spans="1:27" ht="12" x14ac:dyDescent="0.2">
      <c r="B22" s="6" t="s">
        <v>13</v>
      </c>
      <c r="C22" s="23" t="s">
        <v>32</v>
      </c>
      <c r="D22" s="24" t="s">
        <v>12</v>
      </c>
      <c r="E22" s="25">
        <v>132174</v>
      </c>
      <c r="F22" s="25">
        <v>146315.6</v>
      </c>
      <c r="G22" s="25">
        <v>278489.59999999998</v>
      </c>
      <c r="H22" s="25"/>
      <c r="I22" s="25">
        <v>161.51317</v>
      </c>
      <c r="J22" s="25">
        <v>139.37350000000001</v>
      </c>
      <c r="K22" s="25">
        <v>300.88667000000004</v>
      </c>
      <c r="L22" s="25"/>
      <c r="M22" s="25">
        <v>160.52970000000002</v>
      </c>
      <c r="N22" s="25">
        <v>129.92850000000001</v>
      </c>
      <c r="O22" s="25">
        <v>290.45820000000003</v>
      </c>
      <c r="P22" s="25"/>
      <c r="Q22" s="25">
        <v>66.033109999999979</v>
      </c>
      <c r="R22" s="25">
        <v>143.43776784910003</v>
      </c>
      <c r="S22" s="25">
        <v>209.47087784910002</v>
      </c>
      <c r="T22" s="25"/>
      <c r="U22" s="25">
        <v>61.18095999999997</v>
      </c>
      <c r="V22" s="25">
        <v>75.639003077199988</v>
      </c>
      <c r="W22" s="25">
        <v>136.81996307719996</v>
      </c>
      <c r="X22" s="22"/>
      <c r="Y22" s="22"/>
      <c r="Z22" s="22"/>
      <c r="AA22" s="22"/>
    </row>
    <row r="23" spans="1:27" ht="12" x14ac:dyDescent="0.2">
      <c r="B23" s="6" t="s">
        <v>13</v>
      </c>
      <c r="C23" s="23" t="s">
        <v>33</v>
      </c>
      <c r="D23" s="24" t="s">
        <v>12</v>
      </c>
      <c r="E23" s="25">
        <v>98760.705099999992</v>
      </c>
      <c r="F23" s="25">
        <v>47.8</v>
      </c>
      <c r="G23" s="25">
        <v>98808.505099999995</v>
      </c>
      <c r="H23" s="25"/>
      <c r="I23" s="25">
        <v>71.47881000000001</v>
      </c>
      <c r="J23" s="25">
        <v>7.1800000000000003E-2</v>
      </c>
      <c r="K23" s="25">
        <v>71.55061000000002</v>
      </c>
      <c r="L23" s="25"/>
      <c r="M23" s="25">
        <v>91.286799999999999</v>
      </c>
      <c r="N23" s="25">
        <v>0.21730000000000002</v>
      </c>
      <c r="O23" s="25">
        <v>91.504100000000008</v>
      </c>
      <c r="P23" s="25"/>
      <c r="Q23" s="25">
        <v>43.352210000000014</v>
      </c>
      <c r="R23" s="25">
        <v>7.288E-2</v>
      </c>
      <c r="S23" s="25">
        <v>43.425090000000012</v>
      </c>
      <c r="T23" s="25"/>
      <c r="U23" s="25">
        <v>37.077640000000002</v>
      </c>
      <c r="V23" s="25">
        <v>2.5479999999999999E-3</v>
      </c>
      <c r="W23" s="25">
        <v>37.080188</v>
      </c>
      <c r="X23" s="22"/>
      <c r="Y23" s="22"/>
      <c r="Z23" s="22"/>
      <c r="AA23" s="22"/>
    </row>
    <row r="24" spans="1:27" ht="12" x14ac:dyDescent="0.2">
      <c r="B24" s="6" t="s">
        <v>13</v>
      </c>
      <c r="C24" s="23" t="s">
        <v>34</v>
      </c>
      <c r="D24" s="24" t="s">
        <v>12</v>
      </c>
      <c r="E24" s="25">
        <v>926219.16</v>
      </c>
      <c r="F24" s="25">
        <v>50.5</v>
      </c>
      <c r="G24" s="25">
        <v>926269.66</v>
      </c>
      <c r="H24" s="25"/>
      <c r="I24" s="25">
        <v>861.28589999999997</v>
      </c>
      <c r="J24" s="25">
        <v>5.2600000000000001E-2</v>
      </c>
      <c r="K24" s="25">
        <v>861.33849999999995</v>
      </c>
      <c r="L24" s="25"/>
      <c r="M24" s="25">
        <v>1445.7343000000001</v>
      </c>
      <c r="N24" s="25">
        <v>7.640000000000001E-2</v>
      </c>
      <c r="O24" s="25">
        <v>1445.8107</v>
      </c>
      <c r="P24" s="25"/>
      <c r="Q24" s="25">
        <v>863.30983999999989</v>
      </c>
      <c r="R24" s="25">
        <v>2.11743E-2</v>
      </c>
      <c r="S24" s="25">
        <v>863.33101429999988</v>
      </c>
      <c r="T24" s="25"/>
      <c r="U24" s="25">
        <v>770.08196999999984</v>
      </c>
      <c r="V24" s="25">
        <v>2.6203075570000001E-2</v>
      </c>
      <c r="W24" s="25">
        <v>770.10817307556988</v>
      </c>
      <c r="X24" s="22"/>
      <c r="Y24" s="22"/>
      <c r="Z24" s="22"/>
      <c r="AA24" s="22"/>
    </row>
    <row r="25" spans="1:27" ht="18" customHeight="1" x14ac:dyDescent="0.2">
      <c r="C25" s="30" t="s">
        <v>35</v>
      </c>
      <c r="D25" s="20" t="s">
        <v>12</v>
      </c>
      <c r="E25" s="31">
        <f>(E26+E28+E29+E30+E31+E32+E33+E34+E35+E36+E37+E40+((E27+E38+E39)/1000))</f>
        <v>2752.6237999999998</v>
      </c>
      <c r="F25" s="32">
        <f t="shared" ref="F25:G25" si="1">(F26+F28+F29+F30+F31+F32+F33+F34+F35+F36+F37+F40+((F27+F38+F39)/1000))</f>
        <v>973.06129800530005</v>
      </c>
      <c r="G25" s="21">
        <f t="shared" si="1"/>
        <v>3725.6850980053005</v>
      </c>
      <c r="H25" s="25"/>
      <c r="I25" s="31">
        <f>(I26+I28+I29+I30+I31+I32+I33+I34+I35+I36+I37+I40+((I27+I38+I39)/1000))</f>
        <v>2759.77</v>
      </c>
      <c r="J25" s="32">
        <f t="shared" ref="J25:K25" si="2">(J26+J28+J29+J30+J31+J32+J33+J34+J35+J36+J37+J40+((J27+J38+J39)/1000))</f>
        <v>1050.1499712455202</v>
      </c>
      <c r="K25" s="21">
        <f t="shared" si="2"/>
        <v>3809.9199712455197</v>
      </c>
      <c r="L25" s="21"/>
      <c r="M25" s="33">
        <v>2285.7622999999994</v>
      </c>
      <c r="N25" s="34">
        <v>950.98880599903009</v>
      </c>
      <c r="O25" s="21">
        <v>3236.7511059990297</v>
      </c>
      <c r="P25" s="21"/>
      <c r="Q25" s="33">
        <v>2147.9155099999998</v>
      </c>
      <c r="R25" s="34">
        <v>968.49688801551008</v>
      </c>
      <c r="S25" s="21">
        <v>3118.95878801551</v>
      </c>
      <c r="T25" s="21"/>
      <c r="U25" s="33">
        <v>1729.6488099999997</v>
      </c>
      <c r="V25" s="34">
        <v>945.15684632225009</v>
      </c>
      <c r="W25" s="21">
        <v>2674.8056563222499</v>
      </c>
    </row>
    <row r="26" spans="1:27" ht="13.5" customHeight="1" x14ac:dyDescent="0.2">
      <c r="B26" s="6" t="s">
        <v>13</v>
      </c>
      <c r="C26" s="35" t="s">
        <v>36</v>
      </c>
      <c r="D26" s="24" t="s">
        <v>12</v>
      </c>
      <c r="E26" s="25">
        <v>42.392000000000003</v>
      </c>
      <c r="F26" s="28">
        <v>1.8</v>
      </c>
      <c r="G26" s="25">
        <v>44.192</v>
      </c>
      <c r="H26" s="25"/>
      <c r="I26" s="25">
        <v>43.1</v>
      </c>
      <c r="J26" s="28">
        <v>2</v>
      </c>
      <c r="K26" s="25">
        <v>45.1</v>
      </c>
      <c r="L26" s="25"/>
      <c r="M26" s="25">
        <v>39.700000000000003</v>
      </c>
      <c r="N26" s="29">
        <v>2.9</v>
      </c>
      <c r="O26" s="25">
        <v>42.6</v>
      </c>
      <c r="P26" s="25"/>
      <c r="Q26" s="25">
        <v>35.299999999999997</v>
      </c>
      <c r="R26" s="29">
        <v>1.63141626386</v>
      </c>
      <c r="S26" s="25">
        <v>36.931416263859994</v>
      </c>
      <c r="T26" s="25"/>
      <c r="U26" s="25">
        <v>34.136549999999993</v>
      </c>
      <c r="V26" s="29">
        <v>1.77112038328</v>
      </c>
      <c r="W26" s="25">
        <v>35.907670383279992</v>
      </c>
    </row>
    <row r="27" spans="1:27" ht="12" x14ac:dyDescent="0.2">
      <c r="A27" s="36" t="s">
        <v>37</v>
      </c>
      <c r="B27" s="6" t="s">
        <v>13</v>
      </c>
      <c r="C27" s="35" t="s">
        <v>38</v>
      </c>
      <c r="D27" s="24" t="s">
        <v>39</v>
      </c>
      <c r="E27" s="25">
        <v>847.8</v>
      </c>
      <c r="F27" s="25">
        <v>120.95801000000002</v>
      </c>
      <c r="G27" s="25">
        <v>968.75801000000001</v>
      </c>
      <c r="H27" s="25"/>
      <c r="I27" s="25">
        <v>938.1</v>
      </c>
      <c r="J27" s="25">
        <v>25.008839999999999</v>
      </c>
      <c r="K27" s="25">
        <v>963.10883999999999</v>
      </c>
      <c r="L27" s="25"/>
      <c r="M27" s="25">
        <v>867.3</v>
      </c>
      <c r="N27" s="25">
        <v>54.384</v>
      </c>
      <c r="O27" s="25">
        <v>921.68399999999997</v>
      </c>
      <c r="P27" s="25"/>
      <c r="Q27" s="25">
        <v>693.8</v>
      </c>
      <c r="R27" s="25" t="s">
        <v>155</v>
      </c>
      <c r="S27" s="25">
        <v>693.8</v>
      </c>
      <c r="T27" s="25"/>
      <c r="U27" s="25">
        <v>657.5</v>
      </c>
      <c r="V27" s="25">
        <v>2.4902999999999998E-2</v>
      </c>
      <c r="W27" s="25">
        <v>657.52490299999999</v>
      </c>
    </row>
    <row r="28" spans="1:27" ht="12" x14ac:dyDescent="0.2">
      <c r="B28" s="6" t="s">
        <v>13</v>
      </c>
      <c r="C28" s="35" t="s">
        <v>40</v>
      </c>
      <c r="D28" s="24" t="s">
        <v>12</v>
      </c>
      <c r="E28" s="25">
        <v>145.5</v>
      </c>
      <c r="F28" s="28">
        <v>4.2</v>
      </c>
      <c r="G28" s="25">
        <v>149.69999999999999</v>
      </c>
      <c r="H28" s="25"/>
      <c r="I28" s="25">
        <v>149.4</v>
      </c>
      <c r="J28" s="28">
        <v>3.7</v>
      </c>
      <c r="K28" s="25">
        <v>153.1</v>
      </c>
      <c r="L28" s="25"/>
      <c r="M28" s="25">
        <v>134.30000000000001</v>
      </c>
      <c r="N28" s="29">
        <v>4.2</v>
      </c>
      <c r="O28" s="25">
        <v>138.5</v>
      </c>
      <c r="P28" s="25"/>
      <c r="Q28" s="25">
        <v>93.4</v>
      </c>
      <c r="R28" s="29">
        <v>2.7290934800000004</v>
      </c>
      <c r="S28" s="25">
        <v>96.129093480000009</v>
      </c>
      <c r="T28" s="25"/>
      <c r="U28" s="25">
        <v>42.184429999999992</v>
      </c>
      <c r="V28" s="29">
        <v>4.5802187300699977</v>
      </c>
      <c r="W28" s="25">
        <v>46.764648730069993</v>
      </c>
    </row>
    <row r="29" spans="1:27" ht="12" x14ac:dyDescent="0.2">
      <c r="B29" s="6" t="s">
        <v>13</v>
      </c>
      <c r="C29" s="35" t="s">
        <v>41</v>
      </c>
      <c r="D29" s="24" t="s">
        <v>12</v>
      </c>
      <c r="E29" s="25">
        <v>119.8</v>
      </c>
      <c r="F29" s="28">
        <v>27.8</v>
      </c>
      <c r="G29" s="25">
        <v>147.6</v>
      </c>
      <c r="H29" s="25"/>
      <c r="I29" s="25">
        <v>116.9</v>
      </c>
      <c r="J29" s="28">
        <v>87.8</v>
      </c>
      <c r="K29" s="25">
        <v>204.7</v>
      </c>
      <c r="L29" s="25"/>
      <c r="M29" s="25">
        <v>111.5</v>
      </c>
      <c r="N29" s="29">
        <v>31.6</v>
      </c>
      <c r="O29" s="25">
        <v>143.1</v>
      </c>
      <c r="P29" s="25"/>
      <c r="Q29" s="25">
        <v>117.1</v>
      </c>
      <c r="R29" s="29">
        <v>43.807318547809977</v>
      </c>
      <c r="S29" s="25">
        <v>160.90731854780998</v>
      </c>
      <c r="T29" s="25"/>
      <c r="U29" s="25">
        <v>83.588650000000015</v>
      </c>
      <c r="V29" s="29">
        <v>27.753517953980008</v>
      </c>
      <c r="W29" s="25">
        <v>111.34216795398002</v>
      </c>
    </row>
    <row r="30" spans="1:27" ht="12" x14ac:dyDescent="0.2">
      <c r="B30" s="6" t="s">
        <v>13</v>
      </c>
      <c r="C30" s="35" t="s">
        <v>42</v>
      </c>
      <c r="D30" s="24" t="s">
        <v>12</v>
      </c>
      <c r="E30" s="25">
        <v>7.6</v>
      </c>
      <c r="F30" s="28">
        <v>307.39999999999998</v>
      </c>
      <c r="G30" s="25">
        <v>315</v>
      </c>
      <c r="H30" s="25"/>
      <c r="I30" s="25">
        <v>7.9</v>
      </c>
      <c r="J30" s="28">
        <v>279.8</v>
      </c>
      <c r="K30" s="25">
        <v>287.7</v>
      </c>
      <c r="L30" s="25"/>
      <c r="M30" s="25">
        <v>5.3</v>
      </c>
      <c r="N30" s="29">
        <v>286.60000000000002</v>
      </c>
      <c r="O30" s="25">
        <v>291.90000000000003</v>
      </c>
      <c r="P30" s="25"/>
      <c r="Q30" s="25">
        <v>4.0999999999999996</v>
      </c>
      <c r="R30" s="29">
        <v>410.22276495779016</v>
      </c>
      <c r="S30" s="25">
        <v>414.32276495779018</v>
      </c>
      <c r="T30" s="25"/>
      <c r="U30" s="25">
        <v>4.58</v>
      </c>
      <c r="V30" s="29">
        <v>352.51234215033008</v>
      </c>
      <c r="W30" s="25">
        <v>357.09234215033007</v>
      </c>
    </row>
    <row r="31" spans="1:27" ht="12" x14ac:dyDescent="0.2">
      <c r="B31" s="6" t="s">
        <v>13</v>
      </c>
      <c r="C31" s="35" t="s">
        <v>43</v>
      </c>
      <c r="D31" s="24" t="s">
        <v>12</v>
      </c>
      <c r="E31" s="37">
        <v>15.8</v>
      </c>
      <c r="F31" s="28">
        <v>4.9000000000000004</v>
      </c>
      <c r="G31" s="25">
        <v>20.700000000000003</v>
      </c>
      <c r="H31" s="25"/>
      <c r="I31" s="37">
        <v>15.842000000000001</v>
      </c>
      <c r="J31" s="28">
        <v>6.2</v>
      </c>
      <c r="K31" s="25">
        <v>22.042000000000002</v>
      </c>
      <c r="L31" s="25"/>
      <c r="M31" s="37">
        <v>10</v>
      </c>
      <c r="N31" s="29">
        <v>5.8</v>
      </c>
      <c r="O31" s="25">
        <v>15.8</v>
      </c>
      <c r="P31" s="25"/>
      <c r="Q31" s="37">
        <v>9.9536100000000012</v>
      </c>
      <c r="R31" s="29">
        <v>4.2628374713000028</v>
      </c>
      <c r="S31" s="25">
        <v>16.762837471300003</v>
      </c>
      <c r="T31" s="25"/>
      <c r="U31" s="37">
        <v>7.4499199999999997</v>
      </c>
      <c r="V31" s="29">
        <v>4.9386659074199999</v>
      </c>
      <c r="W31" s="25">
        <v>12.38858590742</v>
      </c>
    </row>
    <row r="32" spans="1:27" s="41" customFormat="1" ht="12" x14ac:dyDescent="0.2">
      <c r="A32" s="36" t="s">
        <v>44</v>
      </c>
      <c r="B32" s="38" t="s">
        <v>13</v>
      </c>
      <c r="C32" s="39" t="s">
        <v>45</v>
      </c>
      <c r="D32" s="40" t="s">
        <v>12</v>
      </c>
      <c r="E32" s="25">
        <v>168.5</v>
      </c>
      <c r="F32" s="28">
        <v>464.08654187857991</v>
      </c>
      <c r="G32" s="25">
        <v>632.58654187857996</v>
      </c>
      <c r="H32" s="25"/>
      <c r="I32" s="25">
        <v>272.8</v>
      </c>
      <c r="J32" s="28">
        <v>496.12028578546</v>
      </c>
      <c r="K32" s="25">
        <v>768.92028578546001</v>
      </c>
      <c r="L32" s="25"/>
      <c r="M32" s="25">
        <v>196.1</v>
      </c>
      <c r="N32" s="29">
        <v>476.94950817942998</v>
      </c>
      <c r="O32" s="25">
        <v>673.04950817942995</v>
      </c>
      <c r="P32" s="25"/>
      <c r="Q32" s="25">
        <v>111.3</v>
      </c>
      <c r="R32" s="29">
        <v>446.73442657819999</v>
      </c>
      <c r="S32" s="25">
        <v>558.03442657819994</v>
      </c>
      <c r="T32" s="25"/>
      <c r="U32" s="25">
        <v>75.840489999999988</v>
      </c>
      <c r="V32" s="29">
        <v>502.22817078746999</v>
      </c>
      <c r="W32" s="25">
        <v>578.06866078746998</v>
      </c>
    </row>
    <row r="33" spans="1:23" ht="12" x14ac:dyDescent="0.2">
      <c r="A33" s="36" t="s">
        <v>46</v>
      </c>
      <c r="B33" s="6" t="s">
        <v>13</v>
      </c>
      <c r="C33" s="35" t="s">
        <v>47</v>
      </c>
      <c r="D33" s="24" t="s">
        <v>12</v>
      </c>
      <c r="E33" s="25">
        <v>1438.8</v>
      </c>
      <c r="F33" s="28">
        <v>117.94254193000002</v>
      </c>
      <c r="G33" s="25">
        <v>1556.74254193</v>
      </c>
      <c r="H33" s="25"/>
      <c r="I33" s="25">
        <v>1356.2</v>
      </c>
      <c r="J33" s="28">
        <v>128.26130616999998</v>
      </c>
      <c r="K33" s="25">
        <v>1484.4613061699999</v>
      </c>
      <c r="L33" s="25"/>
      <c r="M33" s="25">
        <v>1052.8</v>
      </c>
      <c r="N33" s="29">
        <v>86.471599959999992</v>
      </c>
      <c r="O33" s="25">
        <v>1139.27159996</v>
      </c>
      <c r="P33" s="25"/>
      <c r="Q33" s="25">
        <v>1032.9000000000001</v>
      </c>
      <c r="R33" s="29">
        <v>31.331747029999999</v>
      </c>
      <c r="S33" s="25">
        <v>1064.2317470300002</v>
      </c>
      <c r="T33" s="25"/>
      <c r="U33" s="25">
        <v>808.61879999999985</v>
      </c>
      <c r="V33" s="29">
        <v>17.315008689999999</v>
      </c>
      <c r="W33" s="25">
        <v>825.93380868999986</v>
      </c>
    </row>
    <row r="34" spans="1:23" ht="12" x14ac:dyDescent="0.2">
      <c r="A34" s="36" t="s">
        <v>48</v>
      </c>
      <c r="B34" s="6" t="s">
        <v>13</v>
      </c>
      <c r="C34" s="35" t="s">
        <v>49</v>
      </c>
      <c r="D34" s="24" t="s">
        <v>12</v>
      </c>
      <c r="E34" s="25">
        <v>535.79999999999995</v>
      </c>
      <c r="F34" s="28">
        <v>3.0687750892200008</v>
      </c>
      <c r="G34" s="25">
        <v>538.86877508921998</v>
      </c>
      <c r="H34" s="25"/>
      <c r="I34" s="25">
        <v>512.20000000000005</v>
      </c>
      <c r="J34" s="28">
        <v>4.1681594236900015</v>
      </c>
      <c r="K34" s="25">
        <v>516.36815942369003</v>
      </c>
      <c r="L34" s="25"/>
      <c r="M34" s="25">
        <v>470.1</v>
      </c>
      <c r="N34" s="29">
        <v>3.7958821019600024</v>
      </c>
      <c r="O34" s="25">
        <v>473.89588210196001</v>
      </c>
      <c r="P34" s="25"/>
      <c r="Q34" s="25">
        <v>483.6</v>
      </c>
      <c r="R34" s="29">
        <v>1.8380737004999979</v>
      </c>
      <c r="S34" s="25">
        <v>485.43807370050001</v>
      </c>
      <c r="T34" s="25"/>
      <c r="U34" s="25">
        <v>457.66702000000004</v>
      </c>
      <c r="V34" s="29">
        <v>1.5185168818800003</v>
      </c>
      <c r="W34" s="25">
        <v>459.18553688188001</v>
      </c>
    </row>
    <row r="35" spans="1:23" ht="12" x14ac:dyDescent="0.2">
      <c r="B35" s="6" t="s">
        <v>13</v>
      </c>
      <c r="C35" s="35" t="s">
        <v>50</v>
      </c>
      <c r="D35" s="24" t="s">
        <v>12</v>
      </c>
      <c r="E35" s="25">
        <v>38.6</v>
      </c>
      <c r="F35" s="28">
        <v>4.2</v>
      </c>
      <c r="G35" s="25">
        <v>42.800000000000004</v>
      </c>
      <c r="H35" s="25"/>
      <c r="I35" s="25">
        <v>36.700000000000003</v>
      </c>
      <c r="J35" s="28">
        <v>4.8</v>
      </c>
      <c r="K35" s="25">
        <v>41.5</v>
      </c>
      <c r="L35" s="25"/>
      <c r="M35" s="25">
        <v>38.200000000000003</v>
      </c>
      <c r="N35" s="29">
        <v>6.1</v>
      </c>
      <c r="O35" s="25">
        <v>44.300000000000004</v>
      </c>
      <c r="P35" s="25"/>
      <c r="Q35" s="25">
        <v>31.1</v>
      </c>
      <c r="R35" s="29">
        <v>5.0559435981999998</v>
      </c>
      <c r="S35" s="25">
        <v>36.155943598200004</v>
      </c>
      <c r="T35" s="25"/>
      <c r="U35" s="25">
        <v>16.999910000000003</v>
      </c>
      <c r="V35" s="29">
        <v>12.101711119410002</v>
      </c>
      <c r="W35" s="25">
        <v>29.101621119410005</v>
      </c>
    </row>
    <row r="36" spans="1:23" ht="24" x14ac:dyDescent="0.2">
      <c r="B36" s="6" t="s">
        <v>13</v>
      </c>
      <c r="C36" s="35" t="s">
        <v>51</v>
      </c>
      <c r="D36" s="24" t="s">
        <v>12</v>
      </c>
      <c r="E36" s="25">
        <v>142.69999999999999</v>
      </c>
      <c r="F36" s="28">
        <v>27.1</v>
      </c>
      <c r="G36" s="25">
        <v>169.79999999999998</v>
      </c>
      <c r="H36" s="25"/>
      <c r="I36" s="25">
        <v>150.5</v>
      </c>
      <c r="J36" s="28">
        <v>28.7</v>
      </c>
      <c r="K36" s="25">
        <v>179.2</v>
      </c>
      <c r="L36" s="25"/>
      <c r="M36" s="25">
        <v>125.6</v>
      </c>
      <c r="N36" s="29">
        <v>26.6</v>
      </c>
      <c r="O36" s="25">
        <v>152.19999999999999</v>
      </c>
      <c r="P36" s="25"/>
      <c r="Q36" s="25">
        <v>126.6</v>
      </c>
      <c r="R36" s="29">
        <v>15.814939474899999</v>
      </c>
      <c r="S36" s="25">
        <v>142.4149394749</v>
      </c>
      <c r="T36" s="25"/>
      <c r="U36" s="25">
        <v>111.57</v>
      </c>
      <c r="V36" s="29">
        <v>18.243826280020002</v>
      </c>
      <c r="W36" s="25">
        <v>129.81382628002001</v>
      </c>
    </row>
    <row r="37" spans="1:23" ht="12" x14ac:dyDescent="0.2">
      <c r="A37" s="36" t="s">
        <v>52</v>
      </c>
      <c r="B37" s="6" t="s">
        <v>13</v>
      </c>
      <c r="C37" s="35" t="s">
        <v>53</v>
      </c>
      <c r="D37" s="24" t="s">
        <v>12</v>
      </c>
      <c r="E37" s="25">
        <v>19.8</v>
      </c>
      <c r="F37" s="28">
        <v>0.63516503450000017</v>
      </c>
      <c r="G37" s="25">
        <v>20.435165034500002</v>
      </c>
      <c r="H37" s="25"/>
      <c r="I37" s="25">
        <v>20.9</v>
      </c>
      <c r="J37" s="28">
        <v>0.23159550746999977</v>
      </c>
      <c r="K37" s="25">
        <v>21.131595507469999</v>
      </c>
      <c r="L37" s="25"/>
      <c r="M37" s="25">
        <v>19.2</v>
      </c>
      <c r="N37" s="29">
        <v>7.3954204059999973E-2</v>
      </c>
      <c r="O37" s="25">
        <v>19.273954204060001</v>
      </c>
      <c r="P37" s="25"/>
      <c r="Q37" s="25">
        <v>18.399999999999999</v>
      </c>
      <c r="R37" s="29">
        <v>0.57159214629999999</v>
      </c>
      <c r="S37" s="25">
        <v>18.971592146299997</v>
      </c>
      <c r="T37" s="25"/>
      <c r="U37" s="25">
        <v>17.056939999999997</v>
      </c>
      <c r="V37" s="29">
        <v>0.40275232752000001</v>
      </c>
      <c r="W37" s="25">
        <v>17.459692327519996</v>
      </c>
    </row>
    <row r="38" spans="1:23" ht="12" x14ac:dyDescent="0.2">
      <c r="A38" s="36" t="s">
        <v>54</v>
      </c>
      <c r="B38" s="6" t="s">
        <v>13</v>
      </c>
      <c r="C38" s="35" t="s">
        <v>55</v>
      </c>
      <c r="D38" s="24" t="s">
        <v>39</v>
      </c>
      <c r="E38" s="25">
        <v>879.5</v>
      </c>
      <c r="F38" s="28">
        <v>6395.18130157</v>
      </c>
      <c r="G38" s="25">
        <v>7274.68130157</v>
      </c>
      <c r="H38" s="25"/>
      <c r="I38" s="25">
        <v>537.5</v>
      </c>
      <c r="J38" s="28">
        <v>5202.0835819400017</v>
      </c>
      <c r="K38" s="25">
        <v>5739.5835819400017</v>
      </c>
      <c r="L38" s="25"/>
      <c r="M38" s="25">
        <v>577.70000000000005</v>
      </c>
      <c r="N38" s="29">
        <v>17282.489515000001</v>
      </c>
      <c r="O38" s="25">
        <v>17860.189515000002</v>
      </c>
      <c r="P38" s="25"/>
      <c r="Q38" s="25">
        <v>412.2</v>
      </c>
      <c r="R38" s="29">
        <v>3520.3332750000004</v>
      </c>
      <c r="S38" s="25">
        <v>3932.5332750000002</v>
      </c>
      <c r="T38" s="25"/>
      <c r="U38" s="25">
        <v>730.7</v>
      </c>
      <c r="V38" s="29">
        <v>302.17865</v>
      </c>
      <c r="W38" s="25">
        <v>1032.8786500000001</v>
      </c>
    </row>
    <row r="39" spans="1:23" ht="12" x14ac:dyDescent="0.2">
      <c r="B39" s="6" t="s">
        <v>13</v>
      </c>
      <c r="C39" s="35" t="s">
        <v>56</v>
      </c>
      <c r="D39" s="24" t="s">
        <v>39</v>
      </c>
      <c r="E39" s="25">
        <v>1934.5</v>
      </c>
      <c r="F39" s="28">
        <v>3410.3</v>
      </c>
      <c r="G39" s="25">
        <v>5344.8</v>
      </c>
      <c r="H39" s="25"/>
      <c r="I39" s="25">
        <v>1789.4</v>
      </c>
      <c r="J39" s="28">
        <v>3139.6</v>
      </c>
      <c r="K39" s="25">
        <v>4929</v>
      </c>
      <c r="L39" s="25"/>
      <c r="M39" s="25">
        <v>1623.3</v>
      </c>
      <c r="N39" s="29">
        <v>2559.3000000000002</v>
      </c>
      <c r="O39" s="25">
        <v>4182.6000000000004</v>
      </c>
      <c r="P39" s="25"/>
      <c r="Q39" s="25">
        <v>1355.9</v>
      </c>
      <c r="R39" s="29">
        <v>975.38210292999997</v>
      </c>
      <c r="S39" s="25">
        <v>2331.2821029300003</v>
      </c>
      <c r="T39" s="25"/>
      <c r="U39" s="25">
        <v>967.9</v>
      </c>
      <c r="V39" s="29">
        <v>676.1781878700001</v>
      </c>
      <c r="W39" s="25">
        <v>1644.07818787</v>
      </c>
    </row>
    <row r="40" spans="1:23" ht="12" x14ac:dyDescent="0.2">
      <c r="A40" s="36" t="s">
        <v>57</v>
      </c>
      <c r="B40" s="6" t="s">
        <v>13</v>
      </c>
      <c r="C40" s="35" t="s">
        <v>58</v>
      </c>
      <c r="D40" s="24" t="s">
        <v>12</v>
      </c>
      <c r="E40" s="25">
        <v>73.67</v>
      </c>
      <c r="F40" s="28">
        <v>1.8347614300000012E-3</v>
      </c>
      <c r="G40" s="25">
        <v>73.671834761430006</v>
      </c>
      <c r="H40" s="25"/>
      <c r="I40" s="25">
        <v>74.063000000000002</v>
      </c>
      <c r="J40" s="28">
        <v>1.9319369599999983E-3</v>
      </c>
      <c r="K40" s="25">
        <v>74.064931936960008</v>
      </c>
      <c r="L40" s="25"/>
      <c r="M40" s="25">
        <v>79.894000000000005</v>
      </c>
      <c r="N40" s="29">
        <v>1.6880385800000003E-3</v>
      </c>
      <c r="O40" s="25">
        <v>79.895688038580005</v>
      </c>
      <c r="P40" s="25"/>
      <c r="Q40" s="25">
        <v>81.7</v>
      </c>
      <c r="R40" s="29">
        <v>1.0193887199999999E-3</v>
      </c>
      <c r="S40" s="25">
        <v>81.701019388719999</v>
      </c>
      <c r="T40" s="25"/>
      <c r="U40" s="25">
        <v>67.599999999999994</v>
      </c>
      <c r="V40" s="29">
        <v>0.81261336999999956</v>
      </c>
      <c r="W40" s="25">
        <v>68.412613369999988</v>
      </c>
    </row>
    <row r="41" spans="1:23" ht="18" customHeight="1" x14ac:dyDescent="0.2">
      <c r="C41" s="30" t="s">
        <v>59</v>
      </c>
      <c r="D41" s="20" t="s">
        <v>60</v>
      </c>
      <c r="E41" s="21">
        <f>SUM(E42:E45)</f>
        <v>8278.4459999999999</v>
      </c>
      <c r="F41" s="21">
        <f t="shared" ref="F41:G41" si="3">SUM(F42:F45)</f>
        <v>1294.8146342799996</v>
      </c>
      <c r="G41" s="21">
        <f t="shared" si="3"/>
        <v>9573.2606342799991</v>
      </c>
      <c r="H41" s="25"/>
      <c r="I41" s="21">
        <f>SUM(I42:I45)</f>
        <v>8040.4186</v>
      </c>
      <c r="J41" s="21">
        <f t="shared" ref="J41:K41" si="4">SUM(J42:J45)</f>
        <v>976.99850106000031</v>
      </c>
      <c r="K41" s="21">
        <f t="shared" si="4"/>
        <v>9017.4171010600003</v>
      </c>
      <c r="L41" s="21"/>
      <c r="M41" s="21">
        <v>7641.2629999999999</v>
      </c>
      <c r="N41" s="21">
        <v>915.00281545580003</v>
      </c>
      <c r="O41" s="21">
        <v>8556.2658154557994</v>
      </c>
      <c r="P41" s="21"/>
      <c r="Q41" s="21">
        <v>6200.5045099999998</v>
      </c>
      <c r="R41" s="21">
        <v>694.0660082797998</v>
      </c>
      <c r="S41" s="21">
        <v>6482.6660082797989</v>
      </c>
      <c r="T41" s="21"/>
      <c r="U41" s="21">
        <v>5160.4336999999996</v>
      </c>
      <c r="V41" s="21">
        <v>880.67330507700058</v>
      </c>
      <c r="W41" s="21">
        <v>6041.1070050769995</v>
      </c>
    </row>
    <row r="42" spans="1:23" ht="12" x14ac:dyDescent="0.2">
      <c r="A42" s="36" t="s">
        <v>61</v>
      </c>
      <c r="C42" s="42" t="s">
        <v>62</v>
      </c>
      <c r="D42" s="43" t="s">
        <v>60</v>
      </c>
      <c r="E42" s="44">
        <v>1228</v>
      </c>
      <c r="F42" s="45">
        <v>7.1022259999999999</v>
      </c>
      <c r="G42" s="44">
        <v>1235.102226</v>
      </c>
      <c r="H42" s="44"/>
      <c r="I42" s="44">
        <v>1291.2</v>
      </c>
      <c r="J42" s="45">
        <v>7.1899491000000015</v>
      </c>
      <c r="K42" s="44">
        <v>1298.3899491</v>
      </c>
      <c r="L42" s="44"/>
      <c r="M42" s="44">
        <v>1213.8</v>
      </c>
      <c r="N42" s="46">
        <v>5.2979560999999995</v>
      </c>
      <c r="O42" s="44">
        <v>1219.0979560999999</v>
      </c>
      <c r="P42" s="44"/>
      <c r="Q42" s="44">
        <v>1225.70451</v>
      </c>
      <c r="R42" s="46">
        <v>2.5364839000000003</v>
      </c>
      <c r="S42" s="44">
        <v>1216.3364838999998</v>
      </c>
      <c r="T42" s="44"/>
      <c r="U42" s="44">
        <v>985.76082000000008</v>
      </c>
      <c r="V42" s="46">
        <v>2.2730283999999994</v>
      </c>
      <c r="W42" s="44">
        <v>988.03384840000012</v>
      </c>
    </row>
    <row r="43" spans="1:23" ht="12" x14ac:dyDescent="0.2">
      <c r="B43" s="6" t="s">
        <v>13</v>
      </c>
      <c r="C43" s="47" t="s">
        <v>63</v>
      </c>
      <c r="D43" s="43" t="s">
        <v>60</v>
      </c>
      <c r="E43" s="44">
        <v>119.846</v>
      </c>
      <c r="F43" s="45">
        <v>75.400000000000006</v>
      </c>
      <c r="G43" s="44">
        <v>195.24600000000001</v>
      </c>
      <c r="H43" s="44"/>
      <c r="I43" s="44">
        <v>114.00790000000001</v>
      </c>
      <c r="J43" s="45">
        <v>80.099999999999994</v>
      </c>
      <c r="K43" s="44">
        <v>194.1079</v>
      </c>
      <c r="L43" s="44"/>
      <c r="M43" s="44">
        <v>105.96299999999999</v>
      </c>
      <c r="N43" s="46">
        <v>50.7</v>
      </c>
      <c r="O43" s="44">
        <v>156.66300000000001</v>
      </c>
      <c r="P43" s="44"/>
      <c r="Q43" s="44">
        <v>144.30000000000001</v>
      </c>
      <c r="R43" s="46">
        <v>33.003517089799992</v>
      </c>
      <c r="S43" s="44">
        <v>177.30351708980001</v>
      </c>
      <c r="T43" s="44"/>
      <c r="U43" s="44">
        <v>130.69999999999999</v>
      </c>
      <c r="V43" s="46">
        <v>22.705071849999992</v>
      </c>
      <c r="W43" s="44">
        <v>153.40507184999998</v>
      </c>
    </row>
    <row r="44" spans="1:23" ht="12" x14ac:dyDescent="0.2">
      <c r="A44" s="36" t="s">
        <v>64</v>
      </c>
      <c r="B44" s="6" t="s">
        <v>13</v>
      </c>
      <c r="C44" s="47" t="s">
        <v>65</v>
      </c>
      <c r="D44" s="43" t="s">
        <v>60</v>
      </c>
      <c r="E44" s="44">
        <v>2730.6</v>
      </c>
      <c r="F44" s="45">
        <v>621.91519979999987</v>
      </c>
      <c r="G44" s="44">
        <v>3352.5151997999997</v>
      </c>
      <c r="H44" s="44"/>
      <c r="I44" s="44">
        <v>2646.8276999999998</v>
      </c>
      <c r="J44" s="45">
        <v>538.79549070000064</v>
      </c>
      <c r="K44" s="44">
        <v>3185.6231907000006</v>
      </c>
      <c r="L44" s="44"/>
      <c r="M44" s="44">
        <v>2586.9</v>
      </c>
      <c r="N44" s="46">
        <v>580.1640945800001</v>
      </c>
      <c r="O44" s="44">
        <v>3167.0640945800001</v>
      </c>
      <c r="P44" s="44"/>
      <c r="Q44" s="44">
        <v>1496</v>
      </c>
      <c r="R44" s="46">
        <v>465.17431839999989</v>
      </c>
      <c r="S44" s="44">
        <v>1561.1743183999999</v>
      </c>
      <c r="T44" s="44"/>
      <c r="U44" s="44">
        <v>1095.5803900000001</v>
      </c>
      <c r="V44" s="46">
        <v>520.29820465200055</v>
      </c>
      <c r="W44" s="44">
        <v>1615.8785946520006</v>
      </c>
    </row>
    <row r="45" spans="1:23" ht="12" x14ac:dyDescent="0.2">
      <c r="A45" s="48" t="s">
        <v>66</v>
      </c>
      <c r="B45" s="6" t="s">
        <v>13</v>
      </c>
      <c r="C45" s="47" t="s">
        <v>67</v>
      </c>
      <c r="D45" s="43" t="s">
        <v>60</v>
      </c>
      <c r="E45" s="44">
        <v>4200</v>
      </c>
      <c r="F45" s="45">
        <v>590.39720847999979</v>
      </c>
      <c r="G45" s="44">
        <v>4790.3972084799998</v>
      </c>
      <c r="H45" s="44"/>
      <c r="I45" s="44">
        <v>3988.3829999999998</v>
      </c>
      <c r="J45" s="45">
        <v>350.91306125999972</v>
      </c>
      <c r="K45" s="44">
        <v>4339.29606126</v>
      </c>
      <c r="L45" s="44"/>
      <c r="M45" s="44">
        <v>3734.6</v>
      </c>
      <c r="N45" s="46">
        <v>278.84076477579993</v>
      </c>
      <c r="O45" s="44">
        <v>4013.4407647757998</v>
      </c>
      <c r="P45" s="44"/>
      <c r="Q45" s="44">
        <v>3334.5</v>
      </c>
      <c r="R45" s="46">
        <v>193.35168888999991</v>
      </c>
      <c r="S45" s="44">
        <v>3527.8516888899999</v>
      </c>
      <c r="T45" s="44"/>
      <c r="U45" s="44">
        <v>2948.3924899999993</v>
      </c>
      <c r="V45" s="46">
        <v>335.39700017500002</v>
      </c>
      <c r="W45" s="44">
        <v>3283.7894901749992</v>
      </c>
    </row>
    <row r="46" spans="1:23" ht="18" customHeight="1" x14ac:dyDescent="0.2">
      <c r="C46" s="49" t="s">
        <v>68</v>
      </c>
      <c r="D46" s="43"/>
      <c r="E46" s="44"/>
      <c r="F46" s="45"/>
      <c r="G46" s="44"/>
      <c r="H46" s="44"/>
      <c r="I46" s="44"/>
      <c r="J46" s="44"/>
      <c r="K46" s="44"/>
      <c r="L46" s="44"/>
      <c r="M46" s="50"/>
      <c r="N46" s="50"/>
      <c r="O46" s="44"/>
      <c r="P46" s="44"/>
      <c r="Q46" s="50"/>
      <c r="R46" s="50"/>
      <c r="S46" s="44"/>
      <c r="T46" s="44"/>
      <c r="U46" s="50"/>
      <c r="V46" s="50"/>
      <c r="W46" s="44"/>
    </row>
    <row r="47" spans="1:23" ht="13.5" x14ac:dyDescent="0.2">
      <c r="B47" s="6" t="s">
        <v>13</v>
      </c>
      <c r="C47" s="47" t="s">
        <v>69</v>
      </c>
      <c r="D47" s="43" t="s">
        <v>70</v>
      </c>
      <c r="E47" s="44">
        <v>39.299999999999997</v>
      </c>
      <c r="F47" s="45">
        <v>19.8</v>
      </c>
      <c r="G47" s="44">
        <v>59.099999999999994</v>
      </c>
      <c r="H47" s="44"/>
      <c r="I47" s="44">
        <v>17.832000000000001</v>
      </c>
      <c r="J47" s="45">
        <v>14</v>
      </c>
      <c r="K47" s="44">
        <v>31.832000000000001</v>
      </c>
      <c r="L47" s="44"/>
      <c r="M47" s="50">
        <v>24.271999999999998</v>
      </c>
      <c r="N47" s="46">
        <v>14.7</v>
      </c>
      <c r="O47" s="44">
        <v>38.971999999999994</v>
      </c>
      <c r="P47" s="44"/>
      <c r="Q47" s="50">
        <v>30.300599999999999</v>
      </c>
      <c r="R47" s="46">
        <v>10.404471738240002</v>
      </c>
      <c r="S47" s="44">
        <v>34.676471738239997</v>
      </c>
      <c r="T47" s="44"/>
      <c r="U47" s="50">
        <v>15.708860000000001</v>
      </c>
      <c r="V47" s="46">
        <v>11.603855366800001</v>
      </c>
      <c r="W47" s="44">
        <v>27.312715366800003</v>
      </c>
    </row>
    <row r="48" spans="1:23" ht="12" x14ac:dyDescent="0.2">
      <c r="A48" s="51" t="s">
        <v>71</v>
      </c>
      <c r="B48" s="6" t="s">
        <v>13</v>
      </c>
      <c r="C48" s="47" t="s">
        <v>72</v>
      </c>
      <c r="D48" s="43" t="s">
        <v>73</v>
      </c>
      <c r="E48" s="44">
        <v>3.6648999999999998</v>
      </c>
      <c r="F48" s="45">
        <v>3.5834259999999998</v>
      </c>
      <c r="G48" s="44">
        <v>7.2483259999999996</v>
      </c>
      <c r="H48" s="44"/>
      <c r="I48" s="44">
        <v>2.2669999999999999</v>
      </c>
      <c r="J48" s="45">
        <v>2.4744510000000002</v>
      </c>
      <c r="K48" s="44">
        <v>4.7414509999999996</v>
      </c>
      <c r="L48" s="44"/>
      <c r="M48" s="50">
        <v>2</v>
      </c>
      <c r="N48" s="46">
        <v>2.2249059999999998</v>
      </c>
      <c r="O48" s="44">
        <v>4.2249059999999998</v>
      </c>
      <c r="P48" s="44"/>
      <c r="Q48" s="50">
        <v>0.76782000000000017</v>
      </c>
      <c r="R48" s="46">
        <v>0.74620200000000003</v>
      </c>
      <c r="S48" s="44">
        <v>2.7462020000000003</v>
      </c>
      <c r="T48" s="44"/>
      <c r="U48" s="50">
        <v>0.35615000000000002</v>
      </c>
      <c r="V48" s="46">
        <v>0.67597299999999994</v>
      </c>
      <c r="W48" s="44">
        <v>1.0321229999999999</v>
      </c>
    </row>
    <row r="49" spans="1:23" ht="12" x14ac:dyDescent="0.2">
      <c r="C49" s="49" t="s">
        <v>74</v>
      </c>
      <c r="D49" s="52" t="s">
        <v>73</v>
      </c>
      <c r="E49" s="53">
        <f>SUM(E50:E51)</f>
        <v>17.600000000000001</v>
      </c>
      <c r="F49" s="53">
        <f t="shared" ref="F49:G49" si="5">SUM(F50:F51)</f>
        <v>17.100000000000001</v>
      </c>
      <c r="G49" s="53">
        <f t="shared" si="5"/>
        <v>34.700000000000003</v>
      </c>
      <c r="H49" s="53"/>
      <c r="I49" s="53">
        <f>SUM(I50:I51)</f>
        <v>16.905000000000001</v>
      </c>
      <c r="J49" s="53">
        <f t="shared" ref="J49:K49" si="6">SUM(J50:J51)</f>
        <v>11.600000000000001</v>
      </c>
      <c r="K49" s="53">
        <f t="shared" si="6"/>
        <v>28.505000000000003</v>
      </c>
      <c r="L49" s="53"/>
      <c r="M49" s="54">
        <v>12.119</v>
      </c>
      <c r="N49" s="54">
        <v>6.1999999999999993</v>
      </c>
      <c r="O49" s="53">
        <v>18.318999999999999</v>
      </c>
      <c r="P49" s="53"/>
      <c r="Q49" s="54">
        <v>8</v>
      </c>
      <c r="R49" s="54">
        <v>3.3777490000000006</v>
      </c>
      <c r="S49" s="53">
        <v>11.377749000000001</v>
      </c>
      <c r="T49" s="53"/>
      <c r="U49" s="54">
        <v>6.6213600000000001</v>
      </c>
      <c r="V49" s="54">
        <v>2.8164489999999995</v>
      </c>
      <c r="W49" s="53">
        <v>9.4378089999999997</v>
      </c>
    </row>
    <row r="50" spans="1:23" ht="12" x14ac:dyDescent="0.2">
      <c r="B50" s="6" t="s">
        <v>13</v>
      </c>
      <c r="C50" s="47" t="s">
        <v>75</v>
      </c>
      <c r="D50" s="43" t="s">
        <v>73</v>
      </c>
      <c r="E50" s="44">
        <v>5.6</v>
      </c>
      <c r="F50" s="45">
        <v>9.6</v>
      </c>
      <c r="G50" s="44">
        <v>15.2</v>
      </c>
      <c r="H50" s="44"/>
      <c r="I50" s="44">
        <v>5.4649999999999999</v>
      </c>
      <c r="J50" s="45">
        <v>6.4</v>
      </c>
      <c r="K50" s="44">
        <v>11.865</v>
      </c>
      <c r="L50" s="44"/>
      <c r="M50" s="50">
        <v>3.3</v>
      </c>
      <c r="N50" s="46">
        <v>2.9</v>
      </c>
      <c r="O50" s="44">
        <v>6.1999999999999993</v>
      </c>
      <c r="P50" s="44"/>
      <c r="Q50" s="50">
        <v>2.1</v>
      </c>
      <c r="R50" s="46">
        <v>1.9621890000000004</v>
      </c>
      <c r="S50" s="44">
        <v>4.062189</v>
      </c>
      <c r="T50" s="44"/>
      <c r="U50" s="50">
        <v>1.32348</v>
      </c>
      <c r="V50" s="46">
        <v>0.99261899999999992</v>
      </c>
      <c r="W50" s="44">
        <v>2.3160989999999999</v>
      </c>
    </row>
    <row r="51" spans="1:23" ht="12" x14ac:dyDescent="0.2">
      <c r="B51" s="6" t="s">
        <v>13</v>
      </c>
      <c r="C51" s="47" t="s">
        <v>76</v>
      </c>
      <c r="D51" s="43" t="s">
        <v>73</v>
      </c>
      <c r="E51" s="44">
        <v>12</v>
      </c>
      <c r="F51" s="45">
        <v>7.5</v>
      </c>
      <c r="G51" s="44">
        <v>19.5</v>
      </c>
      <c r="H51" s="44"/>
      <c r="I51" s="44">
        <v>11.44</v>
      </c>
      <c r="J51" s="45">
        <v>5.2</v>
      </c>
      <c r="K51" s="44">
        <v>16.64</v>
      </c>
      <c r="L51" s="44"/>
      <c r="M51" s="50">
        <v>8.8190000000000008</v>
      </c>
      <c r="N51" s="46">
        <v>3.3</v>
      </c>
      <c r="O51" s="44">
        <v>12.119</v>
      </c>
      <c r="P51" s="44"/>
      <c r="Q51" s="50">
        <v>5.9</v>
      </c>
      <c r="R51" s="46">
        <v>1.4155599999999999</v>
      </c>
      <c r="S51" s="44">
        <v>7.3155600000000005</v>
      </c>
      <c r="T51" s="44"/>
      <c r="U51" s="50">
        <v>5.2978800000000001</v>
      </c>
      <c r="V51" s="46">
        <v>1.8238299999999998</v>
      </c>
      <c r="W51" s="44">
        <v>7.1217100000000002</v>
      </c>
    </row>
    <row r="52" spans="1:23" ht="12" x14ac:dyDescent="0.2">
      <c r="C52" s="49" t="s">
        <v>77</v>
      </c>
      <c r="D52" s="43"/>
      <c r="E52" s="53"/>
      <c r="F52" s="45"/>
      <c r="G52" s="44"/>
      <c r="H52" s="44"/>
      <c r="I52" s="44"/>
      <c r="J52" s="44"/>
      <c r="K52" s="44"/>
      <c r="L52" s="44"/>
      <c r="M52" s="54"/>
      <c r="N52" s="55"/>
      <c r="O52" s="44"/>
      <c r="P52" s="44"/>
      <c r="Q52" s="54"/>
      <c r="R52" s="55"/>
      <c r="S52" s="44"/>
      <c r="T52" s="44"/>
      <c r="U52" s="54"/>
      <c r="V52" s="55"/>
      <c r="W52" s="44"/>
    </row>
    <row r="53" spans="1:23" ht="12" x14ac:dyDescent="0.2">
      <c r="B53" s="6" t="s">
        <v>13</v>
      </c>
      <c r="C53" s="47" t="s">
        <v>78</v>
      </c>
      <c r="D53" s="43" t="s">
        <v>79</v>
      </c>
      <c r="E53" s="44">
        <v>2758.8999999999996</v>
      </c>
      <c r="F53" s="45">
        <v>12333.6</v>
      </c>
      <c r="G53" s="44">
        <v>15092.5</v>
      </c>
      <c r="H53" s="44"/>
      <c r="I53" s="44">
        <v>820.19999999999993</v>
      </c>
      <c r="J53" s="45">
        <v>9410.7000000000007</v>
      </c>
      <c r="K53" s="44">
        <v>10230.900000000001</v>
      </c>
      <c r="L53" s="44"/>
      <c r="M53" s="50">
        <v>1511.3</v>
      </c>
      <c r="N53" s="46">
        <v>7831.5</v>
      </c>
      <c r="O53" s="44">
        <v>9342.7999999999993</v>
      </c>
      <c r="P53" s="44"/>
      <c r="Q53" s="50">
        <v>905.6</v>
      </c>
      <c r="R53" s="46">
        <v>2798.956835</v>
      </c>
      <c r="S53" s="44">
        <v>3704.5568349999999</v>
      </c>
      <c r="T53" s="44"/>
      <c r="U53" s="50">
        <v>779.1</v>
      </c>
      <c r="V53" s="46">
        <v>2572.7159999999999</v>
      </c>
      <c r="W53" s="44">
        <v>3351.8159999999998</v>
      </c>
    </row>
    <row r="54" spans="1:23" ht="26.25" customHeight="1" x14ac:dyDescent="0.2">
      <c r="C54" s="49" t="s">
        <v>80</v>
      </c>
      <c r="D54" s="43"/>
      <c r="E54" s="44"/>
      <c r="F54" s="45"/>
      <c r="G54" s="44"/>
      <c r="H54" s="44"/>
      <c r="I54" s="44"/>
      <c r="J54" s="44"/>
      <c r="K54" s="44"/>
      <c r="L54" s="44"/>
      <c r="M54" s="50"/>
      <c r="N54" s="50"/>
      <c r="O54" s="44"/>
      <c r="P54" s="44"/>
      <c r="Q54" s="50"/>
      <c r="R54" s="50"/>
      <c r="S54" s="44"/>
      <c r="T54" s="44"/>
      <c r="U54" s="50"/>
      <c r="V54" s="50"/>
      <c r="W54" s="44"/>
    </row>
    <row r="55" spans="1:23" ht="13.5" x14ac:dyDescent="0.2">
      <c r="A55" s="56" t="s">
        <v>81</v>
      </c>
      <c r="B55" s="6" t="s">
        <v>13</v>
      </c>
      <c r="C55" s="47" t="s">
        <v>82</v>
      </c>
      <c r="D55" s="43" t="s">
        <v>83</v>
      </c>
      <c r="E55" s="44">
        <v>148.69999999999999</v>
      </c>
      <c r="F55" s="45">
        <v>1566.8949383999998</v>
      </c>
      <c r="G55" s="44">
        <v>1715.5949383999998</v>
      </c>
      <c r="H55" s="44"/>
      <c r="I55" s="44">
        <v>141.66999999999999</v>
      </c>
      <c r="J55" s="45">
        <v>932.55700107999974</v>
      </c>
      <c r="K55" s="44">
        <v>1074.2270010799998</v>
      </c>
      <c r="L55" s="44"/>
      <c r="M55" s="50">
        <v>89.4</v>
      </c>
      <c r="N55" s="46">
        <v>1022.6252162000002</v>
      </c>
      <c r="O55" s="44">
        <v>1112.0252162000002</v>
      </c>
      <c r="P55" s="44"/>
      <c r="Q55" s="50">
        <v>89</v>
      </c>
      <c r="R55" s="46">
        <v>877.48184959999969</v>
      </c>
      <c r="S55" s="44">
        <v>966.48184959999969</v>
      </c>
      <c r="T55" s="44"/>
      <c r="U55" s="50">
        <v>82.392989999999998</v>
      </c>
      <c r="V55" s="46">
        <v>834.90610115000015</v>
      </c>
      <c r="W55" s="44">
        <v>917.29909115000009</v>
      </c>
    </row>
    <row r="56" spans="1:23" ht="12" x14ac:dyDescent="0.2">
      <c r="A56" s="48" t="s">
        <v>84</v>
      </c>
      <c r="B56" s="6" t="s">
        <v>13</v>
      </c>
      <c r="C56" s="89" t="s">
        <v>85</v>
      </c>
      <c r="D56" s="84" t="s">
        <v>86</v>
      </c>
      <c r="E56" s="90">
        <v>7540.5</v>
      </c>
      <c r="F56" s="91">
        <v>94.486999999999995</v>
      </c>
      <c r="G56" s="90">
        <v>7634.9870000000001</v>
      </c>
      <c r="H56" s="90"/>
      <c r="I56" s="90">
        <v>9337.1</v>
      </c>
      <c r="J56" s="91">
        <v>284.90199999999999</v>
      </c>
      <c r="K56" s="90">
        <v>9622.0020000000004</v>
      </c>
      <c r="L56" s="90"/>
      <c r="M56" s="90">
        <v>7122.5</v>
      </c>
      <c r="N56" s="91">
        <v>223.114</v>
      </c>
      <c r="O56" s="90">
        <v>7345.6139999999996</v>
      </c>
      <c r="P56" s="90"/>
      <c r="Q56" s="90">
        <v>3245.67</v>
      </c>
      <c r="R56" s="91">
        <v>94.024000000000001</v>
      </c>
      <c r="S56" s="90">
        <v>4894.1240000000007</v>
      </c>
      <c r="T56" s="90"/>
      <c r="U56" s="90">
        <v>2860.7</v>
      </c>
      <c r="V56" s="91">
        <v>280.435</v>
      </c>
      <c r="W56" s="90">
        <v>3141.1349999999998</v>
      </c>
    </row>
    <row r="57" spans="1:23" ht="12" x14ac:dyDescent="0.2">
      <c r="A57" s="48"/>
      <c r="C57" s="57"/>
      <c r="D57" s="13"/>
      <c r="E57" s="44"/>
      <c r="F57" s="45"/>
      <c r="G57" s="44"/>
      <c r="H57" s="44"/>
      <c r="I57" s="44"/>
      <c r="J57" s="45"/>
      <c r="K57" s="44"/>
      <c r="L57" s="44"/>
      <c r="M57" s="44"/>
      <c r="N57" s="45"/>
      <c r="O57" s="44"/>
      <c r="P57" s="44"/>
      <c r="Q57" s="44"/>
      <c r="R57" s="45"/>
      <c r="S57" s="44"/>
      <c r="T57" s="44"/>
      <c r="U57" s="44"/>
      <c r="V57" s="45"/>
      <c r="W57" s="44"/>
    </row>
    <row r="58" spans="1:23" ht="12.75" x14ac:dyDescent="0.2">
      <c r="A58" s="48"/>
      <c r="C58" s="82" t="s">
        <v>163</v>
      </c>
      <c r="D58" s="3"/>
      <c r="E58" s="1"/>
      <c r="F58" s="1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48"/>
      <c r="C59" s="4"/>
      <c r="D59" s="3"/>
      <c r="E59" s="1"/>
      <c r="F59" s="1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.5" customHeight="1" x14ac:dyDescent="0.2">
      <c r="C60" s="86"/>
      <c r="D60" s="87"/>
      <c r="E60" s="88"/>
      <c r="F60" s="88"/>
      <c r="G60" s="87"/>
      <c r="H60" s="87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1:23" ht="4.5" customHeight="1" x14ac:dyDescent="0.2">
      <c r="B61" s="6" t="s">
        <v>13</v>
      </c>
      <c r="C61" s="7"/>
      <c r="D61" s="8"/>
      <c r="E61" s="18"/>
      <c r="F61" s="18"/>
      <c r="G61" s="8"/>
      <c r="H61" s="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1:23" ht="12" x14ac:dyDescent="0.2">
      <c r="B62" s="6" t="s">
        <v>13</v>
      </c>
      <c r="C62" s="9"/>
      <c r="D62" s="10"/>
      <c r="E62" s="94">
        <v>2017</v>
      </c>
      <c r="F62" s="94"/>
      <c r="G62" s="94"/>
      <c r="H62" s="11"/>
      <c r="I62" s="93" t="s">
        <v>0</v>
      </c>
      <c r="J62" s="93"/>
      <c r="K62" s="93"/>
      <c r="L62" s="11"/>
      <c r="M62" s="93" t="s">
        <v>1</v>
      </c>
      <c r="N62" s="93"/>
      <c r="O62" s="93"/>
      <c r="P62" s="11"/>
      <c r="Q62" s="93" t="s">
        <v>162</v>
      </c>
      <c r="R62" s="93"/>
      <c r="S62" s="93"/>
      <c r="T62" s="11"/>
      <c r="U62" s="93" t="s">
        <v>164</v>
      </c>
      <c r="V62" s="93"/>
      <c r="W62" s="93"/>
    </row>
    <row r="63" spans="1:23" ht="24" x14ac:dyDescent="0.2">
      <c r="A63" s="58" t="s">
        <v>87</v>
      </c>
      <c r="B63" s="6" t="s">
        <v>13</v>
      </c>
      <c r="C63" s="12" t="s">
        <v>4</v>
      </c>
      <c r="D63" s="13" t="s">
        <v>5</v>
      </c>
      <c r="E63" s="14" t="s">
        <v>6</v>
      </c>
      <c r="F63" s="14" t="s">
        <v>7</v>
      </c>
      <c r="G63" s="15" t="s">
        <v>8</v>
      </c>
      <c r="H63" s="15"/>
      <c r="I63" s="14" t="s">
        <v>6</v>
      </c>
      <c r="J63" s="14" t="s">
        <v>9</v>
      </c>
      <c r="K63" s="15" t="s">
        <v>8</v>
      </c>
      <c r="L63" s="15"/>
      <c r="M63" s="14" t="s">
        <v>6</v>
      </c>
      <c r="N63" s="14" t="s">
        <v>10</v>
      </c>
      <c r="O63" s="14" t="s">
        <v>8</v>
      </c>
      <c r="P63" s="15"/>
      <c r="Q63" s="14" t="s">
        <v>6</v>
      </c>
      <c r="R63" s="14" t="s">
        <v>10</v>
      </c>
      <c r="S63" s="14" t="s">
        <v>8</v>
      </c>
      <c r="T63" s="15"/>
      <c r="U63" s="14" t="s">
        <v>6</v>
      </c>
      <c r="V63" s="14" t="s">
        <v>10</v>
      </c>
      <c r="W63" s="14" t="s">
        <v>8</v>
      </c>
    </row>
    <row r="64" spans="1:23" ht="4.5" customHeight="1" x14ac:dyDescent="0.2">
      <c r="C64" s="83"/>
      <c r="D64" s="84"/>
      <c r="E64" s="85"/>
      <c r="F64" s="85"/>
      <c r="G64" s="84"/>
      <c r="H64" s="84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</row>
    <row r="65" spans="1:23" ht="4.5" customHeight="1" x14ac:dyDescent="0.2">
      <c r="C65" s="59"/>
      <c r="D65" s="13"/>
      <c r="E65" s="60"/>
      <c r="F65" s="60"/>
      <c r="G65" s="13"/>
      <c r="H65" s="13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</row>
    <row r="66" spans="1:23" ht="18" customHeight="1" x14ac:dyDescent="0.2">
      <c r="C66" s="49" t="s">
        <v>88</v>
      </c>
      <c r="D66" s="43"/>
      <c r="E66" s="44"/>
      <c r="F66" s="45"/>
      <c r="G66" s="44"/>
      <c r="H66" s="44"/>
      <c r="I66" s="44"/>
      <c r="J66" s="44"/>
      <c r="K66" s="44"/>
      <c r="L66" s="44"/>
      <c r="M66" s="50"/>
      <c r="N66" s="50"/>
      <c r="O66" s="44"/>
      <c r="P66" s="44"/>
      <c r="Q66" s="50"/>
      <c r="R66" s="50"/>
      <c r="S66" s="44"/>
      <c r="T66" s="44"/>
      <c r="U66" s="50"/>
      <c r="V66" s="50"/>
      <c r="W66" s="44"/>
    </row>
    <row r="67" spans="1:23" ht="12" x14ac:dyDescent="0.2">
      <c r="A67" s="51" t="s">
        <v>89</v>
      </c>
      <c r="B67" s="6" t="s">
        <v>13</v>
      </c>
      <c r="C67" s="47" t="s">
        <v>90</v>
      </c>
      <c r="D67" s="43" t="s">
        <v>12</v>
      </c>
      <c r="E67" s="44">
        <v>7.6</v>
      </c>
      <c r="F67" s="45">
        <v>31.3</v>
      </c>
      <c r="G67" s="44">
        <v>38.9</v>
      </c>
      <c r="H67" s="44"/>
      <c r="I67" s="44">
        <v>11.535</v>
      </c>
      <c r="J67" s="45">
        <v>34.200000000000003</v>
      </c>
      <c r="K67" s="44">
        <v>45.734999999999999</v>
      </c>
      <c r="L67" s="44"/>
      <c r="M67" s="50">
        <v>7.5819999999999999</v>
      </c>
      <c r="N67" s="46">
        <v>29.7</v>
      </c>
      <c r="O67" s="44">
        <v>37.281999999999996</v>
      </c>
      <c r="P67" s="44"/>
      <c r="Q67" s="50">
        <v>10.3</v>
      </c>
      <c r="R67" s="46">
        <v>20.461807690740002</v>
      </c>
      <c r="S67" s="44">
        <v>30.76180769074</v>
      </c>
      <c r="T67" s="44"/>
      <c r="U67" s="50">
        <v>10.7</v>
      </c>
      <c r="V67" s="46">
        <v>21.315462503609997</v>
      </c>
      <c r="W67" s="44">
        <v>32.015462503609996</v>
      </c>
    </row>
    <row r="68" spans="1:23" ht="12" x14ac:dyDescent="0.2">
      <c r="A68" s="51" t="s">
        <v>91</v>
      </c>
      <c r="B68" s="6" t="s">
        <v>13</v>
      </c>
      <c r="C68" s="47" t="s">
        <v>92</v>
      </c>
      <c r="D68" s="43" t="s">
        <v>12</v>
      </c>
      <c r="E68" s="44">
        <v>5.2</v>
      </c>
      <c r="F68" s="45">
        <v>21</v>
      </c>
      <c r="G68" s="44">
        <v>26.2</v>
      </c>
      <c r="H68" s="44"/>
      <c r="I68" s="44">
        <v>0.56499999999999995</v>
      </c>
      <c r="J68" s="45">
        <v>21.2</v>
      </c>
      <c r="K68" s="44">
        <v>21.765000000000001</v>
      </c>
      <c r="L68" s="44"/>
      <c r="M68" s="50">
        <v>0.54300000000000004</v>
      </c>
      <c r="N68" s="46">
        <v>15.2</v>
      </c>
      <c r="O68" s="44">
        <v>15.742999999999999</v>
      </c>
      <c r="P68" s="44"/>
      <c r="Q68" s="50">
        <v>0.3</v>
      </c>
      <c r="R68" s="46">
        <v>10.461837514670002</v>
      </c>
      <c r="S68" s="44">
        <v>10.761837514670002</v>
      </c>
      <c r="T68" s="44"/>
      <c r="U68" s="50">
        <v>2.4</v>
      </c>
      <c r="V68" s="46">
        <v>12.017649916489995</v>
      </c>
      <c r="W68" s="44">
        <v>14.417649916489996</v>
      </c>
    </row>
    <row r="69" spans="1:23" ht="12" x14ac:dyDescent="0.2">
      <c r="C69" s="47" t="s">
        <v>93</v>
      </c>
      <c r="D69" s="43" t="s">
        <v>73</v>
      </c>
      <c r="E69" s="45">
        <v>402.2</v>
      </c>
      <c r="F69" s="45">
        <v>168.261056</v>
      </c>
      <c r="G69" s="44">
        <v>570.46105599999999</v>
      </c>
      <c r="H69" s="44"/>
      <c r="I69" s="45">
        <v>1524.579</v>
      </c>
      <c r="J69" s="45">
        <v>63.065306</v>
      </c>
      <c r="K69" s="44">
        <v>1587.6443059999999</v>
      </c>
      <c r="L69" s="44"/>
      <c r="M69" s="46">
        <v>515.07500000000005</v>
      </c>
      <c r="N69" s="46">
        <v>63.743107000000002</v>
      </c>
      <c r="O69" s="44">
        <v>578.81810700000005</v>
      </c>
      <c r="P69" s="44"/>
      <c r="Q69" s="46">
        <v>350.2</v>
      </c>
      <c r="R69" s="46">
        <v>119.050056</v>
      </c>
      <c r="S69" s="44">
        <v>469.15005600000001</v>
      </c>
      <c r="T69" s="44"/>
      <c r="U69" s="46">
        <v>254.1</v>
      </c>
      <c r="V69" s="46">
        <v>24.692955999999999</v>
      </c>
      <c r="W69" s="44">
        <v>278.792956</v>
      </c>
    </row>
    <row r="70" spans="1:23" ht="24" x14ac:dyDescent="0.2">
      <c r="A70" s="61" t="s">
        <v>94</v>
      </c>
      <c r="B70" s="6" t="s">
        <v>13</v>
      </c>
      <c r="C70" s="49" t="s">
        <v>95</v>
      </c>
      <c r="D70" s="52" t="s">
        <v>73</v>
      </c>
      <c r="E70" s="62">
        <f t="shared" ref="E70:G70" si="7">E71+E73+(E72/1000)</f>
        <v>2907.4700000000003</v>
      </c>
      <c r="F70" s="62">
        <f t="shared" si="7"/>
        <v>174.08799999999999</v>
      </c>
      <c r="G70" s="53">
        <f t="shared" si="7"/>
        <v>3081.5580000000004</v>
      </c>
      <c r="H70" s="53"/>
      <c r="I70" s="63">
        <f>I71+I73+(I72/1000)</f>
        <v>3364.5083999999997</v>
      </c>
      <c r="J70" s="53">
        <f t="shared" ref="J70:K70" si="8">J71+J73+(J72/1000)</f>
        <v>195.91300000000001</v>
      </c>
      <c r="K70" s="53">
        <f t="shared" si="8"/>
        <v>3560.4213999999993</v>
      </c>
      <c r="L70" s="53"/>
      <c r="M70" s="64">
        <v>2337.9650999999999</v>
      </c>
      <c r="N70" s="64">
        <v>194.11779999999999</v>
      </c>
      <c r="O70" s="53">
        <v>2532.0828999999999</v>
      </c>
      <c r="P70" s="53"/>
      <c r="Q70" s="64">
        <v>1073.9249</v>
      </c>
      <c r="R70" s="64">
        <v>168.38845280317</v>
      </c>
      <c r="S70" s="53">
        <v>1248.3677528031701</v>
      </c>
      <c r="T70" s="53"/>
      <c r="U70" s="64">
        <v>751.93790000000001</v>
      </c>
      <c r="V70" s="64">
        <v>50.730002477600003</v>
      </c>
      <c r="W70" s="53">
        <v>802.66790247760002</v>
      </c>
    </row>
    <row r="71" spans="1:23" ht="12" x14ac:dyDescent="0.2">
      <c r="A71" s="61" t="s">
        <v>96</v>
      </c>
      <c r="B71" s="6" t="s">
        <v>13</v>
      </c>
      <c r="C71" s="65" t="s">
        <v>97</v>
      </c>
      <c r="D71" s="66" t="s">
        <v>73</v>
      </c>
      <c r="E71" s="45">
        <v>283.3</v>
      </c>
      <c r="F71" s="45">
        <v>5.6</v>
      </c>
      <c r="G71" s="44">
        <v>288.90000000000003</v>
      </c>
      <c r="H71" s="44"/>
      <c r="I71" s="44">
        <v>285.39999999999998</v>
      </c>
      <c r="J71" s="45">
        <v>2.7</v>
      </c>
      <c r="K71" s="44">
        <v>288.09999999999997</v>
      </c>
      <c r="L71" s="44"/>
      <c r="M71" s="46">
        <v>272.89999999999998</v>
      </c>
      <c r="N71" s="46">
        <v>3.1</v>
      </c>
      <c r="O71" s="44">
        <v>276</v>
      </c>
      <c r="P71" s="44"/>
      <c r="Q71" s="46">
        <v>269.3</v>
      </c>
      <c r="R71" s="46">
        <v>2.3233459999999999</v>
      </c>
      <c r="S71" s="44">
        <v>271.62334600000003</v>
      </c>
      <c r="T71" s="44"/>
      <c r="U71" s="46">
        <v>267.60000000000002</v>
      </c>
      <c r="V71" s="46">
        <v>0.90100599999999997</v>
      </c>
      <c r="W71" s="44">
        <v>268.50100600000002</v>
      </c>
    </row>
    <row r="72" spans="1:23" ht="12" x14ac:dyDescent="0.2">
      <c r="A72" s="36" t="s">
        <v>98</v>
      </c>
      <c r="B72" s="6" t="s">
        <v>13</v>
      </c>
      <c r="C72" s="65" t="s">
        <v>99</v>
      </c>
      <c r="D72" s="66" t="s">
        <v>86</v>
      </c>
      <c r="E72" s="45">
        <v>53870</v>
      </c>
      <c r="F72" s="45">
        <v>66688</v>
      </c>
      <c r="G72" s="44">
        <v>120558</v>
      </c>
      <c r="H72" s="44"/>
      <c r="I72" s="44">
        <v>29118.400000000001</v>
      </c>
      <c r="J72" s="45">
        <v>79973</v>
      </c>
      <c r="K72" s="44">
        <v>109091.4</v>
      </c>
      <c r="L72" s="44"/>
      <c r="M72" s="46">
        <v>35007.1</v>
      </c>
      <c r="N72" s="46">
        <v>81917.8</v>
      </c>
      <c r="O72" s="44">
        <v>116924.9</v>
      </c>
      <c r="P72" s="44"/>
      <c r="Q72" s="46">
        <v>17379.3</v>
      </c>
      <c r="R72" s="46">
        <v>74448.313999999998</v>
      </c>
      <c r="S72" s="44">
        <v>91827.614000000001</v>
      </c>
      <c r="T72" s="44"/>
      <c r="U72" s="46">
        <v>9259.9</v>
      </c>
      <c r="V72" s="46">
        <v>24145.036</v>
      </c>
      <c r="W72" s="44">
        <v>33404.936000000002</v>
      </c>
    </row>
    <row r="73" spans="1:23" ht="12" x14ac:dyDescent="0.2">
      <c r="A73" s="36" t="s">
        <v>100</v>
      </c>
      <c r="B73" s="6" t="s">
        <v>13</v>
      </c>
      <c r="C73" s="47" t="s">
        <v>101</v>
      </c>
      <c r="D73" s="43" t="s">
        <v>73</v>
      </c>
      <c r="E73" s="45">
        <v>2570.3000000000002</v>
      </c>
      <c r="F73" s="45">
        <v>101.8</v>
      </c>
      <c r="G73" s="44">
        <v>2672.1000000000004</v>
      </c>
      <c r="H73" s="44"/>
      <c r="I73" s="44">
        <v>3049.99</v>
      </c>
      <c r="J73" s="45">
        <v>113.24</v>
      </c>
      <c r="K73" s="44">
        <v>3163.2299999999996</v>
      </c>
      <c r="L73" s="44"/>
      <c r="M73" s="46">
        <v>2030.058</v>
      </c>
      <c r="N73" s="46">
        <v>109.1</v>
      </c>
      <c r="O73" s="44">
        <v>2139.1579999999999</v>
      </c>
      <c r="P73" s="44"/>
      <c r="Q73" s="46">
        <v>787.24559999999997</v>
      </c>
      <c r="R73" s="46">
        <v>91.61679280317</v>
      </c>
      <c r="S73" s="44">
        <v>884.91679280316998</v>
      </c>
      <c r="T73" s="44"/>
      <c r="U73" s="46">
        <v>475.07799999999997</v>
      </c>
      <c r="V73" s="46">
        <v>25.683960477600003</v>
      </c>
      <c r="W73" s="44">
        <v>500.76196047759998</v>
      </c>
    </row>
    <row r="74" spans="1:23" ht="12" x14ac:dyDescent="0.2">
      <c r="A74" s="48" t="s">
        <v>102</v>
      </c>
      <c r="B74" s="6" t="s">
        <v>13</v>
      </c>
      <c r="C74" s="49" t="s">
        <v>103</v>
      </c>
      <c r="D74" s="52" t="s">
        <v>12</v>
      </c>
      <c r="E74" s="53">
        <f>SUM(E75:E76)</f>
        <v>100.8158</v>
      </c>
      <c r="F74" s="53">
        <f t="shared" ref="F74:G74" si="9">SUM(F75:F76)</f>
        <v>70.437225800000007</v>
      </c>
      <c r="G74" s="53">
        <f t="shared" si="9"/>
        <v>171.25302579999999</v>
      </c>
      <c r="H74" s="53"/>
      <c r="I74" s="53">
        <f>SUM(I75:I76)</f>
        <v>71.221000000000004</v>
      </c>
      <c r="J74" s="53">
        <f t="shared" ref="J74:K74" si="10">SUM(J75:J76)</f>
        <v>58.908575802000001</v>
      </c>
      <c r="K74" s="53">
        <f t="shared" si="10"/>
        <v>130.12957580200001</v>
      </c>
      <c r="L74" s="53"/>
      <c r="M74" s="67">
        <v>52.641999999999996</v>
      </c>
      <c r="N74" s="67">
        <v>40.073606700000006</v>
      </c>
      <c r="O74" s="53">
        <v>92.715606700000009</v>
      </c>
      <c r="P74" s="53"/>
      <c r="Q74" s="67">
        <v>26.1</v>
      </c>
      <c r="R74" s="67">
        <v>46.991162600000003</v>
      </c>
      <c r="S74" s="53">
        <v>73.091162600000004</v>
      </c>
      <c r="T74" s="53"/>
      <c r="U74" s="67">
        <v>22.531260000000003</v>
      </c>
      <c r="V74" s="67">
        <v>27.976506406560002</v>
      </c>
      <c r="W74" s="53">
        <v>50.507766406560002</v>
      </c>
    </row>
    <row r="75" spans="1:23" ht="12" x14ac:dyDescent="0.2">
      <c r="C75" s="47" t="s">
        <v>104</v>
      </c>
      <c r="D75" s="43" t="s">
        <v>12</v>
      </c>
      <c r="E75" s="45">
        <v>28.8</v>
      </c>
      <c r="F75" s="45">
        <v>5.0963669999999999</v>
      </c>
      <c r="G75" s="44">
        <v>33.896366999999998</v>
      </c>
      <c r="H75" s="44"/>
      <c r="I75" s="44">
        <v>28.033999999999999</v>
      </c>
      <c r="J75" s="45">
        <v>3.8127558020000003</v>
      </c>
      <c r="K75" s="44">
        <v>31.846755802000001</v>
      </c>
      <c r="L75" s="44"/>
      <c r="M75" s="46">
        <v>18.373000000000001</v>
      </c>
      <c r="N75" s="46">
        <v>1.5800525000000001</v>
      </c>
      <c r="O75" s="44">
        <v>19.953052500000002</v>
      </c>
      <c r="P75" s="44"/>
      <c r="Q75" s="46">
        <v>24.3</v>
      </c>
      <c r="R75" s="46">
        <v>0.58599999999999997</v>
      </c>
      <c r="S75" s="44">
        <v>24.885999999999999</v>
      </c>
      <c r="T75" s="44"/>
      <c r="U75" s="46">
        <v>14.641120000000001</v>
      </c>
      <c r="V75" s="46">
        <v>0.83675049999999995</v>
      </c>
      <c r="W75" s="44">
        <v>15.477870500000002</v>
      </c>
    </row>
    <row r="76" spans="1:23" ht="12" x14ac:dyDescent="0.2">
      <c r="A76" s="48" t="s">
        <v>105</v>
      </c>
      <c r="B76" s="6" t="s">
        <v>13</v>
      </c>
      <c r="C76" s="47" t="s">
        <v>106</v>
      </c>
      <c r="D76" s="43" t="s">
        <v>12</v>
      </c>
      <c r="E76" s="45">
        <v>72.015799999999999</v>
      </c>
      <c r="F76" s="45">
        <v>65.340858800000007</v>
      </c>
      <c r="G76" s="44">
        <v>137.35665879999999</v>
      </c>
      <c r="H76" s="44"/>
      <c r="I76" s="44">
        <v>43.186999999999998</v>
      </c>
      <c r="J76" s="45">
        <v>55.095820000000003</v>
      </c>
      <c r="K76" s="44">
        <v>98.282820000000001</v>
      </c>
      <c r="L76" s="44"/>
      <c r="M76" s="46">
        <v>34.268999999999998</v>
      </c>
      <c r="N76" s="46">
        <v>38.493554200000005</v>
      </c>
      <c r="O76" s="44">
        <v>72.762554200000011</v>
      </c>
      <c r="P76" s="44"/>
      <c r="Q76" s="46">
        <v>1.8</v>
      </c>
      <c r="R76" s="46">
        <v>46.405162600000004</v>
      </c>
      <c r="S76" s="44">
        <v>48.205162600000001</v>
      </c>
      <c r="T76" s="44"/>
      <c r="U76" s="46">
        <v>7.8901400000000006</v>
      </c>
      <c r="V76" s="46">
        <v>27.139755906560001</v>
      </c>
      <c r="W76" s="44">
        <v>35.02989590656</v>
      </c>
    </row>
    <row r="77" spans="1:23" ht="12" x14ac:dyDescent="0.2">
      <c r="A77" s="48" t="s">
        <v>107</v>
      </c>
      <c r="B77" s="6" t="s">
        <v>13</v>
      </c>
      <c r="C77" s="49" t="s">
        <v>108</v>
      </c>
      <c r="D77" s="43"/>
      <c r="E77" s="68"/>
      <c r="F77" s="68"/>
      <c r="G77" s="44"/>
      <c r="H77" s="44"/>
      <c r="I77" s="68"/>
      <c r="J77" s="68"/>
      <c r="K77" s="44"/>
      <c r="L77" s="44"/>
      <c r="M77" s="69"/>
      <c r="N77" s="69"/>
      <c r="O77" s="44"/>
      <c r="P77" s="44"/>
      <c r="Q77" s="69"/>
      <c r="R77" s="69"/>
      <c r="S77" s="44"/>
      <c r="T77" s="44"/>
      <c r="U77" s="69"/>
      <c r="V77" s="69"/>
      <c r="W77" s="44"/>
    </row>
    <row r="78" spans="1:23" ht="24" x14ac:dyDescent="0.2">
      <c r="C78" s="47" t="s">
        <v>109</v>
      </c>
      <c r="D78" s="43" t="s">
        <v>12</v>
      </c>
      <c r="E78" s="44">
        <v>923.86919999999998</v>
      </c>
      <c r="F78" s="45">
        <v>9.8846828934599973</v>
      </c>
      <c r="G78" s="44">
        <v>933.75388289345995</v>
      </c>
      <c r="H78" s="44"/>
      <c r="I78" s="44">
        <v>956.82490000000007</v>
      </c>
      <c r="J78" s="45">
        <v>56.257375113999991</v>
      </c>
      <c r="K78" s="44">
        <v>1013.082275114</v>
      </c>
      <c r="L78" s="44"/>
      <c r="M78" s="50">
        <v>982.33749999999998</v>
      </c>
      <c r="N78" s="46">
        <v>11.760034721130001</v>
      </c>
      <c r="O78" s="44">
        <v>994.09753472112993</v>
      </c>
      <c r="P78" s="44"/>
      <c r="Q78" s="50">
        <v>19512.3</v>
      </c>
      <c r="R78" s="46">
        <v>313.39999999999998</v>
      </c>
      <c r="S78" s="44">
        <v>19825.7</v>
      </c>
      <c r="T78" s="44"/>
      <c r="U78" s="50">
        <v>14256.6</v>
      </c>
      <c r="V78" s="46">
        <v>70.6313672</v>
      </c>
      <c r="W78" s="44">
        <v>14327.2313672</v>
      </c>
    </row>
    <row r="79" spans="1:23" ht="13.5" x14ac:dyDescent="0.2">
      <c r="A79" s="48">
        <v>37420</v>
      </c>
      <c r="B79" s="6" t="s">
        <v>13</v>
      </c>
      <c r="C79" s="47" t="s">
        <v>110</v>
      </c>
      <c r="D79" s="43" t="s">
        <v>83</v>
      </c>
      <c r="E79" s="44">
        <v>29809.200000000001</v>
      </c>
      <c r="F79" s="45">
        <v>66.160630069999996</v>
      </c>
      <c r="G79" s="44">
        <v>29875.360630070001</v>
      </c>
      <c r="H79" s="44"/>
      <c r="I79" s="44">
        <v>28210.3</v>
      </c>
      <c r="J79" s="45">
        <v>14.72963455</v>
      </c>
      <c r="K79" s="44">
        <v>28225.029634549999</v>
      </c>
      <c r="L79" s="44"/>
      <c r="M79" s="50">
        <v>28923.7</v>
      </c>
      <c r="N79" s="46">
        <v>9.2992425999999977</v>
      </c>
      <c r="O79" s="44">
        <v>28932.999242599999</v>
      </c>
      <c r="P79" s="44"/>
      <c r="Q79" s="50">
        <v>20726.8</v>
      </c>
      <c r="R79" s="46">
        <v>2.46E-2</v>
      </c>
      <c r="S79" s="44">
        <v>20728.0350014</v>
      </c>
      <c r="T79" s="44"/>
      <c r="U79" s="50">
        <v>22106.17</v>
      </c>
      <c r="V79" s="46">
        <v>969.14135529999999</v>
      </c>
      <c r="W79" s="44">
        <v>23075.311355299997</v>
      </c>
    </row>
    <row r="80" spans="1:23" ht="12" x14ac:dyDescent="0.2">
      <c r="A80" s="48" t="s">
        <v>111</v>
      </c>
      <c r="B80" s="6" t="s">
        <v>13</v>
      </c>
      <c r="C80" s="47" t="s">
        <v>112</v>
      </c>
      <c r="D80" s="43" t="s">
        <v>12</v>
      </c>
      <c r="E80" s="44">
        <v>28.5</v>
      </c>
      <c r="F80" s="45">
        <v>26.307882219899994</v>
      </c>
      <c r="G80" s="44">
        <v>54.807882219899994</v>
      </c>
      <c r="H80" s="44"/>
      <c r="I80" s="44">
        <v>30.549999999999997</v>
      </c>
      <c r="J80" s="45">
        <v>39.743503081739924</v>
      </c>
      <c r="K80" s="44">
        <v>70.293503081739914</v>
      </c>
      <c r="L80" s="44"/>
      <c r="M80" s="50">
        <v>31.399000000000001</v>
      </c>
      <c r="N80" s="46">
        <v>34.543061997039992</v>
      </c>
      <c r="O80" s="44">
        <v>65.942061997039985</v>
      </c>
      <c r="P80" s="44"/>
      <c r="Q80" s="50">
        <v>28.2</v>
      </c>
      <c r="R80" s="46">
        <v>40.760786100540017</v>
      </c>
      <c r="S80" s="44">
        <v>68.96078610054002</v>
      </c>
      <c r="T80" s="44"/>
      <c r="U80" s="50">
        <v>30.649230000000003</v>
      </c>
      <c r="V80" s="46">
        <v>38.733803647010021</v>
      </c>
      <c r="W80" s="44">
        <v>69.383033647010024</v>
      </c>
    </row>
    <row r="81" spans="1:27" ht="12" x14ac:dyDescent="0.2">
      <c r="C81" s="47" t="s">
        <v>113</v>
      </c>
      <c r="D81" s="43" t="s">
        <v>12</v>
      </c>
      <c r="E81" s="44">
        <v>32.400000000000006</v>
      </c>
      <c r="F81" s="45">
        <v>30.418099975740006</v>
      </c>
      <c r="G81" s="44">
        <v>62.818099975740012</v>
      </c>
      <c r="H81" s="44"/>
      <c r="I81" s="44">
        <v>44.335000000000001</v>
      </c>
      <c r="J81" s="45">
        <v>43.803860156919988</v>
      </c>
      <c r="K81" s="44">
        <v>88.138860156919989</v>
      </c>
      <c r="L81" s="44"/>
      <c r="M81" s="50">
        <v>27.067999999999998</v>
      </c>
      <c r="N81" s="46">
        <v>28.107999498320002</v>
      </c>
      <c r="O81" s="44">
        <v>55.175999498319996</v>
      </c>
      <c r="P81" s="44"/>
      <c r="Q81" s="50">
        <v>52.1</v>
      </c>
      <c r="R81" s="46">
        <v>58.79573110522</v>
      </c>
      <c r="S81" s="44">
        <v>110.89573110521999</v>
      </c>
      <c r="T81" s="44"/>
      <c r="U81" s="50">
        <v>46.94341</v>
      </c>
      <c r="V81" s="46">
        <v>45.910890739730007</v>
      </c>
      <c r="W81" s="44">
        <v>92.854300739730007</v>
      </c>
    </row>
    <row r="82" spans="1:27" ht="12" x14ac:dyDescent="0.2">
      <c r="A82" s="48" t="s">
        <v>114</v>
      </c>
      <c r="B82" s="6" t="s">
        <v>13</v>
      </c>
      <c r="C82" s="47" t="s">
        <v>115</v>
      </c>
      <c r="D82" s="43" t="s">
        <v>39</v>
      </c>
      <c r="E82" s="44">
        <v>3464.2</v>
      </c>
      <c r="F82" s="45">
        <v>378.05200000000002</v>
      </c>
      <c r="G82" s="44">
        <v>3842.252</v>
      </c>
      <c r="H82" s="44"/>
      <c r="I82" s="44">
        <v>3355</v>
      </c>
      <c r="J82" s="45">
        <v>660.96799999999996</v>
      </c>
      <c r="K82" s="44">
        <v>4015.9679999999998</v>
      </c>
      <c r="L82" s="44"/>
      <c r="M82" s="50">
        <v>2.9500999999999999</v>
      </c>
      <c r="N82" s="46">
        <v>0.76250300000000004</v>
      </c>
      <c r="O82" s="44">
        <v>3.7126030000000001</v>
      </c>
      <c r="P82" s="44"/>
      <c r="Q82" s="50">
        <v>3.923</v>
      </c>
      <c r="R82" s="46">
        <v>0.93159999999999998</v>
      </c>
      <c r="S82" s="44">
        <v>4.8546000000000005</v>
      </c>
      <c r="T82" s="44"/>
      <c r="U82" s="50">
        <v>4.39391</v>
      </c>
      <c r="V82" s="46">
        <v>1.9128769815699989</v>
      </c>
      <c r="W82" s="44">
        <v>6.3067869815699993</v>
      </c>
    </row>
    <row r="83" spans="1:27" ht="12" x14ac:dyDescent="0.2">
      <c r="A83" s="51" t="s">
        <v>116</v>
      </c>
      <c r="B83" s="6" t="s">
        <v>13</v>
      </c>
      <c r="C83" s="49" t="s">
        <v>117</v>
      </c>
      <c r="D83" s="52" t="s">
        <v>86</v>
      </c>
      <c r="E83" s="53">
        <f>SUM(E84:E85)</f>
        <v>179.5</v>
      </c>
      <c r="F83" s="53">
        <f t="shared" ref="F83:G83" si="11">SUM(F84:F85)</f>
        <v>397.59000000000003</v>
      </c>
      <c r="G83" s="53">
        <f t="shared" si="11"/>
        <v>577.09</v>
      </c>
      <c r="H83" s="53"/>
      <c r="I83" s="53">
        <f>SUM(I84:I85)</f>
        <v>156.4</v>
      </c>
      <c r="J83" s="53">
        <f t="shared" ref="J83:K83" si="12">SUM(J84:J85)</f>
        <v>303.39299999999997</v>
      </c>
      <c r="K83" s="53">
        <f t="shared" si="12"/>
        <v>459.79300000000001</v>
      </c>
      <c r="L83" s="53"/>
      <c r="M83" s="54">
        <v>104.45</v>
      </c>
      <c r="N83" s="54">
        <v>312.36</v>
      </c>
      <c r="O83" s="53">
        <v>416.81000000000006</v>
      </c>
      <c r="P83" s="53"/>
      <c r="Q83" s="54">
        <v>78.7</v>
      </c>
      <c r="R83" s="54">
        <v>502.79899999999998</v>
      </c>
      <c r="S83" s="53">
        <v>581.49900000000002</v>
      </c>
      <c r="T83" s="53"/>
      <c r="U83" s="54">
        <v>55.393999999999998</v>
      </c>
      <c r="V83" s="54">
        <v>271.29199999999997</v>
      </c>
      <c r="W83" s="53">
        <v>326.68599999999998</v>
      </c>
    </row>
    <row r="84" spans="1:27" ht="12" x14ac:dyDescent="0.2">
      <c r="A84" s="51" t="s">
        <v>118</v>
      </c>
      <c r="B84" s="6" t="s">
        <v>13</v>
      </c>
      <c r="C84" s="47" t="s">
        <v>119</v>
      </c>
      <c r="D84" s="43" t="s">
        <v>86</v>
      </c>
      <c r="E84" s="44">
        <v>32</v>
      </c>
      <c r="F84" s="45">
        <v>397.22800000000001</v>
      </c>
      <c r="G84" s="44">
        <v>429.22800000000001</v>
      </c>
      <c r="H84" s="44"/>
      <c r="I84" s="44">
        <v>7.82</v>
      </c>
      <c r="J84" s="45">
        <v>299.24799999999999</v>
      </c>
      <c r="K84" s="44">
        <v>307.06799999999998</v>
      </c>
      <c r="L84" s="44"/>
      <c r="M84" s="50">
        <v>13.48</v>
      </c>
      <c r="N84" s="46">
        <v>305.60700000000003</v>
      </c>
      <c r="O84" s="44">
        <v>319.08700000000005</v>
      </c>
      <c r="P84" s="44"/>
      <c r="Q84" s="50">
        <v>3.9</v>
      </c>
      <c r="R84" s="46">
        <v>502.71899999999999</v>
      </c>
      <c r="S84" s="44">
        <v>506.61899999999997</v>
      </c>
      <c r="T84" s="44"/>
      <c r="U84" s="50">
        <v>2.177</v>
      </c>
      <c r="V84" s="46">
        <v>270.02999999999997</v>
      </c>
      <c r="W84" s="44">
        <v>272.20699999999999</v>
      </c>
    </row>
    <row r="85" spans="1:27" ht="12" x14ac:dyDescent="0.2">
      <c r="C85" s="47" t="s">
        <v>120</v>
      </c>
      <c r="D85" s="43" t="s">
        <v>86</v>
      </c>
      <c r="E85" s="44">
        <v>147.5</v>
      </c>
      <c r="F85" s="45">
        <v>0.36199999999999999</v>
      </c>
      <c r="G85" s="44">
        <v>147.86199999999999</v>
      </c>
      <c r="H85" s="44"/>
      <c r="I85" s="44">
        <v>148.58000000000001</v>
      </c>
      <c r="J85" s="45">
        <v>4.1449999999999996</v>
      </c>
      <c r="K85" s="44">
        <v>152.72500000000002</v>
      </c>
      <c r="L85" s="44"/>
      <c r="M85" s="50">
        <v>90.97</v>
      </c>
      <c r="N85" s="46">
        <v>6.7530000000000001</v>
      </c>
      <c r="O85" s="44">
        <v>97.722999999999999</v>
      </c>
      <c r="P85" s="44"/>
      <c r="Q85" s="50">
        <v>74.8</v>
      </c>
      <c r="R85" s="46">
        <v>0.08</v>
      </c>
      <c r="S85" s="44">
        <v>74.88</v>
      </c>
      <c r="T85" s="44"/>
      <c r="U85" s="50">
        <v>53.216999999999999</v>
      </c>
      <c r="V85" s="46">
        <v>1.262</v>
      </c>
      <c r="W85" s="44">
        <v>54.478999999999999</v>
      </c>
    </row>
    <row r="86" spans="1:27" ht="12.75" customHeight="1" x14ac:dyDescent="0.2">
      <c r="A86" s="61" t="s">
        <v>121</v>
      </c>
      <c r="B86" s="6" t="s">
        <v>13</v>
      </c>
      <c r="C86" s="49" t="s">
        <v>122</v>
      </c>
      <c r="D86" s="52" t="s">
        <v>12</v>
      </c>
      <c r="E86" s="53">
        <f>SUM(E87:E88)</f>
        <v>1478.1999999999998</v>
      </c>
      <c r="F86" s="53">
        <f t="shared" ref="F86:G86" si="13">SUM(F87:F88)</f>
        <v>2.1050010199999996</v>
      </c>
      <c r="G86" s="53">
        <f t="shared" si="13"/>
        <v>1480.3050010199997</v>
      </c>
      <c r="H86" s="53"/>
      <c r="I86" s="53">
        <f>SUM(I87:I88)</f>
        <v>1640.2</v>
      </c>
      <c r="J86" s="53">
        <f t="shared" ref="J86:K86" si="14">SUM(J87:J88)</f>
        <v>1.69979653</v>
      </c>
      <c r="K86" s="53">
        <f t="shared" si="14"/>
        <v>1641.89979653</v>
      </c>
      <c r="L86" s="53"/>
      <c r="M86" s="54">
        <v>1375.1369999999999</v>
      </c>
      <c r="N86" s="54">
        <v>1.2762210399999998</v>
      </c>
      <c r="O86" s="53">
        <v>1376.4370000000001</v>
      </c>
      <c r="P86" s="53"/>
      <c r="Q86" s="54">
        <v>1052</v>
      </c>
      <c r="R86" s="54">
        <v>0.59777508999999995</v>
      </c>
      <c r="S86" s="53">
        <v>1052.5977750900001</v>
      </c>
      <c r="T86" s="53"/>
      <c r="U86" s="54">
        <v>846.34258</v>
      </c>
      <c r="V86" s="54">
        <v>2.8680463100000004</v>
      </c>
      <c r="W86" s="53">
        <v>849.21062630999995</v>
      </c>
    </row>
    <row r="87" spans="1:27" ht="12" x14ac:dyDescent="0.2">
      <c r="A87" s="61" t="s">
        <v>123</v>
      </c>
      <c r="B87" s="6" t="s">
        <v>13</v>
      </c>
      <c r="C87" s="47" t="s">
        <v>124</v>
      </c>
      <c r="D87" s="43" t="s">
        <v>12</v>
      </c>
      <c r="E87" s="44">
        <v>47.6</v>
      </c>
      <c r="F87" s="45">
        <v>0</v>
      </c>
      <c r="G87" s="44">
        <v>47.6</v>
      </c>
      <c r="H87" s="44"/>
      <c r="I87" s="44">
        <v>50</v>
      </c>
      <c r="J87" s="45">
        <v>0</v>
      </c>
      <c r="K87" s="44">
        <v>50</v>
      </c>
      <c r="L87" s="44"/>
      <c r="M87" s="50">
        <v>40.536999999999999</v>
      </c>
      <c r="N87" s="46" t="s">
        <v>155</v>
      </c>
      <c r="O87" s="44">
        <v>40.536999999999999</v>
      </c>
      <c r="P87" s="44"/>
      <c r="Q87" s="50">
        <v>36.9</v>
      </c>
      <c r="R87" s="46" t="s">
        <v>155</v>
      </c>
      <c r="S87" s="44">
        <v>36.9</v>
      </c>
      <c r="T87" s="44"/>
      <c r="U87" s="50">
        <v>29.259070000000001</v>
      </c>
      <c r="V87" s="46">
        <v>0</v>
      </c>
      <c r="W87" s="44">
        <v>29.259070000000001</v>
      </c>
    </row>
    <row r="88" spans="1:27" ht="12" x14ac:dyDescent="0.2">
      <c r="A88" s="61" t="s">
        <v>125</v>
      </c>
      <c r="B88" s="6" t="s">
        <v>13</v>
      </c>
      <c r="C88" s="47" t="s">
        <v>126</v>
      </c>
      <c r="D88" s="43" t="s">
        <v>12</v>
      </c>
      <c r="E88" s="44">
        <v>1430.6</v>
      </c>
      <c r="F88" s="45">
        <v>2.1050010199999996</v>
      </c>
      <c r="G88" s="44">
        <v>1432.7050010199998</v>
      </c>
      <c r="H88" s="44"/>
      <c r="I88" s="44">
        <v>1590.2</v>
      </c>
      <c r="J88" s="45">
        <v>1.69979653</v>
      </c>
      <c r="K88" s="44">
        <v>1591.89979653</v>
      </c>
      <c r="L88" s="44"/>
      <c r="M88" s="50">
        <v>1334.6</v>
      </c>
      <c r="N88" s="46">
        <v>1.2762210399999998</v>
      </c>
      <c r="O88" s="44">
        <v>1335.9</v>
      </c>
      <c r="P88" s="44"/>
      <c r="Q88" s="50">
        <v>1015.1</v>
      </c>
      <c r="R88" s="46">
        <v>0.59777508999999995</v>
      </c>
      <c r="S88" s="44">
        <v>1015.6977750900001</v>
      </c>
      <c r="T88" s="44"/>
      <c r="U88" s="50">
        <v>817.08351000000005</v>
      </c>
      <c r="V88" s="46">
        <v>2.8680463100000004</v>
      </c>
      <c r="W88" s="44">
        <v>819.95155631</v>
      </c>
    </row>
    <row r="89" spans="1:27" ht="18" customHeight="1" x14ac:dyDescent="0.2">
      <c r="C89" s="49" t="s">
        <v>127</v>
      </c>
      <c r="D89" s="52" t="s">
        <v>12</v>
      </c>
      <c r="E89" s="70">
        <f>SUM(E90:E92)</f>
        <v>276</v>
      </c>
      <c r="F89" s="70">
        <f t="shared" ref="F89:G89" si="15">SUM(F90:F92)</f>
        <v>30.705586374180005</v>
      </c>
      <c r="G89" s="53">
        <f t="shared" si="15"/>
        <v>306.70558637418003</v>
      </c>
      <c r="H89" s="53"/>
      <c r="I89" s="70">
        <f>SUM(I90:I92)</f>
        <v>237.62599999999998</v>
      </c>
      <c r="J89" s="70">
        <f t="shared" ref="J89:K89" si="16">SUM(J90:J92)</f>
        <v>36.456490935910004</v>
      </c>
      <c r="K89" s="53">
        <f t="shared" si="16"/>
        <v>274.08249093590996</v>
      </c>
      <c r="L89" s="53"/>
      <c r="M89" s="54">
        <v>166.85</v>
      </c>
      <c r="N89" s="54">
        <v>34.896649224540006</v>
      </c>
      <c r="O89" s="53">
        <v>201.74664922453999</v>
      </c>
      <c r="P89" s="53"/>
      <c r="Q89" s="54">
        <v>103.80000000000001</v>
      </c>
      <c r="R89" s="54">
        <v>28.70483539999999</v>
      </c>
      <c r="S89" s="53">
        <v>132.50483539999999</v>
      </c>
      <c r="T89" s="53"/>
      <c r="U89" s="54">
        <v>60.234269999999995</v>
      </c>
      <c r="V89" s="54">
        <v>23.457141511330001</v>
      </c>
      <c r="W89" s="53">
        <v>83.691411511330003</v>
      </c>
      <c r="X89" s="71"/>
      <c r="Y89" s="71"/>
      <c r="Z89" s="71"/>
      <c r="AA89" s="71"/>
    </row>
    <row r="90" spans="1:27" ht="12" x14ac:dyDescent="0.2">
      <c r="A90" s="61" t="s">
        <v>128</v>
      </c>
      <c r="B90" s="6" t="s">
        <v>13</v>
      </c>
      <c r="C90" s="47" t="s">
        <v>129</v>
      </c>
      <c r="D90" s="43" t="s">
        <v>12</v>
      </c>
      <c r="E90" s="44">
        <v>1.6</v>
      </c>
      <c r="F90" s="45">
        <v>0.20128220323000004</v>
      </c>
      <c r="G90" s="44">
        <v>1.8012822032300002</v>
      </c>
      <c r="H90" s="44"/>
      <c r="I90" s="44">
        <v>1.1299999999999999</v>
      </c>
      <c r="J90" s="45">
        <v>0.66309470681999994</v>
      </c>
      <c r="K90" s="44">
        <v>1.7930947068199998</v>
      </c>
      <c r="L90" s="44"/>
      <c r="M90" s="50">
        <v>0.79</v>
      </c>
      <c r="N90" s="46">
        <v>0.29739322323</v>
      </c>
      <c r="O90" s="44">
        <v>1.0873932232300001</v>
      </c>
      <c r="P90" s="44"/>
      <c r="Q90" s="50">
        <v>0.4</v>
      </c>
      <c r="R90" s="46">
        <v>4.4823849440000001E-2</v>
      </c>
      <c r="S90" s="44">
        <v>0.44482384944000003</v>
      </c>
      <c r="T90" s="44"/>
      <c r="U90" s="50">
        <v>0.6</v>
      </c>
      <c r="V90" s="46">
        <v>0.14006777199999998</v>
      </c>
      <c r="W90" s="44">
        <v>0.74006777199999996</v>
      </c>
      <c r="X90" s="71"/>
      <c r="Y90" s="71"/>
      <c r="Z90" s="71"/>
      <c r="AA90" s="71"/>
    </row>
    <row r="91" spans="1:27" ht="12" x14ac:dyDescent="0.2">
      <c r="A91" s="61" t="s">
        <v>130</v>
      </c>
      <c r="B91" s="6" t="s">
        <v>13</v>
      </c>
      <c r="C91" s="47" t="s">
        <v>131</v>
      </c>
      <c r="D91" s="43" t="s">
        <v>12</v>
      </c>
      <c r="E91" s="44">
        <v>77.7</v>
      </c>
      <c r="F91" s="45">
        <v>30.503645847950004</v>
      </c>
      <c r="G91" s="44">
        <v>108.20364584795001</v>
      </c>
      <c r="H91" s="44"/>
      <c r="I91" s="44">
        <v>63.237000000000002</v>
      </c>
      <c r="J91" s="45">
        <v>35.789802961090004</v>
      </c>
      <c r="K91" s="44">
        <v>99.026802961089999</v>
      </c>
      <c r="L91" s="44"/>
      <c r="M91" s="50">
        <v>49.6</v>
      </c>
      <c r="N91" s="46">
        <v>34.596587670220003</v>
      </c>
      <c r="O91" s="44">
        <v>84.196587670219998</v>
      </c>
      <c r="P91" s="44"/>
      <c r="Q91" s="50">
        <v>40.200000000000003</v>
      </c>
      <c r="R91" s="46">
        <v>28.640818930559991</v>
      </c>
      <c r="S91" s="44">
        <v>68.84081893055999</v>
      </c>
      <c r="T91" s="44"/>
      <c r="U91" s="50">
        <v>19.716819999999998</v>
      </c>
      <c r="V91" s="46">
        <v>19.508398739330001</v>
      </c>
      <c r="W91" s="44">
        <v>39.225218739330003</v>
      </c>
      <c r="X91" s="71"/>
      <c r="Y91" s="71"/>
      <c r="Z91" s="71"/>
      <c r="AA91" s="71"/>
    </row>
    <row r="92" spans="1:27" ht="12" x14ac:dyDescent="0.2">
      <c r="A92" s="61" t="s">
        <v>132</v>
      </c>
      <c r="B92" s="6" t="s">
        <v>13</v>
      </c>
      <c r="C92" s="47" t="s">
        <v>133</v>
      </c>
      <c r="D92" s="43" t="s">
        <v>12</v>
      </c>
      <c r="E92" s="44">
        <v>196.7</v>
      </c>
      <c r="F92" s="45">
        <v>6.5832299999999994E-4</v>
      </c>
      <c r="G92" s="44">
        <v>196.700658323</v>
      </c>
      <c r="H92" s="44"/>
      <c r="I92" s="44">
        <v>173.25899999999999</v>
      </c>
      <c r="J92" s="45">
        <v>3.5932680000000002E-3</v>
      </c>
      <c r="K92" s="44">
        <v>173.26259326799999</v>
      </c>
      <c r="L92" s="44"/>
      <c r="M92" s="50">
        <v>116.46</v>
      </c>
      <c r="N92" s="46">
        <v>2.6683310899999996E-3</v>
      </c>
      <c r="O92" s="44">
        <v>116.46266833109</v>
      </c>
      <c r="P92" s="44"/>
      <c r="Q92" s="50">
        <v>63.2</v>
      </c>
      <c r="R92" s="46">
        <v>1.9192620000000004E-2</v>
      </c>
      <c r="S92" s="44">
        <v>63.219192620000001</v>
      </c>
      <c r="T92" s="44"/>
      <c r="U92" s="50">
        <v>39.917449999999995</v>
      </c>
      <c r="V92" s="46">
        <v>3.808675</v>
      </c>
      <c r="W92" s="44">
        <v>43.726124999999996</v>
      </c>
      <c r="X92" s="71"/>
      <c r="Y92" s="73"/>
      <c r="Z92" s="74"/>
      <c r="AA92" s="72"/>
    </row>
    <row r="93" spans="1:27" ht="12" x14ac:dyDescent="0.2">
      <c r="A93" s="61" t="s">
        <v>134</v>
      </c>
      <c r="B93" s="6" t="s">
        <v>13</v>
      </c>
      <c r="C93" s="49" t="s">
        <v>135</v>
      </c>
      <c r="D93" s="43"/>
      <c r="E93" s="68"/>
      <c r="F93" s="45"/>
      <c r="G93" s="44"/>
      <c r="H93" s="44"/>
      <c r="I93" s="44"/>
      <c r="J93" s="44"/>
      <c r="K93" s="44"/>
      <c r="L93" s="44"/>
      <c r="M93" s="69"/>
      <c r="N93" s="69"/>
      <c r="O93" s="44"/>
      <c r="P93" s="44"/>
      <c r="Q93" s="69"/>
      <c r="R93" s="69"/>
      <c r="S93" s="44"/>
      <c r="T93" s="44"/>
      <c r="U93" s="69"/>
      <c r="V93" s="69"/>
      <c r="W93" s="44"/>
      <c r="X93" s="71"/>
      <c r="Y93" s="71"/>
      <c r="Z93" s="71"/>
      <c r="AA93" s="71"/>
    </row>
    <row r="94" spans="1:27" ht="12" x14ac:dyDescent="0.2">
      <c r="A94" s="61" t="s">
        <v>136</v>
      </c>
      <c r="B94" s="6" t="s">
        <v>13</v>
      </c>
      <c r="C94" s="75" t="s">
        <v>137</v>
      </c>
      <c r="D94" s="43" t="s">
        <v>86</v>
      </c>
      <c r="E94" s="44">
        <v>182.1</v>
      </c>
      <c r="F94" s="45">
        <v>149.69200000000001</v>
      </c>
      <c r="G94" s="44">
        <v>331.79200000000003</v>
      </c>
      <c r="H94" s="44"/>
      <c r="I94" s="44">
        <v>190</v>
      </c>
      <c r="J94" s="45">
        <v>356.00200000000001</v>
      </c>
      <c r="K94" s="44">
        <v>546.00199999999995</v>
      </c>
      <c r="L94" s="44"/>
      <c r="M94" s="50">
        <v>75.39</v>
      </c>
      <c r="N94" s="46">
        <v>227.82900000000001</v>
      </c>
      <c r="O94" s="44">
        <v>303.21899999999999</v>
      </c>
      <c r="P94" s="44"/>
      <c r="Q94" s="50">
        <v>148.19999999999999</v>
      </c>
      <c r="R94" s="46">
        <v>31.533000000000001</v>
      </c>
      <c r="S94" s="44">
        <v>179.733</v>
      </c>
      <c r="T94" s="44"/>
      <c r="U94" s="50">
        <v>107.2</v>
      </c>
      <c r="V94" s="46">
        <v>4526.0540000000001</v>
      </c>
      <c r="W94" s="44">
        <v>4633.2539999999999</v>
      </c>
      <c r="X94" s="71"/>
      <c r="Y94" s="71"/>
      <c r="Z94" s="71"/>
      <c r="AA94" s="71"/>
    </row>
    <row r="95" spans="1:27" ht="12" x14ac:dyDescent="0.2">
      <c r="C95" s="75" t="s">
        <v>138</v>
      </c>
      <c r="D95" s="76" t="s">
        <v>139</v>
      </c>
      <c r="E95" s="44">
        <v>37</v>
      </c>
      <c r="F95" s="45">
        <v>17</v>
      </c>
      <c r="G95" s="44">
        <v>54</v>
      </c>
      <c r="H95" s="44"/>
      <c r="I95" s="44">
        <v>27</v>
      </c>
      <c r="J95" s="45">
        <v>25</v>
      </c>
      <c r="K95" s="44">
        <v>52</v>
      </c>
      <c r="L95" s="44"/>
      <c r="M95" s="50">
        <v>41</v>
      </c>
      <c r="N95" s="46">
        <v>18</v>
      </c>
      <c r="O95" s="44">
        <v>59</v>
      </c>
      <c r="P95" s="44"/>
      <c r="Q95" s="50">
        <v>40</v>
      </c>
      <c r="R95" s="46">
        <v>117</v>
      </c>
      <c r="S95" s="44">
        <v>157</v>
      </c>
      <c r="T95" s="44"/>
      <c r="U95" s="50">
        <v>23</v>
      </c>
      <c r="V95" s="46">
        <v>8.9999999999999993E-3</v>
      </c>
      <c r="W95" s="44">
        <v>23.009</v>
      </c>
    </row>
    <row r="96" spans="1:27" ht="12" x14ac:dyDescent="0.2">
      <c r="A96" s="61" t="s">
        <v>140</v>
      </c>
      <c r="B96" s="6" t="s">
        <v>13</v>
      </c>
      <c r="C96" s="47" t="s">
        <v>141</v>
      </c>
      <c r="D96" s="66" t="s">
        <v>39</v>
      </c>
      <c r="E96" s="44">
        <v>4403.6000000000004</v>
      </c>
      <c r="F96" s="45">
        <v>217.28367039</v>
      </c>
      <c r="G96" s="44">
        <v>4620.8836703900006</v>
      </c>
      <c r="H96" s="44"/>
      <c r="I96" s="44">
        <v>1855</v>
      </c>
      <c r="J96" s="45">
        <v>293.00506713000004</v>
      </c>
      <c r="K96" s="44">
        <v>2148.00506713</v>
      </c>
      <c r="L96" s="44"/>
      <c r="M96" s="50">
        <v>1.8513999999999999</v>
      </c>
      <c r="N96" s="46">
        <v>0.12857673409000001</v>
      </c>
      <c r="O96" s="44">
        <v>1.9799767340900001</v>
      </c>
      <c r="P96" s="44"/>
      <c r="Q96" s="50">
        <v>0.82779999999999998</v>
      </c>
      <c r="R96" s="46">
        <v>0.16174957703999998</v>
      </c>
      <c r="S96" s="44">
        <v>0.98954957703999991</v>
      </c>
      <c r="T96" s="44"/>
      <c r="U96" s="50">
        <v>445</v>
      </c>
      <c r="V96" s="46">
        <v>0.77968966628000014</v>
      </c>
      <c r="W96" s="44">
        <v>445.77968966627998</v>
      </c>
      <c r="X96" s="71"/>
      <c r="Y96" s="71"/>
      <c r="Z96" s="71"/>
      <c r="AA96" s="71"/>
    </row>
    <row r="97" spans="1:27" ht="12" x14ac:dyDescent="0.2">
      <c r="A97" s="61" t="s">
        <v>142</v>
      </c>
      <c r="B97" s="6" t="s">
        <v>13</v>
      </c>
      <c r="C97" s="49" t="s">
        <v>143</v>
      </c>
      <c r="D97" s="52" t="s">
        <v>86</v>
      </c>
      <c r="E97" s="53">
        <f>E98+E99+E101+E102+(E100*1000)</f>
        <v>155082</v>
      </c>
      <c r="F97" s="53">
        <f t="shared" ref="F97:G97" si="17">F98+F99+F101+F102+(F100*1000)</f>
        <v>1984383</v>
      </c>
      <c r="G97" s="53">
        <f t="shared" si="17"/>
        <v>2139465</v>
      </c>
      <c r="H97" s="53"/>
      <c r="I97" s="53">
        <f>SUM(I98:I102)</f>
        <v>26.378800000000002</v>
      </c>
      <c r="J97" s="53">
        <f t="shared" ref="J97:K97" si="18">SUM(J98:J102)</f>
        <v>1333.395</v>
      </c>
      <c r="K97" s="53">
        <f t="shared" si="18"/>
        <v>1359.7938000000001</v>
      </c>
      <c r="L97" s="53"/>
      <c r="M97" s="54">
        <v>133.49599999999998</v>
      </c>
      <c r="N97" s="54">
        <v>1184.0700000000002</v>
      </c>
      <c r="O97" s="53">
        <v>1317.566</v>
      </c>
      <c r="P97" s="53"/>
      <c r="Q97" s="54">
        <v>153.33199999999999</v>
      </c>
      <c r="R97" s="54">
        <v>826.66399999999999</v>
      </c>
      <c r="S97" s="53">
        <v>979.98500000000001</v>
      </c>
      <c r="T97" s="53"/>
      <c r="U97" s="54">
        <v>83.286000000000001</v>
      </c>
      <c r="V97" s="54">
        <v>917.26099999999997</v>
      </c>
      <c r="W97" s="53">
        <v>1000.5469999999999</v>
      </c>
      <c r="X97" s="71"/>
      <c r="Y97" s="71"/>
      <c r="Z97" s="71"/>
      <c r="AA97" s="71"/>
    </row>
    <row r="98" spans="1:27" ht="12" x14ac:dyDescent="0.2">
      <c r="A98" s="61" t="s">
        <v>144</v>
      </c>
      <c r="B98" s="6" t="s">
        <v>13</v>
      </c>
      <c r="C98" s="75" t="s">
        <v>145</v>
      </c>
      <c r="D98" s="43" t="s">
        <v>86</v>
      </c>
      <c r="E98" s="44">
        <v>12458</v>
      </c>
      <c r="F98" s="45">
        <v>144447</v>
      </c>
      <c r="G98" s="44">
        <v>156905</v>
      </c>
      <c r="H98" s="44"/>
      <c r="I98" s="44">
        <v>2.8998000000000004</v>
      </c>
      <c r="J98" s="45">
        <v>338.92200000000003</v>
      </c>
      <c r="K98" s="44">
        <v>341.8218</v>
      </c>
      <c r="L98" s="44"/>
      <c r="M98" s="50">
        <v>45716</v>
      </c>
      <c r="N98" s="46">
        <v>379971</v>
      </c>
      <c r="O98" s="44">
        <v>425687</v>
      </c>
      <c r="P98" s="44"/>
      <c r="Q98" s="50">
        <v>66171</v>
      </c>
      <c r="R98" s="46">
        <v>110549</v>
      </c>
      <c r="S98" s="44">
        <v>176720</v>
      </c>
      <c r="T98" s="44"/>
      <c r="U98" s="50">
        <v>9476</v>
      </c>
      <c r="V98" s="46">
        <v>16532</v>
      </c>
      <c r="W98" s="44">
        <v>26008</v>
      </c>
      <c r="X98" s="71"/>
      <c r="Y98" s="71"/>
      <c r="Z98" s="71"/>
      <c r="AA98" s="71"/>
    </row>
    <row r="99" spans="1:27" ht="12" x14ac:dyDescent="0.2">
      <c r="C99" s="75" t="s">
        <v>146</v>
      </c>
      <c r="D99" s="43" t="s">
        <v>86</v>
      </c>
      <c r="E99" s="44">
        <v>2248</v>
      </c>
      <c r="F99" s="45">
        <v>722617</v>
      </c>
      <c r="G99" s="44">
        <v>724865</v>
      </c>
      <c r="H99" s="44"/>
      <c r="I99" s="44">
        <v>2.0270000000000001</v>
      </c>
      <c r="J99" s="45">
        <v>96.959000000000003</v>
      </c>
      <c r="K99" s="44">
        <v>98.986000000000004</v>
      </c>
      <c r="L99" s="44"/>
      <c r="M99" s="50">
        <v>1941</v>
      </c>
      <c r="N99" s="46">
        <v>72751</v>
      </c>
      <c r="O99" s="44">
        <v>74692</v>
      </c>
      <c r="P99" s="44"/>
      <c r="Q99" s="50">
        <v>1121</v>
      </c>
      <c r="R99" s="46">
        <v>442641</v>
      </c>
      <c r="S99" s="44">
        <v>443762</v>
      </c>
      <c r="T99" s="44"/>
      <c r="U99" s="50">
        <v>1</v>
      </c>
      <c r="V99" s="46">
        <v>365402</v>
      </c>
      <c r="W99" s="44">
        <v>365403</v>
      </c>
      <c r="X99" s="71"/>
      <c r="Y99" s="71"/>
      <c r="Z99" s="71"/>
      <c r="AA99" s="71"/>
    </row>
    <row r="100" spans="1:27" ht="12" x14ac:dyDescent="0.2">
      <c r="A100" s="61" t="s">
        <v>147</v>
      </c>
      <c r="B100" s="6" t="s">
        <v>13</v>
      </c>
      <c r="C100" s="75" t="s">
        <v>148</v>
      </c>
      <c r="D100" s="43" t="s">
        <v>86</v>
      </c>
      <c r="E100" s="44">
        <v>139.69999999999999</v>
      </c>
      <c r="F100" s="45">
        <v>1116.5260000000001</v>
      </c>
      <c r="G100" s="44">
        <v>1256.2260000000001</v>
      </c>
      <c r="H100" s="44"/>
      <c r="I100" s="44">
        <v>21.3</v>
      </c>
      <c r="J100" s="45">
        <v>896.36400000000003</v>
      </c>
      <c r="K100" s="44">
        <v>917.68400000000008</v>
      </c>
      <c r="L100" s="44"/>
      <c r="M100" s="50">
        <v>85.71</v>
      </c>
      <c r="N100" s="46">
        <v>730.74400000000003</v>
      </c>
      <c r="O100" s="44">
        <v>816.45400000000006</v>
      </c>
      <c r="P100" s="44"/>
      <c r="Q100" s="50">
        <v>85.9</v>
      </c>
      <c r="R100" s="46">
        <v>271.15300000000002</v>
      </c>
      <c r="S100" s="44">
        <v>357.053</v>
      </c>
      <c r="T100" s="44"/>
      <c r="U100" s="50">
        <v>73.8</v>
      </c>
      <c r="V100" s="46">
        <v>534.41099999999994</v>
      </c>
      <c r="W100" s="44">
        <v>608.2109999999999</v>
      </c>
      <c r="X100" s="71"/>
      <c r="Y100" s="71"/>
      <c r="Z100" s="71"/>
      <c r="AA100" s="71"/>
    </row>
    <row r="101" spans="1:27" ht="12" x14ac:dyDescent="0.2">
      <c r="C101" s="75" t="s">
        <v>149</v>
      </c>
      <c r="D101" s="43" t="s">
        <v>86</v>
      </c>
      <c r="E101" s="44">
        <v>49</v>
      </c>
      <c r="F101" s="45">
        <v>561</v>
      </c>
      <c r="G101" s="44">
        <v>610</v>
      </c>
      <c r="H101" s="44"/>
      <c r="I101" s="44">
        <v>0.14899999999999999</v>
      </c>
      <c r="J101" s="45">
        <v>0.85699999999999998</v>
      </c>
      <c r="K101" s="44">
        <v>1.006</v>
      </c>
      <c r="L101" s="44"/>
      <c r="M101" s="50">
        <v>47</v>
      </c>
      <c r="N101" s="46">
        <v>17</v>
      </c>
      <c r="O101" s="44">
        <v>64</v>
      </c>
      <c r="P101" s="44"/>
      <c r="Q101" s="50">
        <v>130</v>
      </c>
      <c r="R101" s="46">
        <v>2187</v>
      </c>
      <c r="S101" s="44">
        <v>2234</v>
      </c>
      <c r="T101" s="44"/>
      <c r="U101" s="50">
        <v>7</v>
      </c>
      <c r="V101" s="46">
        <v>853</v>
      </c>
      <c r="W101" s="44">
        <v>860</v>
      </c>
    </row>
    <row r="102" spans="1:27" ht="12" x14ac:dyDescent="0.2">
      <c r="A102" s="61" t="s">
        <v>150</v>
      </c>
      <c r="B102" s="6" t="s">
        <v>13</v>
      </c>
      <c r="C102" s="75" t="s">
        <v>151</v>
      </c>
      <c r="D102" s="43" t="s">
        <v>86</v>
      </c>
      <c r="E102" s="44">
        <v>627</v>
      </c>
      <c r="F102" s="45">
        <v>232</v>
      </c>
      <c r="G102" s="44">
        <v>859</v>
      </c>
      <c r="H102" s="44"/>
      <c r="I102" s="44">
        <v>3.0000000000000001E-3</v>
      </c>
      <c r="J102" s="45">
        <v>0.29299999999999998</v>
      </c>
      <c r="K102" s="44">
        <v>0.29599999999999999</v>
      </c>
      <c r="L102" s="44"/>
      <c r="M102" s="50">
        <v>82</v>
      </c>
      <c r="N102" s="46">
        <v>587</v>
      </c>
      <c r="O102" s="44">
        <v>669</v>
      </c>
      <c r="P102" s="44"/>
      <c r="Q102" s="50">
        <v>10</v>
      </c>
      <c r="R102" s="46">
        <v>134</v>
      </c>
      <c r="S102" s="44">
        <v>216</v>
      </c>
      <c r="T102" s="44"/>
      <c r="U102" s="50">
        <v>2</v>
      </c>
      <c r="V102" s="46">
        <v>63</v>
      </c>
      <c r="W102" s="44">
        <v>65</v>
      </c>
    </row>
    <row r="103" spans="1:27" ht="12" x14ac:dyDescent="0.2">
      <c r="C103" s="49" t="s">
        <v>152</v>
      </c>
      <c r="D103" s="43"/>
      <c r="E103" s="44"/>
      <c r="F103" s="45"/>
      <c r="G103" s="44"/>
      <c r="H103" s="44"/>
      <c r="I103" s="44"/>
      <c r="J103" s="44"/>
      <c r="K103" s="44"/>
      <c r="L103" s="44"/>
      <c r="M103" s="50"/>
      <c r="N103" s="50"/>
      <c r="O103" s="44"/>
      <c r="P103" s="44"/>
      <c r="Q103" s="50"/>
      <c r="R103" s="50"/>
      <c r="S103" s="44"/>
      <c r="T103" s="44"/>
      <c r="U103" s="50"/>
      <c r="V103" s="50"/>
      <c r="W103" s="44"/>
    </row>
    <row r="104" spans="1:27" ht="12" x14ac:dyDescent="0.2">
      <c r="C104" s="47" t="s">
        <v>153</v>
      </c>
      <c r="D104" s="43" t="s">
        <v>39</v>
      </c>
      <c r="E104" s="44">
        <v>621.9</v>
      </c>
      <c r="F104" s="45">
        <v>385.74219082000002</v>
      </c>
      <c r="G104" s="44">
        <v>1007.64219082</v>
      </c>
      <c r="H104" s="44"/>
      <c r="I104" s="44">
        <v>687.7</v>
      </c>
      <c r="J104" s="45">
        <v>447.96795636999997</v>
      </c>
      <c r="K104" s="44">
        <v>1135.66795637</v>
      </c>
      <c r="L104" s="44"/>
      <c r="M104" s="50">
        <v>0.14677000000000001</v>
      </c>
      <c r="N104" s="46">
        <v>0.25717076368000003</v>
      </c>
      <c r="O104" s="44">
        <v>0.40394076367999998</v>
      </c>
      <c r="P104" s="44"/>
      <c r="Q104" s="50">
        <v>3.9700000000000006E-2</v>
      </c>
      <c r="R104" s="46">
        <v>0.24419414376999996</v>
      </c>
      <c r="S104" s="44">
        <v>0.28389414377</v>
      </c>
      <c r="T104" s="44"/>
      <c r="U104" s="50">
        <v>4.965E-2</v>
      </c>
      <c r="V104" s="46">
        <v>187.44769758999999</v>
      </c>
      <c r="W104" s="44">
        <v>187.49734759</v>
      </c>
    </row>
    <row r="105" spans="1:27" ht="12" x14ac:dyDescent="0.2">
      <c r="C105" s="47" t="s">
        <v>154</v>
      </c>
      <c r="D105" s="43" t="s">
        <v>86</v>
      </c>
      <c r="E105" s="44">
        <v>306.89999999999998</v>
      </c>
      <c r="F105" s="45">
        <v>107.184</v>
      </c>
      <c r="G105" s="44">
        <v>414.08399999999995</v>
      </c>
      <c r="H105" s="44"/>
      <c r="I105" s="44">
        <v>376.2</v>
      </c>
      <c r="J105" s="45">
        <v>105.914</v>
      </c>
      <c r="K105" s="44">
        <v>482.11399999999998</v>
      </c>
      <c r="L105" s="44"/>
      <c r="M105" s="50" t="s">
        <v>155</v>
      </c>
      <c r="N105" s="46">
        <v>115.227</v>
      </c>
      <c r="O105" s="44">
        <v>115.227</v>
      </c>
      <c r="P105" s="44"/>
      <c r="Q105" s="50">
        <v>19.899999999999999</v>
      </c>
      <c r="R105" s="46">
        <v>76.072000000000003</v>
      </c>
      <c r="S105" s="44">
        <v>95.972000000000008</v>
      </c>
      <c r="T105" s="44"/>
      <c r="U105" s="50" t="s">
        <v>155</v>
      </c>
      <c r="V105" s="46">
        <v>97.466999999999999</v>
      </c>
      <c r="W105" s="44">
        <v>97.466999999999999</v>
      </c>
    </row>
    <row r="106" spans="1:27" ht="12" x14ac:dyDescent="0.2">
      <c r="C106" s="47" t="s">
        <v>156</v>
      </c>
      <c r="D106" s="43" t="s">
        <v>86</v>
      </c>
      <c r="E106" s="44">
        <v>100.6</v>
      </c>
      <c r="F106" s="45">
        <v>450.92399999999998</v>
      </c>
      <c r="G106" s="44">
        <v>551.524</v>
      </c>
      <c r="H106" s="44"/>
      <c r="I106" s="44">
        <v>26.11</v>
      </c>
      <c r="J106" s="45">
        <v>832.67100000000005</v>
      </c>
      <c r="K106" s="44">
        <v>858.78100000000006</v>
      </c>
      <c r="L106" s="44"/>
      <c r="M106" s="50">
        <v>60.37</v>
      </c>
      <c r="N106" s="46">
        <v>251.15899999999999</v>
      </c>
      <c r="O106" s="44">
        <v>311.529</v>
      </c>
      <c r="P106" s="44"/>
      <c r="Q106" s="50">
        <v>30.2</v>
      </c>
      <c r="R106" s="46">
        <v>434.01499999999999</v>
      </c>
      <c r="S106" s="44">
        <v>464.21499999999997</v>
      </c>
      <c r="T106" s="44"/>
      <c r="U106" s="50">
        <v>25.297999999999998</v>
      </c>
      <c r="V106" s="46">
        <v>355.46899999999999</v>
      </c>
      <c r="W106" s="44">
        <v>380.767</v>
      </c>
    </row>
    <row r="107" spans="1:27" ht="24" x14ac:dyDescent="0.2">
      <c r="C107" s="49" t="s">
        <v>157</v>
      </c>
      <c r="D107" s="43"/>
      <c r="E107" s="44"/>
      <c r="F107" s="45"/>
      <c r="G107" s="44"/>
      <c r="H107" s="44"/>
      <c r="I107" s="44"/>
      <c r="J107" s="44"/>
      <c r="K107" s="44"/>
      <c r="L107" s="44"/>
      <c r="M107" s="50"/>
      <c r="N107" s="50"/>
      <c r="O107" s="44"/>
      <c r="P107" s="44"/>
      <c r="Q107" s="50"/>
      <c r="R107" s="50"/>
      <c r="S107" s="44"/>
      <c r="T107" s="44"/>
      <c r="U107" s="50"/>
      <c r="V107" s="50"/>
      <c r="W107" s="44"/>
    </row>
    <row r="108" spans="1:27" ht="12" x14ac:dyDescent="0.2">
      <c r="C108" s="75" t="s">
        <v>158</v>
      </c>
      <c r="D108" s="76" t="s">
        <v>86</v>
      </c>
      <c r="E108" s="44">
        <v>29.8</v>
      </c>
      <c r="F108" s="45">
        <v>552.31299999999999</v>
      </c>
      <c r="G108" s="44">
        <v>582.11299999999994</v>
      </c>
      <c r="H108" s="44"/>
      <c r="I108" s="44">
        <v>10.526999999999999</v>
      </c>
      <c r="J108" s="45">
        <v>329.60700000000003</v>
      </c>
      <c r="K108" s="44">
        <v>340.13400000000001</v>
      </c>
      <c r="L108" s="44"/>
      <c r="M108" s="50">
        <v>67.930000000000007</v>
      </c>
      <c r="N108" s="46">
        <v>130.756</v>
      </c>
      <c r="O108" s="44">
        <v>198.68600000000001</v>
      </c>
      <c r="P108" s="44"/>
      <c r="Q108" s="50">
        <v>7.2</v>
      </c>
      <c r="R108" s="46">
        <v>159.76</v>
      </c>
      <c r="S108" s="44">
        <v>166.95999999999998</v>
      </c>
      <c r="T108" s="44"/>
      <c r="U108" s="50">
        <v>28.218</v>
      </c>
      <c r="V108" s="46">
        <v>558.77200000000005</v>
      </c>
      <c r="W108" s="44">
        <v>586.99</v>
      </c>
    </row>
    <row r="109" spans="1:27" ht="12" x14ac:dyDescent="0.2">
      <c r="C109" s="49" t="s">
        <v>159</v>
      </c>
      <c r="D109" s="43"/>
      <c r="E109" s="44"/>
      <c r="F109" s="45"/>
      <c r="G109" s="44"/>
      <c r="H109" s="44"/>
      <c r="I109" s="44"/>
      <c r="J109" s="44"/>
      <c r="K109" s="44"/>
      <c r="L109" s="44"/>
      <c r="M109" s="50"/>
      <c r="N109" s="50"/>
      <c r="O109" s="44"/>
      <c r="P109" s="44"/>
      <c r="Q109" s="50"/>
      <c r="R109" s="50"/>
      <c r="S109" s="44"/>
      <c r="T109" s="44"/>
      <c r="U109" s="50"/>
      <c r="V109" s="50"/>
      <c r="W109" s="44"/>
    </row>
    <row r="110" spans="1:27" ht="12" x14ac:dyDescent="0.2">
      <c r="C110" s="92" t="s">
        <v>160</v>
      </c>
      <c r="D110" s="84" t="s">
        <v>86</v>
      </c>
      <c r="E110" s="90">
        <v>49.3</v>
      </c>
      <c r="F110" s="91">
        <v>47.069000000000003</v>
      </c>
      <c r="G110" s="90">
        <v>96.369</v>
      </c>
      <c r="H110" s="90"/>
      <c r="I110" s="90">
        <v>19.074000000000002</v>
      </c>
      <c r="J110" s="91">
        <v>26.256</v>
      </c>
      <c r="K110" s="90">
        <v>45.33</v>
      </c>
      <c r="L110" s="90"/>
      <c r="M110" s="90">
        <v>1.478</v>
      </c>
      <c r="N110" s="91">
        <v>16.431999999999999</v>
      </c>
      <c r="O110" s="90">
        <v>17.91</v>
      </c>
      <c r="P110" s="90"/>
      <c r="Q110" s="90">
        <v>4.2</v>
      </c>
      <c r="R110" s="91">
        <v>17.648</v>
      </c>
      <c r="S110" s="90">
        <v>21.847999999999999</v>
      </c>
      <c r="T110" s="90"/>
      <c r="U110" s="90">
        <v>13.3</v>
      </c>
      <c r="V110" s="91">
        <v>178.82</v>
      </c>
      <c r="W110" s="90">
        <v>192.12</v>
      </c>
    </row>
    <row r="111" spans="1:27" ht="12" x14ac:dyDescent="0.2">
      <c r="C111" s="77"/>
      <c r="D111" s="78"/>
      <c r="E111" s="79"/>
      <c r="F111" s="79"/>
      <c r="G111" s="78"/>
      <c r="H111" s="78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</row>
    <row r="112" spans="1:27" ht="12" x14ac:dyDescent="0.2">
      <c r="C112" s="80"/>
      <c r="E112" s="81"/>
      <c r="F112" s="81"/>
      <c r="K112" s="81"/>
      <c r="L112" s="81"/>
      <c r="P112" s="81"/>
      <c r="T112" s="81"/>
    </row>
  </sheetData>
  <mergeCells count="10">
    <mergeCell ref="U5:W5"/>
    <mergeCell ref="U62:W62"/>
    <mergeCell ref="Q5:S5"/>
    <mergeCell ref="Q62:S62"/>
    <mergeCell ref="E5:G5"/>
    <mergeCell ref="I5:K5"/>
    <mergeCell ref="M5:O5"/>
    <mergeCell ref="E62:G62"/>
    <mergeCell ref="I62:K62"/>
    <mergeCell ref="M62:O62"/>
  </mergeCells>
  <conditionalFormatting sqref="E28:E29 I28:I29 M28:M29">
    <cfRule type="cellIs" dxfId="7" priority="5" stopIfTrue="1" operator="greaterThan">
      <formula>170</formula>
    </cfRule>
    <cfRule type="cellIs" dxfId="6" priority="6" stopIfTrue="1" operator="lessThan">
      <formula>70</formula>
    </cfRule>
  </conditionalFormatting>
  <conditionalFormatting sqref="Q28:Q29">
    <cfRule type="cellIs" dxfId="5" priority="3" stopIfTrue="1" operator="greaterThan">
      <formula>170</formula>
    </cfRule>
    <cfRule type="cellIs" dxfId="4" priority="4" stopIfTrue="1" operator="lessThan">
      <formula>70</formula>
    </cfRule>
  </conditionalFormatting>
  <conditionalFormatting sqref="U28:U29">
    <cfRule type="cellIs" dxfId="3" priority="1" stopIfTrue="1" operator="greaterThan">
      <formula>170</formula>
    </cfRule>
    <cfRule type="cellIs" dxfId="2" priority="2" stopIfTrue="1" operator="lessThan">
      <formula>70</formula>
    </cfRule>
  </conditionalFormatting>
  <pageMargins left="0.39370078740157483" right="0.39370078740157483" top="0.59055118110236227" bottom="0.59055118110236227" header="0.59055118110236227" footer="0.59055118110236227"/>
  <pageSetup scale="97" firstPageNumber="179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14.1 </vt:lpstr>
      <vt:lpstr>'14.1 '!A_impresión_IM</vt:lpstr>
      <vt:lpstr>'14.1 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Niurka Adelina Ramos Fernandez</cp:lastModifiedBy>
  <dcterms:created xsi:type="dcterms:W3CDTF">2021-02-13T21:08:19Z</dcterms:created>
  <dcterms:modified xsi:type="dcterms:W3CDTF">2022-11-14T20:05:13Z</dcterms:modified>
</cp:coreProperties>
</file>