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fricaMultiple\Pictures\WissKICntVob\vocabs\"/>
    </mc:Choice>
  </mc:AlternateContent>
  <xr:revisionPtr revIDLastSave="0" documentId="13_ncr:1_{60235D9C-C02C-4B5E-BCD2-88BAFE12B1CF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Tazania" sheetId="1" r:id="rId1"/>
    <sheet name="TanzaniaClean" sheetId="2" r:id="rId2"/>
    <sheet name="DRC" sheetId="3" r:id="rId3"/>
    <sheet name="Kenya" sheetId="4" r:id="rId4"/>
  </sheets>
  <definedNames>
    <definedName name="_xlnm._FilterDatabase" localSheetId="2" hidden="1">DRC!$B$1:$W$27</definedName>
    <definedName name="_xlnm._FilterDatabase" localSheetId="0" hidden="1">Tazania!$A$1:$Z$39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4" l="1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H25" i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H13" i="1"/>
  <c r="I13" i="1" s="1"/>
  <c r="H12" i="1"/>
  <c r="I12" i="1" s="1"/>
  <c r="H11" i="1"/>
  <c r="I11" i="1" s="1"/>
  <c r="H10" i="1"/>
  <c r="I10" i="1" s="1"/>
  <c r="H9" i="1"/>
  <c r="H8" i="1"/>
  <c r="H7" i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<sst xmlns="http://schemas.openxmlformats.org/spreadsheetml/2006/main" count="483" uniqueCount="232">
  <si>
    <t>Subdivision category</t>
  </si>
  <si>
    <t>3166-2 code</t>
  </si>
  <si>
    <t>Subdivision name</t>
  </si>
  <si>
    <t>Local variant</t>
  </si>
  <si>
    <t>Language code</t>
  </si>
  <si>
    <t>Romanization system</t>
  </si>
  <si>
    <t>Parent subdivision</t>
  </si>
  <si>
    <t>region</t>
  </si>
  <si>
    <t>TZ-01</t>
  </si>
  <si>
    <t>Arusha</t>
  </si>
  <si>
    <t>sw</t>
  </si>
  <si>
    <t>TZ-02</t>
  </si>
  <si>
    <t>Dar es Salaam</t>
  </si>
  <si>
    <t>TZ-03</t>
  </si>
  <si>
    <t>Dodoma</t>
  </si>
  <si>
    <t>TZ-04</t>
  </si>
  <si>
    <t>Iringa</t>
  </si>
  <si>
    <t>TZ-05</t>
  </si>
  <si>
    <t>Kagera</t>
  </si>
  <si>
    <t>TZ-06</t>
  </si>
  <si>
    <t>Kaskazini Pemba</t>
  </si>
  <si>
    <t>Pemba North</t>
  </si>
  <si>
    <t>en</t>
  </si>
  <si>
    <t>TZ-07</t>
  </si>
  <si>
    <t>Kaskazini Unguja</t>
  </si>
  <si>
    <t>Zanzibar North</t>
  </si>
  <si>
    <t>TZ-08</t>
  </si>
  <si>
    <t>Kigoma</t>
  </si>
  <si>
    <t>TZ-09</t>
  </si>
  <si>
    <t>Kilimanjaro</t>
  </si>
  <si>
    <t>TZ-10</t>
  </si>
  <si>
    <t>Kusini Pemba</t>
  </si>
  <si>
    <t>Pemba South</t>
  </si>
  <si>
    <t>TZ-11</t>
  </si>
  <si>
    <t>Kusini Unguja</t>
  </si>
  <si>
    <t>Zanzibar South</t>
  </si>
  <si>
    <t>TZ-12</t>
  </si>
  <si>
    <t>Lindi</t>
  </si>
  <si>
    <t>TZ-13</t>
  </si>
  <si>
    <t>Mara</t>
  </si>
  <si>
    <t>TZ-14</t>
  </si>
  <si>
    <t>Mbeya</t>
  </si>
  <si>
    <t>TZ-15</t>
  </si>
  <si>
    <t>Mjini Magharibi</t>
  </si>
  <si>
    <t>Zanzibar West</t>
  </si>
  <si>
    <t>TZ-16</t>
  </si>
  <si>
    <t>Morogoro</t>
  </si>
  <si>
    <t>TZ-17</t>
  </si>
  <si>
    <t>Mtwara</t>
  </si>
  <si>
    <t>TZ-18</t>
  </si>
  <si>
    <t>Mwanza</t>
  </si>
  <si>
    <t>TZ-19</t>
  </si>
  <si>
    <t>Coast</t>
  </si>
  <si>
    <t>Pwani</t>
  </si>
  <si>
    <t>TZ-20</t>
  </si>
  <si>
    <t>Rukwa</t>
  </si>
  <si>
    <t>TZ-21</t>
  </si>
  <si>
    <t>Ruvuma</t>
  </si>
  <si>
    <t>TZ-22</t>
  </si>
  <si>
    <t>Shinyanga</t>
  </si>
  <si>
    <t>TZ-23</t>
  </si>
  <si>
    <t>Singida</t>
  </si>
  <si>
    <t>TZ-24</t>
  </si>
  <si>
    <t>Tabora</t>
  </si>
  <si>
    <t>TZ-25</t>
  </si>
  <si>
    <t>Tanga</t>
  </si>
  <si>
    <t>TZ-26*</t>
  </si>
  <si>
    <t>Manyara</t>
  </si>
  <si>
    <t>TZ-27*</t>
  </si>
  <si>
    <t>Geita</t>
  </si>
  <si>
    <t>TZ-28*</t>
  </si>
  <si>
    <t>Katavi</t>
  </si>
  <si>
    <t>TZ-29*</t>
  </si>
  <si>
    <t>Njombe</t>
  </si>
  <si>
    <t>TZ-30*</t>
  </si>
  <si>
    <t>Simiyu</t>
  </si>
  <si>
    <t>TZ-31</t>
  </si>
  <si>
    <t>Songwe</t>
  </si>
  <si>
    <t>TZ-31*</t>
  </si>
  <si>
    <t>Code</t>
  </si>
  <si>
    <t>CodeNew</t>
  </si>
  <si>
    <t>CD-BU</t>
  </si>
  <si>
    <t>Bas-Uélé</t>
  </si>
  <si>
    <t>CD-EQ</t>
  </si>
  <si>
    <t>Équateur</t>
  </si>
  <si>
    <t>CD-HK</t>
  </si>
  <si>
    <t>Haut-Katanga</t>
  </si>
  <si>
    <t>CD-HL</t>
  </si>
  <si>
    <t>Haut-Lomami</t>
  </si>
  <si>
    <t>CD-HU</t>
  </si>
  <si>
    <t>Haut-Uélé</t>
  </si>
  <si>
    <t>CD-IT</t>
  </si>
  <si>
    <t>Ituri</t>
  </si>
  <si>
    <t>CD-KS</t>
  </si>
  <si>
    <t>Kasaï</t>
  </si>
  <si>
    <t>CD-KC</t>
  </si>
  <si>
    <t>Kasaï Central</t>
  </si>
  <si>
    <t>CD-KE</t>
  </si>
  <si>
    <t>Kasaï Oriental</t>
  </si>
  <si>
    <t>CD-KN</t>
  </si>
  <si>
    <t>Kinshasa</t>
  </si>
  <si>
    <t>CD-BC</t>
  </si>
  <si>
    <t>Kongo Central</t>
  </si>
  <si>
    <t>CD-KG</t>
  </si>
  <si>
    <t>Kwango</t>
  </si>
  <si>
    <t>CD-KL</t>
  </si>
  <si>
    <t>Kwilu</t>
  </si>
  <si>
    <t>CD-LO</t>
  </si>
  <si>
    <t>Lomami</t>
  </si>
  <si>
    <t>CD-LU</t>
  </si>
  <si>
    <t>Lualaba</t>
  </si>
  <si>
    <t>CD-MN</t>
  </si>
  <si>
    <t>Mai-Ndombe</t>
  </si>
  <si>
    <t>CD-MA</t>
  </si>
  <si>
    <t>Maniema</t>
  </si>
  <si>
    <t>CD-MO</t>
  </si>
  <si>
    <t>Mongala</t>
  </si>
  <si>
    <t>CD-NK</t>
  </si>
  <si>
    <t>Nord-Kivu</t>
  </si>
  <si>
    <t>CD-NU</t>
  </si>
  <si>
    <t>Nord-Ubangi</t>
  </si>
  <si>
    <t>CD-SA</t>
  </si>
  <si>
    <t>Sankuru</t>
  </si>
  <si>
    <t>CD-SK</t>
  </si>
  <si>
    <t>Sud-Kivu</t>
  </si>
  <si>
    <t>CD-SU</t>
  </si>
  <si>
    <t>Sud-Ubangi</t>
  </si>
  <si>
    <t>CD-TA</t>
  </si>
  <si>
    <t>Tanganyika</t>
  </si>
  <si>
    <t>CD-TO</t>
  </si>
  <si>
    <t>Tshopo</t>
  </si>
  <si>
    <t>CD-TU</t>
  </si>
  <si>
    <t>Tshuapa</t>
  </si>
  <si>
    <t>RegionLabel</t>
  </si>
  <si>
    <t>KE-01</t>
  </si>
  <si>
    <t>Baringo</t>
  </si>
  <si>
    <t>KE-02</t>
  </si>
  <si>
    <t>Bomet</t>
  </si>
  <si>
    <t>KE-03</t>
  </si>
  <si>
    <t>Bungoma</t>
  </si>
  <si>
    <t>KE-04</t>
  </si>
  <si>
    <t>Busia</t>
  </si>
  <si>
    <t>KE-05</t>
  </si>
  <si>
    <t>Elgeyo/Marakwet</t>
  </si>
  <si>
    <t>KE-06</t>
  </si>
  <si>
    <t>Embu</t>
  </si>
  <si>
    <t>KE-07</t>
  </si>
  <si>
    <t>Garissa</t>
  </si>
  <si>
    <t>KE-08</t>
  </si>
  <si>
    <t>Homa Bay</t>
  </si>
  <si>
    <t>KE-09</t>
  </si>
  <si>
    <t>Isiolo</t>
  </si>
  <si>
    <t>KE-10</t>
  </si>
  <si>
    <t>Kajiado</t>
  </si>
  <si>
    <t>KE-11</t>
  </si>
  <si>
    <t>Kakamega</t>
  </si>
  <si>
    <t>KE-12</t>
  </si>
  <si>
    <t>Kericho</t>
  </si>
  <si>
    <t>KE-13</t>
  </si>
  <si>
    <t>Kiambu</t>
  </si>
  <si>
    <t>KE-14</t>
  </si>
  <si>
    <t>Kilifi</t>
  </si>
  <si>
    <t>KE-15</t>
  </si>
  <si>
    <t>Kirinyaga</t>
  </si>
  <si>
    <t>KE-16</t>
  </si>
  <si>
    <t>Kisii</t>
  </si>
  <si>
    <t>KE-17</t>
  </si>
  <si>
    <t>Kisumu</t>
  </si>
  <si>
    <t>KE-18</t>
  </si>
  <si>
    <t>Kitui</t>
  </si>
  <si>
    <t>KE-19</t>
  </si>
  <si>
    <t>Kwale</t>
  </si>
  <si>
    <t>KE-20</t>
  </si>
  <si>
    <t>Laikipia</t>
  </si>
  <si>
    <t>KE-21</t>
  </si>
  <si>
    <t>Lamu</t>
  </si>
  <si>
    <t>KE-22</t>
  </si>
  <si>
    <t>Machakos</t>
  </si>
  <si>
    <t>KE-23</t>
  </si>
  <si>
    <t>Makueni</t>
  </si>
  <si>
    <t>KE-24</t>
  </si>
  <si>
    <t>Mandera</t>
  </si>
  <si>
    <t>KE-25</t>
  </si>
  <si>
    <t>Marsabit</t>
  </si>
  <si>
    <t>KE-26</t>
  </si>
  <si>
    <t>Meru</t>
  </si>
  <si>
    <t>KE-27</t>
  </si>
  <si>
    <t>Migori</t>
  </si>
  <si>
    <t>KE-28</t>
  </si>
  <si>
    <t>Mombasa</t>
  </si>
  <si>
    <t>KE-29</t>
  </si>
  <si>
    <t>Murang'a</t>
  </si>
  <si>
    <t>KE-30</t>
  </si>
  <si>
    <t>Nairobi City</t>
  </si>
  <si>
    <t>KE-31</t>
  </si>
  <si>
    <t>Nakuru</t>
  </si>
  <si>
    <t>KE-32</t>
  </si>
  <si>
    <t>Nandi</t>
  </si>
  <si>
    <t>KE-33</t>
  </si>
  <si>
    <t>Narok</t>
  </si>
  <si>
    <t>KE-34</t>
  </si>
  <si>
    <t>Nyamira</t>
  </si>
  <si>
    <t>KE-35</t>
  </si>
  <si>
    <t>Nyandarua</t>
  </si>
  <si>
    <t>KE-36</t>
  </si>
  <si>
    <t>Nyeri</t>
  </si>
  <si>
    <t>KE-37</t>
  </si>
  <si>
    <t>Samburu</t>
  </si>
  <si>
    <t>KE-38</t>
  </si>
  <si>
    <t>Siaya</t>
  </si>
  <si>
    <t>KE-39</t>
  </si>
  <si>
    <t>Taita/Taveta</t>
  </si>
  <si>
    <t>KE-40</t>
  </si>
  <si>
    <t>Tana River</t>
  </si>
  <si>
    <t>KE-41</t>
  </si>
  <si>
    <t>Tharaka-Nithi</t>
  </si>
  <si>
    <t>KE-42</t>
  </si>
  <si>
    <t>Trans Nzoia</t>
  </si>
  <si>
    <t>KE-43</t>
  </si>
  <si>
    <t>Turkana</t>
  </si>
  <si>
    <t>KE-44</t>
  </si>
  <si>
    <t>Uasin Gishu</t>
  </si>
  <si>
    <t>KE-45</t>
  </si>
  <si>
    <t>Vihiga</t>
  </si>
  <si>
    <t>KE-46</t>
  </si>
  <si>
    <t>Wajir</t>
  </si>
  <si>
    <t>KE-47</t>
  </si>
  <si>
    <t>West Pokot</t>
  </si>
  <si>
    <t>CountryURI</t>
  </si>
  <si>
    <t>http://www.wisski.uni-bayreuth.de/data/66bda6c740f74</t>
  </si>
  <si>
    <t>http://www.wisski.uni-bayreuth.de/data/66bda6d343d61</t>
  </si>
  <si>
    <t>http://www.wisski.uni-bayreuth.de/data/66bda6cf0db69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</si>
</sst>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404040"/>
      <name val="MetaWebPro"/>
    </font>
    <font>
      <b/>
      <sz val="10"/>
      <color rgb="FF404040"/>
      <name val="Arial"/>
    </font>
    <font>
      <sz val="10"/>
      <color rgb="FF404040"/>
      <name val="Arial"/>
    </font>
    <font>
      <u/>
      <sz val="10"/>
      <color theme="10"/>
      <name val="Arial"/>
      <scheme val="minor"/>
    </font>
    <font>
      <sz val="8"/>
      <name val="Arial"/>
      <scheme val="min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BABAB"/>
        <bgColor rgb="FFABABAB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DDDDDD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/>
    <xf numFmtId="0" fontId="2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4" fillId="0" borderId="1" xfId="0" applyFont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132.180.10.89:7200/resource?uri=http%3A%2F%2Fwww.wisski.uni-bayreuth.de%2Fdata%2F66bda6cf0db69" TargetMode="External"/><Relationship Id="rId18" Type="http://schemas.openxmlformats.org/officeDocument/2006/relationships/hyperlink" Target="http://132.180.10.89:7200/resource?uri=http%3A%2F%2Fwww.wisski.uni-bayreuth.de%2Fdata%2F66bda6cf0db69" TargetMode="External"/><Relationship Id="rId26" Type="http://schemas.openxmlformats.org/officeDocument/2006/relationships/hyperlink" Target="http://132.180.10.89:7200/resource?uri=http%3A%2F%2Fwww.wisski.uni-bayreuth.de%2Fdata%2F66bda6cf0db69" TargetMode="External"/><Relationship Id="rId39" Type="http://schemas.openxmlformats.org/officeDocument/2006/relationships/hyperlink" Target="http://132.180.10.89:7200/resource?uri=http%3A%2F%2Fwww.wisski.uni-bayreuth.de%2Fdata%2F66bda6cf0db69" TargetMode="External"/><Relationship Id="rId21" Type="http://schemas.openxmlformats.org/officeDocument/2006/relationships/hyperlink" Target="http://132.180.10.89:7200/resource?uri=http%3A%2F%2Fwww.wisski.uni-bayreuth.de%2Fdata%2F66bda6cf0db69" TargetMode="External"/><Relationship Id="rId34" Type="http://schemas.openxmlformats.org/officeDocument/2006/relationships/hyperlink" Target="http://132.180.10.89:7200/resource?uri=http%3A%2F%2Fwww.wisski.uni-bayreuth.de%2Fdata%2F66bda6cf0db69" TargetMode="External"/><Relationship Id="rId42" Type="http://schemas.openxmlformats.org/officeDocument/2006/relationships/hyperlink" Target="http://132.180.10.89:7200/resource?uri=http%3A%2F%2Fwww.wisski.uni-bayreuth.de%2Fdata%2F66bda6cf0db69" TargetMode="External"/><Relationship Id="rId47" Type="http://schemas.openxmlformats.org/officeDocument/2006/relationships/hyperlink" Target="http://132.180.10.89:7200/resource?uri=http%3A%2F%2Fwww.wisski.uni-bayreuth.de%2Fdata%2F66bda6cf0db69" TargetMode="External"/><Relationship Id="rId7" Type="http://schemas.openxmlformats.org/officeDocument/2006/relationships/hyperlink" Target="http://132.180.10.89:7200/resource?uri=http%3A%2F%2Fwww.wisski.uni-bayreuth.de%2Fdata%2F66bda6cf0db69" TargetMode="External"/><Relationship Id="rId2" Type="http://schemas.openxmlformats.org/officeDocument/2006/relationships/hyperlink" Target="http://132.180.10.89:7200/resource?uri=http%3A%2F%2Fwww.wisski.uni-bayreuth.de%2Fdata%2F66bda6cf0db69" TargetMode="External"/><Relationship Id="rId16" Type="http://schemas.openxmlformats.org/officeDocument/2006/relationships/hyperlink" Target="http://132.180.10.89:7200/resource?uri=http%3A%2F%2Fwww.wisski.uni-bayreuth.de%2Fdata%2F66bda6cf0db69" TargetMode="External"/><Relationship Id="rId29" Type="http://schemas.openxmlformats.org/officeDocument/2006/relationships/hyperlink" Target="http://132.180.10.89:7200/resource?uri=http%3A%2F%2Fwww.wisski.uni-bayreuth.de%2Fdata%2F66bda6cf0db69" TargetMode="External"/><Relationship Id="rId1" Type="http://schemas.openxmlformats.org/officeDocument/2006/relationships/hyperlink" Target="http://132.180.10.89:7200/resource?uri=http%3A%2F%2Fwww.wisski.uni-bayreuth.de%2Fdata%2F66bda6cf0db69" TargetMode="External"/><Relationship Id="rId6" Type="http://schemas.openxmlformats.org/officeDocument/2006/relationships/hyperlink" Target="http://132.180.10.89:7200/resource?uri=http%3A%2F%2Fwww.wisski.uni-bayreuth.de%2Fdata%2F66bda6cf0db69" TargetMode="External"/><Relationship Id="rId11" Type="http://schemas.openxmlformats.org/officeDocument/2006/relationships/hyperlink" Target="http://132.180.10.89:7200/resource?uri=http%3A%2F%2Fwww.wisski.uni-bayreuth.de%2Fdata%2F66bda6cf0db69" TargetMode="External"/><Relationship Id="rId24" Type="http://schemas.openxmlformats.org/officeDocument/2006/relationships/hyperlink" Target="http://132.180.10.89:7200/resource?uri=http%3A%2F%2Fwww.wisski.uni-bayreuth.de%2Fdata%2F66bda6cf0db69" TargetMode="External"/><Relationship Id="rId32" Type="http://schemas.openxmlformats.org/officeDocument/2006/relationships/hyperlink" Target="http://132.180.10.89:7200/resource?uri=http%3A%2F%2Fwww.wisski.uni-bayreuth.de%2Fdata%2F66bda6cf0db69" TargetMode="External"/><Relationship Id="rId37" Type="http://schemas.openxmlformats.org/officeDocument/2006/relationships/hyperlink" Target="http://132.180.10.89:7200/resource?uri=http%3A%2F%2Fwww.wisski.uni-bayreuth.de%2Fdata%2F66bda6cf0db69" TargetMode="External"/><Relationship Id="rId40" Type="http://schemas.openxmlformats.org/officeDocument/2006/relationships/hyperlink" Target="http://132.180.10.89:7200/resource?uri=http%3A%2F%2Fwww.wisski.uni-bayreuth.de%2Fdata%2F66bda6cf0db69" TargetMode="External"/><Relationship Id="rId45" Type="http://schemas.openxmlformats.org/officeDocument/2006/relationships/hyperlink" Target="http://132.180.10.89:7200/resource?uri=http%3A%2F%2Fwww.wisski.uni-bayreuth.de%2Fdata%2F66bda6cf0db69" TargetMode="External"/><Relationship Id="rId5" Type="http://schemas.openxmlformats.org/officeDocument/2006/relationships/hyperlink" Target="http://132.180.10.89:7200/resource?uri=http%3A%2F%2Fwww.wisski.uni-bayreuth.de%2Fdata%2F66bda6cf0db69" TargetMode="External"/><Relationship Id="rId15" Type="http://schemas.openxmlformats.org/officeDocument/2006/relationships/hyperlink" Target="http://132.180.10.89:7200/resource?uri=http%3A%2F%2Fwww.wisski.uni-bayreuth.de%2Fdata%2F66bda6cf0db69" TargetMode="External"/><Relationship Id="rId23" Type="http://schemas.openxmlformats.org/officeDocument/2006/relationships/hyperlink" Target="http://132.180.10.89:7200/resource?uri=http%3A%2F%2Fwww.wisski.uni-bayreuth.de%2Fdata%2F66bda6cf0db69" TargetMode="External"/><Relationship Id="rId28" Type="http://schemas.openxmlformats.org/officeDocument/2006/relationships/hyperlink" Target="http://132.180.10.89:7200/resource?uri=http%3A%2F%2Fwww.wisski.uni-bayreuth.de%2Fdata%2F66bda6cf0db69" TargetMode="External"/><Relationship Id="rId36" Type="http://schemas.openxmlformats.org/officeDocument/2006/relationships/hyperlink" Target="http://132.180.10.89:7200/resource?uri=http%3A%2F%2Fwww.wisski.uni-bayreuth.de%2Fdata%2F66bda6cf0db69" TargetMode="External"/><Relationship Id="rId10" Type="http://schemas.openxmlformats.org/officeDocument/2006/relationships/hyperlink" Target="http://132.180.10.89:7200/resource?uri=http%3A%2F%2Fwww.wisski.uni-bayreuth.de%2Fdata%2F66bda6cf0db69" TargetMode="External"/><Relationship Id="rId19" Type="http://schemas.openxmlformats.org/officeDocument/2006/relationships/hyperlink" Target="http://132.180.10.89:7200/resource?uri=http%3A%2F%2Fwww.wisski.uni-bayreuth.de%2Fdata%2F66bda6cf0db69" TargetMode="External"/><Relationship Id="rId31" Type="http://schemas.openxmlformats.org/officeDocument/2006/relationships/hyperlink" Target="http://132.180.10.89:7200/resource?uri=http%3A%2F%2Fwww.wisski.uni-bayreuth.de%2Fdata%2F66bda6cf0db69" TargetMode="External"/><Relationship Id="rId44" Type="http://schemas.openxmlformats.org/officeDocument/2006/relationships/hyperlink" Target="http://132.180.10.89:7200/resource?uri=http%3A%2F%2Fwww.wisski.uni-bayreuth.de%2Fdata%2F66bda6cf0db69" TargetMode="External"/><Relationship Id="rId4" Type="http://schemas.openxmlformats.org/officeDocument/2006/relationships/hyperlink" Target="http://132.180.10.89:7200/resource?uri=http%3A%2F%2Fwww.wisski.uni-bayreuth.de%2Fdata%2F66bda6cf0db69" TargetMode="External"/><Relationship Id="rId9" Type="http://schemas.openxmlformats.org/officeDocument/2006/relationships/hyperlink" Target="http://132.180.10.89:7200/resource?uri=http%3A%2F%2Fwww.wisski.uni-bayreuth.de%2Fdata%2F66bda6cf0db69" TargetMode="External"/><Relationship Id="rId14" Type="http://schemas.openxmlformats.org/officeDocument/2006/relationships/hyperlink" Target="http://132.180.10.89:7200/resource?uri=http%3A%2F%2Fwww.wisski.uni-bayreuth.de%2Fdata%2F66bda6cf0db69" TargetMode="External"/><Relationship Id="rId22" Type="http://schemas.openxmlformats.org/officeDocument/2006/relationships/hyperlink" Target="http://132.180.10.89:7200/resource?uri=http%3A%2F%2Fwww.wisski.uni-bayreuth.de%2Fdata%2F66bda6cf0db69" TargetMode="External"/><Relationship Id="rId27" Type="http://schemas.openxmlformats.org/officeDocument/2006/relationships/hyperlink" Target="http://132.180.10.89:7200/resource?uri=http%3A%2F%2Fwww.wisski.uni-bayreuth.de%2Fdata%2F66bda6cf0db69" TargetMode="External"/><Relationship Id="rId30" Type="http://schemas.openxmlformats.org/officeDocument/2006/relationships/hyperlink" Target="http://132.180.10.89:7200/resource?uri=http%3A%2F%2Fwww.wisski.uni-bayreuth.de%2Fdata%2F66bda6cf0db69" TargetMode="External"/><Relationship Id="rId35" Type="http://schemas.openxmlformats.org/officeDocument/2006/relationships/hyperlink" Target="http://132.180.10.89:7200/resource?uri=http%3A%2F%2Fwww.wisski.uni-bayreuth.de%2Fdata%2F66bda6cf0db69" TargetMode="External"/><Relationship Id="rId43" Type="http://schemas.openxmlformats.org/officeDocument/2006/relationships/hyperlink" Target="http://132.180.10.89:7200/resource?uri=http%3A%2F%2Fwww.wisski.uni-bayreuth.de%2Fdata%2F66bda6cf0db69" TargetMode="External"/><Relationship Id="rId8" Type="http://schemas.openxmlformats.org/officeDocument/2006/relationships/hyperlink" Target="http://132.180.10.89:7200/resource?uri=http%3A%2F%2Fwww.wisski.uni-bayreuth.de%2Fdata%2F66bda6cf0db69" TargetMode="External"/><Relationship Id="rId3" Type="http://schemas.openxmlformats.org/officeDocument/2006/relationships/hyperlink" Target="http://132.180.10.89:7200/resource?uri=http%3A%2F%2Fwww.wisski.uni-bayreuth.de%2Fdata%2F66bda6cf0db69" TargetMode="External"/><Relationship Id="rId12" Type="http://schemas.openxmlformats.org/officeDocument/2006/relationships/hyperlink" Target="http://132.180.10.89:7200/resource?uri=http%3A%2F%2Fwww.wisski.uni-bayreuth.de%2Fdata%2F66bda6cf0db69" TargetMode="External"/><Relationship Id="rId17" Type="http://schemas.openxmlformats.org/officeDocument/2006/relationships/hyperlink" Target="http://132.180.10.89:7200/resource?uri=http%3A%2F%2Fwww.wisski.uni-bayreuth.de%2Fdata%2F66bda6cf0db69" TargetMode="External"/><Relationship Id="rId25" Type="http://schemas.openxmlformats.org/officeDocument/2006/relationships/hyperlink" Target="http://132.180.10.89:7200/resource?uri=http%3A%2F%2Fwww.wisski.uni-bayreuth.de%2Fdata%2F66bda6cf0db69" TargetMode="External"/><Relationship Id="rId33" Type="http://schemas.openxmlformats.org/officeDocument/2006/relationships/hyperlink" Target="http://132.180.10.89:7200/resource?uri=http%3A%2F%2Fwww.wisski.uni-bayreuth.de%2Fdata%2F66bda6cf0db69" TargetMode="External"/><Relationship Id="rId38" Type="http://schemas.openxmlformats.org/officeDocument/2006/relationships/hyperlink" Target="http://132.180.10.89:7200/resource?uri=http%3A%2F%2Fwww.wisski.uni-bayreuth.de%2Fdata%2F66bda6cf0db69" TargetMode="External"/><Relationship Id="rId46" Type="http://schemas.openxmlformats.org/officeDocument/2006/relationships/hyperlink" Target="http://132.180.10.89:7200/resource?uri=http%3A%2F%2Fwww.wisski.uni-bayreuth.de%2Fdata%2F66bda6cf0db69" TargetMode="External"/><Relationship Id="rId20" Type="http://schemas.openxmlformats.org/officeDocument/2006/relationships/hyperlink" Target="http://132.180.10.89:7200/resource?uri=http%3A%2F%2Fwww.wisski.uni-bayreuth.de%2Fdata%2F66bda6cf0db69" TargetMode="External"/><Relationship Id="rId41" Type="http://schemas.openxmlformats.org/officeDocument/2006/relationships/hyperlink" Target="http://132.180.10.89:7200/resource?uri=http%3A%2F%2Fwww.wisski.uni-bayreuth.de%2Fdata%2F66bda6cf0db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I3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3" max="3" width="25.85546875" customWidth="1"/>
  </cols>
  <sheetData>
    <row r="1" spans="1:9" ht="12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2.75">
      <c r="A2" s="3" t="s">
        <v>7</v>
      </c>
      <c r="B2" s="3" t="s">
        <v>8</v>
      </c>
      <c r="C2" s="3" t="s">
        <v>9</v>
      </c>
      <c r="D2" s="3"/>
      <c r="E2" s="3" t="s">
        <v>10</v>
      </c>
      <c r="F2" s="3"/>
      <c r="G2" s="3"/>
      <c r="H2" s="4" t="str">
        <f ca="1">IFERROR(__xludf.DUMMYFUNCTION("UNIQUE(B2:B38)"),"TZ-01")</f>
        <v>TZ-01</v>
      </c>
      <c r="I2" s="4">
        <f t="shared" ref="I2:I6" ca="1" si="0">COUNTIF($B$2:$B$38,H2)</f>
        <v>1</v>
      </c>
    </row>
    <row r="3" spans="1:9" ht="12.75">
      <c r="A3" s="3" t="s">
        <v>7</v>
      </c>
      <c r="B3" s="3" t="s">
        <v>11</v>
      </c>
      <c r="C3" s="3" t="s">
        <v>12</v>
      </c>
      <c r="D3" s="3"/>
      <c r="E3" s="3" t="s">
        <v>10</v>
      </c>
      <c r="F3" s="3"/>
      <c r="G3" s="3"/>
      <c r="H3" s="4" t="str">
        <f ca="1">IFERROR(__xludf.DUMMYFUNCTION("""COMPUTED_VALUE"""),"TZ-02")</f>
        <v>TZ-02</v>
      </c>
      <c r="I3" s="4">
        <f t="shared" ca="1" si="0"/>
        <v>1</v>
      </c>
    </row>
    <row r="4" spans="1:9" ht="12.75">
      <c r="A4" s="3" t="s">
        <v>7</v>
      </c>
      <c r="B4" s="3" t="s">
        <v>13</v>
      </c>
      <c r="C4" s="3" t="s">
        <v>14</v>
      </c>
      <c r="D4" s="3"/>
      <c r="E4" s="3" t="s">
        <v>10</v>
      </c>
      <c r="F4" s="3"/>
      <c r="G4" s="3"/>
      <c r="H4" s="4" t="str">
        <f ca="1">IFERROR(__xludf.DUMMYFUNCTION("""COMPUTED_VALUE"""),"TZ-03")</f>
        <v>TZ-03</v>
      </c>
      <c r="I4" s="4">
        <f t="shared" ca="1" si="0"/>
        <v>1</v>
      </c>
    </row>
    <row r="5" spans="1:9" ht="12.75">
      <c r="A5" s="3" t="s">
        <v>7</v>
      </c>
      <c r="B5" s="3" t="s">
        <v>15</v>
      </c>
      <c r="C5" s="3" t="s">
        <v>16</v>
      </c>
      <c r="D5" s="3"/>
      <c r="E5" s="3" t="s">
        <v>10</v>
      </c>
      <c r="F5" s="3"/>
      <c r="G5" s="3"/>
      <c r="H5" s="4" t="str">
        <f ca="1">IFERROR(__xludf.DUMMYFUNCTION("""COMPUTED_VALUE"""),"TZ-04")</f>
        <v>TZ-04</v>
      </c>
      <c r="I5" s="4">
        <f t="shared" ca="1" si="0"/>
        <v>1</v>
      </c>
    </row>
    <row r="6" spans="1:9" ht="12.75">
      <c r="A6" s="3" t="s">
        <v>7</v>
      </c>
      <c r="B6" s="3" t="s">
        <v>17</v>
      </c>
      <c r="C6" s="3" t="s">
        <v>18</v>
      </c>
      <c r="D6" s="3"/>
      <c r="E6" s="3" t="s">
        <v>10</v>
      </c>
      <c r="F6" s="3"/>
      <c r="G6" s="3"/>
      <c r="H6" s="4" t="str">
        <f ca="1">IFERROR(__xludf.DUMMYFUNCTION("""COMPUTED_VALUE"""),"TZ-05")</f>
        <v>TZ-05</v>
      </c>
      <c r="I6" s="4">
        <f t="shared" ca="1" si="0"/>
        <v>1</v>
      </c>
    </row>
    <row r="7" spans="1:9" ht="12.75">
      <c r="A7" s="5" t="s">
        <v>7</v>
      </c>
      <c r="B7" s="5" t="s">
        <v>19</v>
      </c>
      <c r="C7" s="5" t="s">
        <v>20</v>
      </c>
      <c r="D7" s="5"/>
      <c r="E7" s="5" t="s">
        <v>10</v>
      </c>
      <c r="F7" s="5"/>
      <c r="G7" s="5"/>
      <c r="H7" s="4" t="str">
        <f ca="1">IFERROR(__xludf.DUMMYFUNCTION("""COMPUTED_VALUE"""),"TZ-06")</f>
        <v>TZ-06</v>
      </c>
    </row>
    <row r="8" spans="1:9" ht="12.75" hidden="1">
      <c r="A8" s="3" t="s">
        <v>7</v>
      </c>
      <c r="B8" s="3" t="s">
        <v>19</v>
      </c>
      <c r="C8" s="3" t="s">
        <v>21</v>
      </c>
      <c r="D8" s="3"/>
      <c r="E8" s="3" t="s">
        <v>22</v>
      </c>
      <c r="F8" s="3"/>
      <c r="G8" s="3"/>
      <c r="H8" s="4" t="str">
        <f ca="1">IFERROR(__xludf.DUMMYFUNCTION("""COMPUTED_VALUE"""),"TZ-07")</f>
        <v>TZ-07</v>
      </c>
    </row>
    <row r="9" spans="1:9" ht="12.75">
      <c r="A9" s="5" t="s">
        <v>7</v>
      </c>
      <c r="B9" s="5" t="s">
        <v>23</v>
      </c>
      <c r="C9" s="5" t="s">
        <v>24</v>
      </c>
      <c r="D9" s="5"/>
      <c r="E9" s="5" t="s">
        <v>10</v>
      </c>
      <c r="F9" s="5"/>
      <c r="G9" s="5"/>
      <c r="H9" s="4" t="str">
        <f ca="1">IFERROR(__xludf.DUMMYFUNCTION("""COMPUTED_VALUE"""),"TZ-08")</f>
        <v>TZ-08</v>
      </c>
    </row>
    <row r="10" spans="1:9" ht="12.75" hidden="1">
      <c r="A10" s="3" t="s">
        <v>7</v>
      </c>
      <c r="B10" s="3" t="s">
        <v>23</v>
      </c>
      <c r="C10" s="3" t="s">
        <v>25</v>
      </c>
      <c r="D10" s="3"/>
      <c r="E10" s="3" t="s">
        <v>22</v>
      </c>
      <c r="F10" s="3"/>
      <c r="G10" s="3"/>
      <c r="H10" s="4" t="str">
        <f ca="1">IFERROR(__xludf.DUMMYFUNCTION("""COMPUTED_VALUE"""),"TZ-09")</f>
        <v>TZ-09</v>
      </c>
      <c r="I10" s="4">
        <f t="shared" ref="I10:I13" ca="1" si="1">COUNTIF($B$2:$B$38,H10)</f>
        <v>1</v>
      </c>
    </row>
    <row r="11" spans="1:9" ht="12.75">
      <c r="A11" s="3" t="s">
        <v>7</v>
      </c>
      <c r="B11" s="3" t="s">
        <v>26</v>
      </c>
      <c r="C11" s="3" t="s">
        <v>27</v>
      </c>
      <c r="D11" s="3"/>
      <c r="E11" s="3" t="s">
        <v>10</v>
      </c>
      <c r="F11" s="3"/>
      <c r="G11" s="3"/>
      <c r="H11" s="4" t="str">
        <f ca="1">IFERROR(__xludf.DUMMYFUNCTION("""COMPUTED_VALUE"""),"TZ-10")</f>
        <v>TZ-10</v>
      </c>
      <c r="I11" s="4">
        <f t="shared" ca="1" si="1"/>
        <v>2</v>
      </c>
    </row>
    <row r="12" spans="1:9" ht="12.75">
      <c r="A12" s="3" t="s">
        <v>7</v>
      </c>
      <c r="B12" s="3" t="s">
        <v>28</v>
      </c>
      <c r="C12" s="3" t="s">
        <v>29</v>
      </c>
      <c r="D12" s="3"/>
      <c r="E12" s="3" t="s">
        <v>10</v>
      </c>
      <c r="F12" s="3"/>
      <c r="G12" s="3"/>
      <c r="H12" s="4" t="str">
        <f ca="1">IFERROR(__xludf.DUMMYFUNCTION("""COMPUTED_VALUE"""),"TZ-11")</f>
        <v>TZ-11</v>
      </c>
      <c r="I12" s="4">
        <f t="shared" ca="1" si="1"/>
        <v>2</v>
      </c>
    </row>
    <row r="13" spans="1:9" ht="12.75">
      <c r="A13" s="5" t="s">
        <v>7</v>
      </c>
      <c r="B13" s="5" t="s">
        <v>30</v>
      </c>
      <c r="C13" s="5" t="s">
        <v>31</v>
      </c>
      <c r="D13" s="5"/>
      <c r="E13" s="5" t="s">
        <v>10</v>
      </c>
      <c r="F13" s="5"/>
      <c r="G13" s="5"/>
      <c r="H13" s="4" t="str">
        <f ca="1">IFERROR(__xludf.DUMMYFUNCTION("""COMPUTED_VALUE"""),"TZ-12")</f>
        <v>TZ-12</v>
      </c>
      <c r="I13" s="4">
        <f t="shared" ca="1" si="1"/>
        <v>1</v>
      </c>
    </row>
    <row r="14" spans="1:9" ht="12.75" hidden="1">
      <c r="A14" s="3" t="s">
        <v>7</v>
      </c>
      <c r="B14" s="3" t="s">
        <v>30</v>
      </c>
      <c r="C14" s="3" t="s">
        <v>32</v>
      </c>
      <c r="D14" s="3"/>
      <c r="E14" s="3" t="s">
        <v>22</v>
      </c>
      <c r="F14" s="3"/>
      <c r="G14" s="3"/>
      <c r="H14" s="4" t="str">
        <f ca="1">IFERROR(__xludf.DUMMYFUNCTION("""COMPUTED_VALUE"""),"TZ-13")</f>
        <v>TZ-13</v>
      </c>
    </row>
    <row r="15" spans="1:9" ht="12.75">
      <c r="A15" s="5" t="s">
        <v>7</v>
      </c>
      <c r="B15" s="5" t="s">
        <v>33</v>
      </c>
      <c r="C15" s="5" t="s">
        <v>34</v>
      </c>
      <c r="D15" s="5"/>
      <c r="E15" s="5" t="s">
        <v>10</v>
      </c>
      <c r="F15" s="5"/>
      <c r="G15" s="5"/>
      <c r="H15" s="4" t="str">
        <f ca="1">IFERROR(__xludf.DUMMYFUNCTION("""COMPUTED_VALUE"""),"TZ-14")</f>
        <v>TZ-14</v>
      </c>
      <c r="I15" s="4">
        <f t="shared" ref="I15:I24" ca="1" si="2">COUNTIF($B$2:$B$38,H15)</f>
        <v>1</v>
      </c>
    </row>
    <row r="16" spans="1:9" ht="12.75" hidden="1">
      <c r="A16" s="3" t="s">
        <v>7</v>
      </c>
      <c r="B16" s="3" t="s">
        <v>33</v>
      </c>
      <c r="C16" s="3" t="s">
        <v>35</v>
      </c>
      <c r="D16" s="3"/>
      <c r="E16" s="3" t="s">
        <v>22</v>
      </c>
      <c r="F16" s="3"/>
      <c r="G16" s="3"/>
      <c r="H16" s="4" t="str">
        <f ca="1">IFERROR(__xludf.DUMMYFUNCTION("""COMPUTED_VALUE"""),"TZ-15")</f>
        <v>TZ-15</v>
      </c>
      <c r="I16" s="4">
        <f t="shared" ca="1" si="2"/>
        <v>2</v>
      </c>
    </row>
    <row r="17" spans="1:9" ht="12.75">
      <c r="A17" s="3" t="s">
        <v>7</v>
      </c>
      <c r="B17" s="3" t="s">
        <v>36</v>
      </c>
      <c r="C17" s="3" t="s">
        <v>37</v>
      </c>
      <c r="D17" s="3"/>
      <c r="E17" s="3" t="s">
        <v>10</v>
      </c>
      <c r="F17" s="3"/>
      <c r="G17" s="3"/>
      <c r="H17" s="4" t="str">
        <f ca="1">IFERROR(__xludf.DUMMYFUNCTION("""COMPUTED_VALUE"""),"TZ-16")</f>
        <v>TZ-16</v>
      </c>
      <c r="I17" s="4">
        <f t="shared" ca="1" si="2"/>
        <v>1</v>
      </c>
    </row>
    <row r="18" spans="1:9" ht="12.75">
      <c r="A18" s="3" t="s">
        <v>7</v>
      </c>
      <c r="B18" s="3" t="s">
        <v>38</v>
      </c>
      <c r="C18" s="3" t="s">
        <v>39</v>
      </c>
      <c r="D18" s="3"/>
      <c r="E18" s="3" t="s">
        <v>10</v>
      </c>
      <c r="F18" s="3"/>
      <c r="G18" s="3"/>
      <c r="H18" s="4" t="str">
        <f ca="1">IFERROR(__xludf.DUMMYFUNCTION("""COMPUTED_VALUE"""),"TZ-17")</f>
        <v>TZ-17</v>
      </c>
      <c r="I18" s="4">
        <f t="shared" ca="1" si="2"/>
        <v>1</v>
      </c>
    </row>
    <row r="19" spans="1:9" ht="12.75">
      <c r="A19" s="3" t="s">
        <v>7</v>
      </c>
      <c r="B19" s="3" t="s">
        <v>40</v>
      </c>
      <c r="C19" s="3" t="s">
        <v>41</v>
      </c>
      <c r="D19" s="3"/>
      <c r="E19" s="3" t="s">
        <v>10</v>
      </c>
      <c r="F19" s="3"/>
      <c r="G19" s="3"/>
      <c r="H19" s="4" t="str">
        <f ca="1">IFERROR(__xludf.DUMMYFUNCTION("""COMPUTED_VALUE"""),"TZ-18")</f>
        <v>TZ-18</v>
      </c>
      <c r="I19" s="4">
        <f t="shared" ca="1" si="2"/>
        <v>1</v>
      </c>
    </row>
    <row r="20" spans="1:9" ht="12.75">
      <c r="A20" s="5" t="s">
        <v>7</v>
      </c>
      <c r="B20" s="5" t="s">
        <v>42</v>
      </c>
      <c r="C20" s="5" t="s">
        <v>43</v>
      </c>
      <c r="D20" s="5"/>
      <c r="E20" s="5" t="s">
        <v>10</v>
      </c>
      <c r="F20" s="5"/>
      <c r="G20" s="5"/>
      <c r="H20" s="4" t="str">
        <f ca="1">IFERROR(__xludf.DUMMYFUNCTION("""COMPUTED_VALUE"""),"TZ-19")</f>
        <v>TZ-19</v>
      </c>
      <c r="I20" s="4">
        <f t="shared" ca="1" si="2"/>
        <v>2</v>
      </c>
    </row>
    <row r="21" spans="1:9" ht="12.75" hidden="1">
      <c r="A21" s="6" t="s">
        <v>7</v>
      </c>
      <c r="B21" s="6" t="s">
        <v>42</v>
      </c>
      <c r="C21" s="6" t="s">
        <v>44</v>
      </c>
      <c r="D21" s="6"/>
      <c r="E21" s="6" t="s">
        <v>22</v>
      </c>
      <c r="F21" s="7"/>
      <c r="G21" s="7"/>
      <c r="H21" s="4" t="str">
        <f ca="1">IFERROR(__xludf.DUMMYFUNCTION("""COMPUTED_VALUE"""),"TZ-20")</f>
        <v>TZ-20</v>
      </c>
      <c r="I21" s="4">
        <f t="shared" ca="1" si="2"/>
        <v>1</v>
      </c>
    </row>
    <row r="22" spans="1:9" ht="12.75">
      <c r="A22" s="3" t="s">
        <v>7</v>
      </c>
      <c r="B22" s="3" t="s">
        <v>45</v>
      </c>
      <c r="C22" s="3" t="s">
        <v>46</v>
      </c>
      <c r="D22" s="3"/>
      <c r="E22" s="3" t="s">
        <v>10</v>
      </c>
      <c r="F22" s="3"/>
      <c r="G22" s="3"/>
      <c r="H22" s="4" t="str">
        <f ca="1">IFERROR(__xludf.DUMMYFUNCTION("""COMPUTED_VALUE"""),"TZ-21")</f>
        <v>TZ-21</v>
      </c>
      <c r="I22" s="4">
        <f t="shared" ca="1" si="2"/>
        <v>1</v>
      </c>
    </row>
    <row r="23" spans="1:9" ht="12.75">
      <c r="A23" s="3" t="s">
        <v>7</v>
      </c>
      <c r="B23" s="3" t="s">
        <v>47</v>
      </c>
      <c r="C23" s="3" t="s">
        <v>48</v>
      </c>
      <c r="D23" s="3"/>
      <c r="E23" s="3" t="s">
        <v>10</v>
      </c>
      <c r="F23" s="3"/>
      <c r="G23" s="3"/>
      <c r="H23" s="4" t="str">
        <f ca="1">IFERROR(__xludf.DUMMYFUNCTION("""COMPUTED_VALUE"""),"TZ-22")</f>
        <v>TZ-22</v>
      </c>
      <c r="I23" s="4">
        <f t="shared" ca="1" si="2"/>
        <v>1</v>
      </c>
    </row>
    <row r="24" spans="1:9" ht="12.75">
      <c r="A24" s="3" t="s">
        <v>7</v>
      </c>
      <c r="B24" s="3" t="s">
        <v>49</v>
      </c>
      <c r="C24" s="3" t="s">
        <v>50</v>
      </c>
      <c r="D24" s="3"/>
      <c r="E24" s="3" t="s">
        <v>10</v>
      </c>
      <c r="F24" s="3"/>
      <c r="G24" s="3"/>
      <c r="H24" s="4" t="str">
        <f ca="1">IFERROR(__xludf.DUMMYFUNCTION("""COMPUTED_VALUE"""),"TZ-23")</f>
        <v>TZ-23</v>
      </c>
      <c r="I24" s="4">
        <f t="shared" ca="1" si="2"/>
        <v>1</v>
      </c>
    </row>
    <row r="25" spans="1:9" ht="12.75" hidden="1">
      <c r="A25" s="3" t="s">
        <v>7</v>
      </c>
      <c r="B25" s="3" t="s">
        <v>51</v>
      </c>
      <c r="C25" s="3" t="s">
        <v>52</v>
      </c>
      <c r="D25" s="3"/>
      <c r="E25" s="3" t="s">
        <v>22</v>
      </c>
      <c r="F25" s="3"/>
      <c r="G25" s="3"/>
      <c r="H25" s="4" t="str">
        <f ca="1">IFERROR(__xludf.DUMMYFUNCTION("""COMPUTED_VALUE"""),"TZ-24")</f>
        <v>TZ-24</v>
      </c>
    </row>
    <row r="26" spans="1:9" ht="12.75">
      <c r="A26" s="5" t="s">
        <v>7</v>
      </c>
      <c r="B26" s="5" t="s">
        <v>51</v>
      </c>
      <c r="C26" s="5" t="s">
        <v>53</v>
      </c>
      <c r="D26" s="5"/>
      <c r="E26" s="5" t="s">
        <v>10</v>
      </c>
      <c r="F26" s="5"/>
      <c r="G26" s="5"/>
      <c r="H26" s="4" t="str">
        <f ca="1">IFERROR(__xludf.DUMMYFUNCTION("""COMPUTED_VALUE"""),"TZ-25")</f>
        <v>TZ-25</v>
      </c>
    </row>
    <row r="27" spans="1:9" ht="12.75">
      <c r="A27" s="3" t="s">
        <v>7</v>
      </c>
      <c r="B27" s="3" t="s">
        <v>54</v>
      </c>
      <c r="C27" s="3" t="s">
        <v>55</v>
      </c>
      <c r="D27" s="3"/>
      <c r="E27" s="3" t="s">
        <v>10</v>
      </c>
      <c r="F27" s="3"/>
      <c r="G27" s="3"/>
      <c r="H27" s="4" t="str">
        <f ca="1">IFERROR(__xludf.DUMMYFUNCTION("""COMPUTED_VALUE"""),"TZ-26*")</f>
        <v>TZ-26*</v>
      </c>
      <c r="I27" s="4">
        <f t="shared" ref="I27:I32" ca="1" si="3">COUNTIF($B$2:$B$38,H27)</f>
        <v>1</v>
      </c>
    </row>
    <row r="28" spans="1:9" ht="12.75">
      <c r="A28" s="3" t="s">
        <v>7</v>
      </c>
      <c r="B28" s="3" t="s">
        <v>56</v>
      </c>
      <c r="C28" s="3" t="s">
        <v>57</v>
      </c>
      <c r="D28" s="3"/>
      <c r="E28" s="3" t="s">
        <v>10</v>
      </c>
      <c r="F28" s="3"/>
      <c r="G28" s="3"/>
      <c r="H28" s="4" t="str">
        <f ca="1">IFERROR(__xludf.DUMMYFUNCTION("""COMPUTED_VALUE"""),"TZ-27*")</f>
        <v>TZ-27*</v>
      </c>
      <c r="I28" s="4">
        <f t="shared" ca="1" si="3"/>
        <v>1</v>
      </c>
    </row>
    <row r="29" spans="1:9" ht="12.75">
      <c r="A29" s="3" t="s">
        <v>7</v>
      </c>
      <c r="B29" s="3" t="s">
        <v>58</v>
      </c>
      <c r="C29" s="3" t="s">
        <v>59</v>
      </c>
      <c r="D29" s="3"/>
      <c r="E29" s="3" t="s">
        <v>10</v>
      </c>
      <c r="F29" s="3"/>
      <c r="G29" s="3"/>
      <c r="H29" s="4" t="str">
        <f ca="1">IFERROR(__xludf.DUMMYFUNCTION("""COMPUTED_VALUE"""),"TZ-28*")</f>
        <v>TZ-28*</v>
      </c>
      <c r="I29" s="4">
        <f t="shared" ca="1" si="3"/>
        <v>1</v>
      </c>
    </row>
    <row r="30" spans="1:9" ht="12.75">
      <c r="A30" s="3" t="s">
        <v>7</v>
      </c>
      <c r="B30" s="3" t="s">
        <v>60</v>
      </c>
      <c r="C30" s="3" t="s">
        <v>61</v>
      </c>
      <c r="D30" s="3"/>
      <c r="E30" s="3" t="s">
        <v>10</v>
      </c>
      <c r="F30" s="3"/>
      <c r="G30" s="3"/>
      <c r="H30" s="4" t="str">
        <f ca="1">IFERROR(__xludf.DUMMYFUNCTION("""COMPUTED_VALUE"""),"TZ-29*")</f>
        <v>TZ-29*</v>
      </c>
      <c r="I30" s="4">
        <f t="shared" ca="1" si="3"/>
        <v>1</v>
      </c>
    </row>
    <row r="31" spans="1:9" ht="12.75">
      <c r="A31" s="3" t="s">
        <v>7</v>
      </c>
      <c r="B31" s="3" t="s">
        <v>62</v>
      </c>
      <c r="C31" s="3" t="s">
        <v>63</v>
      </c>
      <c r="D31" s="3"/>
      <c r="E31" s="3" t="s">
        <v>10</v>
      </c>
      <c r="F31" s="3"/>
      <c r="G31" s="3"/>
      <c r="H31" s="4" t="str">
        <f ca="1">IFERROR(__xludf.DUMMYFUNCTION("""COMPUTED_VALUE"""),"TZ-30*")</f>
        <v>TZ-30*</v>
      </c>
      <c r="I31" s="4">
        <f t="shared" ca="1" si="3"/>
        <v>1</v>
      </c>
    </row>
    <row r="32" spans="1:9" ht="12.75">
      <c r="A32" s="3" t="s">
        <v>7</v>
      </c>
      <c r="B32" s="3" t="s">
        <v>64</v>
      </c>
      <c r="C32" s="3" t="s">
        <v>65</v>
      </c>
      <c r="D32" s="3"/>
      <c r="E32" s="3" t="s">
        <v>10</v>
      </c>
      <c r="F32" s="3"/>
      <c r="G32" s="3"/>
      <c r="H32" s="4" t="str">
        <f ca="1">IFERROR(__xludf.DUMMYFUNCTION("""COMPUTED_VALUE"""),"TZ-31")</f>
        <v>TZ-31</v>
      </c>
      <c r="I32" s="4">
        <f t="shared" ca="1" si="3"/>
        <v>1</v>
      </c>
    </row>
    <row r="33" spans="1:7" ht="12.75">
      <c r="A33" s="3" t="s">
        <v>7</v>
      </c>
      <c r="B33" s="3" t="s">
        <v>66</v>
      </c>
      <c r="C33" s="3" t="s">
        <v>67</v>
      </c>
      <c r="D33" s="3"/>
      <c r="E33" s="3" t="s">
        <v>10</v>
      </c>
      <c r="F33" s="3"/>
      <c r="G33" s="3"/>
    </row>
    <row r="34" spans="1:7" ht="12.75">
      <c r="A34" s="3" t="s">
        <v>7</v>
      </c>
      <c r="B34" s="3" t="s">
        <v>68</v>
      </c>
      <c r="C34" s="3" t="s">
        <v>69</v>
      </c>
      <c r="D34" s="3"/>
      <c r="E34" s="3" t="s">
        <v>10</v>
      </c>
      <c r="F34" s="3"/>
      <c r="G34" s="3"/>
    </row>
    <row r="35" spans="1:7" ht="12.75">
      <c r="A35" s="3" t="s">
        <v>7</v>
      </c>
      <c r="B35" s="3" t="s">
        <v>70</v>
      </c>
      <c r="C35" s="3" t="s">
        <v>71</v>
      </c>
      <c r="D35" s="3"/>
      <c r="E35" s="3" t="s">
        <v>10</v>
      </c>
      <c r="F35" s="3"/>
      <c r="G35" s="3"/>
    </row>
    <row r="36" spans="1:7" ht="12.75">
      <c r="A36" s="3" t="s">
        <v>7</v>
      </c>
      <c r="B36" s="3" t="s">
        <v>72</v>
      </c>
      <c r="C36" s="3" t="s">
        <v>73</v>
      </c>
      <c r="D36" s="3"/>
      <c r="E36" s="3" t="s">
        <v>10</v>
      </c>
      <c r="F36" s="3"/>
      <c r="G36" s="3"/>
    </row>
    <row r="37" spans="1:7" ht="12.75">
      <c r="A37" s="3" t="s">
        <v>7</v>
      </c>
      <c r="B37" s="3" t="s">
        <v>74</v>
      </c>
      <c r="C37" s="3" t="s">
        <v>75</v>
      </c>
      <c r="D37" s="3"/>
      <c r="E37" s="3" t="s">
        <v>10</v>
      </c>
      <c r="F37" s="3"/>
      <c r="G37" s="3"/>
    </row>
    <row r="38" spans="1:7" ht="12.75" hidden="1">
      <c r="A38" s="3" t="s">
        <v>7</v>
      </c>
      <c r="B38" s="3" t="s">
        <v>76</v>
      </c>
      <c r="C38" s="3" t="s">
        <v>77</v>
      </c>
      <c r="D38" s="3"/>
      <c r="E38" s="3" t="s">
        <v>22</v>
      </c>
      <c r="F38" s="3"/>
      <c r="G38" s="3"/>
    </row>
    <row r="39" spans="1:7" ht="12.75">
      <c r="A39" s="3" t="s">
        <v>7</v>
      </c>
      <c r="B39" s="3" t="s">
        <v>78</v>
      </c>
      <c r="C39" s="3" t="s">
        <v>77</v>
      </c>
      <c r="D39" s="3"/>
      <c r="E39" s="3" t="s">
        <v>10</v>
      </c>
    </row>
  </sheetData>
  <autoFilter ref="A1:Z39" xr:uid="{00000000-0009-0000-0000-000000000000}">
    <filterColumn colId="4">
      <filters>
        <filter val="sw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2"/>
  <sheetViews>
    <sheetView workbookViewId="0">
      <selection activeCell="A32" sqref="A32"/>
    </sheetView>
  </sheetViews>
  <sheetFormatPr defaultColWidth="12.5703125" defaultRowHeight="15.75" customHeight="1"/>
  <cols>
    <col min="1" max="1" width="49" customWidth="1"/>
    <col min="3" max="3" width="18" customWidth="1"/>
  </cols>
  <sheetData>
    <row r="1" spans="1:4">
      <c r="A1" t="s">
        <v>228</v>
      </c>
      <c r="B1" s="4" t="s">
        <v>79</v>
      </c>
      <c r="C1" s="8" t="s">
        <v>80</v>
      </c>
      <c r="D1" s="8" t="s">
        <v>133</v>
      </c>
    </row>
    <row r="2" spans="1:4">
      <c r="A2" t="s">
        <v>229</v>
      </c>
      <c r="B2" s="3" t="s">
        <v>8</v>
      </c>
      <c r="C2" s="9" t="str">
        <f t="shared" ref="C2:C32" si="0">CONCATENATE("ISO3166",CHAR(45),B2)</f>
        <v>ISO3166-TZ-01</v>
      </c>
      <c r="D2" s="3" t="s">
        <v>9</v>
      </c>
    </row>
    <row r="3" spans="1:4">
      <c r="A3" t="s">
        <v>229</v>
      </c>
      <c r="B3" s="3" t="s">
        <v>11</v>
      </c>
      <c r="C3" s="9" t="str">
        <f t="shared" si="0"/>
        <v>ISO3166-TZ-02</v>
      </c>
      <c r="D3" s="3" t="s">
        <v>12</v>
      </c>
    </row>
    <row r="4" spans="1:4">
      <c r="A4" t="s">
        <v>229</v>
      </c>
      <c r="B4" s="3" t="s">
        <v>13</v>
      </c>
      <c r="C4" s="9" t="str">
        <f t="shared" si="0"/>
        <v>ISO3166-TZ-03</v>
      </c>
      <c r="D4" s="3" t="s">
        <v>14</v>
      </c>
    </row>
    <row r="5" spans="1:4">
      <c r="A5" t="s">
        <v>229</v>
      </c>
      <c r="B5" s="3" t="s">
        <v>15</v>
      </c>
      <c r="C5" s="9" t="str">
        <f t="shared" si="0"/>
        <v>ISO3166-TZ-04</v>
      </c>
      <c r="D5" s="3" t="s">
        <v>16</v>
      </c>
    </row>
    <row r="6" spans="1:4">
      <c r="A6" t="s">
        <v>229</v>
      </c>
      <c r="B6" s="3" t="s">
        <v>17</v>
      </c>
      <c r="C6" s="9" t="str">
        <f t="shared" si="0"/>
        <v>ISO3166-TZ-05</v>
      </c>
      <c r="D6" s="3" t="s">
        <v>18</v>
      </c>
    </row>
    <row r="7" spans="1:4">
      <c r="A7" t="s">
        <v>229</v>
      </c>
      <c r="B7" s="5" t="s">
        <v>19</v>
      </c>
      <c r="C7" s="9" t="str">
        <f t="shared" si="0"/>
        <v>ISO3166-TZ-06</v>
      </c>
      <c r="D7" s="5" t="s">
        <v>20</v>
      </c>
    </row>
    <row r="8" spans="1:4">
      <c r="A8" t="s">
        <v>229</v>
      </c>
      <c r="B8" s="5" t="s">
        <v>23</v>
      </c>
      <c r="C8" s="9" t="str">
        <f t="shared" si="0"/>
        <v>ISO3166-TZ-07</v>
      </c>
      <c r="D8" s="5" t="s">
        <v>24</v>
      </c>
    </row>
    <row r="9" spans="1:4">
      <c r="A9" t="s">
        <v>229</v>
      </c>
      <c r="B9" s="3" t="s">
        <v>26</v>
      </c>
      <c r="C9" s="9" t="str">
        <f t="shared" si="0"/>
        <v>ISO3166-TZ-08</v>
      </c>
      <c r="D9" s="3" t="s">
        <v>27</v>
      </c>
    </row>
    <row r="10" spans="1:4">
      <c r="A10" t="s">
        <v>229</v>
      </c>
      <c r="B10" s="3" t="s">
        <v>28</v>
      </c>
      <c r="C10" s="9" t="str">
        <f t="shared" si="0"/>
        <v>ISO3166-TZ-09</v>
      </c>
      <c r="D10" s="3" t="s">
        <v>29</v>
      </c>
    </row>
    <row r="11" spans="1:4">
      <c r="A11" t="s">
        <v>229</v>
      </c>
      <c r="B11" s="5" t="s">
        <v>30</v>
      </c>
      <c r="C11" s="9" t="str">
        <f t="shared" si="0"/>
        <v>ISO3166-TZ-10</v>
      </c>
      <c r="D11" s="5" t="s">
        <v>31</v>
      </c>
    </row>
    <row r="12" spans="1:4">
      <c r="A12" t="s">
        <v>229</v>
      </c>
      <c r="B12" s="5" t="s">
        <v>33</v>
      </c>
      <c r="C12" s="9" t="str">
        <f t="shared" si="0"/>
        <v>ISO3166-TZ-11</v>
      </c>
      <c r="D12" s="5" t="s">
        <v>34</v>
      </c>
    </row>
    <row r="13" spans="1:4">
      <c r="A13" t="s">
        <v>229</v>
      </c>
      <c r="B13" s="3" t="s">
        <v>36</v>
      </c>
      <c r="C13" s="9" t="str">
        <f t="shared" si="0"/>
        <v>ISO3166-TZ-12</v>
      </c>
      <c r="D13" s="3" t="s">
        <v>37</v>
      </c>
    </row>
    <row r="14" spans="1:4">
      <c r="A14" t="s">
        <v>229</v>
      </c>
      <c r="B14" s="3" t="s">
        <v>38</v>
      </c>
      <c r="C14" s="9" t="str">
        <f t="shared" si="0"/>
        <v>ISO3166-TZ-13</v>
      </c>
      <c r="D14" s="3" t="s">
        <v>39</v>
      </c>
    </row>
    <row r="15" spans="1:4">
      <c r="A15" t="s">
        <v>229</v>
      </c>
      <c r="B15" s="3" t="s">
        <v>40</v>
      </c>
      <c r="C15" s="9" t="str">
        <f t="shared" si="0"/>
        <v>ISO3166-TZ-14</v>
      </c>
      <c r="D15" s="3" t="s">
        <v>41</v>
      </c>
    </row>
    <row r="16" spans="1:4">
      <c r="A16" t="s">
        <v>229</v>
      </c>
      <c r="B16" s="5" t="s">
        <v>42</v>
      </c>
      <c r="C16" s="9" t="str">
        <f t="shared" si="0"/>
        <v>ISO3166-TZ-15</v>
      </c>
      <c r="D16" s="5" t="s">
        <v>43</v>
      </c>
    </row>
    <row r="17" spans="1:4">
      <c r="A17" t="s">
        <v>229</v>
      </c>
      <c r="B17" s="3" t="s">
        <v>45</v>
      </c>
      <c r="C17" s="9" t="str">
        <f t="shared" si="0"/>
        <v>ISO3166-TZ-16</v>
      </c>
      <c r="D17" s="3" t="s">
        <v>46</v>
      </c>
    </row>
    <row r="18" spans="1:4">
      <c r="A18" t="s">
        <v>229</v>
      </c>
      <c r="B18" s="3" t="s">
        <v>47</v>
      </c>
      <c r="C18" s="9" t="str">
        <f t="shared" si="0"/>
        <v>ISO3166-TZ-17</v>
      </c>
      <c r="D18" s="3" t="s">
        <v>48</v>
      </c>
    </row>
    <row r="19" spans="1:4">
      <c r="A19" t="s">
        <v>229</v>
      </c>
      <c r="B19" s="3" t="s">
        <v>49</v>
      </c>
      <c r="C19" s="9" t="str">
        <f t="shared" si="0"/>
        <v>ISO3166-TZ-18</v>
      </c>
      <c r="D19" s="3" t="s">
        <v>50</v>
      </c>
    </row>
    <row r="20" spans="1:4">
      <c r="A20" t="s">
        <v>229</v>
      </c>
      <c r="B20" s="5" t="s">
        <v>51</v>
      </c>
      <c r="C20" s="9" t="str">
        <f t="shared" si="0"/>
        <v>ISO3166-TZ-19</v>
      </c>
      <c r="D20" s="5" t="s">
        <v>53</v>
      </c>
    </row>
    <row r="21" spans="1:4">
      <c r="A21" t="s">
        <v>229</v>
      </c>
      <c r="B21" s="3" t="s">
        <v>54</v>
      </c>
      <c r="C21" s="9" t="str">
        <f t="shared" si="0"/>
        <v>ISO3166-TZ-20</v>
      </c>
      <c r="D21" s="3" t="s">
        <v>55</v>
      </c>
    </row>
    <row r="22" spans="1:4">
      <c r="A22" t="s">
        <v>229</v>
      </c>
      <c r="B22" s="3" t="s">
        <v>56</v>
      </c>
      <c r="C22" s="9" t="str">
        <f t="shared" si="0"/>
        <v>ISO3166-TZ-21</v>
      </c>
      <c r="D22" s="3" t="s">
        <v>57</v>
      </c>
    </row>
    <row r="23" spans="1:4">
      <c r="A23" t="s">
        <v>229</v>
      </c>
      <c r="B23" s="3" t="s">
        <v>58</v>
      </c>
      <c r="C23" s="9" t="str">
        <f t="shared" si="0"/>
        <v>ISO3166-TZ-22</v>
      </c>
      <c r="D23" s="3" t="s">
        <v>59</v>
      </c>
    </row>
    <row r="24" spans="1:4">
      <c r="A24" t="s">
        <v>229</v>
      </c>
      <c r="B24" s="3" t="s">
        <v>60</v>
      </c>
      <c r="C24" s="9" t="str">
        <f t="shared" si="0"/>
        <v>ISO3166-TZ-23</v>
      </c>
      <c r="D24" s="3" t="s">
        <v>61</v>
      </c>
    </row>
    <row r="25" spans="1:4">
      <c r="A25" t="s">
        <v>229</v>
      </c>
      <c r="B25" s="3" t="s">
        <v>62</v>
      </c>
      <c r="C25" s="9" t="str">
        <f t="shared" si="0"/>
        <v>ISO3166-TZ-24</v>
      </c>
      <c r="D25" s="3" t="s">
        <v>63</v>
      </c>
    </row>
    <row r="26" spans="1:4">
      <c r="A26" t="s">
        <v>229</v>
      </c>
      <c r="B26" s="3" t="s">
        <v>64</v>
      </c>
      <c r="C26" s="9" t="str">
        <f t="shared" si="0"/>
        <v>ISO3166-TZ-25</v>
      </c>
      <c r="D26" s="3" t="s">
        <v>65</v>
      </c>
    </row>
    <row r="27" spans="1:4">
      <c r="A27" t="s">
        <v>229</v>
      </c>
      <c r="B27" s="3" t="s">
        <v>66</v>
      </c>
      <c r="C27" s="9" t="str">
        <f t="shared" si="0"/>
        <v>ISO3166-TZ-26*</v>
      </c>
      <c r="D27" s="3" t="s">
        <v>67</v>
      </c>
    </row>
    <row r="28" spans="1:4">
      <c r="A28" t="s">
        <v>229</v>
      </c>
      <c r="B28" s="3" t="s">
        <v>68</v>
      </c>
      <c r="C28" s="9" t="str">
        <f t="shared" si="0"/>
        <v>ISO3166-TZ-27*</v>
      </c>
      <c r="D28" s="3" t="s">
        <v>69</v>
      </c>
    </row>
    <row r="29" spans="1:4">
      <c r="A29" t="s">
        <v>229</v>
      </c>
      <c r="B29" s="3" t="s">
        <v>70</v>
      </c>
      <c r="C29" s="9" t="str">
        <f t="shared" si="0"/>
        <v>ISO3166-TZ-28*</v>
      </c>
      <c r="D29" s="3" t="s">
        <v>71</v>
      </c>
    </row>
    <row r="30" spans="1:4">
      <c r="A30" t="s">
        <v>229</v>
      </c>
      <c r="B30" s="3" t="s">
        <v>72</v>
      </c>
      <c r="C30" s="9" t="str">
        <f t="shared" si="0"/>
        <v>ISO3166-TZ-29*</v>
      </c>
      <c r="D30" s="3" t="s">
        <v>73</v>
      </c>
    </row>
    <row r="31" spans="1:4">
      <c r="A31" t="s">
        <v>229</v>
      </c>
      <c r="B31" s="3" t="s">
        <v>74</v>
      </c>
      <c r="C31" s="9" t="str">
        <f t="shared" si="0"/>
        <v>ISO3166-TZ-30*</v>
      </c>
      <c r="D31" s="3" t="s">
        <v>75</v>
      </c>
    </row>
    <row r="32" spans="1:4">
      <c r="A32" t="s">
        <v>229</v>
      </c>
      <c r="B32" s="3" t="s">
        <v>78</v>
      </c>
      <c r="C32" s="9" t="str">
        <f t="shared" si="0"/>
        <v>ISO3166-TZ-31*</v>
      </c>
      <c r="D32" s="3" t="s">
        <v>77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7"/>
  <sheetViews>
    <sheetView tabSelected="1" workbookViewId="0">
      <pane ySplit="1" topLeftCell="A2" activePane="bottomLeft" state="frozen"/>
      <selection pane="bottomLeft" activeCell="A15" sqref="A15"/>
    </sheetView>
  </sheetViews>
  <sheetFormatPr defaultColWidth="12.5703125" defaultRowHeight="15.75" customHeight="1"/>
  <cols>
    <col min="1" max="1" width="56.5703125" customWidth="1"/>
    <col min="3" max="3" width="30.7109375" customWidth="1"/>
  </cols>
  <sheetData>
    <row r="1" spans="1:4">
      <c r="A1" t="s">
        <v>228</v>
      </c>
      <c r="B1" s="4" t="s">
        <v>79</v>
      </c>
      <c r="C1" s="8" t="s">
        <v>80</v>
      </c>
      <c r="D1" s="8" t="s">
        <v>133</v>
      </c>
    </row>
    <row r="2" spans="1:4">
      <c r="A2" t="s">
        <v>230</v>
      </c>
      <c r="B2" s="4" t="s">
        <v>81</v>
      </c>
      <c r="C2" s="9" t="str">
        <f t="shared" ref="C2:C27" si="0">CONCATENATE("ISO3166",CHAR(45),B2)</f>
        <v>ISO3166-CD-BU</v>
      </c>
      <c r="D2" s="4" t="s">
        <v>82</v>
      </c>
    </row>
    <row r="3" spans="1:4">
      <c r="A3" t="s">
        <v>230</v>
      </c>
      <c r="B3" s="4" t="s">
        <v>83</v>
      </c>
      <c r="C3" s="9" t="str">
        <f t="shared" si="0"/>
        <v>ISO3166-CD-EQ</v>
      </c>
      <c r="D3" s="4" t="s">
        <v>84</v>
      </c>
    </row>
    <row r="4" spans="1:4">
      <c r="A4" t="s">
        <v>230</v>
      </c>
      <c r="B4" s="4" t="s">
        <v>85</v>
      </c>
      <c r="C4" s="9" t="str">
        <f t="shared" si="0"/>
        <v>ISO3166-CD-HK</v>
      </c>
      <c r="D4" s="4" t="s">
        <v>86</v>
      </c>
    </row>
    <row r="5" spans="1:4">
      <c r="A5" t="s">
        <v>230</v>
      </c>
      <c r="B5" s="4" t="s">
        <v>87</v>
      </c>
      <c r="C5" s="9" t="str">
        <f t="shared" si="0"/>
        <v>ISO3166-CD-HL</v>
      </c>
      <c r="D5" s="4" t="s">
        <v>88</v>
      </c>
    </row>
    <row r="6" spans="1:4">
      <c r="A6" t="s">
        <v>230</v>
      </c>
      <c r="B6" s="4" t="s">
        <v>89</v>
      </c>
      <c r="C6" s="9" t="str">
        <f t="shared" si="0"/>
        <v>ISO3166-CD-HU</v>
      </c>
      <c r="D6" s="4" t="s">
        <v>90</v>
      </c>
    </row>
    <row r="7" spans="1:4">
      <c r="A7" t="s">
        <v>230</v>
      </c>
      <c r="B7" s="4" t="s">
        <v>91</v>
      </c>
      <c r="C7" s="9" t="str">
        <f t="shared" si="0"/>
        <v>ISO3166-CD-IT</v>
      </c>
      <c r="D7" s="4" t="s">
        <v>92</v>
      </c>
    </row>
    <row r="8" spans="1:4">
      <c r="A8" t="s">
        <v>230</v>
      </c>
      <c r="B8" s="4" t="s">
        <v>93</v>
      </c>
      <c r="C8" s="9" t="str">
        <f t="shared" si="0"/>
        <v>ISO3166-CD-KS</v>
      </c>
      <c r="D8" s="4" t="s">
        <v>94</v>
      </c>
    </row>
    <row r="9" spans="1:4">
      <c r="A9" t="s">
        <v>230</v>
      </c>
      <c r="B9" s="4" t="s">
        <v>95</v>
      </c>
      <c r="C9" s="9" t="str">
        <f t="shared" si="0"/>
        <v>ISO3166-CD-KC</v>
      </c>
      <c r="D9" s="4" t="s">
        <v>96</v>
      </c>
    </row>
    <row r="10" spans="1:4">
      <c r="A10" t="s">
        <v>230</v>
      </c>
      <c r="B10" s="4" t="s">
        <v>97</v>
      </c>
      <c r="C10" s="9" t="str">
        <f t="shared" si="0"/>
        <v>ISO3166-CD-KE</v>
      </c>
      <c r="D10" s="4" t="s">
        <v>98</v>
      </c>
    </row>
    <row r="11" spans="1:4">
      <c r="A11" t="s">
        <v>230</v>
      </c>
      <c r="B11" s="4" t="s">
        <v>99</v>
      </c>
      <c r="C11" s="9" t="str">
        <f t="shared" si="0"/>
        <v>ISO3166-CD-KN</v>
      </c>
      <c r="D11" s="4" t="s">
        <v>100</v>
      </c>
    </row>
    <row r="12" spans="1:4">
      <c r="A12" t="s">
        <v>230</v>
      </c>
      <c r="B12" s="4" t="s">
        <v>101</v>
      </c>
      <c r="C12" s="9" t="str">
        <f t="shared" si="0"/>
        <v>ISO3166-CD-BC</v>
      </c>
      <c r="D12" s="4" t="s">
        <v>102</v>
      </c>
    </row>
    <row r="13" spans="1:4">
      <c r="A13" t="s">
        <v>230</v>
      </c>
      <c r="B13" s="4" t="s">
        <v>103</v>
      </c>
      <c r="C13" s="9" t="str">
        <f t="shared" si="0"/>
        <v>ISO3166-CD-KG</v>
      </c>
      <c r="D13" s="4" t="s">
        <v>104</v>
      </c>
    </row>
    <row r="14" spans="1:4">
      <c r="A14" t="s">
        <v>230</v>
      </c>
      <c r="B14" s="4" t="s">
        <v>105</v>
      </c>
      <c r="C14" s="9" t="str">
        <f t="shared" si="0"/>
        <v>ISO3166-CD-KL</v>
      </c>
      <c r="D14" s="4" t="s">
        <v>106</v>
      </c>
    </row>
    <row r="15" spans="1:4">
      <c r="A15" t="s">
        <v>230</v>
      </c>
      <c r="B15" s="4" t="s">
        <v>107</v>
      </c>
      <c r="C15" s="9" t="str">
        <f t="shared" si="0"/>
        <v>ISO3166-CD-LO</v>
      </c>
      <c r="D15" s="4" t="s">
        <v>108</v>
      </c>
    </row>
    <row r="16" spans="1:4">
      <c r="A16" t="s">
        <v>230</v>
      </c>
      <c r="B16" s="4" t="s">
        <v>109</v>
      </c>
      <c r="C16" s="9" t="str">
        <f t="shared" si="0"/>
        <v>ISO3166-CD-LU</v>
      </c>
      <c r="D16" s="4" t="s">
        <v>110</v>
      </c>
    </row>
    <row r="17" spans="1:4">
      <c r="A17" t="s">
        <v>230</v>
      </c>
      <c r="B17" s="4" t="s">
        <v>111</v>
      </c>
      <c r="C17" s="9" t="str">
        <f t="shared" si="0"/>
        <v>ISO3166-CD-MN</v>
      </c>
      <c r="D17" s="4" t="s">
        <v>112</v>
      </c>
    </row>
    <row r="18" spans="1:4">
      <c r="A18" t="s">
        <v>230</v>
      </c>
      <c r="B18" s="4" t="s">
        <v>113</v>
      </c>
      <c r="C18" s="9" t="str">
        <f t="shared" si="0"/>
        <v>ISO3166-CD-MA</v>
      </c>
      <c r="D18" s="4" t="s">
        <v>114</v>
      </c>
    </row>
    <row r="19" spans="1:4">
      <c r="A19" t="s">
        <v>230</v>
      </c>
      <c r="B19" s="4" t="s">
        <v>115</v>
      </c>
      <c r="C19" s="9" t="str">
        <f t="shared" si="0"/>
        <v>ISO3166-CD-MO</v>
      </c>
      <c r="D19" s="4" t="s">
        <v>116</v>
      </c>
    </row>
    <row r="20" spans="1:4">
      <c r="A20" t="s">
        <v>230</v>
      </c>
      <c r="B20" s="4" t="s">
        <v>117</v>
      </c>
      <c r="C20" s="9" t="str">
        <f t="shared" si="0"/>
        <v>ISO3166-CD-NK</v>
      </c>
      <c r="D20" s="4" t="s">
        <v>118</v>
      </c>
    </row>
    <row r="21" spans="1:4">
      <c r="A21" t="s">
        <v>230</v>
      </c>
      <c r="B21" s="4" t="s">
        <v>119</v>
      </c>
      <c r="C21" s="9" t="str">
        <f t="shared" si="0"/>
        <v>ISO3166-CD-NU</v>
      </c>
      <c r="D21" s="4" t="s">
        <v>120</v>
      </c>
    </row>
    <row r="22" spans="1:4">
      <c r="A22" t="s">
        <v>230</v>
      </c>
      <c r="B22" s="4" t="s">
        <v>121</v>
      </c>
      <c r="C22" s="9" t="str">
        <f t="shared" si="0"/>
        <v>ISO3166-CD-SA</v>
      </c>
      <c r="D22" s="4" t="s">
        <v>122</v>
      </c>
    </row>
    <row r="23" spans="1:4">
      <c r="A23" t="s">
        <v>230</v>
      </c>
      <c r="B23" s="4" t="s">
        <v>123</v>
      </c>
      <c r="C23" s="9" t="str">
        <f t="shared" si="0"/>
        <v>ISO3166-CD-SK</v>
      </c>
      <c r="D23" s="4" t="s">
        <v>124</v>
      </c>
    </row>
    <row r="24" spans="1:4">
      <c r="A24" t="s">
        <v>230</v>
      </c>
      <c r="B24" s="4" t="s">
        <v>125</v>
      </c>
      <c r="C24" s="9" t="str">
        <f t="shared" si="0"/>
        <v>ISO3166-CD-SU</v>
      </c>
      <c r="D24" s="4" t="s">
        <v>126</v>
      </c>
    </row>
    <row r="25" spans="1:4">
      <c r="A25" t="s">
        <v>230</v>
      </c>
      <c r="B25" s="4" t="s">
        <v>127</v>
      </c>
      <c r="C25" s="9" t="str">
        <f t="shared" si="0"/>
        <v>ISO3166-CD-TA</v>
      </c>
      <c r="D25" s="4" t="s">
        <v>128</v>
      </c>
    </row>
    <row r="26" spans="1:4">
      <c r="A26" t="s">
        <v>230</v>
      </c>
      <c r="B26" s="4" t="s">
        <v>129</v>
      </c>
      <c r="C26" s="9" t="str">
        <f t="shared" si="0"/>
        <v>ISO3166-CD-TO</v>
      </c>
      <c r="D26" s="4" t="s">
        <v>130</v>
      </c>
    </row>
    <row r="27" spans="1:4">
      <c r="A27" t="s">
        <v>230</v>
      </c>
      <c r="B27" s="4" t="s">
        <v>131</v>
      </c>
      <c r="C27" s="9" t="str">
        <f t="shared" si="0"/>
        <v>ISO3166-CD-TU</v>
      </c>
      <c r="D27" s="4" t="s">
        <v>132</v>
      </c>
    </row>
  </sheetData>
  <autoFilter ref="B1:W27" xr:uid="{00000000-0009-0000-0000-000002000000}"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8"/>
  <sheetViews>
    <sheetView workbookViewId="0"/>
  </sheetViews>
  <sheetFormatPr defaultColWidth="12.5703125" defaultRowHeight="15.75" customHeight="1"/>
  <cols>
    <col min="1" max="1" width="53.140625" customWidth="1"/>
    <col min="3" max="4" width="26.140625" customWidth="1"/>
  </cols>
  <sheetData>
    <row r="1" spans="1:4">
      <c r="A1" t="s">
        <v>228</v>
      </c>
      <c r="B1" s="8" t="s">
        <v>79</v>
      </c>
      <c r="C1" s="8" t="s">
        <v>80</v>
      </c>
      <c r="D1" s="8" t="s">
        <v>133</v>
      </c>
    </row>
    <row r="2" spans="1:4">
      <c r="A2" s="12" t="s">
        <v>231</v>
      </c>
      <c r="B2" s="10" t="s">
        <v>134</v>
      </c>
      <c r="C2" s="9" t="str">
        <f t="shared" ref="C2:C48" si="0">CONCATENATE("ISO3166",CHAR(45),B2)</f>
        <v>ISO3166-KE-01</v>
      </c>
      <c r="D2" s="9" t="s">
        <v>135</v>
      </c>
    </row>
    <row r="3" spans="1:4">
      <c r="A3" s="12" t="s">
        <v>231</v>
      </c>
      <c r="B3" s="11" t="s">
        <v>136</v>
      </c>
      <c r="C3" s="9" t="str">
        <f t="shared" si="0"/>
        <v>ISO3166-KE-02</v>
      </c>
      <c r="D3" s="11" t="s">
        <v>137</v>
      </c>
    </row>
    <row r="4" spans="1:4">
      <c r="A4" s="12" t="s">
        <v>231</v>
      </c>
      <c r="B4" s="9" t="s">
        <v>138</v>
      </c>
      <c r="C4" s="9" t="str">
        <f t="shared" si="0"/>
        <v>ISO3166-KE-03</v>
      </c>
      <c r="D4" s="9" t="s">
        <v>139</v>
      </c>
    </row>
    <row r="5" spans="1:4">
      <c r="A5" s="12" t="s">
        <v>231</v>
      </c>
      <c r="B5" s="11" t="s">
        <v>140</v>
      </c>
      <c r="C5" s="9" t="str">
        <f t="shared" si="0"/>
        <v>ISO3166-KE-04</v>
      </c>
      <c r="D5" s="11" t="s">
        <v>141</v>
      </c>
    </row>
    <row r="6" spans="1:4">
      <c r="A6" s="12" t="s">
        <v>231</v>
      </c>
      <c r="B6" s="9" t="s">
        <v>142</v>
      </c>
      <c r="C6" s="9" t="str">
        <f t="shared" si="0"/>
        <v>ISO3166-KE-05</v>
      </c>
      <c r="D6" s="9" t="s">
        <v>143</v>
      </c>
    </row>
    <row r="7" spans="1:4">
      <c r="A7" s="12" t="s">
        <v>231</v>
      </c>
      <c r="B7" s="11" t="s">
        <v>144</v>
      </c>
      <c r="C7" s="9" t="str">
        <f t="shared" si="0"/>
        <v>ISO3166-KE-06</v>
      </c>
      <c r="D7" s="11" t="s">
        <v>145</v>
      </c>
    </row>
    <row r="8" spans="1:4">
      <c r="A8" s="12" t="s">
        <v>231</v>
      </c>
      <c r="B8" s="9" t="s">
        <v>146</v>
      </c>
      <c r="C8" s="9" t="str">
        <f t="shared" si="0"/>
        <v>ISO3166-KE-07</v>
      </c>
      <c r="D8" s="9" t="s">
        <v>147</v>
      </c>
    </row>
    <row r="9" spans="1:4">
      <c r="A9" s="12" t="s">
        <v>231</v>
      </c>
      <c r="B9" s="11" t="s">
        <v>148</v>
      </c>
      <c r="C9" s="9" t="str">
        <f t="shared" si="0"/>
        <v>ISO3166-KE-08</v>
      </c>
      <c r="D9" s="11" t="s">
        <v>149</v>
      </c>
    </row>
    <row r="10" spans="1:4">
      <c r="A10" s="12" t="s">
        <v>231</v>
      </c>
      <c r="B10" s="9" t="s">
        <v>150</v>
      </c>
      <c r="C10" s="9" t="str">
        <f t="shared" si="0"/>
        <v>ISO3166-KE-09</v>
      </c>
      <c r="D10" s="9" t="s">
        <v>151</v>
      </c>
    </row>
    <row r="11" spans="1:4">
      <c r="A11" s="12" t="s">
        <v>231</v>
      </c>
      <c r="B11" s="11" t="s">
        <v>152</v>
      </c>
      <c r="C11" s="9" t="str">
        <f t="shared" si="0"/>
        <v>ISO3166-KE-10</v>
      </c>
      <c r="D11" s="11" t="s">
        <v>153</v>
      </c>
    </row>
    <row r="12" spans="1:4">
      <c r="A12" s="12" t="s">
        <v>231</v>
      </c>
      <c r="B12" s="9" t="s">
        <v>154</v>
      </c>
      <c r="C12" s="9" t="str">
        <f t="shared" si="0"/>
        <v>ISO3166-KE-11</v>
      </c>
      <c r="D12" s="9" t="s">
        <v>155</v>
      </c>
    </row>
    <row r="13" spans="1:4">
      <c r="A13" s="12" t="s">
        <v>231</v>
      </c>
      <c r="B13" s="11" t="s">
        <v>156</v>
      </c>
      <c r="C13" s="9" t="str">
        <f t="shared" si="0"/>
        <v>ISO3166-KE-12</v>
      </c>
      <c r="D13" s="11" t="s">
        <v>157</v>
      </c>
    </row>
    <row r="14" spans="1:4">
      <c r="A14" s="12" t="s">
        <v>231</v>
      </c>
      <c r="B14" s="9" t="s">
        <v>158</v>
      </c>
      <c r="C14" s="9" t="str">
        <f t="shared" si="0"/>
        <v>ISO3166-KE-13</v>
      </c>
      <c r="D14" s="9" t="s">
        <v>159</v>
      </c>
    </row>
    <row r="15" spans="1:4">
      <c r="A15" s="12" t="s">
        <v>231</v>
      </c>
      <c r="B15" s="11" t="s">
        <v>160</v>
      </c>
      <c r="C15" s="9" t="str">
        <f t="shared" si="0"/>
        <v>ISO3166-KE-14</v>
      </c>
      <c r="D15" s="11" t="s">
        <v>161</v>
      </c>
    </row>
    <row r="16" spans="1:4">
      <c r="A16" s="12" t="s">
        <v>231</v>
      </c>
      <c r="B16" s="9" t="s">
        <v>162</v>
      </c>
      <c r="C16" s="9" t="str">
        <f t="shared" si="0"/>
        <v>ISO3166-KE-15</v>
      </c>
      <c r="D16" s="9" t="s">
        <v>163</v>
      </c>
    </row>
    <row r="17" spans="1:4">
      <c r="A17" s="12" t="s">
        <v>231</v>
      </c>
      <c r="B17" s="11" t="s">
        <v>164</v>
      </c>
      <c r="C17" s="9" t="str">
        <f t="shared" si="0"/>
        <v>ISO3166-KE-16</v>
      </c>
      <c r="D17" s="11" t="s">
        <v>165</v>
      </c>
    </row>
    <row r="18" spans="1:4">
      <c r="A18" s="12" t="s">
        <v>231</v>
      </c>
      <c r="B18" s="9" t="s">
        <v>166</v>
      </c>
      <c r="C18" s="9" t="str">
        <f t="shared" si="0"/>
        <v>ISO3166-KE-17</v>
      </c>
      <c r="D18" s="9" t="s">
        <v>167</v>
      </c>
    </row>
    <row r="19" spans="1:4">
      <c r="A19" s="12" t="s">
        <v>231</v>
      </c>
      <c r="B19" s="11" t="s">
        <v>168</v>
      </c>
      <c r="C19" s="9" t="str">
        <f t="shared" si="0"/>
        <v>ISO3166-KE-18</v>
      </c>
      <c r="D19" s="11" t="s">
        <v>169</v>
      </c>
    </row>
    <row r="20" spans="1:4">
      <c r="A20" s="12" t="s">
        <v>231</v>
      </c>
      <c r="B20" s="9" t="s">
        <v>170</v>
      </c>
      <c r="C20" s="9" t="str">
        <f t="shared" si="0"/>
        <v>ISO3166-KE-19</v>
      </c>
      <c r="D20" s="9" t="s">
        <v>171</v>
      </c>
    </row>
    <row r="21" spans="1:4">
      <c r="A21" s="12" t="s">
        <v>231</v>
      </c>
      <c r="B21" s="11" t="s">
        <v>172</v>
      </c>
      <c r="C21" s="9" t="str">
        <f t="shared" si="0"/>
        <v>ISO3166-KE-20</v>
      </c>
      <c r="D21" s="11" t="s">
        <v>173</v>
      </c>
    </row>
    <row r="22" spans="1:4">
      <c r="A22" s="12" t="s">
        <v>231</v>
      </c>
      <c r="B22" s="9" t="s">
        <v>174</v>
      </c>
      <c r="C22" s="9" t="str">
        <f t="shared" si="0"/>
        <v>ISO3166-KE-21</v>
      </c>
      <c r="D22" s="9" t="s">
        <v>175</v>
      </c>
    </row>
    <row r="23" spans="1:4">
      <c r="A23" s="12" t="s">
        <v>231</v>
      </c>
      <c r="B23" s="11" t="s">
        <v>176</v>
      </c>
      <c r="C23" s="9" t="str">
        <f t="shared" si="0"/>
        <v>ISO3166-KE-22</v>
      </c>
      <c r="D23" s="11" t="s">
        <v>177</v>
      </c>
    </row>
    <row r="24" spans="1:4">
      <c r="A24" s="12" t="s">
        <v>231</v>
      </c>
      <c r="B24" s="9" t="s">
        <v>178</v>
      </c>
      <c r="C24" s="9" t="str">
        <f t="shared" si="0"/>
        <v>ISO3166-KE-23</v>
      </c>
      <c r="D24" s="9" t="s">
        <v>179</v>
      </c>
    </row>
    <row r="25" spans="1:4">
      <c r="A25" s="12" t="s">
        <v>231</v>
      </c>
      <c r="B25" s="11" t="s">
        <v>180</v>
      </c>
      <c r="C25" s="9" t="str">
        <f t="shared" si="0"/>
        <v>ISO3166-KE-24</v>
      </c>
      <c r="D25" s="11" t="s">
        <v>181</v>
      </c>
    </row>
    <row r="26" spans="1:4">
      <c r="A26" s="12" t="s">
        <v>231</v>
      </c>
      <c r="B26" s="9" t="s">
        <v>182</v>
      </c>
      <c r="C26" s="9" t="str">
        <f t="shared" si="0"/>
        <v>ISO3166-KE-25</v>
      </c>
      <c r="D26" s="9" t="s">
        <v>183</v>
      </c>
    </row>
    <row r="27" spans="1:4">
      <c r="A27" s="12" t="s">
        <v>231</v>
      </c>
      <c r="B27" s="11" t="s">
        <v>184</v>
      </c>
      <c r="C27" s="9" t="str">
        <f t="shared" si="0"/>
        <v>ISO3166-KE-26</v>
      </c>
      <c r="D27" s="11" t="s">
        <v>185</v>
      </c>
    </row>
    <row r="28" spans="1:4">
      <c r="A28" s="12" t="s">
        <v>231</v>
      </c>
      <c r="B28" s="9" t="s">
        <v>186</v>
      </c>
      <c r="C28" s="9" t="str">
        <f t="shared" si="0"/>
        <v>ISO3166-KE-27</v>
      </c>
      <c r="D28" s="9" t="s">
        <v>187</v>
      </c>
    </row>
    <row r="29" spans="1:4">
      <c r="A29" s="12" t="s">
        <v>231</v>
      </c>
      <c r="B29" s="11" t="s">
        <v>188</v>
      </c>
      <c r="C29" s="9" t="str">
        <f t="shared" si="0"/>
        <v>ISO3166-KE-28</v>
      </c>
      <c r="D29" s="11" t="s">
        <v>189</v>
      </c>
    </row>
    <row r="30" spans="1:4">
      <c r="A30" s="12" t="s">
        <v>231</v>
      </c>
      <c r="B30" s="9" t="s">
        <v>190</v>
      </c>
      <c r="C30" s="9" t="str">
        <f t="shared" si="0"/>
        <v>ISO3166-KE-29</v>
      </c>
      <c r="D30" s="9" t="s">
        <v>191</v>
      </c>
    </row>
    <row r="31" spans="1:4">
      <c r="A31" s="12" t="s">
        <v>231</v>
      </c>
      <c r="B31" s="11" t="s">
        <v>192</v>
      </c>
      <c r="C31" s="9" t="str">
        <f t="shared" si="0"/>
        <v>ISO3166-KE-30</v>
      </c>
      <c r="D31" s="11" t="s">
        <v>193</v>
      </c>
    </row>
    <row r="32" spans="1:4">
      <c r="A32" s="12" t="s">
        <v>231</v>
      </c>
      <c r="B32" s="9" t="s">
        <v>194</v>
      </c>
      <c r="C32" s="9" t="str">
        <f t="shared" si="0"/>
        <v>ISO3166-KE-31</v>
      </c>
      <c r="D32" s="9" t="s">
        <v>195</v>
      </c>
    </row>
    <row r="33" spans="1:4">
      <c r="A33" s="12" t="s">
        <v>231</v>
      </c>
      <c r="B33" s="11" t="s">
        <v>196</v>
      </c>
      <c r="C33" s="9" t="str">
        <f t="shared" si="0"/>
        <v>ISO3166-KE-32</v>
      </c>
      <c r="D33" s="11" t="s">
        <v>197</v>
      </c>
    </row>
    <row r="34" spans="1:4">
      <c r="A34" s="12" t="s">
        <v>231</v>
      </c>
      <c r="B34" s="9" t="s">
        <v>198</v>
      </c>
      <c r="C34" s="9" t="str">
        <f t="shared" si="0"/>
        <v>ISO3166-KE-33</v>
      </c>
      <c r="D34" s="9" t="s">
        <v>199</v>
      </c>
    </row>
    <row r="35" spans="1:4">
      <c r="A35" s="12" t="s">
        <v>231</v>
      </c>
      <c r="B35" s="11" t="s">
        <v>200</v>
      </c>
      <c r="C35" s="9" t="str">
        <f t="shared" si="0"/>
        <v>ISO3166-KE-34</v>
      </c>
      <c r="D35" s="11" t="s">
        <v>201</v>
      </c>
    </row>
    <row r="36" spans="1:4">
      <c r="A36" s="12" t="s">
        <v>231</v>
      </c>
      <c r="B36" s="9" t="s">
        <v>202</v>
      </c>
      <c r="C36" s="9" t="str">
        <f t="shared" si="0"/>
        <v>ISO3166-KE-35</v>
      </c>
      <c r="D36" s="9" t="s">
        <v>203</v>
      </c>
    </row>
    <row r="37" spans="1:4">
      <c r="A37" s="12" t="s">
        <v>231</v>
      </c>
      <c r="B37" s="11" t="s">
        <v>204</v>
      </c>
      <c r="C37" s="9" t="str">
        <f t="shared" si="0"/>
        <v>ISO3166-KE-36</v>
      </c>
      <c r="D37" s="11" t="s">
        <v>205</v>
      </c>
    </row>
    <row r="38" spans="1:4">
      <c r="A38" s="12" t="s">
        <v>231</v>
      </c>
      <c r="B38" s="9" t="s">
        <v>206</v>
      </c>
      <c r="C38" s="9" t="str">
        <f t="shared" si="0"/>
        <v>ISO3166-KE-37</v>
      </c>
      <c r="D38" s="9" t="s">
        <v>207</v>
      </c>
    </row>
    <row r="39" spans="1:4">
      <c r="A39" s="12" t="s">
        <v>231</v>
      </c>
      <c r="B39" s="11" t="s">
        <v>208</v>
      </c>
      <c r="C39" s="9" t="str">
        <f t="shared" si="0"/>
        <v>ISO3166-KE-38</v>
      </c>
      <c r="D39" s="11" t="s">
        <v>209</v>
      </c>
    </row>
    <row r="40" spans="1:4">
      <c r="A40" s="12" t="s">
        <v>231</v>
      </c>
      <c r="B40" s="9" t="s">
        <v>210</v>
      </c>
      <c r="C40" s="9" t="str">
        <f t="shared" si="0"/>
        <v>ISO3166-KE-39</v>
      </c>
      <c r="D40" s="9" t="s">
        <v>211</v>
      </c>
    </row>
    <row r="41" spans="1:4">
      <c r="A41" s="12" t="s">
        <v>231</v>
      </c>
      <c r="B41" s="11" t="s">
        <v>212</v>
      </c>
      <c r="C41" s="9" t="str">
        <f t="shared" si="0"/>
        <v>ISO3166-KE-40</v>
      </c>
      <c r="D41" s="11" t="s">
        <v>213</v>
      </c>
    </row>
    <row r="42" spans="1:4">
      <c r="A42" s="12" t="s">
        <v>231</v>
      </c>
      <c r="B42" s="9" t="s">
        <v>214</v>
      </c>
      <c r="C42" s="9" t="str">
        <f t="shared" si="0"/>
        <v>ISO3166-KE-41</v>
      </c>
      <c r="D42" s="9" t="s">
        <v>215</v>
      </c>
    </row>
    <row r="43" spans="1:4">
      <c r="A43" s="12" t="s">
        <v>231</v>
      </c>
      <c r="B43" s="11" t="s">
        <v>216</v>
      </c>
      <c r="C43" s="9" t="str">
        <f t="shared" si="0"/>
        <v>ISO3166-KE-42</v>
      </c>
      <c r="D43" s="11" t="s">
        <v>217</v>
      </c>
    </row>
    <row r="44" spans="1:4">
      <c r="A44" s="12" t="s">
        <v>231</v>
      </c>
      <c r="B44" s="9" t="s">
        <v>218</v>
      </c>
      <c r="C44" s="9" t="str">
        <f t="shared" si="0"/>
        <v>ISO3166-KE-43</v>
      </c>
      <c r="D44" s="9" t="s">
        <v>219</v>
      </c>
    </row>
    <row r="45" spans="1:4">
      <c r="A45" s="12" t="s">
        <v>231</v>
      </c>
      <c r="B45" s="11" t="s">
        <v>220</v>
      </c>
      <c r="C45" s="9" t="str">
        <f t="shared" si="0"/>
        <v>ISO3166-KE-44</v>
      </c>
      <c r="D45" s="11" t="s">
        <v>221</v>
      </c>
    </row>
    <row r="46" spans="1:4">
      <c r="A46" s="12" t="s">
        <v>231</v>
      </c>
      <c r="B46" s="9" t="s">
        <v>222</v>
      </c>
      <c r="C46" s="9" t="str">
        <f t="shared" si="0"/>
        <v>ISO3166-KE-45</v>
      </c>
      <c r="D46" s="9" t="s">
        <v>223</v>
      </c>
    </row>
    <row r="47" spans="1:4">
      <c r="A47" s="12" t="s">
        <v>231</v>
      </c>
      <c r="B47" s="11" t="s">
        <v>224</v>
      </c>
      <c r="C47" s="9" t="str">
        <f t="shared" si="0"/>
        <v>ISO3166-KE-46</v>
      </c>
      <c r="D47" s="11" t="s">
        <v>225</v>
      </c>
    </row>
    <row r="48" spans="1:4">
      <c r="A48" s="12" t="s">
        <v>231</v>
      </c>
      <c r="B48" s="9" t="s">
        <v>226</v>
      </c>
      <c r="C48" s="9" t="str">
        <f t="shared" si="0"/>
        <v>ISO3166-KE-47</v>
      </c>
      <c r="D48" s="9" t="s">
        <v>227</v>
      </c>
    </row>
  </sheetData>
  <phoneticPr fontId="8" type="noConversion"/>
  <hyperlinks>
    <hyperlink ref="A2" r:id="rId1" tooltip="http://www.wisski.uni-bayreuth.de/data/66bda6cf0db69" display="http://132.180.10.89:7200/resource?uri=http%3A%2F%2Fwww.wisski.uni-bayreuth.de%2Fdata%2F66bda6cf0db69" xr:uid="{B63D193B-22B7-45ED-8B1C-BEA072FC1FCC}"/>
    <hyperlink ref="A3" r:id="rId2" tooltip="http://www.wisski.uni-bayreuth.de/data/66bda6cf0db69" display="http://132.180.10.89:7200/resource?uri=http%3A%2F%2Fwww.wisski.uni-bayreuth.de%2Fdata%2F66bda6cf0db69" xr:uid="{A115D0C2-1D08-467E-BC4A-B32FA84298F3}"/>
    <hyperlink ref="A4" r:id="rId3" tooltip="http://www.wisski.uni-bayreuth.de/data/66bda6cf0db69" display="http://132.180.10.89:7200/resource?uri=http%3A%2F%2Fwww.wisski.uni-bayreuth.de%2Fdata%2F66bda6cf0db69" xr:uid="{92FBFE2C-B23B-4F6F-9225-B4C09B7FB0A3}"/>
    <hyperlink ref="A6" r:id="rId4" tooltip="http://www.wisski.uni-bayreuth.de/data/66bda6cf0db69" display="http://132.180.10.89:7200/resource?uri=http%3A%2F%2Fwww.wisski.uni-bayreuth.de%2Fdata%2F66bda6cf0db69" xr:uid="{F0AA88BA-948A-43E1-A846-397F71C71368}"/>
    <hyperlink ref="A8" r:id="rId5" tooltip="http://www.wisski.uni-bayreuth.de/data/66bda6cf0db69" display="http://132.180.10.89:7200/resource?uri=http%3A%2F%2Fwww.wisski.uni-bayreuth.de%2Fdata%2F66bda6cf0db69" xr:uid="{610BF965-A447-4A97-B208-ABD6A3F59FAD}"/>
    <hyperlink ref="A10" r:id="rId6" tooltip="http://www.wisski.uni-bayreuth.de/data/66bda6cf0db69" display="http://132.180.10.89:7200/resource?uri=http%3A%2F%2Fwww.wisski.uni-bayreuth.de%2Fdata%2F66bda6cf0db69" xr:uid="{D2818376-108A-4D05-AB07-A06509D2F4AF}"/>
    <hyperlink ref="A12" r:id="rId7" tooltip="http://www.wisski.uni-bayreuth.de/data/66bda6cf0db69" display="http://132.180.10.89:7200/resource?uri=http%3A%2F%2Fwww.wisski.uni-bayreuth.de%2Fdata%2F66bda6cf0db69" xr:uid="{02640EAD-5E37-4B01-AC3F-5CD142FA3790}"/>
    <hyperlink ref="A14" r:id="rId8" tooltip="http://www.wisski.uni-bayreuth.de/data/66bda6cf0db69" display="http://132.180.10.89:7200/resource?uri=http%3A%2F%2Fwww.wisski.uni-bayreuth.de%2Fdata%2F66bda6cf0db69" xr:uid="{244C22A6-4FD6-45AB-859B-30913384CA68}"/>
    <hyperlink ref="A16" r:id="rId9" tooltip="http://www.wisski.uni-bayreuth.de/data/66bda6cf0db69" display="http://132.180.10.89:7200/resource?uri=http%3A%2F%2Fwww.wisski.uni-bayreuth.de%2Fdata%2F66bda6cf0db69" xr:uid="{C2958E4C-48B4-452B-A5A7-EEB3405E08D7}"/>
    <hyperlink ref="A18" r:id="rId10" tooltip="http://www.wisski.uni-bayreuth.de/data/66bda6cf0db69" display="http://132.180.10.89:7200/resource?uri=http%3A%2F%2Fwww.wisski.uni-bayreuth.de%2Fdata%2F66bda6cf0db69" xr:uid="{244A1FF6-C3E0-434E-88BE-FA8BF62FB0F4}"/>
    <hyperlink ref="A20" r:id="rId11" tooltip="http://www.wisski.uni-bayreuth.de/data/66bda6cf0db69" display="http://132.180.10.89:7200/resource?uri=http%3A%2F%2Fwww.wisski.uni-bayreuth.de%2Fdata%2F66bda6cf0db69" xr:uid="{D908ABE5-83E7-4468-82D3-F70E3DE343E6}"/>
    <hyperlink ref="A22" r:id="rId12" tooltip="http://www.wisski.uni-bayreuth.de/data/66bda6cf0db69" display="http://132.180.10.89:7200/resource?uri=http%3A%2F%2Fwww.wisski.uni-bayreuth.de%2Fdata%2F66bda6cf0db69" xr:uid="{E6ADCAAF-09EE-46F1-9DD2-712BF8CFEC50}"/>
    <hyperlink ref="A24" r:id="rId13" tooltip="http://www.wisski.uni-bayreuth.de/data/66bda6cf0db69" display="http://132.180.10.89:7200/resource?uri=http%3A%2F%2Fwww.wisski.uni-bayreuth.de%2Fdata%2F66bda6cf0db69" xr:uid="{9FD8BA78-E4EC-4E21-9D6A-DC54C707CA92}"/>
    <hyperlink ref="A26" r:id="rId14" tooltip="http://www.wisski.uni-bayreuth.de/data/66bda6cf0db69" display="http://132.180.10.89:7200/resource?uri=http%3A%2F%2Fwww.wisski.uni-bayreuth.de%2Fdata%2F66bda6cf0db69" xr:uid="{26358319-66D8-40B3-B16C-AC37F643165C}"/>
    <hyperlink ref="A28" r:id="rId15" tooltip="http://www.wisski.uni-bayreuth.de/data/66bda6cf0db69" display="http://132.180.10.89:7200/resource?uri=http%3A%2F%2Fwww.wisski.uni-bayreuth.de%2Fdata%2F66bda6cf0db69" xr:uid="{DB2A3953-23F3-47A1-A24D-50D42316728E}"/>
    <hyperlink ref="A30" r:id="rId16" tooltip="http://www.wisski.uni-bayreuth.de/data/66bda6cf0db69" display="http://132.180.10.89:7200/resource?uri=http%3A%2F%2Fwww.wisski.uni-bayreuth.de%2Fdata%2F66bda6cf0db69" xr:uid="{0CD74913-8655-4221-921C-CD4DAC517F17}"/>
    <hyperlink ref="A32" r:id="rId17" tooltip="http://www.wisski.uni-bayreuth.de/data/66bda6cf0db69" display="http://132.180.10.89:7200/resource?uri=http%3A%2F%2Fwww.wisski.uni-bayreuth.de%2Fdata%2F66bda6cf0db69" xr:uid="{E0E2EFBE-ECD1-4BB3-92F5-32187EBF6C22}"/>
    <hyperlink ref="A34" r:id="rId18" tooltip="http://www.wisski.uni-bayreuth.de/data/66bda6cf0db69" display="http://132.180.10.89:7200/resource?uri=http%3A%2F%2Fwww.wisski.uni-bayreuth.de%2Fdata%2F66bda6cf0db69" xr:uid="{6451D771-A673-4168-885A-F77E4EB53895}"/>
    <hyperlink ref="A36" r:id="rId19" tooltip="http://www.wisski.uni-bayreuth.de/data/66bda6cf0db69" display="http://132.180.10.89:7200/resource?uri=http%3A%2F%2Fwww.wisski.uni-bayreuth.de%2Fdata%2F66bda6cf0db69" xr:uid="{33AA57DC-2C93-46A0-9EB3-8E4DC78051F1}"/>
    <hyperlink ref="A38" r:id="rId20" tooltip="http://www.wisski.uni-bayreuth.de/data/66bda6cf0db69" display="http://132.180.10.89:7200/resource?uri=http%3A%2F%2Fwww.wisski.uni-bayreuth.de%2Fdata%2F66bda6cf0db69" xr:uid="{FA5041AE-1209-4225-AACD-20B0D8C0A95F}"/>
    <hyperlink ref="A40" r:id="rId21" tooltip="http://www.wisski.uni-bayreuth.de/data/66bda6cf0db69" display="http://132.180.10.89:7200/resource?uri=http%3A%2F%2Fwww.wisski.uni-bayreuth.de%2Fdata%2F66bda6cf0db69" xr:uid="{ED9476C4-36FA-4F43-8FF4-02FB2D646833}"/>
    <hyperlink ref="A42" r:id="rId22" tooltip="http://www.wisski.uni-bayreuth.de/data/66bda6cf0db69" display="http://132.180.10.89:7200/resource?uri=http%3A%2F%2Fwww.wisski.uni-bayreuth.de%2Fdata%2F66bda6cf0db69" xr:uid="{65D01CC8-6114-441C-B9AB-FE8D0CEC36D9}"/>
    <hyperlink ref="A44" r:id="rId23" tooltip="http://www.wisski.uni-bayreuth.de/data/66bda6cf0db69" display="http://132.180.10.89:7200/resource?uri=http%3A%2F%2Fwww.wisski.uni-bayreuth.de%2Fdata%2F66bda6cf0db69" xr:uid="{4412796B-40CB-4DE6-9049-42C92DDB3988}"/>
    <hyperlink ref="A46" r:id="rId24" tooltip="http://www.wisski.uni-bayreuth.de/data/66bda6cf0db69" display="http://132.180.10.89:7200/resource?uri=http%3A%2F%2Fwww.wisski.uni-bayreuth.de%2Fdata%2F66bda6cf0db69" xr:uid="{2238833B-93C2-4692-A5A3-53A9ED97850B}"/>
    <hyperlink ref="A48" r:id="rId25" tooltip="http://www.wisski.uni-bayreuth.de/data/66bda6cf0db69" display="http://132.180.10.89:7200/resource?uri=http%3A%2F%2Fwww.wisski.uni-bayreuth.de%2Fdata%2F66bda6cf0db69" xr:uid="{2B622A7B-D933-4667-8444-17E96384C8C6}"/>
    <hyperlink ref="A5" r:id="rId26" tooltip="http://www.wisski.uni-bayreuth.de/data/66bda6cf0db69" display="http://132.180.10.89:7200/resource?uri=http%3A%2F%2Fwww.wisski.uni-bayreuth.de%2Fdata%2F66bda6cf0db69" xr:uid="{BE151F02-7515-4EB2-A389-3B9C87B8EBF6}"/>
    <hyperlink ref="A7" r:id="rId27" tooltip="http://www.wisski.uni-bayreuth.de/data/66bda6cf0db69" display="http://132.180.10.89:7200/resource?uri=http%3A%2F%2Fwww.wisski.uni-bayreuth.de%2Fdata%2F66bda6cf0db69" xr:uid="{A4174AB6-52CA-4D58-8ABC-0D9273EF3284}"/>
    <hyperlink ref="A9" r:id="rId28" tooltip="http://www.wisski.uni-bayreuth.de/data/66bda6cf0db69" display="http://132.180.10.89:7200/resource?uri=http%3A%2F%2Fwww.wisski.uni-bayreuth.de%2Fdata%2F66bda6cf0db69" xr:uid="{E7C47E54-53FB-4187-B42B-DC2423647C08}"/>
    <hyperlink ref="A11" r:id="rId29" tooltip="http://www.wisski.uni-bayreuth.de/data/66bda6cf0db69" display="http://132.180.10.89:7200/resource?uri=http%3A%2F%2Fwww.wisski.uni-bayreuth.de%2Fdata%2F66bda6cf0db69" xr:uid="{CA86D934-77A9-4A4C-ACC0-711AF9578E6F}"/>
    <hyperlink ref="A13" r:id="rId30" tooltip="http://www.wisski.uni-bayreuth.de/data/66bda6cf0db69" display="http://132.180.10.89:7200/resource?uri=http%3A%2F%2Fwww.wisski.uni-bayreuth.de%2Fdata%2F66bda6cf0db69" xr:uid="{3D96CCEA-06FC-450D-A4C5-E7272A764DBB}"/>
    <hyperlink ref="A15" r:id="rId31" tooltip="http://www.wisski.uni-bayreuth.de/data/66bda6cf0db69" display="http://132.180.10.89:7200/resource?uri=http%3A%2F%2Fwww.wisski.uni-bayreuth.de%2Fdata%2F66bda6cf0db69" xr:uid="{576A7225-9121-4C5B-8CF9-5CFBF37FAF37}"/>
    <hyperlink ref="A17" r:id="rId32" tooltip="http://www.wisski.uni-bayreuth.de/data/66bda6cf0db69" display="http://132.180.10.89:7200/resource?uri=http%3A%2F%2Fwww.wisski.uni-bayreuth.de%2Fdata%2F66bda6cf0db69" xr:uid="{0EE6980C-50AE-4DB4-8BC7-4AEE8463671F}"/>
    <hyperlink ref="A19" r:id="rId33" tooltip="http://www.wisski.uni-bayreuth.de/data/66bda6cf0db69" display="http://132.180.10.89:7200/resource?uri=http%3A%2F%2Fwww.wisski.uni-bayreuth.de%2Fdata%2F66bda6cf0db69" xr:uid="{FD5B49B0-B8C3-4EAD-9C04-299A5388A709}"/>
    <hyperlink ref="A21" r:id="rId34" tooltip="http://www.wisski.uni-bayreuth.de/data/66bda6cf0db69" display="http://132.180.10.89:7200/resource?uri=http%3A%2F%2Fwww.wisski.uni-bayreuth.de%2Fdata%2F66bda6cf0db69" xr:uid="{8B233299-CA2A-4F7F-9B4F-0B690E92E916}"/>
    <hyperlink ref="A23" r:id="rId35" tooltip="http://www.wisski.uni-bayreuth.de/data/66bda6cf0db69" display="http://132.180.10.89:7200/resource?uri=http%3A%2F%2Fwww.wisski.uni-bayreuth.de%2Fdata%2F66bda6cf0db69" xr:uid="{AC57F18D-F6B2-42F9-AF7E-5D7973457C6A}"/>
    <hyperlink ref="A25" r:id="rId36" tooltip="http://www.wisski.uni-bayreuth.de/data/66bda6cf0db69" display="http://132.180.10.89:7200/resource?uri=http%3A%2F%2Fwww.wisski.uni-bayreuth.de%2Fdata%2F66bda6cf0db69" xr:uid="{C56A742B-119E-457E-84DA-6C52AB7081F7}"/>
    <hyperlink ref="A27" r:id="rId37" tooltip="http://www.wisski.uni-bayreuth.de/data/66bda6cf0db69" display="http://132.180.10.89:7200/resource?uri=http%3A%2F%2Fwww.wisski.uni-bayreuth.de%2Fdata%2F66bda6cf0db69" xr:uid="{FE3DAC47-1E6C-4117-B922-6141114074B9}"/>
    <hyperlink ref="A29" r:id="rId38" tooltip="http://www.wisski.uni-bayreuth.de/data/66bda6cf0db69" display="http://132.180.10.89:7200/resource?uri=http%3A%2F%2Fwww.wisski.uni-bayreuth.de%2Fdata%2F66bda6cf0db69" xr:uid="{C1EB96C7-C53A-42CD-89F8-875A148C4E98}"/>
    <hyperlink ref="A31" r:id="rId39" tooltip="http://www.wisski.uni-bayreuth.de/data/66bda6cf0db69" display="http://132.180.10.89:7200/resource?uri=http%3A%2F%2Fwww.wisski.uni-bayreuth.de%2Fdata%2F66bda6cf0db69" xr:uid="{78E971D8-3687-441C-B20B-7AB4F7668C5C}"/>
    <hyperlink ref="A33" r:id="rId40" tooltip="http://www.wisski.uni-bayreuth.de/data/66bda6cf0db69" display="http://132.180.10.89:7200/resource?uri=http%3A%2F%2Fwww.wisski.uni-bayreuth.de%2Fdata%2F66bda6cf0db69" xr:uid="{B233A651-9156-4F0D-9C86-8FD6AB0D054A}"/>
    <hyperlink ref="A35" r:id="rId41" tooltip="http://www.wisski.uni-bayreuth.de/data/66bda6cf0db69" display="http://132.180.10.89:7200/resource?uri=http%3A%2F%2Fwww.wisski.uni-bayreuth.de%2Fdata%2F66bda6cf0db69" xr:uid="{78D0C498-1572-4FC8-AFD2-8BAEE80CAF31}"/>
    <hyperlink ref="A37" r:id="rId42" tooltip="http://www.wisski.uni-bayreuth.de/data/66bda6cf0db69" display="http://132.180.10.89:7200/resource?uri=http%3A%2F%2Fwww.wisski.uni-bayreuth.de%2Fdata%2F66bda6cf0db69" xr:uid="{BE96568A-83E4-4DE9-87E8-2B0CE105133C}"/>
    <hyperlink ref="A39" r:id="rId43" tooltip="http://www.wisski.uni-bayreuth.de/data/66bda6cf0db69" display="http://132.180.10.89:7200/resource?uri=http%3A%2F%2Fwww.wisski.uni-bayreuth.de%2Fdata%2F66bda6cf0db69" xr:uid="{A1C64827-A751-4CF9-9274-0E440B9DE97A}"/>
    <hyperlink ref="A41" r:id="rId44" tooltip="http://www.wisski.uni-bayreuth.de/data/66bda6cf0db69" display="http://132.180.10.89:7200/resource?uri=http%3A%2F%2Fwww.wisski.uni-bayreuth.de%2Fdata%2F66bda6cf0db69" xr:uid="{935529CE-89A1-49B6-8528-FFB96DDAC6C4}"/>
    <hyperlink ref="A43" r:id="rId45" tooltip="http://www.wisski.uni-bayreuth.de/data/66bda6cf0db69" display="http://132.180.10.89:7200/resource?uri=http%3A%2F%2Fwww.wisski.uni-bayreuth.de%2Fdata%2F66bda6cf0db69" xr:uid="{05447238-F819-489A-81D3-1495C70512F1}"/>
    <hyperlink ref="A45" r:id="rId46" tooltip="http://www.wisski.uni-bayreuth.de/data/66bda6cf0db69" display="http://132.180.10.89:7200/resource?uri=http%3A%2F%2Fwww.wisski.uni-bayreuth.de%2Fdata%2F66bda6cf0db69" xr:uid="{D99F05E1-6CD9-4FCA-9072-E63A7A348008}"/>
    <hyperlink ref="A47" r:id="rId47" tooltip="http://www.wisski.uni-bayreuth.de/data/66bda6cf0db69" display="http://132.180.10.89:7200/resource?uri=http%3A%2F%2Fwww.wisski.uni-bayreuth.de%2Fdata%2F66bda6cf0db69" xr:uid="{00FDF775-F91A-4AF8-AD79-2C505F50C4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Tazania</vt:lpstr>
      <vt:lpstr>TanzaniaClean</vt:lpstr>
      <vt:lpstr>DRC</vt:lpstr>
      <vt:lpstr>Kenya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Thandayan Viswajith, Neeraj</cp:lastModifiedBy>
  <dcterms:modified xsi:type="dcterms:W3CDTF">2024-08-19T11:22:49Z</dcterms:modified>
</cp:coreProperties>
</file>