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204413\Downloads\"/>
    </mc:Choice>
  </mc:AlternateContent>
  <xr:revisionPtr revIDLastSave="0" documentId="13_ncr:1_{BB3738A9-779F-4370-AA3C-045B470E902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задача 2" sheetId="1" r:id="rId1"/>
  </sheets>
  <calcPr calcId="191029"/>
  <extLst>
    <ext uri="GoogleSheetsCustomDataVersion1">
      <go:sheetsCustomData xmlns:go="http://customooxmlschemas.google.com/" r:id="rId6" roundtripDataSignature="AMtx7mhgb7Bxspw7eFlvHYPSZwW5MDkpzQ=="/>
    </ext>
  </extLst>
</workbook>
</file>

<file path=xl/calcChain.xml><?xml version="1.0" encoding="utf-8"?>
<calcChain xmlns="http://schemas.openxmlformats.org/spreadsheetml/2006/main">
  <c r="H42" i="1" l="1"/>
  <c r="P37" i="1" s="1"/>
  <c r="P41" i="1"/>
  <c r="H41" i="1"/>
  <c r="G41" i="1"/>
  <c r="F41" i="1"/>
  <c r="E41" i="1"/>
  <c r="D41" i="1"/>
  <c r="G40" i="1"/>
  <c r="G42" i="1" s="1"/>
  <c r="F40" i="1"/>
  <c r="E40" i="1"/>
  <c r="D40" i="1"/>
  <c r="F39" i="1"/>
  <c r="F42" i="1" s="1"/>
  <c r="E39" i="1"/>
  <c r="D39" i="1"/>
  <c r="P38" i="1"/>
  <c r="E38" i="1"/>
  <c r="E42" i="1" s="1"/>
  <c r="D38" i="1"/>
  <c r="D42" i="1" s="1"/>
  <c r="D37" i="1"/>
  <c r="I31" i="1"/>
  <c r="G31" i="1"/>
  <c r="F31" i="1"/>
  <c r="E31" i="1"/>
  <c r="D31" i="1"/>
  <c r="C31" i="1"/>
  <c r="H31" i="1" s="1"/>
  <c r="I30" i="1"/>
  <c r="F30" i="1"/>
  <c r="E30" i="1"/>
  <c r="D30" i="1"/>
  <c r="H30" i="1" s="1"/>
  <c r="C30" i="1"/>
  <c r="H29" i="1"/>
  <c r="E29" i="1"/>
  <c r="I29" i="1" s="1"/>
  <c r="U29" i="1" s="1"/>
  <c r="D29" i="1"/>
  <c r="C29" i="1"/>
  <c r="D28" i="1"/>
  <c r="C28" i="1"/>
  <c r="I28" i="1" s="1"/>
  <c r="P27" i="1"/>
  <c r="I27" i="1"/>
  <c r="L27" i="1" s="1"/>
  <c r="H27" i="1"/>
  <c r="U27" i="1" s="1"/>
  <c r="C27" i="1"/>
  <c r="P22" i="1"/>
  <c r="R22" i="1" s="1"/>
  <c r="O22" i="1"/>
  <c r="N22" i="1"/>
  <c r="M22" i="1"/>
  <c r="L22" i="1"/>
  <c r="S22" i="1" s="1"/>
  <c r="H22" i="1"/>
  <c r="G22" i="1"/>
  <c r="F22" i="1"/>
  <c r="E22" i="1"/>
  <c r="D22" i="1"/>
  <c r="Q21" i="1"/>
  <c r="O21" i="1"/>
  <c r="N21" i="1"/>
  <c r="M21" i="1"/>
  <c r="L21" i="1"/>
  <c r="S21" i="1" s="1"/>
  <c r="G21" i="1"/>
  <c r="F21" i="1"/>
  <c r="E21" i="1"/>
  <c r="D21" i="1"/>
  <c r="N20" i="1"/>
  <c r="R20" i="1" s="1"/>
  <c r="M20" i="1"/>
  <c r="S20" i="1" s="1"/>
  <c r="L20" i="1"/>
  <c r="F20" i="1"/>
  <c r="E20" i="1"/>
  <c r="D20" i="1"/>
  <c r="S19" i="1"/>
  <c r="M19" i="1"/>
  <c r="L19" i="1"/>
  <c r="R19" i="1" s="1"/>
  <c r="E19" i="1"/>
  <c r="D19" i="1"/>
  <c r="L18" i="1"/>
  <c r="S18" i="1" s="1"/>
  <c r="D18" i="1"/>
  <c r="H10" i="1"/>
  <c r="G10" i="1"/>
  <c r="F10" i="1"/>
  <c r="E10" i="1"/>
  <c r="D10" i="1"/>
  <c r="G9" i="1"/>
  <c r="F9" i="1"/>
  <c r="E9" i="1"/>
  <c r="D9" i="1"/>
  <c r="F8" i="1"/>
  <c r="E8" i="1"/>
  <c r="D8" i="1"/>
  <c r="E7" i="1"/>
  <c r="D7" i="1"/>
  <c r="D6" i="1"/>
  <c r="M40" i="1" l="1"/>
  <c r="M41" i="1"/>
  <c r="M38" i="1"/>
  <c r="M37" i="1"/>
  <c r="M39" i="1"/>
  <c r="L39" i="1"/>
  <c r="L37" i="1"/>
  <c r="L40" i="1"/>
  <c r="L38" i="1"/>
  <c r="Q38" i="1" s="1"/>
  <c r="L41" i="1"/>
  <c r="U30" i="1"/>
  <c r="O30" i="1"/>
  <c r="P30" i="1"/>
  <c r="T30" i="1"/>
  <c r="N30" i="1"/>
  <c r="S30" i="1"/>
  <c r="M30" i="1"/>
  <c r="R30" i="1"/>
  <c r="L30" i="1"/>
  <c r="Q30" i="1"/>
  <c r="K30" i="1"/>
  <c r="O41" i="1"/>
  <c r="O38" i="1"/>
  <c r="O37" i="1"/>
  <c r="O39" i="1"/>
  <c r="O40" i="1"/>
  <c r="T29" i="1"/>
  <c r="U31" i="1"/>
  <c r="O31" i="1"/>
  <c r="T31" i="1"/>
  <c r="N31" i="1"/>
  <c r="S31" i="1"/>
  <c r="M31" i="1"/>
  <c r="R31" i="1"/>
  <c r="L31" i="1"/>
  <c r="Q31" i="1"/>
  <c r="K31" i="1"/>
  <c r="P31" i="1"/>
  <c r="N40" i="1"/>
  <c r="N41" i="1"/>
  <c r="N38" i="1"/>
  <c r="N37" i="1"/>
  <c r="N39" i="1"/>
  <c r="Q20" i="1"/>
  <c r="R21" i="1"/>
  <c r="Q22" i="1"/>
  <c r="K27" i="1"/>
  <c r="Q27" i="1"/>
  <c r="P29" i="1"/>
  <c r="P40" i="1"/>
  <c r="O29" i="1"/>
  <c r="R27" i="1"/>
  <c r="H28" i="1"/>
  <c r="K29" i="1"/>
  <c r="Q29" i="1"/>
  <c r="Q18" i="1"/>
  <c r="M27" i="1"/>
  <c r="S27" i="1"/>
  <c r="L29" i="1"/>
  <c r="R29" i="1"/>
  <c r="P39" i="1"/>
  <c r="R18" i="1"/>
  <c r="Q19" i="1"/>
  <c r="N27" i="1"/>
  <c r="T27" i="1"/>
  <c r="M29" i="1"/>
  <c r="S29" i="1"/>
  <c r="O27" i="1"/>
  <c r="N29" i="1"/>
  <c r="Q39" i="1" l="1"/>
  <c r="T32" i="1"/>
  <c r="R28" i="1"/>
  <c r="L28" i="1"/>
  <c r="L32" i="1" s="1"/>
  <c r="Q28" i="1"/>
  <c r="Q32" i="1" s="1"/>
  <c r="K28" i="1"/>
  <c r="P28" i="1"/>
  <c r="P32" i="1" s="1"/>
  <c r="O28" i="1"/>
  <c r="S28" i="1"/>
  <c r="U28" i="1"/>
  <c r="U32" i="1" s="1"/>
  <c r="T28" i="1"/>
  <c r="N28" i="1"/>
  <c r="N32" i="1" s="1"/>
  <c r="M28" i="1"/>
  <c r="M32" i="1" s="1"/>
  <c r="K32" i="1"/>
  <c r="S32" i="1"/>
  <c r="R32" i="1"/>
  <c r="Q41" i="1"/>
  <c r="O32" i="1"/>
  <c r="Q40" i="1"/>
  <c r="Q37" i="1"/>
</calcChain>
</file>

<file path=xl/sharedStrings.xml><?xml version="1.0" encoding="utf-8"?>
<sst xmlns="http://schemas.openxmlformats.org/spreadsheetml/2006/main" count="82" uniqueCount="24">
  <si>
    <t>покупка 10</t>
  </si>
  <si>
    <t>полет 30</t>
  </si>
  <si>
    <t>Платежная матрица:</t>
  </si>
  <si>
    <t>1 самолет</t>
  </si>
  <si>
    <t>2 самолета</t>
  </si>
  <si>
    <t>3 самолета</t>
  </si>
  <si>
    <t xml:space="preserve">4 самолета </t>
  </si>
  <si>
    <t>5 самолета</t>
  </si>
  <si>
    <t>4 самолета</t>
  </si>
  <si>
    <t>5 самолетов</t>
  </si>
  <si>
    <t>Принятие решения в условиях неопределенности</t>
  </si>
  <si>
    <t>Критерии пессимизма / оптимизма / Вальда - принцип «максимин», гарантированная прибыль</t>
  </si>
  <si>
    <t>мин</t>
  </si>
  <si>
    <t>макс</t>
  </si>
  <si>
    <t>Вальд</t>
  </si>
  <si>
    <t>Критерий Гурвица</t>
  </si>
  <si>
    <t>- линейная свертка</t>
  </si>
  <si>
    <t>Склонность к риску а =</t>
  </si>
  <si>
    <t>Критерий Сэвиджа</t>
  </si>
  <si>
    <t>- минимизация упущенной выгоды (отставания от «идеального» варианта)</t>
  </si>
  <si>
    <t>Матрица Сэвиджа</t>
  </si>
  <si>
    <t>Ответ: для учредителя со склонностью к риску 30% лучше выбрать 1 самолет</t>
  </si>
  <si>
    <t>для учредителя со склонностью к риску 70% лучше выбрать 5 самолетов</t>
  </si>
  <si>
    <t>при минимизации упущенной выгоды лучше использовать 4 самолета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</si>
</sst>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1"/>
      <color theme="1"/>
      <name val="Calibri"/>
    </font>
    <font>
      <sz val="7"/>
      <color theme="1"/>
      <name val="Arial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ont="1" applyFill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9" fontId="0" fillId="0" borderId="3" xfId="0" applyNumberFormat="1" applyFont="1" applyBorder="1"/>
    <xf numFmtId="9" fontId="3" fillId="0" borderId="3" xfId="0" applyNumberFormat="1" applyFont="1" applyBorder="1"/>
    <xf numFmtId="9" fontId="0" fillId="0" borderId="0" xfId="0" applyNumberFormat="1" applyFont="1"/>
    <xf numFmtId="1" fontId="0" fillId="2" borderId="2" xfId="0" applyNumberFormat="1" applyFont="1" applyFill="1" applyBorder="1"/>
    <xf numFmtId="1" fontId="0" fillId="0" borderId="0" xfId="0" applyNumberFormat="1" applyFont="1"/>
    <xf numFmtId="1" fontId="1" fillId="0" borderId="0" xfId="0" applyNumberFormat="1" applyFont="1"/>
    <xf numFmtId="1" fontId="0" fillId="0" borderId="3" xfId="0" applyNumberFormat="1" applyFont="1" applyBorder="1"/>
    <xf numFmtId="1" fontId="0" fillId="2" borderId="4" xfId="0" applyNumberFormat="1" applyFont="1" applyFill="1" applyBorder="1"/>
    <xf numFmtId="0" fontId="0" fillId="0" borderId="5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7" workbookViewId="0">
      <selection activeCell="P47" sqref="P47"/>
    </sheetView>
  </sheetViews>
  <sheetFormatPr defaultColWidth="14.42578125" defaultRowHeight="15" customHeight="1" x14ac:dyDescent="0.25"/>
  <cols>
    <col min="1" max="2" width="8.7109375" customWidth="1"/>
    <col min="3" max="3" width="13.5703125" customWidth="1"/>
    <col min="4" max="4" width="10.140625" customWidth="1"/>
    <col min="5" max="5" width="16.5703125" customWidth="1"/>
    <col min="6" max="6" width="12.140625" customWidth="1"/>
    <col min="7" max="7" width="12.42578125" customWidth="1"/>
    <col min="8" max="8" width="13.140625" customWidth="1"/>
    <col min="9" max="10" width="8.7109375" customWidth="1"/>
    <col min="11" max="11" width="12.5703125" customWidth="1"/>
    <col min="12" max="14" width="10.42578125" customWidth="1"/>
    <col min="15" max="15" width="10.85546875" customWidth="1"/>
    <col min="16" max="16" width="10.42578125" customWidth="1"/>
    <col min="17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 t="s">
        <v>0</v>
      </c>
      <c r="E3" s="1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3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3" t="s">
        <v>3</v>
      </c>
      <c r="D6" s="4">
        <f>30-10</f>
        <v>20</v>
      </c>
      <c r="E6" s="4">
        <v>20</v>
      </c>
      <c r="F6" s="4">
        <v>20</v>
      </c>
      <c r="G6" s="4">
        <v>20</v>
      </c>
      <c r="H6" s="4">
        <v>20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3" t="s">
        <v>4</v>
      </c>
      <c r="D7" s="4">
        <f>30-20</f>
        <v>10</v>
      </c>
      <c r="E7" s="4">
        <f>60-20</f>
        <v>40</v>
      </c>
      <c r="F7" s="4">
        <v>40</v>
      </c>
      <c r="G7" s="4">
        <v>40</v>
      </c>
      <c r="H7" s="4">
        <v>40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3" t="s">
        <v>5</v>
      </c>
      <c r="D8" s="4">
        <f>30-30</f>
        <v>0</v>
      </c>
      <c r="E8" s="4">
        <f>60-30</f>
        <v>30</v>
      </c>
      <c r="F8" s="4">
        <f>90-30</f>
        <v>60</v>
      </c>
      <c r="G8" s="4">
        <v>60</v>
      </c>
      <c r="H8" s="4">
        <v>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3" t="s">
        <v>8</v>
      </c>
      <c r="D9" s="4">
        <f>30-40</f>
        <v>-10</v>
      </c>
      <c r="E9" s="4">
        <f>60-40</f>
        <v>20</v>
      </c>
      <c r="F9" s="4">
        <f>90-40</f>
        <v>50</v>
      </c>
      <c r="G9" s="4">
        <f>120-40</f>
        <v>80</v>
      </c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3" t="s">
        <v>9</v>
      </c>
      <c r="D10" s="4">
        <f>30-50</f>
        <v>-20</v>
      </c>
      <c r="E10" s="4">
        <f>60-50</f>
        <v>10</v>
      </c>
      <c r="F10" s="4">
        <f>90-50</f>
        <v>40</v>
      </c>
      <c r="G10" s="4">
        <f>120-50</f>
        <v>70</v>
      </c>
      <c r="H10" s="4">
        <f>150-50</f>
        <v>100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21" t="s">
        <v>10</v>
      </c>
      <c r="D15" s="21"/>
      <c r="E15" s="21"/>
      <c r="F15" s="21"/>
      <c r="G15" s="21"/>
      <c r="H15" s="1"/>
      <c r="I15" s="1"/>
      <c r="J15" s="1"/>
      <c r="K15" s="21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1"/>
      <c r="M16" s="21"/>
      <c r="N16" s="21"/>
      <c r="O16" s="21"/>
      <c r="P16" s="21"/>
      <c r="Q16" s="21"/>
      <c r="R16" s="21"/>
      <c r="S16" s="21"/>
      <c r="T16" s="2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3"/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1"/>
      <c r="J17" s="1"/>
      <c r="K17" s="3"/>
      <c r="L17" s="3" t="s">
        <v>3</v>
      </c>
      <c r="M17" s="3" t="s">
        <v>4</v>
      </c>
      <c r="N17" s="3" t="s">
        <v>5</v>
      </c>
      <c r="O17" s="3" t="s">
        <v>6</v>
      </c>
      <c r="P17" s="3" t="s">
        <v>7</v>
      </c>
      <c r="Q17" s="3" t="s">
        <v>12</v>
      </c>
      <c r="R17" s="3" t="s">
        <v>13</v>
      </c>
      <c r="S17" s="3" t="s">
        <v>14</v>
      </c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3" t="s">
        <v>3</v>
      </c>
      <c r="D18" s="4">
        <f>30-10</f>
        <v>20</v>
      </c>
      <c r="E18" s="4">
        <v>20</v>
      </c>
      <c r="F18" s="4">
        <v>20</v>
      </c>
      <c r="G18" s="4">
        <v>20</v>
      </c>
      <c r="H18" s="4">
        <v>20</v>
      </c>
      <c r="I18" s="1"/>
      <c r="J18" s="1"/>
      <c r="K18" s="3" t="s">
        <v>3</v>
      </c>
      <c r="L18" s="4">
        <f>30-10</f>
        <v>20</v>
      </c>
      <c r="M18" s="4">
        <v>20</v>
      </c>
      <c r="N18" s="4">
        <v>20</v>
      </c>
      <c r="O18" s="4">
        <v>20</v>
      </c>
      <c r="P18" s="4">
        <v>20</v>
      </c>
      <c r="Q18" s="5">
        <f t="shared" ref="Q18:Q22" si="0">MIN(L18:P18)</f>
        <v>20</v>
      </c>
      <c r="R18" s="3">
        <f t="shared" ref="R18:R22" si="1">MAX(L18:P18)</f>
        <v>20</v>
      </c>
      <c r="S18" s="6">
        <f t="shared" ref="S18:S22" si="2">MIN(L18:P18)</f>
        <v>20</v>
      </c>
      <c r="T18" s="7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3" t="s">
        <v>4</v>
      </c>
      <c r="D19" s="4">
        <f>30-20</f>
        <v>10</v>
      </c>
      <c r="E19" s="4">
        <f>60-20</f>
        <v>40</v>
      </c>
      <c r="F19" s="4">
        <v>40</v>
      </c>
      <c r="G19" s="4">
        <v>40</v>
      </c>
      <c r="H19" s="4">
        <v>40</v>
      </c>
      <c r="I19" s="1"/>
      <c r="J19" s="1"/>
      <c r="K19" s="3" t="s">
        <v>4</v>
      </c>
      <c r="L19" s="4">
        <f>30-20</f>
        <v>10</v>
      </c>
      <c r="M19" s="4">
        <f>60-20</f>
        <v>40</v>
      </c>
      <c r="N19" s="4">
        <v>40</v>
      </c>
      <c r="O19" s="4">
        <v>40</v>
      </c>
      <c r="P19" s="4">
        <v>40</v>
      </c>
      <c r="Q19" s="5">
        <f t="shared" si="0"/>
        <v>10</v>
      </c>
      <c r="R19" s="3">
        <f t="shared" si="1"/>
        <v>40</v>
      </c>
      <c r="S19" s="1">
        <f t="shared" si="2"/>
        <v>10</v>
      </c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3" t="s">
        <v>5</v>
      </c>
      <c r="D20" s="4">
        <f>30-30</f>
        <v>0</v>
      </c>
      <c r="E20" s="4">
        <f>60-30</f>
        <v>30</v>
      </c>
      <c r="F20" s="4">
        <f>90-30</f>
        <v>60</v>
      </c>
      <c r="G20" s="4">
        <v>60</v>
      </c>
      <c r="H20" s="4">
        <v>60</v>
      </c>
      <c r="I20" s="1"/>
      <c r="J20" s="1"/>
      <c r="K20" s="3" t="s">
        <v>5</v>
      </c>
      <c r="L20" s="4">
        <f>30-30</f>
        <v>0</v>
      </c>
      <c r="M20" s="4">
        <f>60-30</f>
        <v>30</v>
      </c>
      <c r="N20" s="4">
        <f>90-30</f>
        <v>60</v>
      </c>
      <c r="O20" s="4">
        <v>60</v>
      </c>
      <c r="P20" s="4">
        <v>60</v>
      </c>
      <c r="Q20" s="5">
        <f t="shared" si="0"/>
        <v>0</v>
      </c>
      <c r="R20" s="3">
        <f t="shared" si="1"/>
        <v>60</v>
      </c>
      <c r="S20" s="1">
        <f t="shared" si="2"/>
        <v>0</v>
      </c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3" t="s">
        <v>8</v>
      </c>
      <c r="D21" s="4">
        <f>30-40</f>
        <v>-10</v>
      </c>
      <c r="E21" s="4">
        <f>60-40</f>
        <v>20</v>
      </c>
      <c r="F21" s="4">
        <f>90-40</f>
        <v>50</v>
      </c>
      <c r="G21" s="4">
        <f>120-40</f>
        <v>80</v>
      </c>
      <c r="H21" s="4">
        <v>80</v>
      </c>
      <c r="I21" s="1"/>
      <c r="J21" s="1"/>
      <c r="K21" s="3" t="s">
        <v>8</v>
      </c>
      <c r="L21" s="4">
        <f>30-40</f>
        <v>-10</v>
      </c>
      <c r="M21" s="4">
        <f>60-40</f>
        <v>20</v>
      </c>
      <c r="N21" s="4">
        <f>90-40</f>
        <v>50</v>
      </c>
      <c r="O21" s="4">
        <f>120-40</f>
        <v>80</v>
      </c>
      <c r="P21" s="4">
        <v>80</v>
      </c>
      <c r="Q21" s="5">
        <f t="shared" si="0"/>
        <v>-10</v>
      </c>
      <c r="R21" s="3">
        <f t="shared" si="1"/>
        <v>80</v>
      </c>
      <c r="S21" s="1">
        <f t="shared" si="2"/>
        <v>-10</v>
      </c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3" t="s">
        <v>9</v>
      </c>
      <c r="D22" s="4">
        <f>30-50</f>
        <v>-20</v>
      </c>
      <c r="E22" s="4">
        <f>60-50</f>
        <v>10</v>
      </c>
      <c r="F22" s="4">
        <f>90-50</f>
        <v>40</v>
      </c>
      <c r="G22" s="4">
        <f>120-50</f>
        <v>70</v>
      </c>
      <c r="H22" s="4">
        <f>150-50</f>
        <v>100</v>
      </c>
      <c r="I22" s="1"/>
      <c r="J22" s="1"/>
      <c r="K22" s="3" t="s">
        <v>9</v>
      </c>
      <c r="L22" s="4">
        <f>30-50</f>
        <v>-20</v>
      </c>
      <c r="M22" s="4">
        <f>60-50</f>
        <v>10</v>
      </c>
      <c r="N22" s="4">
        <f>90-50</f>
        <v>40</v>
      </c>
      <c r="O22" s="4">
        <f>120-50</f>
        <v>70</v>
      </c>
      <c r="P22" s="4">
        <f>150-50</f>
        <v>100</v>
      </c>
      <c r="Q22" s="8">
        <f t="shared" si="0"/>
        <v>-20</v>
      </c>
      <c r="R22" s="9">
        <f t="shared" si="1"/>
        <v>100</v>
      </c>
      <c r="S22" s="1">
        <f t="shared" si="2"/>
        <v>-20</v>
      </c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21" t="s">
        <v>15</v>
      </c>
      <c r="D24" s="21"/>
      <c r="E24" s="22" t="s">
        <v>16</v>
      </c>
      <c r="F24" s="2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0" t="s">
        <v>17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3"/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13</v>
      </c>
      <c r="I26" s="3" t="s">
        <v>12</v>
      </c>
      <c r="J26" s="1"/>
      <c r="K26" s="11">
        <v>0</v>
      </c>
      <c r="L26" s="11">
        <v>0.1</v>
      </c>
      <c r="M26" s="11">
        <v>0.2</v>
      </c>
      <c r="N26" s="12">
        <v>0.3</v>
      </c>
      <c r="O26" s="11">
        <v>0.4</v>
      </c>
      <c r="P26" s="11">
        <v>0.5</v>
      </c>
      <c r="Q26" s="11">
        <v>0.6</v>
      </c>
      <c r="R26" s="12">
        <v>0.7</v>
      </c>
      <c r="S26" s="11">
        <v>0.8</v>
      </c>
      <c r="T26" s="11">
        <v>0.9</v>
      </c>
      <c r="U26" s="13">
        <v>1</v>
      </c>
      <c r="V26" s="1"/>
      <c r="W26" s="1"/>
      <c r="X26" s="1"/>
      <c r="Y26" s="1"/>
      <c r="Z26" s="1"/>
    </row>
    <row r="27" spans="1:26" ht="14.25" customHeight="1" x14ac:dyDescent="0.25">
      <c r="A27" s="1"/>
      <c r="B27" s="3" t="s">
        <v>3</v>
      </c>
      <c r="C27" s="4">
        <f>30-10</f>
        <v>20</v>
      </c>
      <c r="D27" s="4">
        <v>20</v>
      </c>
      <c r="E27" s="4">
        <v>20</v>
      </c>
      <c r="F27" s="4">
        <v>20</v>
      </c>
      <c r="G27" s="4">
        <v>20</v>
      </c>
      <c r="H27" s="3">
        <f t="shared" ref="H27:H31" si="3">MAX(C27:G27)</f>
        <v>20</v>
      </c>
      <c r="I27" s="3">
        <f t="shared" ref="I27:I31" si="4">MIN(C27:G27)</f>
        <v>20</v>
      </c>
      <c r="J27" s="1"/>
      <c r="K27" s="14">
        <f t="shared" ref="K27:U27" si="5">K$26*$H27+(1-K$26)*$I27</f>
        <v>20</v>
      </c>
      <c r="L27" s="14">
        <f t="shared" si="5"/>
        <v>20</v>
      </c>
      <c r="M27" s="14">
        <f t="shared" si="5"/>
        <v>20</v>
      </c>
      <c r="N27" s="14">
        <f t="shared" si="5"/>
        <v>20</v>
      </c>
      <c r="O27" s="15">
        <f t="shared" si="5"/>
        <v>20</v>
      </c>
      <c r="P27" s="15">
        <f t="shared" si="5"/>
        <v>20</v>
      </c>
      <c r="Q27" s="15">
        <f t="shared" si="5"/>
        <v>20</v>
      </c>
      <c r="R27" s="15">
        <f t="shared" si="5"/>
        <v>20</v>
      </c>
      <c r="S27" s="15">
        <f t="shared" si="5"/>
        <v>20</v>
      </c>
      <c r="T27" s="15">
        <f t="shared" si="5"/>
        <v>20</v>
      </c>
      <c r="U27" s="15">
        <f t="shared" si="5"/>
        <v>20</v>
      </c>
      <c r="V27" s="1"/>
      <c r="W27" s="1"/>
      <c r="X27" s="1"/>
      <c r="Y27" s="1"/>
      <c r="Z27" s="1"/>
    </row>
    <row r="28" spans="1:26" ht="14.25" customHeight="1" x14ac:dyDescent="0.25">
      <c r="A28" s="1"/>
      <c r="B28" s="3" t="s">
        <v>4</v>
      </c>
      <c r="C28" s="4">
        <f>30-20</f>
        <v>10</v>
      </c>
      <c r="D28" s="4">
        <f>60-20</f>
        <v>40</v>
      </c>
      <c r="E28" s="4">
        <v>40</v>
      </c>
      <c r="F28" s="4">
        <v>40</v>
      </c>
      <c r="G28" s="4">
        <v>40</v>
      </c>
      <c r="H28" s="3">
        <f t="shared" si="3"/>
        <v>40</v>
      </c>
      <c r="I28" s="3">
        <f t="shared" si="4"/>
        <v>10</v>
      </c>
      <c r="J28" s="1"/>
      <c r="K28" s="15">
        <f t="shared" ref="K28:U28" si="6">K$26*$H28+(1-K$26)*$I28</f>
        <v>10</v>
      </c>
      <c r="L28" s="16">
        <f t="shared" si="6"/>
        <v>13</v>
      </c>
      <c r="M28" s="16">
        <f t="shared" si="6"/>
        <v>16</v>
      </c>
      <c r="N28" s="16">
        <f t="shared" si="6"/>
        <v>19</v>
      </c>
      <c r="O28" s="16">
        <f t="shared" si="6"/>
        <v>22</v>
      </c>
      <c r="P28" s="16">
        <f t="shared" si="6"/>
        <v>25</v>
      </c>
      <c r="Q28" s="16">
        <f t="shared" si="6"/>
        <v>28</v>
      </c>
      <c r="R28" s="16">
        <f t="shared" si="6"/>
        <v>31</v>
      </c>
      <c r="S28" s="16">
        <f t="shared" si="6"/>
        <v>34</v>
      </c>
      <c r="T28" s="16">
        <f t="shared" si="6"/>
        <v>37</v>
      </c>
      <c r="U28" s="16">
        <f t="shared" si="6"/>
        <v>40</v>
      </c>
      <c r="V28" s="1"/>
      <c r="W28" s="1"/>
      <c r="X28" s="1"/>
      <c r="Y28" s="1"/>
      <c r="Z28" s="1"/>
    </row>
    <row r="29" spans="1:26" ht="14.25" customHeight="1" x14ac:dyDescent="0.25">
      <c r="A29" s="1"/>
      <c r="B29" s="3" t="s">
        <v>5</v>
      </c>
      <c r="C29" s="4">
        <f>30-30</f>
        <v>0</v>
      </c>
      <c r="D29" s="4">
        <f>60-30</f>
        <v>30</v>
      </c>
      <c r="E29" s="4">
        <f>90-30</f>
        <v>60</v>
      </c>
      <c r="F29" s="4">
        <v>60</v>
      </c>
      <c r="G29" s="4">
        <v>60</v>
      </c>
      <c r="H29" s="3">
        <f t="shared" si="3"/>
        <v>60</v>
      </c>
      <c r="I29" s="3">
        <f t="shared" si="4"/>
        <v>0</v>
      </c>
      <c r="J29" s="1"/>
      <c r="K29" s="15">
        <f t="shared" ref="K29:U29" si="7">K$26*$H29+(1-K$26)*$I29</f>
        <v>0</v>
      </c>
      <c r="L29" s="15">
        <f t="shared" si="7"/>
        <v>6</v>
      </c>
      <c r="M29" s="15">
        <f t="shared" si="7"/>
        <v>12</v>
      </c>
      <c r="N29" s="15">
        <f t="shared" si="7"/>
        <v>18</v>
      </c>
      <c r="O29" s="15">
        <f t="shared" si="7"/>
        <v>24</v>
      </c>
      <c r="P29" s="15">
        <f t="shared" si="7"/>
        <v>30</v>
      </c>
      <c r="Q29" s="15">
        <f t="shared" si="7"/>
        <v>36</v>
      </c>
      <c r="R29" s="15">
        <f t="shared" si="7"/>
        <v>42</v>
      </c>
      <c r="S29" s="15">
        <f t="shared" si="7"/>
        <v>48</v>
      </c>
      <c r="T29" s="15">
        <f t="shared" si="7"/>
        <v>54</v>
      </c>
      <c r="U29" s="15">
        <f t="shared" si="7"/>
        <v>60</v>
      </c>
      <c r="V29" s="1"/>
      <c r="W29" s="1"/>
      <c r="X29" s="1"/>
      <c r="Y29" s="1"/>
      <c r="Z29" s="1"/>
    </row>
    <row r="30" spans="1:26" ht="14.25" customHeight="1" x14ac:dyDescent="0.25">
      <c r="A30" s="1"/>
      <c r="B30" s="3" t="s">
        <v>8</v>
      </c>
      <c r="C30" s="4">
        <f>30-40</f>
        <v>-10</v>
      </c>
      <c r="D30" s="4">
        <f>60-40</f>
        <v>20</v>
      </c>
      <c r="E30" s="4">
        <f>90-40</f>
        <v>50</v>
      </c>
      <c r="F30" s="4">
        <f>120-40</f>
        <v>80</v>
      </c>
      <c r="G30" s="4">
        <v>80</v>
      </c>
      <c r="H30" s="3">
        <f t="shared" si="3"/>
        <v>80</v>
      </c>
      <c r="I30" s="3">
        <f t="shared" si="4"/>
        <v>-10</v>
      </c>
      <c r="J30" s="1"/>
      <c r="K30" s="15">
        <f t="shared" ref="K30:U30" si="8">K$26*$H30+(1-K$26)*$I30</f>
        <v>-10</v>
      </c>
      <c r="L30" s="15">
        <f t="shared" si="8"/>
        <v>-1</v>
      </c>
      <c r="M30" s="15">
        <f t="shared" si="8"/>
        <v>8</v>
      </c>
      <c r="N30" s="15">
        <f t="shared" si="8"/>
        <v>17</v>
      </c>
      <c r="O30" s="15">
        <f t="shared" si="8"/>
        <v>26</v>
      </c>
      <c r="P30" s="15">
        <f t="shared" si="8"/>
        <v>35</v>
      </c>
      <c r="Q30" s="15">
        <f t="shared" si="8"/>
        <v>44</v>
      </c>
      <c r="R30" s="15">
        <f t="shared" si="8"/>
        <v>53</v>
      </c>
      <c r="S30" s="15">
        <f t="shared" si="8"/>
        <v>62</v>
      </c>
      <c r="T30" s="15">
        <f t="shared" si="8"/>
        <v>71</v>
      </c>
      <c r="U30" s="15">
        <f t="shared" si="8"/>
        <v>80</v>
      </c>
      <c r="V30" s="1"/>
      <c r="W30" s="1"/>
      <c r="X30" s="1"/>
      <c r="Y30" s="1"/>
      <c r="Z30" s="1"/>
    </row>
    <row r="31" spans="1:26" ht="14.25" customHeight="1" x14ac:dyDescent="0.25">
      <c r="A31" s="1"/>
      <c r="B31" s="3" t="s">
        <v>9</v>
      </c>
      <c r="C31" s="4">
        <f>30-50</f>
        <v>-20</v>
      </c>
      <c r="D31" s="4">
        <f>60-50</f>
        <v>10</v>
      </c>
      <c r="E31" s="4">
        <f>90-50</f>
        <v>40</v>
      </c>
      <c r="F31" s="4">
        <f>120-50</f>
        <v>70</v>
      </c>
      <c r="G31" s="4">
        <f>150-50</f>
        <v>100</v>
      </c>
      <c r="H31" s="3">
        <f t="shared" si="3"/>
        <v>100</v>
      </c>
      <c r="I31" s="3">
        <f t="shared" si="4"/>
        <v>-20</v>
      </c>
      <c r="J31" s="1"/>
      <c r="K31" s="17">
        <f t="shared" ref="K31:U31" si="9">K$26*$H31+(1-K$26)*$I31</f>
        <v>-20</v>
      </c>
      <c r="L31" s="17">
        <f t="shared" si="9"/>
        <v>-8</v>
      </c>
      <c r="M31" s="17">
        <f t="shared" si="9"/>
        <v>4</v>
      </c>
      <c r="N31" s="17">
        <f t="shared" si="9"/>
        <v>16</v>
      </c>
      <c r="O31" s="18">
        <f t="shared" si="9"/>
        <v>28</v>
      </c>
      <c r="P31" s="18">
        <f t="shared" si="9"/>
        <v>40</v>
      </c>
      <c r="Q31" s="18">
        <f t="shared" si="9"/>
        <v>52</v>
      </c>
      <c r="R31" s="18">
        <f t="shared" si="9"/>
        <v>64</v>
      </c>
      <c r="S31" s="18">
        <f t="shared" si="9"/>
        <v>76</v>
      </c>
      <c r="T31" s="18">
        <f t="shared" si="9"/>
        <v>88</v>
      </c>
      <c r="U31" s="18">
        <f t="shared" si="9"/>
        <v>100</v>
      </c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5">
        <f t="shared" ref="K32:U32" si="10">MAX(K27:K31)</f>
        <v>20</v>
      </c>
      <c r="L32" s="15">
        <f t="shared" si="10"/>
        <v>20</v>
      </c>
      <c r="M32" s="15">
        <f t="shared" si="10"/>
        <v>20</v>
      </c>
      <c r="N32" s="15">
        <f t="shared" si="10"/>
        <v>20</v>
      </c>
      <c r="O32" s="15">
        <f t="shared" si="10"/>
        <v>28</v>
      </c>
      <c r="P32" s="15">
        <f t="shared" si="10"/>
        <v>40</v>
      </c>
      <c r="Q32" s="15">
        <f t="shared" si="10"/>
        <v>52</v>
      </c>
      <c r="R32" s="15">
        <f t="shared" si="10"/>
        <v>64</v>
      </c>
      <c r="S32" s="15">
        <f t="shared" si="10"/>
        <v>76</v>
      </c>
      <c r="T32" s="15">
        <f t="shared" si="10"/>
        <v>88</v>
      </c>
      <c r="U32" s="15">
        <f t="shared" si="10"/>
        <v>100</v>
      </c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21" t="s">
        <v>18</v>
      </c>
      <c r="D34" s="21"/>
      <c r="E34" s="22" t="s">
        <v>19</v>
      </c>
      <c r="F34" s="21"/>
      <c r="G34" s="21"/>
      <c r="H34" s="21"/>
      <c r="I34" s="21"/>
      <c r="J34" s="21"/>
      <c r="K34" s="2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21"/>
      <c r="F35" s="1"/>
      <c r="G35" s="1"/>
      <c r="H35" s="1"/>
      <c r="I35" s="1"/>
      <c r="J35" s="1"/>
      <c r="K35" s="1"/>
      <c r="L35" s="2" t="s">
        <v>20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3"/>
      <c r="D36" s="3" t="s">
        <v>3</v>
      </c>
      <c r="E36" s="3" t="s">
        <v>4</v>
      </c>
      <c r="F36" s="3" t="s">
        <v>5</v>
      </c>
      <c r="G36" s="3" t="s">
        <v>6</v>
      </c>
      <c r="H36" s="3" t="s">
        <v>7</v>
      </c>
      <c r="I36" s="1"/>
      <c r="J36" s="1"/>
      <c r="K36" s="3"/>
      <c r="L36" s="3" t="s">
        <v>3</v>
      </c>
      <c r="M36" s="3" t="s">
        <v>4</v>
      </c>
      <c r="N36" s="3" t="s">
        <v>5</v>
      </c>
      <c r="O36" s="3" t="s">
        <v>6</v>
      </c>
      <c r="P36" s="3" t="s">
        <v>7</v>
      </c>
      <c r="Q36" s="3" t="s">
        <v>13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3" t="s">
        <v>3</v>
      </c>
      <c r="D37" s="4">
        <f>30-10</f>
        <v>20</v>
      </c>
      <c r="E37" s="4">
        <v>20</v>
      </c>
      <c r="F37" s="4">
        <v>20</v>
      </c>
      <c r="G37" s="4">
        <v>20</v>
      </c>
      <c r="H37" s="4">
        <v>20</v>
      </c>
      <c r="I37" s="1"/>
      <c r="J37" s="1"/>
      <c r="K37" s="3" t="s">
        <v>3</v>
      </c>
      <c r="L37" s="4">
        <f t="shared" ref="L37:P37" si="11">D42-D37</f>
        <v>0</v>
      </c>
      <c r="M37" s="4">
        <f t="shared" si="11"/>
        <v>20</v>
      </c>
      <c r="N37" s="4">
        <f t="shared" si="11"/>
        <v>40</v>
      </c>
      <c r="O37" s="4">
        <f t="shared" si="11"/>
        <v>60</v>
      </c>
      <c r="P37" s="4">
        <f t="shared" si="11"/>
        <v>80</v>
      </c>
      <c r="Q37" s="19">
        <f t="shared" ref="Q37:Q41" si="12">MAX(L37:P37)</f>
        <v>80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3" t="s">
        <v>4</v>
      </c>
      <c r="D38" s="4">
        <f>30-20</f>
        <v>10</v>
      </c>
      <c r="E38" s="4">
        <f>60-20</f>
        <v>40</v>
      </c>
      <c r="F38" s="4">
        <v>40</v>
      </c>
      <c r="G38" s="4">
        <v>40</v>
      </c>
      <c r="H38" s="4">
        <v>40</v>
      </c>
      <c r="I38" s="1"/>
      <c r="J38" s="1"/>
      <c r="K38" s="3" t="s">
        <v>4</v>
      </c>
      <c r="L38" s="4">
        <f t="shared" ref="L38:P38" si="13">D42-D38</f>
        <v>10</v>
      </c>
      <c r="M38" s="4">
        <f t="shared" si="13"/>
        <v>0</v>
      </c>
      <c r="N38" s="4">
        <f t="shared" si="13"/>
        <v>20</v>
      </c>
      <c r="O38" s="4">
        <f t="shared" si="13"/>
        <v>40</v>
      </c>
      <c r="P38" s="4">
        <f t="shared" si="13"/>
        <v>60</v>
      </c>
      <c r="Q38" s="19">
        <f t="shared" si="12"/>
        <v>60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3" t="s">
        <v>5</v>
      </c>
      <c r="D39" s="4">
        <f>30-30</f>
        <v>0</v>
      </c>
      <c r="E39" s="4">
        <f>60-30</f>
        <v>30</v>
      </c>
      <c r="F39" s="4">
        <f>90-30</f>
        <v>60</v>
      </c>
      <c r="G39" s="4">
        <v>60</v>
      </c>
      <c r="H39" s="4">
        <v>60</v>
      </c>
      <c r="I39" s="1"/>
      <c r="J39" s="1"/>
      <c r="K39" s="3" t="s">
        <v>5</v>
      </c>
      <c r="L39" s="4">
        <f t="shared" ref="L39:P39" si="14">D42-D39</f>
        <v>20</v>
      </c>
      <c r="M39" s="4">
        <f t="shared" si="14"/>
        <v>10</v>
      </c>
      <c r="N39" s="4">
        <f t="shared" si="14"/>
        <v>0</v>
      </c>
      <c r="O39" s="4">
        <f t="shared" si="14"/>
        <v>20</v>
      </c>
      <c r="P39" s="4">
        <f t="shared" si="14"/>
        <v>40</v>
      </c>
      <c r="Q39" s="19">
        <f t="shared" si="12"/>
        <v>40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3" t="s">
        <v>8</v>
      </c>
      <c r="D40" s="4">
        <f>30-40</f>
        <v>-10</v>
      </c>
      <c r="E40" s="4">
        <f>60-40</f>
        <v>20</v>
      </c>
      <c r="F40" s="4">
        <f>90-40</f>
        <v>50</v>
      </c>
      <c r="G40" s="4">
        <f>120-40</f>
        <v>80</v>
      </c>
      <c r="H40" s="4">
        <v>80</v>
      </c>
      <c r="I40" s="1"/>
      <c r="J40" s="1"/>
      <c r="K40" s="3" t="s">
        <v>8</v>
      </c>
      <c r="L40" s="4">
        <f t="shared" ref="L40:P40" si="15">D42-D40</f>
        <v>30</v>
      </c>
      <c r="M40" s="4">
        <f t="shared" si="15"/>
        <v>20</v>
      </c>
      <c r="N40" s="4">
        <f t="shared" si="15"/>
        <v>10</v>
      </c>
      <c r="O40" s="4">
        <f t="shared" si="15"/>
        <v>0</v>
      </c>
      <c r="P40" s="4">
        <f t="shared" si="15"/>
        <v>20</v>
      </c>
      <c r="Q40" s="20">
        <f t="shared" si="12"/>
        <v>30</v>
      </c>
      <c r="R40" s="1" t="s">
        <v>12</v>
      </c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3" t="s">
        <v>9</v>
      </c>
      <c r="D41" s="4">
        <f>30-50</f>
        <v>-20</v>
      </c>
      <c r="E41" s="4">
        <f>60-50</f>
        <v>10</v>
      </c>
      <c r="F41" s="4">
        <f>90-50</f>
        <v>40</v>
      </c>
      <c r="G41" s="4">
        <f>120-50</f>
        <v>70</v>
      </c>
      <c r="H41" s="4">
        <f>150-50</f>
        <v>100</v>
      </c>
      <c r="I41" s="1"/>
      <c r="J41" s="1"/>
      <c r="K41" s="3" t="s">
        <v>9</v>
      </c>
      <c r="L41" s="4">
        <f t="shared" ref="L41:P41" si="16">D42-D41</f>
        <v>40</v>
      </c>
      <c r="M41" s="4">
        <f t="shared" si="16"/>
        <v>30</v>
      </c>
      <c r="N41" s="4">
        <f t="shared" si="16"/>
        <v>20</v>
      </c>
      <c r="O41" s="4">
        <f t="shared" si="16"/>
        <v>10</v>
      </c>
      <c r="P41" s="4">
        <f t="shared" si="16"/>
        <v>0</v>
      </c>
      <c r="Q41" s="19">
        <f t="shared" si="12"/>
        <v>40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3" t="s">
        <v>13</v>
      </c>
      <c r="D42" s="1">
        <f t="shared" ref="D42:H42" si="17">MAX(D37:D41)</f>
        <v>20</v>
      </c>
      <c r="E42" s="1">
        <f t="shared" si="17"/>
        <v>40</v>
      </c>
      <c r="F42" s="1">
        <f t="shared" si="17"/>
        <v>60</v>
      </c>
      <c r="G42" s="1">
        <f t="shared" si="17"/>
        <v>80</v>
      </c>
      <c r="H42" s="1">
        <f t="shared" si="17"/>
        <v>100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 t="s">
        <v>21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 t="s">
        <v>22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3" t="s">
        <v>23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Шаповалов Артём</dc:creator>
  <cp:lastModifiedBy>Шаповалов Артём Дмитриевич</cp:lastModifiedBy>
  <dcterms:created xsi:type="dcterms:W3CDTF">2022-01-17T10:37:45Z</dcterms:created>
  <dcterms:modified xsi:type="dcterms:W3CDTF">2022-06-20T09:26:56Z</dcterms:modified>
</cp:coreProperties>
</file>