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4405" windowHeight="14355"/>
  </bookViews>
  <sheets>
    <sheet name="XGS12000" sheetId="1" r:id="rId1"/>
    <sheet name="XGS8000" sheetId="4" r:id="rId2"/>
    <sheet name="XGS5000" sheetId="2" r:id="rId3"/>
    <sheet name="XGS2000" sheetId="5" r:id="rId4"/>
    <sheet name="XGS16000" sheetId="3" r:id="rId5"/>
  </sheets>
  <calcPr calcId="145621"/>
</workbook>
</file>

<file path=xl/calcChain.xml><?xml version="1.0" encoding="utf-8"?>
<calcChain xmlns="http://schemas.openxmlformats.org/spreadsheetml/2006/main">
  <c r="B43" i="5" l="1"/>
  <c r="B32" i="5"/>
  <c r="C32" i="5" s="1"/>
  <c r="B44" i="5" s="1"/>
  <c r="C38" i="5"/>
  <c r="C35" i="5"/>
  <c r="C34" i="5"/>
  <c r="C33" i="5"/>
  <c r="B42" i="5" l="1"/>
  <c r="B43" i="2"/>
  <c r="B44" i="2"/>
  <c r="B43" i="4"/>
  <c r="B32" i="4"/>
  <c r="C32" i="4" s="1"/>
  <c r="C38" i="4"/>
  <c r="C35" i="4"/>
  <c r="C34" i="4"/>
  <c r="C33" i="4"/>
  <c r="B44" i="4" l="1"/>
  <c r="B42" i="4"/>
  <c r="B32" i="1"/>
  <c r="C32" i="1" s="1"/>
  <c r="C38" i="1"/>
  <c r="C35" i="1"/>
  <c r="C34" i="1"/>
  <c r="C33" i="1"/>
  <c r="B42" i="1" l="1"/>
  <c r="B43" i="1"/>
  <c r="B44" i="1"/>
  <c r="C38" i="2"/>
  <c r="C35" i="2"/>
  <c r="C34" i="2"/>
  <c r="C33" i="2"/>
  <c r="C32" i="2"/>
  <c r="B42" i="2" l="1"/>
  <c r="C15" i="5"/>
  <c r="C12" i="5"/>
  <c r="C11" i="5"/>
  <c r="C10" i="5"/>
  <c r="B20" i="5" s="1"/>
  <c r="C9" i="5"/>
  <c r="B18" i="5" l="1"/>
  <c r="B19" i="5"/>
  <c r="B18" i="2" l="1"/>
  <c r="B18" i="3"/>
  <c r="C15" i="4"/>
  <c r="C12" i="4"/>
  <c r="C11" i="4"/>
  <c r="C10" i="4"/>
  <c r="C9" i="4"/>
  <c r="B20" i="4" l="1"/>
  <c r="B19" i="4"/>
  <c r="B18" i="4"/>
  <c r="C15" i="3"/>
  <c r="C12" i="3"/>
  <c r="C11" i="3"/>
  <c r="C10" i="3"/>
  <c r="B19" i="3" s="1"/>
  <c r="C9" i="3"/>
  <c r="B20" i="3" l="1"/>
  <c r="B19" i="2"/>
  <c r="C12" i="2"/>
  <c r="C15" i="2"/>
  <c r="C11" i="2"/>
  <c r="C10" i="2"/>
  <c r="C9" i="2"/>
  <c r="B20" i="2" l="1"/>
  <c r="C12" i="1"/>
  <c r="C15" i="1"/>
  <c r="C9" i="1"/>
  <c r="B20" i="1" s="1"/>
  <c r="C11" i="1"/>
  <c r="C10" i="1"/>
  <c r="B18" i="1" l="1"/>
  <c r="B19" i="1"/>
</calcChain>
</file>

<file path=xl/sharedStrings.xml><?xml version="1.0" encoding="utf-8"?>
<sst xmlns="http://schemas.openxmlformats.org/spreadsheetml/2006/main" count="211" uniqueCount="40">
  <si>
    <t>SensorPeriodNanoSecond</t>
  </si>
  <si>
    <t>SystemPeriodNanoSecond</t>
  </si>
  <si>
    <t>Secondes</t>
  </si>
  <si>
    <t>ReadOutN_2_TrigN(us)</t>
  </si>
  <si>
    <t>TrigN_2_FOT(us)</t>
  </si>
  <si>
    <t>FOT_LENGTH_LINE(lines)</t>
  </si>
  <si>
    <t xml:space="preserve"> M_LINES_SENSOR(lines)</t>
  </si>
  <si>
    <t>Paramètres</t>
  </si>
  <si>
    <t>XGS12000 Framerate calculator</t>
  </si>
  <si>
    <t>LINE_TIME(dec value)</t>
  </si>
  <si>
    <t>Value</t>
  </si>
  <si>
    <t>EXP_FOT(us)</t>
  </si>
  <si>
    <t>Estimated Exposure Max</t>
  </si>
  <si>
    <t>Estimated Framerate Max</t>
  </si>
  <si>
    <t>M_LINES_SENSOR</t>
  </si>
  <si>
    <t>us</t>
  </si>
  <si>
    <t>fps</t>
  </si>
  <si>
    <t xml:space="preserve"> (wip: 17021)</t>
  </si>
  <si>
    <t>XGS5000 Framerate calculator</t>
  </si>
  <si>
    <t xml:space="preserve"> (wip: 17175)</t>
  </si>
  <si>
    <t>XGS16000 Framerate calculator</t>
  </si>
  <si>
    <t xml:space="preserve"> (wip: 17169)</t>
  </si>
  <si>
    <t>XGS8000 Framerate calculator</t>
  </si>
  <si>
    <t xml:space="preserve"> (wip: 18093)</t>
  </si>
  <si>
    <t xml:space="preserve">Full surface XY with Y Inperpol. </t>
  </si>
  <si>
    <t xml:space="preserve">Y_SIZE with Interpolation </t>
  </si>
  <si>
    <t>Y_SIZE ROI(lines, 2056 max)</t>
  </si>
  <si>
    <t>Y_SIZE ROI(lines, 3080 max)</t>
  </si>
  <si>
    <t>Y_SIZE ROI(lines, 4008 max)</t>
  </si>
  <si>
    <t>Y_SIZE ROI(lines, 2168 max)</t>
  </si>
  <si>
    <t>ROI Estimated Framerate Max</t>
  </si>
  <si>
    <t>ROI Estimated Exposure Max</t>
  </si>
  <si>
    <t>FOTn_2_EXP(us) (int FOT nb line)</t>
  </si>
  <si>
    <t>XGS2000 Framerate calculator</t>
  </si>
  <si>
    <t xml:space="preserve"> (wip: 18248)</t>
  </si>
  <si>
    <t>XGS5000 COLOR Framerate calculator</t>
  </si>
  <si>
    <t>XGS12000 COLOR Framerate calculator</t>
  </si>
  <si>
    <t>XGS8000C Framerate calculator</t>
  </si>
  <si>
    <t>Y Line Color Interpolation</t>
  </si>
  <si>
    <t>XGS2000C Framerate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</si>
</sst>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4" borderId="2" xfId="0" applyFont="1" applyFill="1" applyBorder="1"/>
    <xf numFmtId="0" fontId="0" fillId="4" borderId="3" xfId="0" applyFill="1" applyBorder="1"/>
    <xf numFmtId="0" fontId="0" fillId="0" borderId="0" xfId="0" applyFill="1"/>
    <xf numFmtId="0" fontId="0" fillId="3" borderId="8" xfId="0" applyFont="1" applyFill="1" applyBorder="1"/>
    <xf numFmtId="0" fontId="4" fillId="0" borderId="3" xfId="0" applyFont="1" applyBorder="1"/>
    <xf numFmtId="0" fontId="0" fillId="0" borderId="3" xfId="0" applyFont="1" applyFill="1" applyBorder="1"/>
    <xf numFmtId="0" fontId="0" fillId="0" borderId="3" xfId="0" applyFill="1" applyBorder="1"/>
    <xf numFmtId="0" fontId="0" fillId="4" borderId="7" xfId="0" applyFill="1" applyBorder="1"/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5" borderId="3" xfId="0" applyFont="1" applyFill="1" applyBorder="1"/>
    <xf numFmtId="0" fontId="4" fillId="5" borderId="3" xfId="0" applyFont="1" applyFill="1" applyBorder="1" applyAlignment="1">
      <alignment horizontal="center"/>
    </xf>
    <xf numFmtId="0" fontId="0" fillId="0" borderId="8" xfId="0" applyFont="1" applyBorder="1"/>
    <xf numFmtId="0" fontId="0" fillId="3" borderId="9" xfId="0" applyFont="1" applyFill="1" applyBorder="1"/>
    <xf numFmtId="0" fontId="0" fillId="0" borderId="7" xfId="0" applyFont="1" applyBorder="1"/>
    <xf numFmtId="0" fontId="0" fillId="0" borderId="0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3" xfId="0" applyFont="1" applyBorder="1"/>
    <xf numFmtId="0" fontId="0" fillId="3" borderId="12" xfId="0" applyFont="1" applyFill="1" applyBorder="1"/>
    <xf numFmtId="0" fontId="0" fillId="0" borderId="9" xfId="0" applyFont="1" applyBorder="1"/>
    <xf numFmtId="0" fontId="0" fillId="3" borderId="3" xfId="0" applyFont="1" applyFill="1" applyBorder="1"/>
    <xf numFmtId="0" fontId="0" fillId="0" borderId="0" xfId="0" applyBorder="1"/>
    <xf numFmtId="0" fontId="0" fillId="4" borderId="9" xfId="0" applyFont="1" applyFill="1" applyBorder="1"/>
    <xf numFmtId="0" fontId="0" fillId="6" borderId="3" xfId="0" applyFont="1" applyFill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topLeftCell="A10" workbookViewId="0">
      <selection activeCell="H28" sqref="H28"/>
    </sheetView>
  </sheetViews>
  <sheetFormatPr defaultRowHeight="15" x14ac:dyDescent="0.25"/>
  <cols>
    <col min="1" max="1" width="30.7109375" customWidth="1"/>
    <col min="2" max="2" width="10.7109375" customWidth="1"/>
    <col min="3" max="3" width="12.7109375" customWidth="1"/>
  </cols>
  <sheetData>
    <row r="1" spans="1:3" ht="21" x14ac:dyDescent="0.35">
      <c r="A1" s="30" t="s">
        <v>8</v>
      </c>
      <c r="B1" s="30"/>
      <c r="C1" s="30"/>
    </row>
    <row r="2" spans="1:3" ht="15.75" thickBot="1" x14ac:dyDescent="0.3">
      <c r="A2" s="31" t="s">
        <v>17</v>
      </c>
      <c r="B2" s="31"/>
      <c r="C2" s="31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7" t="s">
        <v>0</v>
      </c>
      <c r="B4" s="7">
        <v>15.625</v>
      </c>
      <c r="C4" s="7"/>
    </row>
    <row r="5" spans="1:3" x14ac:dyDescent="0.25">
      <c r="A5" s="23" t="s">
        <v>1</v>
      </c>
      <c r="B5" s="23">
        <v>16</v>
      </c>
      <c r="C5" s="23"/>
    </row>
    <row r="6" spans="1:3" s="27" customFormat="1" x14ac:dyDescent="0.25">
      <c r="A6" s="20"/>
      <c r="B6" s="20"/>
      <c r="C6" s="20"/>
    </row>
    <row r="7" spans="1:3" x14ac:dyDescent="0.25">
      <c r="A7" s="23" t="s">
        <v>25</v>
      </c>
      <c r="B7" s="29">
        <v>3080</v>
      </c>
      <c r="C7" s="23"/>
    </row>
    <row r="8" spans="1:3" x14ac:dyDescent="0.25">
      <c r="A8" s="25" t="s">
        <v>27</v>
      </c>
      <c r="B8" s="28">
        <v>3072</v>
      </c>
      <c r="C8" s="25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5.4</v>
      </c>
      <c r="C12" s="3">
        <f>B12*0.000001</f>
        <v>5.4E-6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7" t="s">
        <v>32</v>
      </c>
      <c r="B15" s="7">
        <v>76.8</v>
      </c>
      <c r="C15" s="7">
        <f>B15*0.000001</f>
        <v>7.6799999999999997E-5</v>
      </c>
    </row>
    <row r="16" spans="1:3" x14ac:dyDescent="0.25">
      <c r="A16" s="8" t="s">
        <v>14</v>
      </c>
      <c r="B16" s="9">
        <v>2</v>
      </c>
      <c r="C16" s="10"/>
    </row>
    <row r="17" spans="1:3" x14ac:dyDescent="0.25">
      <c r="A17" s="6"/>
      <c r="B17" s="6"/>
      <c r="C17" s="6"/>
    </row>
    <row r="18" spans="1:3" x14ac:dyDescent="0.25">
      <c r="A18" s="15" t="s">
        <v>24</v>
      </c>
      <c r="B18" s="15">
        <f>1/(C10+C11+(C9*(B13+3+B14+1+B7+7+7)))</f>
        <v>28.054563320201456</v>
      </c>
      <c r="C18" s="16" t="s">
        <v>16</v>
      </c>
    </row>
    <row r="19" spans="1:3" x14ac:dyDescent="0.25">
      <c r="A19" s="11" t="s">
        <v>30</v>
      </c>
      <c r="B19" s="5">
        <f>1/(C10+C11+(C9*(B13+3+B14+1+B8+7+7)))</f>
        <v>28.126764514992619</v>
      </c>
      <c r="C19" s="13" t="s">
        <v>16</v>
      </c>
    </row>
    <row r="20" spans="1:3" x14ac:dyDescent="0.25">
      <c r="A20" s="11" t="s">
        <v>31</v>
      </c>
      <c r="B20" s="12">
        <f>(C9*(3+B16+1+B8+7+7)-C15+C10+C11+C12)/0.000001</f>
        <v>35367.550000000003</v>
      </c>
      <c r="C20" s="14" t="s">
        <v>15</v>
      </c>
    </row>
    <row r="24" spans="1:3" ht="21" x14ac:dyDescent="0.35">
      <c r="A24" s="30" t="s">
        <v>36</v>
      </c>
      <c r="B24" s="30"/>
      <c r="C24" s="30"/>
    </row>
    <row r="25" spans="1:3" ht="15.75" thickBot="1" x14ac:dyDescent="0.3">
      <c r="A25" s="31" t="s">
        <v>17</v>
      </c>
      <c r="B25" s="31"/>
      <c r="C25" s="31"/>
    </row>
    <row r="26" spans="1:3" ht="15.75" thickBot="1" x14ac:dyDescent="0.3">
      <c r="A26" s="1" t="s">
        <v>7</v>
      </c>
      <c r="B26" s="1" t="s">
        <v>10</v>
      </c>
      <c r="C26" s="1" t="s">
        <v>2</v>
      </c>
    </row>
    <row r="27" spans="1:3" x14ac:dyDescent="0.25">
      <c r="A27" s="7" t="s">
        <v>0</v>
      </c>
      <c r="B27" s="7">
        <v>15.625</v>
      </c>
      <c r="C27" s="7"/>
    </row>
    <row r="28" spans="1:3" x14ac:dyDescent="0.25">
      <c r="A28" s="23" t="s">
        <v>1</v>
      </c>
      <c r="B28" s="23">
        <v>16</v>
      </c>
      <c r="C28" s="23"/>
    </row>
    <row r="29" spans="1:3" x14ac:dyDescent="0.25">
      <c r="A29" s="20"/>
      <c r="B29" s="20"/>
      <c r="C29" s="20"/>
    </row>
    <row r="30" spans="1:3" x14ac:dyDescent="0.25">
      <c r="A30" s="23" t="s">
        <v>25</v>
      </c>
      <c r="B30" s="29">
        <v>3080</v>
      </c>
      <c r="C30" s="23"/>
    </row>
    <row r="31" spans="1:3" x14ac:dyDescent="0.25">
      <c r="A31" s="25" t="s">
        <v>27</v>
      </c>
      <c r="B31" s="28">
        <v>3072</v>
      </c>
      <c r="C31" s="25"/>
    </row>
    <row r="32" spans="1:3" x14ac:dyDescent="0.25">
      <c r="A32" s="2" t="s">
        <v>9</v>
      </c>
      <c r="B32" s="2">
        <f>732*4</f>
        <v>2928</v>
      </c>
      <c r="C32" s="2">
        <f>B32 *B27*0.000000001</f>
        <v>4.5750000000000001E-5</v>
      </c>
    </row>
    <row r="33" spans="1:3" x14ac:dyDescent="0.25">
      <c r="A33" s="3" t="s">
        <v>3</v>
      </c>
      <c r="B33" s="3">
        <v>188.4</v>
      </c>
      <c r="C33" s="3">
        <f>B33*0.000001</f>
        <v>1.884E-4</v>
      </c>
    </row>
    <row r="34" spans="1:3" x14ac:dyDescent="0.25">
      <c r="A34" s="2" t="s">
        <v>4</v>
      </c>
      <c r="B34" s="2">
        <v>91.6</v>
      </c>
      <c r="C34" s="2">
        <f>B34*0.000001</f>
        <v>9.159999999999999E-5</v>
      </c>
    </row>
    <row r="35" spans="1:3" x14ac:dyDescent="0.25">
      <c r="A35" s="3" t="s">
        <v>11</v>
      </c>
      <c r="B35" s="3">
        <v>5.4</v>
      </c>
      <c r="C35" s="3">
        <f>B35*0.000001</f>
        <v>5.4E-6</v>
      </c>
    </row>
    <row r="36" spans="1:3" x14ac:dyDescent="0.25">
      <c r="A36" s="2" t="s">
        <v>5</v>
      </c>
      <c r="B36" s="2">
        <v>10</v>
      </c>
      <c r="C36" s="2"/>
    </row>
    <row r="37" spans="1:3" x14ac:dyDescent="0.25">
      <c r="A37" s="3" t="s">
        <v>6</v>
      </c>
      <c r="B37" s="3">
        <v>2</v>
      </c>
      <c r="C37" s="3"/>
    </row>
    <row r="38" spans="1:3" x14ac:dyDescent="0.25">
      <c r="A38" s="7" t="s">
        <v>32</v>
      </c>
      <c r="B38" s="7">
        <v>213.6</v>
      </c>
      <c r="C38" s="7">
        <f>B38*0.000001</f>
        <v>2.1359999999999999E-4</v>
      </c>
    </row>
    <row r="39" spans="1:3" x14ac:dyDescent="0.25">
      <c r="A39" s="8" t="s">
        <v>14</v>
      </c>
      <c r="B39" s="9">
        <v>2</v>
      </c>
      <c r="C39" s="10"/>
    </row>
    <row r="40" spans="1:3" x14ac:dyDescent="0.25">
      <c r="A40" s="8" t="s">
        <v>38</v>
      </c>
      <c r="B40" s="9">
        <v>4</v>
      </c>
      <c r="C40" s="10"/>
    </row>
    <row r="41" spans="1:3" x14ac:dyDescent="0.25">
      <c r="A41" s="6"/>
      <c r="B41" s="6"/>
      <c r="C41" s="6"/>
    </row>
    <row r="42" spans="1:3" x14ac:dyDescent="0.25">
      <c r="A42" s="15" t="s">
        <v>24</v>
      </c>
      <c r="B42" s="15">
        <f>1/(C33+C34+(C32*(B36+3+B37+1+B30+7+7)))</f>
        <v>7.0144673388864529</v>
      </c>
      <c r="C42" s="16" t="s">
        <v>16</v>
      </c>
    </row>
    <row r="43" spans="1:3" x14ac:dyDescent="0.25">
      <c r="A43" s="11" t="s">
        <v>30</v>
      </c>
      <c r="B43" s="5">
        <f>1/(C33+C34+(C32*(B36+3+B37+1+B31+B40+7+7)))</f>
        <v>7.0234830154621983</v>
      </c>
      <c r="C43" s="13" t="s">
        <v>16</v>
      </c>
    </row>
    <row r="44" spans="1:3" x14ac:dyDescent="0.25">
      <c r="A44" s="11" t="s">
        <v>31</v>
      </c>
      <c r="B44" s="12">
        <f>(C32*(3+B39+1+B31+7+7)-C38+C33+C34+C35)/0.000001</f>
        <v>141530.79999999999</v>
      </c>
      <c r="C44" s="14" t="s">
        <v>15</v>
      </c>
    </row>
  </sheetData>
  <mergeCells count="4">
    <mergeCell ref="A1:C1"/>
    <mergeCell ref="A2:C2"/>
    <mergeCell ref="A24:C24"/>
    <mergeCell ref="A25:C2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D30" sqref="D30"/>
    </sheetView>
  </sheetViews>
  <sheetFormatPr defaultRowHeight="15" x14ac:dyDescent="0.25"/>
  <cols>
    <col min="1" max="1" width="30.7109375" customWidth="1"/>
    <col min="2" max="2" width="10.7109375" customWidth="1"/>
    <col min="3" max="3" width="12.7109375" customWidth="1"/>
  </cols>
  <sheetData>
    <row r="1" spans="1:3" ht="21" x14ac:dyDescent="0.35">
      <c r="A1" s="30" t="s">
        <v>22</v>
      </c>
      <c r="B1" s="30"/>
      <c r="C1" s="30"/>
    </row>
    <row r="2" spans="1:3" ht="15.75" thickBot="1" x14ac:dyDescent="0.3">
      <c r="A2" s="31" t="s">
        <v>23</v>
      </c>
      <c r="B2" s="31"/>
      <c r="C2" s="31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2" t="s">
        <v>0</v>
      </c>
      <c r="B4" s="2">
        <v>15.625</v>
      </c>
      <c r="C4" s="7"/>
    </row>
    <row r="5" spans="1:3" x14ac:dyDescent="0.25">
      <c r="A5" s="17" t="s">
        <v>1</v>
      </c>
      <c r="B5" s="22">
        <v>16</v>
      </c>
      <c r="C5" s="23"/>
    </row>
    <row r="6" spans="1:3" x14ac:dyDescent="0.25">
      <c r="A6" s="19"/>
      <c r="B6" s="21"/>
      <c r="C6" s="20"/>
    </row>
    <row r="7" spans="1:3" x14ac:dyDescent="0.25">
      <c r="A7" s="18" t="s">
        <v>25</v>
      </c>
      <c r="B7" s="24">
        <v>2168</v>
      </c>
      <c r="C7" s="26"/>
    </row>
    <row r="8" spans="1:3" x14ac:dyDescent="0.25">
      <c r="A8" s="3" t="s">
        <v>29</v>
      </c>
      <c r="B8" s="4">
        <v>2160</v>
      </c>
      <c r="C8" s="25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5.4</v>
      </c>
      <c r="C12" s="3">
        <f>B12*0.000001</f>
        <v>5.4E-6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7" t="s">
        <v>32</v>
      </c>
      <c r="B15" s="7">
        <v>76.8</v>
      </c>
      <c r="C15" s="7">
        <f>B15*0.000001</f>
        <v>7.6799999999999997E-5</v>
      </c>
    </row>
    <row r="16" spans="1:3" x14ac:dyDescent="0.25">
      <c r="A16" s="8" t="s">
        <v>14</v>
      </c>
      <c r="B16" s="9">
        <v>2</v>
      </c>
      <c r="C16" s="10"/>
    </row>
    <row r="17" spans="1:3" x14ac:dyDescent="0.25">
      <c r="A17" s="6"/>
      <c r="B17" s="6"/>
      <c r="C17" s="6"/>
    </row>
    <row r="18" spans="1:3" x14ac:dyDescent="0.25">
      <c r="A18" s="15" t="s">
        <v>24</v>
      </c>
      <c r="B18" s="15">
        <f>1/(C10+C11+(C9*(B13+3+B14+1+B7+7+7)))</f>
        <v>39.660781337222737</v>
      </c>
      <c r="C18" s="16" t="s">
        <v>16</v>
      </c>
    </row>
    <row r="19" spans="1:3" x14ac:dyDescent="0.25">
      <c r="A19" s="11" t="s">
        <v>13</v>
      </c>
      <c r="B19" s="5">
        <f>1/(C10+C11+(C9*(B13+3+B14+1+B8+7+7)))</f>
        <v>39.805232994955681</v>
      </c>
      <c r="C19" s="13" t="s">
        <v>16</v>
      </c>
    </row>
    <row r="20" spans="1:3" x14ac:dyDescent="0.25">
      <c r="A20" s="11" t="s">
        <v>12</v>
      </c>
      <c r="B20" s="12">
        <f>(C9*(3+B16+1+B8+7+7)-C15+C10+C11+C12)/0.000001</f>
        <v>24936.550000000003</v>
      </c>
      <c r="C20" s="14" t="s">
        <v>15</v>
      </c>
    </row>
    <row r="24" spans="1:3" ht="21" x14ac:dyDescent="0.35">
      <c r="A24" s="30" t="s">
        <v>37</v>
      </c>
      <c r="B24" s="30"/>
      <c r="C24" s="30"/>
    </row>
    <row r="25" spans="1:3" ht="15.75" thickBot="1" x14ac:dyDescent="0.3">
      <c r="A25" s="31" t="s">
        <v>23</v>
      </c>
      <c r="B25" s="31"/>
      <c r="C25" s="31"/>
    </row>
    <row r="26" spans="1:3" ht="15.75" thickBot="1" x14ac:dyDescent="0.3">
      <c r="A26" s="1" t="s">
        <v>7</v>
      </c>
      <c r="B26" s="1" t="s">
        <v>10</v>
      </c>
      <c r="C26" s="1" t="s">
        <v>2</v>
      </c>
    </row>
    <row r="27" spans="1:3" x14ac:dyDescent="0.25">
      <c r="A27" s="2" t="s">
        <v>0</v>
      </c>
      <c r="B27" s="2">
        <v>15.625</v>
      </c>
      <c r="C27" s="7"/>
    </row>
    <row r="28" spans="1:3" x14ac:dyDescent="0.25">
      <c r="A28" s="17" t="s">
        <v>1</v>
      </c>
      <c r="B28" s="22">
        <v>16</v>
      </c>
      <c r="C28" s="23"/>
    </row>
    <row r="29" spans="1:3" x14ac:dyDescent="0.25">
      <c r="A29" s="19"/>
      <c r="B29" s="21"/>
      <c r="C29" s="20"/>
    </row>
    <row r="30" spans="1:3" x14ac:dyDescent="0.25">
      <c r="A30" s="18" t="s">
        <v>25</v>
      </c>
      <c r="B30" s="24">
        <v>2168</v>
      </c>
      <c r="C30" s="26"/>
    </row>
    <row r="31" spans="1:3" x14ac:dyDescent="0.25">
      <c r="A31" s="3" t="s">
        <v>29</v>
      </c>
      <c r="B31" s="4">
        <v>2160</v>
      </c>
      <c r="C31" s="25"/>
    </row>
    <row r="32" spans="1:3" x14ac:dyDescent="0.25">
      <c r="A32" s="2" t="s">
        <v>9</v>
      </c>
      <c r="B32" s="2">
        <f>732*4</f>
        <v>2928</v>
      </c>
      <c r="C32" s="2">
        <f>B32 *B27*0.000000001</f>
        <v>4.5750000000000001E-5</v>
      </c>
    </row>
    <row r="33" spans="1:3" x14ac:dyDescent="0.25">
      <c r="A33" s="3" t="s">
        <v>3</v>
      </c>
      <c r="B33" s="3">
        <v>188</v>
      </c>
      <c r="C33" s="3">
        <f>B33*0.000001</f>
        <v>1.8799999999999999E-4</v>
      </c>
    </row>
    <row r="34" spans="1:3" x14ac:dyDescent="0.25">
      <c r="A34" s="2" t="s">
        <v>4</v>
      </c>
      <c r="B34" s="2">
        <v>91.6</v>
      </c>
      <c r="C34" s="2">
        <f>B34*0.000001</f>
        <v>9.159999999999999E-5</v>
      </c>
    </row>
    <row r="35" spans="1:3" x14ac:dyDescent="0.25">
      <c r="A35" s="3" t="s">
        <v>11</v>
      </c>
      <c r="B35" s="3">
        <v>5.4</v>
      </c>
      <c r="C35" s="3">
        <f>B35*0.000001</f>
        <v>5.4E-6</v>
      </c>
    </row>
    <row r="36" spans="1:3" x14ac:dyDescent="0.25">
      <c r="A36" s="2" t="s">
        <v>5</v>
      </c>
      <c r="B36" s="2">
        <v>10</v>
      </c>
      <c r="C36" s="2"/>
    </row>
    <row r="37" spans="1:3" x14ac:dyDescent="0.25">
      <c r="A37" s="3" t="s">
        <v>6</v>
      </c>
      <c r="B37" s="3">
        <v>2</v>
      </c>
      <c r="C37" s="3"/>
    </row>
    <row r="38" spans="1:3" x14ac:dyDescent="0.25">
      <c r="A38" s="7" t="s">
        <v>32</v>
      </c>
      <c r="B38" s="7">
        <v>213.6</v>
      </c>
      <c r="C38" s="7">
        <f>B38*0.000001</f>
        <v>2.1359999999999999E-4</v>
      </c>
    </row>
    <row r="39" spans="1:3" x14ac:dyDescent="0.25">
      <c r="A39" s="8" t="s">
        <v>14</v>
      </c>
      <c r="B39" s="9">
        <v>2</v>
      </c>
      <c r="C39" s="10"/>
    </row>
    <row r="40" spans="1:3" x14ac:dyDescent="0.25">
      <c r="A40" s="8" t="s">
        <v>38</v>
      </c>
      <c r="B40" s="9">
        <v>4</v>
      </c>
      <c r="C40" s="10"/>
    </row>
    <row r="41" spans="1:3" x14ac:dyDescent="0.25">
      <c r="A41" s="6"/>
      <c r="B41" s="6"/>
      <c r="C41" s="6"/>
    </row>
    <row r="42" spans="1:3" x14ac:dyDescent="0.25">
      <c r="A42" s="15" t="s">
        <v>24</v>
      </c>
      <c r="B42" s="15">
        <f>1/(C33+C34+(C32*(B36+3+B37+1+B30+7+7)))</f>
        <v>9.9168865736264369</v>
      </c>
      <c r="C42" s="16" t="s">
        <v>16</v>
      </c>
    </row>
    <row r="43" spans="1:3" x14ac:dyDescent="0.25">
      <c r="A43" s="11" t="s">
        <v>13</v>
      </c>
      <c r="B43" s="5">
        <f>1/(C33+C34+(C32*(B36+3+B37+1+B31+B40+7+7)))</f>
        <v>9.9349163629065984</v>
      </c>
      <c r="C43" s="13" t="s">
        <v>16</v>
      </c>
    </row>
    <row r="44" spans="1:3" x14ac:dyDescent="0.25">
      <c r="A44" s="11" t="s">
        <v>12</v>
      </c>
      <c r="B44" s="12">
        <f>(C32*(3+B39+1+B31+7+7)-C38+C33+C34+C35)/0.000001</f>
        <v>99806.400000000009</v>
      </c>
      <c r="C44" s="14" t="s">
        <v>15</v>
      </c>
    </row>
  </sheetData>
  <mergeCells count="4">
    <mergeCell ref="A1:C1"/>
    <mergeCell ref="A2:C2"/>
    <mergeCell ref="A24:C24"/>
    <mergeCell ref="A25:C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A40" sqref="A40:XFD40"/>
    </sheetView>
  </sheetViews>
  <sheetFormatPr defaultRowHeight="15" x14ac:dyDescent="0.25"/>
  <cols>
    <col min="1" max="1" width="30.7109375" customWidth="1"/>
    <col min="2" max="2" width="10.7109375" customWidth="1"/>
    <col min="3" max="3" width="12.7109375" customWidth="1"/>
  </cols>
  <sheetData>
    <row r="1" spans="1:3" ht="21" x14ac:dyDescent="0.35">
      <c r="A1" s="30" t="s">
        <v>18</v>
      </c>
      <c r="B1" s="30"/>
      <c r="C1" s="30"/>
    </row>
    <row r="2" spans="1:3" ht="15.75" thickBot="1" x14ac:dyDescent="0.3">
      <c r="A2" s="31" t="s">
        <v>19</v>
      </c>
      <c r="B2" s="31"/>
      <c r="C2" s="31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7" t="s">
        <v>0</v>
      </c>
      <c r="B4" s="7">
        <v>15.625</v>
      </c>
      <c r="C4" s="7"/>
    </row>
    <row r="5" spans="1:3" x14ac:dyDescent="0.25">
      <c r="A5" s="23" t="s">
        <v>1</v>
      </c>
      <c r="B5" s="23">
        <v>16</v>
      </c>
      <c r="C5" s="23"/>
    </row>
    <row r="6" spans="1:3" s="27" customFormat="1" x14ac:dyDescent="0.25">
      <c r="A6" s="20"/>
      <c r="B6" s="20"/>
      <c r="C6" s="20"/>
    </row>
    <row r="7" spans="1:3" x14ac:dyDescent="0.25">
      <c r="A7" s="23" t="s">
        <v>25</v>
      </c>
      <c r="B7" s="29">
        <v>2056</v>
      </c>
      <c r="C7" s="23"/>
    </row>
    <row r="8" spans="1:3" x14ac:dyDescent="0.25">
      <c r="A8" s="25" t="s">
        <v>26</v>
      </c>
      <c r="B8" s="28">
        <v>2048</v>
      </c>
      <c r="C8" s="25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7</v>
      </c>
      <c r="C12" s="3">
        <f>B12*0.000001</f>
        <v>6.9999999999999999E-6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7" t="s">
        <v>32</v>
      </c>
      <c r="B15" s="7">
        <v>76.8</v>
      </c>
      <c r="C15" s="7">
        <f>B15*0.000001</f>
        <v>7.6799999999999997E-5</v>
      </c>
    </row>
    <row r="16" spans="1:3" x14ac:dyDescent="0.25">
      <c r="A16" s="8" t="s">
        <v>14</v>
      </c>
      <c r="B16" s="9">
        <v>2</v>
      </c>
      <c r="C16" s="10"/>
    </row>
    <row r="17" spans="1:3" x14ac:dyDescent="0.25">
      <c r="A17" s="6"/>
      <c r="B17" s="6"/>
      <c r="C17" s="6"/>
    </row>
    <row r="18" spans="1:3" x14ac:dyDescent="0.25">
      <c r="A18" s="15" t="s">
        <v>24</v>
      </c>
      <c r="B18" s="15">
        <f>1/(C10+C11+(C9*(B13+3+B14+1+B7+7+7)))</f>
        <v>41.783617270422525</v>
      </c>
      <c r="C18" s="16" t="s">
        <v>16</v>
      </c>
    </row>
    <row r="19" spans="1:3" x14ac:dyDescent="0.25">
      <c r="A19" s="11" t="s">
        <v>13</v>
      </c>
      <c r="B19" s="5">
        <f>1/(C10+C11+(C9*(B13+3+B14+1+B8+7+7)))</f>
        <v>41.943977526416845</v>
      </c>
      <c r="C19" s="13" t="s">
        <v>16</v>
      </c>
    </row>
    <row r="20" spans="1:3" x14ac:dyDescent="0.25">
      <c r="A20" s="11" t="s">
        <v>12</v>
      </c>
      <c r="B20" s="12">
        <f>(C9*(3+B16+1+B8+7+7)-C15+C10+C11+C12)/0.000001</f>
        <v>23657.15</v>
      </c>
      <c r="C20" s="14" t="s">
        <v>15</v>
      </c>
    </row>
    <row r="24" spans="1:3" ht="21" x14ac:dyDescent="0.35">
      <c r="A24" s="30" t="s">
        <v>35</v>
      </c>
      <c r="B24" s="30"/>
      <c r="C24" s="30"/>
    </row>
    <row r="25" spans="1:3" ht="15.75" thickBot="1" x14ac:dyDescent="0.3">
      <c r="A25" s="31" t="s">
        <v>19</v>
      </c>
      <c r="B25" s="31"/>
      <c r="C25" s="31"/>
    </row>
    <row r="26" spans="1:3" ht="15.75" thickBot="1" x14ac:dyDescent="0.3">
      <c r="A26" s="1" t="s">
        <v>7</v>
      </c>
      <c r="B26" s="1" t="s">
        <v>10</v>
      </c>
      <c r="C26" s="1" t="s">
        <v>2</v>
      </c>
    </row>
    <row r="27" spans="1:3" x14ac:dyDescent="0.25">
      <c r="A27" s="7" t="s">
        <v>0</v>
      </c>
      <c r="B27" s="7">
        <v>15.625</v>
      </c>
      <c r="C27" s="7"/>
    </row>
    <row r="28" spans="1:3" x14ac:dyDescent="0.25">
      <c r="A28" s="23" t="s">
        <v>1</v>
      </c>
      <c r="B28" s="23">
        <v>16</v>
      </c>
      <c r="C28" s="23"/>
    </row>
    <row r="29" spans="1:3" x14ac:dyDescent="0.25">
      <c r="A29" s="20"/>
      <c r="B29" s="20"/>
      <c r="C29" s="20"/>
    </row>
    <row r="30" spans="1:3" x14ac:dyDescent="0.25">
      <c r="A30" s="23" t="s">
        <v>25</v>
      </c>
      <c r="B30" s="29">
        <v>2056</v>
      </c>
      <c r="C30" s="23"/>
    </row>
    <row r="31" spans="1:3" x14ac:dyDescent="0.25">
      <c r="A31" s="25" t="s">
        <v>26</v>
      </c>
      <c r="B31" s="28">
        <v>2048</v>
      </c>
      <c r="C31" s="25"/>
    </row>
    <row r="32" spans="1:3" x14ac:dyDescent="0.25">
      <c r="A32" s="2" t="s">
        <v>9</v>
      </c>
      <c r="B32" s="2">
        <v>2928</v>
      </c>
      <c r="C32" s="2">
        <f>B32 *B27*0.000000001</f>
        <v>4.5750000000000001E-5</v>
      </c>
    </row>
    <row r="33" spans="1:3" x14ac:dyDescent="0.25">
      <c r="A33" s="3" t="s">
        <v>3</v>
      </c>
      <c r="B33" s="3">
        <v>188</v>
      </c>
      <c r="C33" s="3">
        <f>B33*0.000001</f>
        <v>1.8799999999999999E-4</v>
      </c>
    </row>
    <row r="34" spans="1:3" x14ac:dyDescent="0.25">
      <c r="A34" s="2" t="s">
        <v>4</v>
      </c>
      <c r="B34" s="2">
        <v>91.2</v>
      </c>
      <c r="C34" s="2">
        <f>B34*0.000001</f>
        <v>9.1199999999999994E-5</v>
      </c>
    </row>
    <row r="35" spans="1:3" x14ac:dyDescent="0.25">
      <c r="A35" s="3" t="s">
        <v>11</v>
      </c>
      <c r="B35" s="3">
        <v>7</v>
      </c>
      <c r="C35" s="3">
        <f>B35*0.000001</f>
        <v>6.9999999999999999E-6</v>
      </c>
    </row>
    <row r="36" spans="1:3" x14ac:dyDescent="0.25">
      <c r="A36" s="2" t="s">
        <v>5</v>
      </c>
      <c r="B36" s="2">
        <v>10</v>
      </c>
      <c r="C36" s="2"/>
    </row>
    <row r="37" spans="1:3" x14ac:dyDescent="0.25">
      <c r="A37" s="3" t="s">
        <v>6</v>
      </c>
      <c r="B37" s="3">
        <v>2</v>
      </c>
      <c r="C37" s="3"/>
    </row>
    <row r="38" spans="1:3" x14ac:dyDescent="0.25">
      <c r="A38" s="7" t="s">
        <v>32</v>
      </c>
      <c r="B38" s="7">
        <v>213.6</v>
      </c>
      <c r="C38" s="7">
        <f>B38*0.000001</f>
        <v>2.1359999999999999E-4</v>
      </c>
    </row>
    <row r="39" spans="1:3" x14ac:dyDescent="0.25">
      <c r="A39" s="8" t="s">
        <v>14</v>
      </c>
      <c r="B39" s="9">
        <v>2</v>
      </c>
      <c r="C39" s="10"/>
    </row>
    <row r="40" spans="1:3" x14ac:dyDescent="0.25">
      <c r="A40" s="8" t="s">
        <v>38</v>
      </c>
      <c r="B40" s="9">
        <v>4</v>
      </c>
      <c r="C40" s="10"/>
    </row>
    <row r="41" spans="1:3" x14ac:dyDescent="0.25">
      <c r="A41" s="6"/>
      <c r="B41" s="6"/>
      <c r="C41" s="6"/>
    </row>
    <row r="42" spans="1:3" x14ac:dyDescent="0.25">
      <c r="A42" s="15" t="s">
        <v>24</v>
      </c>
      <c r="B42" s="15">
        <f>1/(C33+C34+(C32*(B36+3+B37+1+B30+7+7)))</f>
        <v>10.44782512848213</v>
      </c>
      <c r="C42" s="16" t="s">
        <v>16</v>
      </c>
    </row>
    <row r="43" spans="1:3" x14ac:dyDescent="0.25">
      <c r="A43" s="11" t="s">
        <v>13</v>
      </c>
      <c r="B43" s="5">
        <f>1/(C33+C34+(C32*(B36+3+B37+1+B31+B40+7+7)))</f>
        <v>10.467839134435318</v>
      </c>
      <c r="C43" s="13" t="s">
        <v>16</v>
      </c>
    </row>
    <row r="44" spans="1:3" x14ac:dyDescent="0.25">
      <c r="A44" s="11" t="s">
        <v>12</v>
      </c>
      <c r="B44" s="12">
        <f>(C32*(3+B39+1+B31+7+7)-C38+C33+C34+C35)/0.000001</f>
        <v>94683.599999999991</v>
      </c>
      <c r="C44" s="14" t="s">
        <v>15</v>
      </c>
    </row>
  </sheetData>
  <mergeCells count="4">
    <mergeCell ref="A1:C1"/>
    <mergeCell ref="A2:C2"/>
    <mergeCell ref="A24:C24"/>
    <mergeCell ref="A25:C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D44" sqref="D44"/>
    </sheetView>
  </sheetViews>
  <sheetFormatPr defaultRowHeight="15" x14ac:dyDescent="0.25"/>
  <cols>
    <col min="1" max="1" width="30.7109375" customWidth="1"/>
    <col min="2" max="2" width="10.7109375" customWidth="1"/>
    <col min="3" max="3" width="12.5703125" customWidth="1"/>
  </cols>
  <sheetData>
    <row r="1" spans="1:3" ht="21" x14ac:dyDescent="0.35">
      <c r="A1" s="30" t="s">
        <v>33</v>
      </c>
      <c r="B1" s="30"/>
      <c r="C1" s="30"/>
    </row>
    <row r="2" spans="1:3" ht="15.75" thickBot="1" x14ac:dyDescent="0.3">
      <c r="A2" s="31" t="s">
        <v>34</v>
      </c>
      <c r="B2" s="31"/>
      <c r="C2" s="31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7" t="s">
        <v>0</v>
      </c>
      <c r="B4" s="7">
        <v>15.625</v>
      </c>
      <c r="C4" s="7"/>
    </row>
    <row r="5" spans="1:3" x14ac:dyDescent="0.25">
      <c r="A5" s="23" t="s">
        <v>1</v>
      </c>
      <c r="B5" s="23">
        <v>16</v>
      </c>
      <c r="C5" s="23"/>
    </row>
    <row r="6" spans="1:3" x14ac:dyDescent="0.25">
      <c r="A6" s="20"/>
      <c r="B6" s="20"/>
      <c r="C6" s="20"/>
    </row>
    <row r="7" spans="1:3" x14ac:dyDescent="0.25">
      <c r="A7" s="23" t="s">
        <v>25</v>
      </c>
      <c r="B7" s="29">
        <v>1208</v>
      </c>
      <c r="C7" s="23"/>
    </row>
    <row r="8" spans="1:3" x14ac:dyDescent="0.25">
      <c r="A8" s="25" t="s">
        <v>26</v>
      </c>
      <c r="B8" s="28">
        <v>1200</v>
      </c>
      <c r="C8" s="25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7</v>
      </c>
      <c r="C12" s="3">
        <f>B12*0.000001</f>
        <v>6.9999999999999999E-6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7" t="s">
        <v>32</v>
      </c>
      <c r="B15" s="7">
        <v>76.8</v>
      </c>
      <c r="C15" s="7">
        <f>B15*0.000001</f>
        <v>7.6799999999999997E-5</v>
      </c>
    </row>
    <row r="16" spans="1:3" x14ac:dyDescent="0.25">
      <c r="A16" s="8" t="s">
        <v>14</v>
      </c>
      <c r="B16" s="9">
        <v>2</v>
      </c>
      <c r="C16" s="10"/>
    </row>
    <row r="17" spans="1:3" x14ac:dyDescent="0.25">
      <c r="A17" s="6"/>
      <c r="B17" s="6"/>
      <c r="C17" s="6"/>
    </row>
    <row r="18" spans="1:3" x14ac:dyDescent="0.25">
      <c r="A18" s="15" t="s">
        <v>24</v>
      </c>
      <c r="B18" s="15">
        <f>1/(C10+C11+(C9*(B13+3+B14+1+B7+7+7)))</f>
        <v>70.255184393513332</v>
      </c>
      <c r="C18" s="16" t="s">
        <v>16</v>
      </c>
    </row>
    <row r="19" spans="1:3" x14ac:dyDescent="0.25">
      <c r="A19" s="11" t="s">
        <v>13</v>
      </c>
      <c r="B19" s="5">
        <f>1/(C10+C11+(C9*(B13+3+B14+1+B8+7+7)))</f>
        <v>70.709731249988948</v>
      </c>
      <c r="C19" s="13" t="s">
        <v>16</v>
      </c>
    </row>
    <row r="20" spans="1:3" x14ac:dyDescent="0.25">
      <c r="A20" s="11" t="s">
        <v>12</v>
      </c>
      <c r="B20" s="12">
        <f>(C9*(3+B16+1+B8+7+7)-C15+C10+C11+C12)/0.000001</f>
        <v>13958.150000000001</v>
      </c>
      <c r="C20" s="14" t="s">
        <v>15</v>
      </c>
    </row>
    <row r="24" spans="1:3" ht="21" x14ac:dyDescent="0.35">
      <c r="A24" s="30" t="s">
        <v>39</v>
      </c>
      <c r="B24" s="30"/>
      <c r="C24" s="30"/>
    </row>
    <row r="25" spans="1:3" ht="15.75" thickBot="1" x14ac:dyDescent="0.3">
      <c r="A25" s="31" t="s">
        <v>34</v>
      </c>
      <c r="B25" s="31"/>
      <c r="C25" s="31"/>
    </row>
    <row r="26" spans="1:3" ht="15.75" thickBot="1" x14ac:dyDescent="0.3">
      <c r="A26" s="1" t="s">
        <v>7</v>
      </c>
      <c r="B26" s="1" t="s">
        <v>10</v>
      </c>
      <c r="C26" s="1" t="s">
        <v>2</v>
      </c>
    </row>
    <row r="27" spans="1:3" x14ac:dyDescent="0.25">
      <c r="A27" s="7" t="s">
        <v>0</v>
      </c>
      <c r="B27" s="7">
        <v>15.625</v>
      </c>
      <c r="C27" s="7"/>
    </row>
    <row r="28" spans="1:3" x14ac:dyDescent="0.25">
      <c r="A28" s="23" t="s">
        <v>1</v>
      </c>
      <c r="B28" s="23">
        <v>16</v>
      </c>
      <c r="C28" s="23"/>
    </row>
    <row r="29" spans="1:3" x14ac:dyDescent="0.25">
      <c r="A29" s="20"/>
      <c r="B29" s="20"/>
      <c r="C29" s="20"/>
    </row>
    <row r="30" spans="1:3" x14ac:dyDescent="0.25">
      <c r="A30" s="23" t="s">
        <v>25</v>
      </c>
      <c r="B30" s="29">
        <v>1208</v>
      </c>
      <c r="C30" s="23"/>
    </row>
    <row r="31" spans="1:3" x14ac:dyDescent="0.25">
      <c r="A31" s="25" t="s">
        <v>26</v>
      </c>
      <c r="B31" s="28">
        <v>1200</v>
      </c>
      <c r="C31" s="25"/>
    </row>
    <row r="32" spans="1:3" x14ac:dyDescent="0.25">
      <c r="A32" s="2" t="s">
        <v>9</v>
      </c>
      <c r="B32" s="2">
        <f>732*4</f>
        <v>2928</v>
      </c>
      <c r="C32" s="2">
        <f>B32 *B27*0.000000001</f>
        <v>4.5750000000000001E-5</v>
      </c>
    </row>
    <row r="33" spans="1:3" x14ac:dyDescent="0.25">
      <c r="A33" s="3" t="s">
        <v>3</v>
      </c>
      <c r="B33" s="3">
        <v>188.4</v>
      </c>
      <c r="C33" s="3">
        <f>B33*0.000001</f>
        <v>1.884E-4</v>
      </c>
    </row>
    <row r="34" spans="1:3" x14ac:dyDescent="0.25">
      <c r="A34" s="2" t="s">
        <v>4</v>
      </c>
      <c r="B34" s="2">
        <v>91.2</v>
      </c>
      <c r="C34" s="2">
        <f>B34*0.000001</f>
        <v>9.1199999999999994E-5</v>
      </c>
    </row>
    <row r="35" spans="1:3" x14ac:dyDescent="0.25">
      <c r="A35" s="3" t="s">
        <v>11</v>
      </c>
      <c r="B35" s="3">
        <v>7</v>
      </c>
      <c r="C35" s="3">
        <f>B35*0.000001</f>
        <v>6.9999999999999999E-6</v>
      </c>
    </row>
    <row r="36" spans="1:3" x14ac:dyDescent="0.25">
      <c r="A36" s="2" t="s">
        <v>5</v>
      </c>
      <c r="B36" s="2">
        <v>10</v>
      </c>
      <c r="C36" s="2"/>
    </row>
    <row r="37" spans="1:3" x14ac:dyDescent="0.25">
      <c r="A37" s="3" t="s">
        <v>6</v>
      </c>
      <c r="B37" s="3">
        <v>2</v>
      </c>
      <c r="C37" s="3"/>
    </row>
    <row r="38" spans="1:3" x14ac:dyDescent="0.25">
      <c r="A38" s="7" t="s">
        <v>32</v>
      </c>
      <c r="B38" s="7">
        <v>213.6</v>
      </c>
      <c r="C38" s="7">
        <f>B38*0.000001</f>
        <v>2.1359999999999999E-4</v>
      </c>
    </row>
    <row r="39" spans="1:3" x14ac:dyDescent="0.25">
      <c r="A39" s="8" t="s">
        <v>14</v>
      </c>
      <c r="B39" s="9">
        <v>2</v>
      </c>
      <c r="C39" s="10"/>
    </row>
    <row r="40" spans="1:3" x14ac:dyDescent="0.25">
      <c r="A40" s="8" t="s">
        <v>38</v>
      </c>
      <c r="B40" s="9">
        <v>4</v>
      </c>
      <c r="C40" s="10"/>
    </row>
    <row r="41" spans="1:3" x14ac:dyDescent="0.25">
      <c r="A41" s="6"/>
      <c r="B41" s="6"/>
      <c r="C41" s="6"/>
    </row>
    <row r="42" spans="1:3" x14ac:dyDescent="0.25">
      <c r="A42" s="15" t="s">
        <v>24</v>
      </c>
      <c r="B42" s="15">
        <f>1/(C33+C34+(C32*(B36+3+B37+1+B30+7+7)))</f>
        <v>17.56910367703771</v>
      </c>
      <c r="C42" s="16" t="s">
        <v>16</v>
      </c>
    </row>
    <row r="43" spans="1:3" x14ac:dyDescent="0.25">
      <c r="A43" s="11" t="s">
        <v>13</v>
      </c>
      <c r="B43" s="5">
        <f>1/(C33+C34+(C32*(B36+3+B37+1+B31+B40+7+7)))</f>
        <v>17.625773110473059</v>
      </c>
      <c r="C43" s="13" t="s">
        <v>16</v>
      </c>
    </row>
    <row r="44" spans="1:3" x14ac:dyDescent="0.25">
      <c r="A44" s="11" t="s">
        <v>12</v>
      </c>
      <c r="B44" s="12">
        <f>(C32*(3+B39+1+B31+7+7)-C38+C33+C34+C35)/0.000001</f>
        <v>55888</v>
      </c>
      <c r="C44" s="14" t="s">
        <v>15</v>
      </c>
    </row>
  </sheetData>
  <mergeCells count="4">
    <mergeCell ref="A1:C1"/>
    <mergeCell ref="A2:C2"/>
    <mergeCell ref="A24:C24"/>
    <mergeCell ref="A25:C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I31" sqref="I31"/>
    </sheetView>
  </sheetViews>
  <sheetFormatPr defaultRowHeight="15" x14ac:dyDescent="0.25"/>
  <cols>
    <col min="1" max="1" width="30.7109375" customWidth="1"/>
    <col min="2" max="2" width="10.7109375" customWidth="1"/>
    <col min="3" max="3" width="12.7109375" customWidth="1"/>
  </cols>
  <sheetData>
    <row r="1" spans="1:3" ht="21" x14ac:dyDescent="0.35">
      <c r="A1" s="30" t="s">
        <v>20</v>
      </c>
      <c r="B1" s="30"/>
      <c r="C1" s="30"/>
    </row>
    <row r="2" spans="1:3" ht="15.75" thickBot="1" x14ac:dyDescent="0.3">
      <c r="A2" s="31" t="s">
        <v>21</v>
      </c>
      <c r="B2" s="31"/>
      <c r="C2" s="31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7" t="s">
        <v>0</v>
      </c>
      <c r="B4" s="7">
        <v>15.625</v>
      </c>
      <c r="C4" s="7"/>
    </row>
    <row r="5" spans="1:3" x14ac:dyDescent="0.25">
      <c r="A5" s="23" t="s">
        <v>1</v>
      </c>
      <c r="B5" s="23">
        <v>16</v>
      </c>
      <c r="C5" s="23"/>
    </row>
    <row r="6" spans="1:3" x14ac:dyDescent="0.25">
      <c r="A6" s="20"/>
      <c r="B6" s="20"/>
      <c r="C6" s="20"/>
    </row>
    <row r="7" spans="1:3" x14ac:dyDescent="0.25">
      <c r="A7" s="23" t="s">
        <v>25</v>
      </c>
      <c r="B7" s="29">
        <v>4008</v>
      </c>
      <c r="C7" s="23"/>
    </row>
    <row r="8" spans="1:3" x14ac:dyDescent="0.25">
      <c r="A8" s="25" t="s">
        <v>28</v>
      </c>
      <c r="B8" s="28">
        <v>4000</v>
      </c>
      <c r="C8" s="25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7.12</v>
      </c>
      <c r="C12" s="3">
        <f>B12*0.000001</f>
        <v>7.1199999999999996E-6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7" t="s">
        <v>32</v>
      </c>
      <c r="B15" s="7">
        <v>76.8</v>
      </c>
      <c r="C15" s="7">
        <f>B15*0.000001</f>
        <v>7.6799999999999997E-5</v>
      </c>
    </row>
    <row r="16" spans="1:3" x14ac:dyDescent="0.25">
      <c r="A16" s="8" t="s">
        <v>14</v>
      </c>
      <c r="B16" s="9">
        <v>2</v>
      </c>
      <c r="C16" s="10"/>
    </row>
    <row r="17" spans="1:3" x14ac:dyDescent="0.25">
      <c r="A17" s="6"/>
      <c r="B17" s="6"/>
      <c r="C17" s="6"/>
    </row>
    <row r="18" spans="1:3" x14ac:dyDescent="0.25">
      <c r="A18" s="15" t="s">
        <v>24</v>
      </c>
      <c r="B18" s="15">
        <f>1/(C10+C11+(C9*(B13+3+B14+1+B7+7+7)))</f>
        <v>21.617496769535325</v>
      </c>
      <c r="C18" s="16" t="s">
        <v>16</v>
      </c>
    </row>
    <row r="19" spans="1:3" x14ac:dyDescent="0.25">
      <c r="A19" s="11" t="s">
        <v>13</v>
      </c>
      <c r="B19" s="5">
        <f>1/(C10+C11+(C9*(B13+3+B14+1+B8+7+7)))</f>
        <v>21.660340944596637</v>
      </c>
      <c r="C19" s="13" t="s">
        <v>16</v>
      </c>
    </row>
    <row r="20" spans="1:3" x14ac:dyDescent="0.25">
      <c r="A20" s="11" t="s">
        <v>12</v>
      </c>
      <c r="B20" s="12">
        <f>(C9*(3+B16+1+B8+7+7)-C15+C10+C11+C12)/0.000001</f>
        <v>45983.270000000004</v>
      </c>
      <c r="C20" s="14" t="s">
        <v>15</v>
      </c>
    </row>
  </sheetData>
  <mergeCells count="2"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XGS12000</vt:lpstr>
      <vt:lpstr>XGS8000</vt:lpstr>
      <vt:lpstr>XGS5000</vt:lpstr>
      <vt:lpstr>XGS2000</vt:lpstr>
      <vt:lpstr>XGS16000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Mansilla</dc:creator>
  <cp:lastModifiedBy>Javier Mansilla</cp:lastModifiedBy>
  <dcterms:created xsi:type="dcterms:W3CDTF">2020-06-18T14:32:43Z</dcterms:created>
  <dcterms:modified xsi:type="dcterms:W3CDTF">2021-10-12T12:28:33Z</dcterms:modified>
</cp:coreProperties>
</file>