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ersh\Downloads\"/>
    </mc:Choice>
  </mc:AlternateContent>
  <xr:revisionPtr revIDLastSave="0" documentId="8_{C8D28037-B7F5-4334-92A9-A92CD0E4BD31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answers" sheetId="5" r:id="rId1"/>
    <sheet name="economic regimes" sheetId="6" r:id="rId2"/>
    <sheet name="regime-based asset forecasts" sheetId="7" r:id="rId3"/>
    <sheet name="CPI" sheetId="3" r:id="rId4"/>
    <sheet name="indices" sheetId="1" r:id="rId5"/>
    <sheet name="Sheet1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55" i="7" l="1"/>
  <c r="I254" i="7"/>
  <c r="S209" i="6" l="1"/>
  <c r="R209" i="6"/>
  <c r="Q209" i="6"/>
  <c r="R208" i="6"/>
  <c r="S208" i="6"/>
  <c r="V12" i="6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S201" i="6"/>
  <c r="S202" i="6"/>
  <c r="S203" i="6"/>
  <c r="S204" i="6"/>
  <c r="S205" i="6"/>
  <c r="S206" i="6"/>
  <c r="S207" i="6"/>
  <c r="S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16" i="6"/>
  <c r="V19" i="6"/>
  <c r="U204" i="6"/>
  <c r="L209" i="6"/>
  <c r="R254" i="7" l="1"/>
  <c r="P254" i="7"/>
  <c r="R8" i="7"/>
  <c r="R38" i="7"/>
  <c r="R73" i="7"/>
  <c r="R102" i="7"/>
  <c r="R113" i="7"/>
  <c r="R190" i="7"/>
  <c r="R208" i="7"/>
  <c r="R215" i="7"/>
  <c r="P35" i="7"/>
  <c r="P36" i="7"/>
  <c r="P37" i="7"/>
  <c r="P122" i="7"/>
  <c r="P173" i="7"/>
  <c r="P174" i="7"/>
  <c r="I107" i="7"/>
  <c r="K107" i="7" s="1"/>
  <c r="I147" i="7"/>
  <c r="K147" i="7" s="1"/>
  <c r="I168" i="7"/>
  <c r="K168" i="7" s="1"/>
  <c r="I176" i="7"/>
  <c r="K176" i="7" s="1"/>
  <c r="M265" i="6"/>
  <c r="M264" i="6"/>
  <c r="O253" i="7"/>
  <c r="R253" i="7" s="1"/>
  <c r="H243" i="7"/>
  <c r="I243" i="7" s="1"/>
  <c r="K243" i="7" s="1"/>
  <c r="O241" i="7"/>
  <c r="R241" i="7" s="1"/>
  <c r="H239" i="7"/>
  <c r="I239" i="7" s="1"/>
  <c r="K239" i="7" s="1"/>
  <c r="O238" i="7"/>
  <c r="R238" i="7" s="1"/>
  <c r="H237" i="7"/>
  <c r="O234" i="7"/>
  <c r="R234" i="7" s="1"/>
  <c r="O233" i="7"/>
  <c r="R233" i="7" s="1"/>
  <c r="O231" i="7"/>
  <c r="R231" i="7" s="1"/>
  <c r="H229" i="7"/>
  <c r="H228" i="7"/>
  <c r="H225" i="7"/>
  <c r="O221" i="7"/>
  <c r="R221" i="7" s="1"/>
  <c r="O215" i="7"/>
  <c r="P215" i="7" s="1"/>
  <c r="O214" i="7"/>
  <c r="R214" i="7" s="1"/>
  <c r="O212" i="7"/>
  <c r="R212" i="7" s="1"/>
  <c r="H209" i="7"/>
  <c r="H207" i="7"/>
  <c r="I207" i="7" s="1"/>
  <c r="K207" i="7" s="1"/>
  <c r="O204" i="7"/>
  <c r="R204" i="7" s="1"/>
  <c r="O203" i="7"/>
  <c r="R203" i="7" s="1"/>
  <c r="H202" i="7"/>
  <c r="O198" i="7"/>
  <c r="R198" i="7" s="1"/>
  <c r="H197" i="7"/>
  <c r="O193" i="7"/>
  <c r="R193" i="7" s="1"/>
  <c r="O190" i="7"/>
  <c r="H189" i="7"/>
  <c r="O186" i="7"/>
  <c r="R186" i="7" s="1"/>
  <c r="H181" i="7"/>
  <c r="H180" i="7"/>
  <c r="H179" i="7"/>
  <c r="I179" i="7" s="1"/>
  <c r="K179" i="7" s="1"/>
  <c r="O177" i="7"/>
  <c r="R177" i="7" s="1"/>
  <c r="O174" i="7"/>
  <c r="R174" i="7" s="1"/>
  <c r="H173" i="7"/>
  <c r="H172" i="7"/>
  <c r="H171" i="7"/>
  <c r="O169" i="7"/>
  <c r="R169" i="7" s="1"/>
  <c r="O167" i="7"/>
  <c r="R167" i="7" s="1"/>
  <c r="O166" i="7"/>
  <c r="R166" i="7" s="1"/>
  <c r="H165" i="7"/>
  <c r="H163" i="7"/>
  <c r="H161" i="7"/>
  <c r="O158" i="7"/>
  <c r="R158" i="7" s="1"/>
  <c r="H157" i="7"/>
  <c r="H155" i="7"/>
  <c r="O154" i="7"/>
  <c r="R154" i="7" s="1"/>
  <c r="H149" i="7"/>
  <c r="O148" i="7"/>
  <c r="R148" i="7" s="1"/>
  <c r="H147" i="7"/>
  <c r="O143" i="7"/>
  <c r="R143" i="7" s="1"/>
  <c r="H138" i="7"/>
  <c r="O137" i="7"/>
  <c r="R137" i="7" s="1"/>
  <c r="O134" i="7"/>
  <c r="R134" i="7" s="1"/>
  <c r="H133" i="7"/>
  <c r="O132" i="7"/>
  <c r="R132" i="7" s="1"/>
  <c r="H131" i="7"/>
  <c r="H129" i="7"/>
  <c r="H127" i="7"/>
  <c r="I127" i="7" s="1"/>
  <c r="K127" i="7" s="1"/>
  <c r="O126" i="7"/>
  <c r="R126" i="7" s="1"/>
  <c r="H125" i="7"/>
  <c r="O124" i="7"/>
  <c r="R124" i="7" s="1"/>
  <c r="H123" i="7"/>
  <c r="O122" i="7"/>
  <c r="R122" i="7" s="1"/>
  <c r="H119" i="7"/>
  <c r="I119" i="7" s="1"/>
  <c r="K119" i="7" s="1"/>
  <c r="H117" i="7"/>
  <c r="H116" i="7"/>
  <c r="O113" i="7"/>
  <c r="O111" i="7"/>
  <c r="R111" i="7" s="1"/>
  <c r="H109" i="7"/>
  <c r="H108" i="7"/>
  <c r="H107" i="7"/>
  <c r="O105" i="7"/>
  <c r="R105" i="7" s="1"/>
  <c r="O103" i="7"/>
  <c r="R103" i="7" s="1"/>
  <c r="O102" i="7"/>
  <c r="P102" i="7" s="1"/>
  <c r="H101" i="7"/>
  <c r="H99" i="7"/>
  <c r="I99" i="7" s="1"/>
  <c r="K99" i="7" s="1"/>
  <c r="H98" i="7"/>
  <c r="O94" i="7"/>
  <c r="R94" i="7" s="1"/>
  <c r="H93" i="7"/>
  <c r="H91" i="7"/>
  <c r="O90" i="7"/>
  <c r="R90" i="7" s="1"/>
  <c r="O89" i="7"/>
  <c r="R89" i="7" s="1"/>
  <c r="H85" i="7"/>
  <c r="O84" i="7"/>
  <c r="R84" i="7" s="1"/>
  <c r="H83" i="7"/>
  <c r="O79" i="7"/>
  <c r="R79" i="7" s="1"/>
  <c r="O73" i="7"/>
  <c r="O71" i="7"/>
  <c r="R71" i="7" s="1"/>
  <c r="O70" i="7"/>
  <c r="R70" i="7" s="1"/>
  <c r="H69" i="7"/>
  <c r="O68" i="7"/>
  <c r="R68" i="7" s="1"/>
  <c r="H67" i="7"/>
  <c r="O63" i="7"/>
  <c r="R63" i="7" s="1"/>
  <c r="O62" i="7"/>
  <c r="R62" i="7" s="1"/>
  <c r="H61" i="7"/>
  <c r="H59" i="7"/>
  <c r="O58" i="7"/>
  <c r="R58" i="7" s="1"/>
  <c r="H53" i="7"/>
  <c r="O52" i="7"/>
  <c r="R52" i="7" s="1"/>
  <c r="H51" i="7"/>
  <c r="O47" i="7"/>
  <c r="R47" i="7" s="1"/>
  <c r="H41" i="7"/>
  <c r="O39" i="7"/>
  <c r="R39" i="7" s="1"/>
  <c r="O38" i="7"/>
  <c r="H37" i="7"/>
  <c r="O36" i="7"/>
  <c r="R36" i="7" s="1"/>
  <c r="H35" i="7"/>
  <c r="I35" i="7" s="1"/>
  <c r="K35" i="7" s="1"/>
  <c r="O30" i="7"/>
  <c r="R30" i="7" s="1"/>
  <c r="H29" i="7"/>
  <c r="H27" i="7"/>
  <c r="H26" i="7"/>
  <c r="O25" i="7"/>
  <c r="R25" i="7" s="1"/>
  <c r="O24" i="7"/>
  <c r="R24" i="7" s="1"/>
  <c r="H21" i="7"/>
  <c r="O20" i="7"/>
  <c r="R20" i="7" s="1"/>
  <c r="O17" i="7"/>
  <c r="R17" i="7" s="1"/>
  <c r="O16" i="7"/>
  <c r="R16" i="7" s="1"/>
  <c r="O15" i="7"/>
  <c r="P15" i="7" s="1"/>
  <c r="H13" i="7"/>
  <c r="H12" i="7"/>
  <c r="O9" i="7"/>
  <c r="R9" i="7" s="1"/>
  <c r="O8" i="7"/>
  <c r="O7" i="7"/>
  <c r="R7" i="7" s="1"/>
  <c r="O6" i="7"/>
  <c r="R6" i="7" s="1"/>
  <c r="H4" i="7"/>
  <c r="H3" i="7"/>
  <c r="I3" i="7" s="1"/>
  <c r="K3" i="7" s="1"/>
  <c r="G16" i="6"/>
  <c r="O3" i="7"/>
  <c r="R3" i="7" s="1"/>
  <c r="O4" i="7"/>
  <c r="R4" i="7" s="1"/>
  <c r="O12" i="7"/>
  <c r="R12" i="7" s="1"/>
  <c r="O13" i="7"/>
  <c r="R13" i="7" s="1"/>
  <c r="O18" i="7"/>
  <c r="R18" i="7" s="1"/>
  <c r="O21" i="7"/>
  <c r="R21" i="7" s="1"/>
  <c r="O27" i="7"/>
  <c r="R27" i="7" s="1"/>
  <c r="O29" i="7"/>
  <c r="R29" i="7" s="1"/>
  <c r="O32" i="7"/>
  <c r="R32" i="7" s="1"/>
  <c r="O35" i="7"/>
  <c r="R35" i="7" s="1"/>
  <c r="O37" i="7"/>
  <c r="R37" i="7" s="1"/>
  <c r="O40" i="7"/>
  <c r="R40" i="7" s="1"/>
  <c r="O48" i="7"/>
  <c r="R48" i="7" s="1"/>
  <c r="O49" i="7"/>
  <c r="R49" i="7" s="1"/>
  <c r="O50" i="7"/>
  <c r="R50" i="7" s="1"/>
  <c r="O53" i="7"/>
  <c r="R53" i="7" s="1"/>
  <c r="O56" i="7"/>
  <c r="R56" i="7" s="1"/>
  <c r="O59" i="7"/>
  <c r="R59" i="7" s="1"/>
  <c r="O60" i="7"/>
  <c r="R60" i="7" s="1"/>
  <c r="O61" i="7"/>
  <c r="R61" i="7" s="1"/>
  <c r="O64" i="7"/>
  <c r="R64" i="7" s="1"/>
  <c r="O67" i="7"/>
  <c r="R67" i="7" s="1"/>
  <c r="O69" i="7"/>
  <c r="R69" i="7" s="1"/>
  <c r="O72" i="7"/>
  <c r="R72" i="7" s="1"/>
  <c r="O80" i="7"/>
  <c r="R80" i="7" s="1"/>
  <c r="O81" i="7"/>
  <c r="R81" i="7" s="1"/>
  <c r="O82" i="7"/>
  <c r="R82" i="7" s="1"/>
  <c r="O85" i="7"/>
  <c r="R85" i="7" s="1"/>
  <c r="O88" i="7"/>
  <c r="R88" i="7" s="1"/>
  <c r="O91" i="7"/>
  <c r="R91" i="7" s="1"/>
  <c r="O96" i="7"/>
  <c r="R96" i="7" s="1"/>
  <c r="O99" i="7"/>
  <c r="R99" i="7" s="1"/>
  <c r="O100" i="7"/>
  <c r="R100" i="7" s="1"/>
  <c r="O101" i="7"/>
  <c r="R101" i="7" s="1"/>
  <c r="O104" i="7"/>
  <c r="R104" i="7" s="1"/>
  <c r="O107" i="7"/>
  <c r="R107" i="7" s="1"/>
  <c r="O108" i="7"/>
  <c r="R108" i="7" s="1"/>
  <c r="O109" i="7"/>
  <c r="R109" i="7" s="1"/>
  <c r="O112" i="7"/>
  <c r="R112" i="7" s="1"/>
  <c r="O114" i="7"/>
  <c r="R114" i="7" s="1"/>
  <c r="O116" i="7"/>
  <c r="R116" i="7" s="1"/>
  <c r="O117" i="7"/>
  <c r="R117" i="7" s="1"/>
  <c r="O119" i="7"/>
  <c r="R119" i="7" s="1"/>
  <c r="O120" i="7"/>
  <c r="R120" i="7" s="1"/>
  <c r="O123" i="7"/>
  <c r="R123" i="7" s="1"/>
  <c r="O125" i="7"/>
  <c r="R125" i="7" s="1"/>
  <c r="O128" i="7"/>
  <c r="R128" i="7" s="1"/>
  <c r="O129" i="7"/>
  <c r="R129" i="7" s="1"/>
  <c r="O131" i="7"/>
  <c r="R131" i="7" s="1"/>
  <c r="O135" i="7"/>
  <c r="R135" i="7" s="1"/>
  <c r="O136" i="7"/>
  <c r="R136" i="7" s="1"/>
  <c r="O138" i="7"/>
  <c r="R138" i="7" s="1"/>
  <c r="O144" i="7"/>
  <c r="R144" i="7" s="1"/>
  <c r="O145" i="7"/>
  <c r="R145" i="7" s="1"/>
  <c r="O146" i="7"/>
  <c r="R146" i="7" s="1"/>
  <c r="O147" i="7"/>
  <c r="R147" i="7" s="1"/>
  <c r="O149" i="7"/>
  <c r="R149" i="7" s="1"/>
  <c r="O152" i="7"/>
  <c r="R152" i="7" s="1"/>
  <c r="O155" i="7"/>
  <c r="R155" i="7" s="1"/>
  <c r="O160" i="7"/>
  <c r="R160" i="7" s="1"/>
  <c r="O161" i="7"/>
  <c r="R161" i="7" s="1"/>
  <c r="O163" i="7"/>
  <c r="R163" i="7" s="1"/>
  <c r="O164" i="7"/>
  <c r="R164" i="7" s="1"/>
  <c r="O168" i="7"/>
  <c r="R168" i="7" s="1"/>
  <c r="O172" i="7"/>
  <c r="R172" i="7" s="1"/>
  <c r="O173" i="7"/>
  <c r="R173" i="7" s="1"/>
  <c r="O175" i="7"/>
  <c r="R175" i="7" s="1"/>
  <c r="O176" i="7"/>
  <c r="R176" i="7" s="1"/>
  <c r="O178" i="7"/>
  <c r="P178" i="7" s="1"/>
  <c r="O180" i="7"/>
  <c r="R180" i="7" s="1"/>
  <c r="O181" i="7"/>
  <c r="R181" i="7" s="1"/>
  <c r="O183" i="7"/>
  <c r="R183" i="7" s="1"/>
  <c r="O184" i="7"/>
  <c r="R184" i="7" s="1"/>
  <c r="O187" i="7"/>
  <c r="R187" i="7" s="1"/>
  <c r="O189" i="7"/>
  <c r="R189" i="7" s="1"/>
  <c r="O192" i="7"/>
  <c r="R192" i="7" s="1"/>
  <c r="O195" i="7"/>
  <c r="O197" i="7"/>
  <c r="R197" i="7" s="1"/>
  <c r="O199" i="7"/>
  <c r="R199" i="7" s="1"/>
  <c r="O200" i="7"/>
  <c r="R200" i="7" s="1"/>
  <c r="O201" i="7"/>
  <c r="R201" i="7" s="1"/>
  <c r="O208" i="7"/>
  <c r="O210" i="7"/>
  <c r="R210" i="7" s="1"/>
  <c r="O211" i="7"/>
  <c r="R211" i="7" s="1"/>
  <c r="O213" i="7"/>
  <c r="R213" i="7" s="1"/>
  <c r="O216" i="7"/>
  <c r="R216" i="7" s="1"/>
  <c r="O218" i="7"/>
  <c r="R218" i="7" s="1"/>
  <c r="O219" i="7"/>
  <c r="R219" i="7" s="1"/>
  <c r="O224" i="7"/>
  <c r="R224" i="7" s="1"/>
  <c r="O225" i="7"/>
  <c r="R225" i="7" s="1"/>
  <c r="O227" i="7"/>
  <c r="R227" i="7" s="1"/>
  <c r="O232" i="7"/>
  <c r="R232" i="7" s="1"/>
  <c r="O235" i="7"/>
  <c r="R235" i="7" s="1"/>
  <c r="O236" i="7"/>
  <c r="R236" i="7" s="1"/>
  <c r="O237" i="7"/>
  <c r="R237" i="7" s="1"/>
  <c r="O240" i="7"/>
  <c r="R240" i="7" s="1"/>
  <c r="O243" i="7"/>
  <c r="R243" i="7" s="1"/>
  <c r="O244" i="7"/>
  <c r="R244" i="7" s="1"/>
  <c r="O245" i="7"/>
  <c r="R245" i="7" s="1"/>
  <c r="O247" i="7"/>
  <c r="R247" i="7" s="1"/>
  <c r="O248" i="7"/>
  <c r="R248" i="7" s="1"/>
  <c r="O251" i="7"/>
  <c r="R251" i="7" s="1"/>
  <c r="N3" i="7"/>
  <c r="N4" i="7"/>
  <c r="N5" i="7"/>
  <c r="N6" i="7"/>
  <c r="N7" i="7"/>
  <c r="N8" i="7"/>
  <c r="P8" i="7" s="1"/>
  <c r="N9" i="7"/>
  <c r="P9" i="7" s="1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P24" i="7" s="1"/>
  <c r="N25" i="7"/>
  <c r="P25" i="7" s="1"/>
  <c r="N26" i="7"/>
  <c r="N27" i="7"/>
  <c r="N28" i="7"/>
  <c r="N29" i="7"/>
  <c r="P29" i="7" s="1"/>
  <c r="N30" i="7"/>
  <c r="N31" i="7"/>
  <c r="N32" i="7"/>
  <c r="P32" i="7" s="1"/>
  <c r="N33" i="7"/>
  <c r="N34" i="7"/>
  <c r="N35" i="7"/>
  <c r="N36" i="7"/>
  <c r="N37" i="7"/>
  <c r="N38" i="7"/>
  <c r="P38" i="7" s="1"/>
  <c r="N39" i="7"/>
  <c r="P39" i="7" s="1"/>
  <c r="N40" i="7"/>
  <c r="P40" i="7" s="1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P53" i="7" s="1"/>
  <c r="N54" i="7"/>
  <c r="N55" i="7"/>
  <c r="N56" i="7"/>
  <c r="P56" i="7" s="1"/>
  <c r="N57" i="7"/>
  <c r="N58" i="7"/>
  <c r="N59" i="7"/>
  <c r="N60" i="7"/>
  <c r="N61" i="7"/>
  <c r="N62" i="7"/>
  <c r="N63" i="7"/>
  <c r="N64" i="7"/>
  <c r="N65" i="7"/>
  <c r="N66" i="7"/>
  <c r="N67" i="7"/>
  <c r="P67" i="7" s="1"/>
  <c r="N68" i="7"/>
  <c r="N69" i="7"/>
  <c r="N70" i="7"/>
  <c r="N71" i="7"/>
  <c r="N72" i="7"/>
  <c r="P72" i="7" s="1"/>
  <c r="N73" i="7"/>
  <c r="P73" i="7" s="1"/>
  <c r="N74" i="7"/>
  <c r="N75" i="7"/>
  <c r="N76" i="7"/>
  <c r="N77" i="7"/>
  <c r="N78" i="7"/>
  <c r="N79" i="7"/>
  <c r="N80" i="7"/>
  <c r="P80" i="7" s="1"/>
  <c r="N81" i="7"/>
  <c r="P81" i="7" s="1"/>
  <c r="N82" i="7"/>
  <c r="N83" i="7"/>
  <c r="N84" i="7"/>
  <c r="N85" i="7"/>
  <c r="N86" i="7"/>
  <c r="N87" i="7"/>
  <c r="N88" i="7"/>
  <c r="N89" i="7"/>
  <c r="P89" i="7" s="1"/>
  <c r="N90" i="7"/>
  <c r="N91" i="7"/>
  <c r="N92" i="7"/>
  <c r="N93" i="7"/>
  <c r="N94" i="7"/>
  <c r="N95" i="7"/>
  <c r="N96" i="7"/>
  <c r="N97" i="7"/>
  <c r="N98" i="7"/>
  <c r="N99" i="7"/>
  <c r="P99" i="7" s="1"/>
  <c r="N100" i="7"/>
  <c r="N101" i="7"/>
  <c r="N102" i="7"/>
  <c r="N103" i="7"/>
  <c r="N104" i="7"/>
  <c r="P104" i="7" s="1"/>
  <c r="N105" i="7"/>
  <c r="P105" i="7" s="1"/>
  <c r="N106" i="7"/>
  <c r="N107" i="7"/>
  <c r="N108" i="7"/>
  <c r="N109" i="7"/>
  <c r="N110" i="7"/>
  <c r="N111" i="7"/>
  <c r="N112" i="7"/>
  <c r="N113" i="7"/>
  <c r="P113" i="7" s="1"/>
  <c r="N114" i="7"/>
  <c r="P114" i="7" s="1"/>
  <c r="N115" i="7"/>
  <c r="N116" i="7"/>
  <c r="N117" i="7"/>
  <c r="N118" i="7"/>
  <c r="N119" i="7"/>
  <c r="P119" i="7" s="1"/>
  <c r="N120" i="7"/>
  <c r="P120" i="7" s="1"/>
  <c r="N121" i="7"/>
  <c r="N122" i="7"/>
  <c r="N123" i="7"/>
  <c r="N124" i="7"/>
  <c r="N125" i="7"/>
  <c r="N126" i="7"/>
  <c r="N127" i="7"/>
  <c r="N128" i="7"/>
  <c r="N129" i="7"/>
  <c r="P129" i="7" s="1"/>
  <c r="N130" i="7"/>
  <c r="N131" i="7"/>
  <c r="N132" i="7"/>
  <c r="P132" i="7" s="1"/>
  <c r="N133" i="7"/>
  <c r="N134" i="7"/>
  <c r="N135" i="7"/>
  <c r="P135" i="7" s="1"/>
  <c r="N136" i="7"/>
  <c r="P136" i="7" s="1"/>
  <c r="N137" i="7"/>
  <c r="P137" i="7" s="1"/>
  <c r="N138" i="7"/>
  <c r="N139" i="7"/>
  <c r="N140" i="7"/>
  <c r="N141" i="7"/>
  <c r="N142" i="7"/>
  <c r="N143" i="7"/>
  <c r="N144" i="7"/>
  <c r="N145" i="7"/>
  <c r="N146" i="7"/>
  <c r="N147" i="7"/>
  <c r="N148" i="7"/>
  <c r="N149" i="7"/>
  <c r="P149" i="7" s="1"/>
  <c r="N150" i="7"/>
  <c r="N151" i="7"/>
  <c r="N152" i="7"/>
  <c r="P152" i="7" s="1"/>
  <c r="N153" i="7"/>
  <c r="N154" i="7"/>
  <c r="N155" i="7"/>
  <c r="N156" i="7"/>
  <c r="N157" i="7"/>
  <c r="N158" i="7"/>
  <c r="N159" i="7"/>
  <c r="N160" i="7"/>
  <c r="P160" i="7" s="1"/>
  <c r="N161" i="7"/>
  <c r="P161" i="7" s="1"/>
  <c r="N162" i="7"/>
  <c r="N163" i="7"/>
  <c r="N164" i="7"/>
  <c r="N165" i="7"/>
  <c r="N166" i="7"/>
  <c r="P166" i="7" s="1"/>
  <c r="N167" i="7"/>
  <c r="N168" i="7"/>
  <c r="P168" i="7" s="1"/>
  <c r="N169" i="7"/>
  <c r="N170" i="7"/>
  <c r="N171" i="7"/>
  <c r="N172" i="7"/>
  <c r="N173" i="7"/>
  <c r="N174" i="7"/>
  <c r="N175" i="7"/>
  <c r="P175" i="7" s="1"/>
  <c r="N176" i="7"/>
  <c r="N177" i="7"/>
  <c r="P177" i="7" s="1"/>
  <c r="N178" i="7"/>
  <c r="N179" i="7"/>
  <c r="N180" i="7"/>
  <c r="N181" i="7"/>
  <c r="N182" i="7"/>
  <c r="N183" i="7"/>
  <c r="P183" i="7" s="1"/>
  <c r="N184" i="7"/>
  <c r="P184" i="7" s="1"/>
  <c r="N185" i="7"/>
  <c r="N186" i="7"/>
  <c r="N187" i="7"/>
  <c r="N188" i="7"/>
  <c r="N189" i="7"/>
  <c r="N190" i="7"/>
  <c r="N191" i="7"/>
  <c r="N192" i="7"/>
  <c r="P192" i="7" s="1"/>
  <c r="N193" i="7"/>
  <c r="P193" i="7" s="1"/>
  <c r="N194" i="7"/>
  <c r="N195" i="7"/>
  <c r="N196" i="7"/>
  <c r="N197" i="7"/>
  <c r="N198" i="7"/>
  <c r="P198" i="7" s="1"/>
  <c r="N199" i="7"/>
  <c r="N200" i="7"/>
  <c r="P200" i="7" s="1"/>
  <c r="N201" i="7"/>
  <c r="P201" i="7" s="1"/>
  <c r="N202" i="7"/>
  <c r="N203" i="7"/>
  <c r="N204" i="7"/>
  <c r="N205" i="7"/>
  <c r="N206" i="7"/>
  <c r="N207" i="7"/>
  <c r="N208" i="7"/>
  <c r="P208" i="7" s="1"/>
  <c r="N209" i="7"/>
  <c r="N210" i="7"/>
  <c r="N211" i="7"/>
  <c r="N212" i="7"/>
  <c r="N213" i="7"/>
  <c r="N214" i="7"/>
  <c r="P214" i="7" s="1"/>
  <c r="N215" i="7"/>
  <c r="N216" i="7"/>
  <c r="N217" i="7"/>
  <c r="N218" i="7"/>
  <c r="N219" i="7"/>
  <c r="P219" i="7" s="1"/>
  <c r="N220" i="7"/>
  <c r="N221" i="7"/>
  <c r="N222" i="7"/>
  <c r="N223" i="7"/>
  <c r="N224" i="7"/>
  <c r="P224" i="7" s="1"/>
  <c r="N225" i="7"/>
  <c r="P225" i="7" s="1"/>
  <c r="N226" i="7"/>
  <c r="N227" i="7"/>
  <c r="N228" i="7"/>
  <c r="N229" i="7"/>
  <c r="N230" i="7"/>
  <c r="N231" i="7"/>
  <c r="P231" i="7" s="1"/>
  <c r="N232" i="7"/>
  <c r="P232" i="7" s="1"/>
  <c r="N233" i="7"/>
  <c r="P233" i="7" s="1"/>
  <c r="N234" i="7"/>
  <c r="N235" i="7"/>
  <c r="N236" i="7"/>
  <c r="N237" i="7"/>
  <c r="N238" i="7"/>
  <c r="N239" i="7"/>
  <c r="N240" i="7"/>
  <c r="P240" i="7" s="1"/>
  <c r="N241" i="7"/>
  <c r="P241" i="7" s="1"/>
  <c r="N242" i="7"/>
  <c r="N243" i="7"/>
  <c r="N244" i="7"/>
  <c r="N245" i="7"/>
  <c r="N246" i="7"/>
  <c r="N247" i="7"/>
  <c r="N248" i="7"/>
  <c r="N249" i="7"/>
  <c r="N250" i="7"/>
  <c r="N251" i="7"/>
  <c r="P251" i="7" s="1"/>
  <c r="N252" i="7"/>
  <c r="N253" i="7"/>
  <c r="H210" i="7"/>
  <c r="H214" i="7"/>
  <c r="H218" i="7"/>
  <c r="I218" i="7" s="1"/>
  <c r="K218" i="7" s="1"/>
  <c r="H6" i="7"/>
  <c r="H7" i="7"/>
  <c r="I7" i="7" s="1"/>
  <c r="K7" i="7" s="1"/>
  <c r="H8" i="7"/>
  <c r="I8" i="7" s="1"/>
  <c r="K8" i="7" s="1"/>
  <c r="H9" i="7"/>
  <c r="H15" i="7"/>
  <c r="H16" i="7"/>
  <c r="I16" i="7" s="1"/>
  <c r="K16" i="7" s="1"/>
  <c r="H18" i="7"/>
  <c r="H24" i="7"/>
  <c r="I24" i="7" s="1"/>
  <c r="K24" i="7" s="1"/>
  <c r="H25" i="7"/>
  <c r="H30" i="7"/>
  <c r="H32" i="7"/>
  <c r="I32" i="7" s="1"/>
  <c r="K32" i="7" s="1"/>
  <c r="H36" i="7"/>
  <c r="H38" i="7"/>
  <c r="H39" i="7"/>
  <c r="H40" i="7"/>
  <c r="H47" i="7"/>
  <c r="H48" i="7"/>
  <c r="I48" i="7" s="1"/>
  <c r="K48" i="7" s="1"/>
  <c r="H49" i="7"/>
  <c r="H50" i="7"/>
  <c r="H52" i="7"/>
  <c r="H56" i="7"/>
  <c r="I56" i="7" s="1"/>
  <c r="K56" i="7" s="1"/>
  <c r="H60" i="7"/>
  <c r="H62" i="7"/>
  <c r="H63" i="7"/>
  <c r="I63" i="7" s="1"/>
  <c r="K63" i="7" s="1"/>
  <c r="H64" i="7"/>
  <c r="H68" i="7"/>
  <c r="H70" i="7"/>
  <c r="H72" i="7"/>
  <c r="I72" i="7" s="1"/>
  <c r="K72" i="7" s="1"/>
  <c r="H79" i="7"/>
  <c r="H80" i="7"/>
  <c r="I80" i="7" s="1"/>
  <c r="K80" i="7" s="1"/>
  <c r="H81" i="7"/>
  <c r="H82" i="7"/>
  <c r="I82" i="7" s="1"/>
  <c r="K82" i="7" s="1"/>
  <c r="H84" i="7"/>
  <c r="H88" i="7"/>
  <c r="I88" i="7" s="1"/>
  <c r="K88" i="7" s="1"/>
  <c r="H94" i="7"/>
  <c r="H96" i="7"/>
  <c r="I96" i="7" s="1"/>
  <c r="K96" i="7" s="1"/>
  <c r="H100" i="7"/>
  <c r="H102" i="7"/>
  <c r="H103" i="7"/>
  <c r="H104" i="7"/>
  <c r="H112" i="7"/>
  <c r="I112" i="7" s="1"/>
  <c r="K112" i="7" s="1"/>
  <c r="H113" i="7"/>
  <c r="H114" i="7"/>
  <c r="H120" i="7"/>
  <c r="I120" i="7" s="1"/>
  <c r="K120" i="7" s="1"/>
  <c r="H126" i="7"/>
  <c r="H128" i="7"/>
  <c r="H132" i="7"/>
  <c r="H134" i="7"/>
  <c r="H135" i="7"/>
  <c r="H136" i="7"/>
  <c r="I136" i="7" s="1"/>
  <c r="K136" i="7" s="1"/>
  <c r="H137" i="7"/>
  <c r="H144" i="7"/>
  <c r="I144" i="7" s="1"/>
  <c r="K144" i="7" s="1"/>
  <c r="H145" i="7"/>
  <c r="H146" i="7"/>
  <c r="H148" i="7"/>
  <c r="H152" i="7"/>
  <c r="I152" i="7" s="1"/>
  <c r="K152" i="7" s="1"/>
  <c r="H154" i="7"/>
  <c r="I154" i="7" s="1"/>
  <c r="K154" i="7" s="1"/>
  <c r="H158" i="7"/>
  <c r="H160" i="7"/>
  <c r="H164" i="7"/>
  <c r="H166" i="7"/>
  <c r="H167" i="7"/>
  <c r="H168" i="7"/>
  <c r="H169" i="7"/>
  <c r="H175" i="7"/>
  <c r="I175" i="7" s="1"/>
  <c r="K175" i="7" s="1"/>
  <c r="H176" i="7"/>
  <c r="H177" i="7"/>
  <c r="H178" i="7"/>
  <c r="I178" i="7" s="1"/>
  <c r="K178" i="7" s="1"/>
  <c r="H183" i="7"/>
  <c r="H184" i="7"/>
  <c r="I184" i="7" s="1"/>
  <c r="K184" i="7" s="1"/>
  <c r="H186" i="7"/>
  <c r="H187" i="7"/>
  <c r="H190" i="7"/>
  <c r="H192" i="7"/>
  <c r="H195" i="7"/>
  <c r="H198" i="7"/>
  <c r="H199" i="7"/>
  <c r="H200" i="7"/>
  <c r="I200" i="7" s="1"/>
  <c r="K200" i="7" s="1"/>
  <c r="H201" i="7"/>
  <c r="H204" i="7"/>
  <c r="H208" i="7"/>
  <c r="I208" i="7" s="1"/>
  <c r="K208" i="7" s="1"/>
  <c r="H211" i="7"/>
  <c r="I211" i="7" s="1"/>
  <c r="K211" i="7" s="1"/>
  <c r="H212" i="7"/>
  <c r="H213" i="7"/>
  <c r="H215" i="7"/>
  <c r="H216" i="7"/>
  <c r="I216" i="7" s="1"/>
  <c r="K216" i="7" s="1"/>
  <c r="H219" i="7"/>
  <c r="H221" i="7"/>
  <c r="H224" i="7"/>
  <c r="H227" i="7"/>
  <c r="H232" i="7"/>
  <c r="I232" i="7" s="1"/>
  <c r="K232" i="7" s="1"/>
  <c r="H233" i="7"/>
  <c r="H235" i="7"/>
  <c r="H236" i="7"/>
  <c r="H240" i="7"/>
  <c r="I240" i="7" s="1"/>
  <c r="K240" i="7" s="1"/>
  <c r="H244" i="7"/>
  <c r="H245" i="7"/>
  <c r="H247" i="7"/>
  <c r="H248" i="7"/>
  <c r="I248" i="7" s="1"/>
  <c r="K248" i="7" s="1"/>
  <c r="H251" i="7"/>
  <c r="H253" i="7"/>
  <c r="G3" i="7"/>
  <c r="G4" i="7"/>
  <c r="G5" i="7"/>
  <c r="G6" i="7"/>
  <c r="I6" i="7" s="1"/>
  <c r="K6" i="7" s="1"/>
  <c r="G7" i="7"/>
  <c r="G8" i="7"/>
  <c r="G9" i="7"/>
  <c r="I9" i="7" s="1"/>
  <c r="K9" i="7" s="1"/>
  <c r="G10" i="7"/>
  <c r="G11" i="7"/>
  <c r="G12" i="7"/>
  <c r="G13" i="7"/>
  <c r="I13" i="7" s="1"/>
  <c r="K13" i="7" s="1"/>
  <c r="G14" i="7"/>
  <c r="G15" i="7"/>
  <c r="G16" i="7"/>
  <c r="G17" i="7"/>
  <c r="G18" i="7"/>
  <c r="G19" i="7"/>
  <c r="G20" i="7"/>
  <c r="G21" i="7"/>
  <c r="I21" i="7" s="1"/>
  <c r="K21" i="7" s="1"/>
  <c r="G22" i="7"/>
  <c r="G23" i="7"/>
  <c r="G24" i="7"/>
  <c r="G25" i="7"/>
  <c r="G26" i="7"/>
  <c r="I26" i="7" s="1"/>
  <c r="K26" i="7" s="1"/>
  <c r="G27" i="7"/>
  <c r="G28" i="7"/>
  <c r="G29" i="7"/>
  <c r="G30" i="7"/>
  <c r="G31" i="7"/>
  <c r="G32" i="7"/>
  <c r="G33" i="7"/>
  <c r="G34" i="7"/>
  <c r="G35" i="7"/>
  <c r="G36" i="7"/>
  <c r="G37" i="7"/>
  <c r="I37" i="7" s="1"/>
  <c r="K37" i="7" s="1"/>
  <c r="G38" i="7"/>
  <c r="I38" i="7" s="1"/>
  <c r="K38" i="7" s="1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I53" i="7" s="1"/>
  <c r="K53" i="7" s="1"/>
  <c r="G54" i="7"/>
  <c r="G55" i="7"/>
  <c r="G56" i="7"/>
  <c r="G57" i="7"/>
  <c r="G58" i="7"/>
  <c r="G59" i="7"/>
  <c r="I59" i="7" s="1"/>
  <c r="K59" i="7" s="1"/>
  <c r="G60" i="7"/>
  <c r="G61" i="7"/>
  <c r="I61" i="7" s="1"/>
  <c r="K61" i="7" s="1"/>
  <c r="G62" i="7"/>
  <c r="I62" i="7" s="1"/>
  <c r="K62" i="7" s="1"/>
  <c r="G63" i="7"/>
  <c r="G64" i="7"/>
  <c r="G65" i="7"/>
  <c r="G66" i="7"/>
  <c r="G67" i="7"/>
  <c r="G68" i="7"/>
  <c r="G69" i="7"/>
  <c r="I69" i="7" s="1"/>
  <c r="K69" i="7" s="1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I85" i="7" s="1"/>
  <c r="K85" i="7" s="1"/>
  <c r="G86" i="7"/>
  <c r="G87" i="7"/>
  <c r="G88" i="7"/>
  <c r="G89" i="7"/>
  <c r="G90" i="7"/>
  <c r="G91" i="7"/>
  <c r="I91" i="7" s="1"/>
  <c r="K91" i="7" s="1"/>
  <c r="G92" i="7"/>
  <c r="G93" i="7"/>
  <c r="I93" i="7" s="1"/>
  <c r="K93" i="7" s="1"/>
  <c r="G94" i="7"/>
  <c r="G95" i="7"/>
  <c r="G96" i="7"/>
  <c r="G97" i="7"/>
  <c r="G98" i="7"/>
  <c r="G99" i="7"/>
  <c r="G100" i="7"/>
  <c r="G101" i="7"/>
  <c r="I101" i="7" s="1"/>
  <c r="K101" i="7" s="1"/>
  <c r="G102" i="7"/>
  <c r="I102" i="7" s="1"/>
  <c r="K102" i="7" s="1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I116" i="7" s="1"/>
  <c r="K116" i="7" s="1"/>
  <c r="G117" i="7"/>
  <c r="I117" i="7" s="1"/>
  <c r="K117" i="7" s="1"/>
  <c r="G118" i="7"/>
  <c r="G119" i="7"/>
  <c r="G120" i="7"/>
  <c r="G121" i="7"/>
  <c r="G122" i="7"/>
  <c r="G123" i="7"/>
  <c r="G124" i="7"/>
  <c r="G125" i="7"/>
  <c r="G126" i="7"/>
  <c r="I126" i="7" s="1"/>
  <c r="K126" i="7" s="1"/>
  <c r="G127" i="7"/>
  <c r="G128" i="7"/>
  <c r="G129" i="7"/>
  <c r="G130" i="7"/>
  <c r="G131" i="7"/>
  <c r="I131" i="7" s="1"/>
  <c r="K131" i="7" s="1"/>
  <c r="G132" i="7"/>
  <c r="I132" i="7" s="1"/>
  <c r="K132" i="7" s="1"/>
  <c r="G133" i="7"/>
  <c r="G134" i="7"/>
  <c r="I134" i="7" s="1"/>
  <c r="K134" i="7" s="1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I148" i="7" s="1"/>
  <c r="K148" i="7" s="1"/>
  <c r="G149" i="7"/>
  <c r="I149" i="7" s="1"/>
  <c r="K149" i="7" s="1"/>
  <c r="G150" i="7"/>
  <c r="G151" i="7"/>
  <c r="G152" i="7"/>
  <c r="G153" i="7"/>
  <c r="G154" i="7"/>
  <c r="G155" i="7"/>
  <c r="G156" i="7"/>
  <c r="G157" i="7"/>
  <c r="G158" i="7"/>
  <c r="G159" i="7"/>
  <c r="G160" i="7"/>
  <c r="I160" i="7" s="1"/>
  <c r="K160" i="7" s="1"/>
  <c r="G161" i="7"/>
  <c r="G162" i="7"/>
  <c r="G163" i="7"/>
  <c r="I163" i="7" s="1"/>
  <c r="K163" i="7" s="1"/>
  <c r="G164" i="7"/>
  <c r="G165" i="7"/>
  <c r="I165" i="7" s="1"/>
  <c r="K165" i="7" s="1"/>
  <c r="G166" i="7"/>
  <c r="I166" i="7" s="1"/>
  <c r="K166" i="7" s="1"/>
  <c r="G167" i="7"/>
  <c r="G168" i="7"/>
  <c r="G169" i="7"/>
  <c r="G170" i="7"/>
  <c r="G171" i="7"/>
  <c r="G172" i="7"/>
  <c r="G173" i="7"/>
  <c r="I173" i="7" s="1"/>
  <c r="K173" i="7" s="1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I189" i="7" s="1"/>
  <c r="K189" i="7" s="1"/>
  <c r="G190" i="7"/>
  <c r="I190" i="7" s="1"/>
  <c r="K190" i="7" s="1"/>
  <c r="G191" i="7"/>
  <c r="G192" i="7"/>
  <c r="I192" i="7" s="1"/>
  <c r="K192" i="7" s="1"/>
  <c r="G193" i="7"/>
  <c r="G194" i="7"/>
  <c r="G195" i="7"/>
  <c r="G196" i="7"/>
  <c r="G197" i="7"/>
  <c r="I197" i="7" s="1"/>
  <c r="K197" i="7" s="1"/>
  <c r="G198" i="7"/>
  <c r="I198" i="7" s="1"/>
  <c r="K198" i="7" s="1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I214" i="7" s="1"/>
  <c r="K214" i="7" s="1"/>
  <c r="G215" i="7"/>
  <c r="G216" i="7"/>
  <c r="G217" i="7"/>
  <c r="G218" i="7"/>
  <c r="G219" i="7"/>
  <c r="G220" i="7"/>
  <c r="G221" i="7"/>
  <c r="I221" i="7" s="1"/>
  <c r="K221" i="7" s="1"/>
  <c r="G222" i="7"/>
  <c r="G223" i="7"/>
  <c r="G224" i="7"/>
  <c r="G225" i="7"/>
  <c r="G226" i="7"/>
  <c r="G227" i="7"/>
  <c r="G228" i="7"/>
  <c r="G229" i="7"/>
  <c r="I229" i="7" s="1"/>
  <c r="K229" i="7" s="1"/>
  <c r="G230" i="7"/>
  <c r="G231" i="7"/>
  <c r="G232" i="7"/>
  <c r="G233" i="7"/>
  <c r="I233" i="7" s="1"/>
  <c r="K233" i="7" s="1"/>
  <c r="G234" i="7"/>
  <c r="G235" i="7"/>
  <c r="I235" i="7" s="1"/>
  <c r="K235" i="7" s="1"/>
  <c r="G236" i="7"/>
  <c r="G237" i="7"/>
  <c r="I237" i="7" s="1"/>
  <c r="K237" i="7" s="1"/>
  <c r="G238" i="7"/>
  <c r="G239" i="7"/>
  <c r="G240" i="7"/>
  <c r="G241" i="7"/>
  <c r="G242" i="7"/>
  <c r="G243" i="7"/>
  <c r="G244" i="7"/>
  <c r="G245" i="7"/>
  <c r="G246" i="7"/>
  <c r="G247" i="7"/>
  <c r="I247" i="7" s="1"/>
  <c r="K247" i="7" s="1"/>
  <c r="G248" i="7"/>
  <c r="G249" i="7"/>
  <c r="G250" i="7"/>
  <c r="G251" i="7"/>
  <c r="G252" i="7"/>
  <c r="G253" i="7"/>
  <c r="I253" i="7" s="1"/>
  <c r="K253" i="7" s="1"/>
  <c r="P155" i="7" l="1"/>
  <c r="P190" i="7"/>
  <c r="I209" i="7"/>
  <c r="K209" i="7" s="1"/>
  <c r="I161" i="7"/>
  <c r="K161" i="7" s="1"/>
  <c r="P143" i="7"/>
  <c r="I128" i="7"/>
  <c r="K128" i="7" s="1"/>
  <c r="I40" i="7"/>
  <c r="K40" i="7" s="1"/>
  <c r="P90" i="7"/>
  <c r="P12" i="7"/>
  <c r="P189" i="7"/>
  <c r="I215" i="7"/>
  <c r="K215" i="7" s="1"/>
  <c r="I199" i="7"/>
  <c r="K199" i="7" s="1"/>
  <c r="I183" i="7"/>
  <c r="K183" i="7" s="1"/>
  <c r="I167" i="7"/>
  <c r="K167" i="7" s="1"/>
  <c r="I135" i="7"/>
  <c r="K135" i="7" s="1"/>
  <c r="I103" i="7"/>
  <c r="K103" i="7" s="1"/>
  <c r="I79" i="7"/>
  <c r="K79" i="7" s="1"/>
  <c r="I47" i="7"/>
  <c r="K47" i="7" s="1"/>
  <c r="I39" i="7"/>
  <c r="K39" i="7" s="1"/>
  <c r="I15" i="7"/>
  <c r="K15" i="7" s="1"/>
  <c r="P210" i="7"/>
  <c r="P186" i="7"/>
  <c r="P82" i="7"/>
  <c r="P58" i="7"/>
  <c r="P60" i="7"/>
  <c r="P253" i="7"/>
  <c r="P218" i="7"/>
  <c r="P227" i="7"/>
  <c r="P154" i="7"/>
  <c r="P70" i="7"/>
  <c r="P27" i="7"/>
  <c r="P50" i="7"/>
  <c r="P144" i="7"/>
  <c r="P128" i="7"/>
  <c r="P112" i="7"/>
  <c r="P96" i="7"/>
  <c r="P88" i="7"/>
  <c r="P64" i="7"/>
  <c r="P16" i="7"/>
  <c r="R15" i="7"/>
  <c r="I212" i="7"/>
  <c r="K212" i="7" s="1"/>
  <c r="I180" i="7"/>
  <c r="K180" i="7" s="1"/>
  <c r="I172" i="7"/>
  <c r="K172" i="7" s="1"/>
  <c r="I108" i="7"/>
  <c r="K108" i="7" s="1"/>
  <c r="I68" i="7"/>
  <c r="K68" i="7" s="1"/>
  <c r="P199" i="7"/>
  <c r="P167" i="7"/>
  <c r="P79" i="7"/>
  <c r="P7" i="7"/>
  <c r="I227" i="7"/>
  <c r="K227" i="7" s="1"/>
  <c r="I219" i="7"/>
  <c r="K219" i="7" s="1"/>
  <c r="I195" i="7"/>
  <c r="K195" i="7" s="1"/>
  <c r="I155" i="7"/>
  <c r="K155" i="7" s="1"/>
  <c r="I123" i="7"/>
  <c r="K123" i="7" s="1"/>
  <c r="I83" i="7"/>
  <c r="K83" i="7" s="1"/>
  <c r="I67" i="7"/>
  <c r="K67" i="7" s="1"/>
  <c r="I27" i="7"/>
  <c r="K27" i="7" s="1"/>
  <c r="P238" i="7"/>
  <c r="P158" i="7"/>
  <c r="P126" i="7"/>
  <c r="P94" i="7"/>
  <c r="P62" i="7"/>
  <c r="P146" i="7"/>
  <c r="P69" i="7"/>
  <c r="I210" i="7"/>
  <c r="K210" i="7" s="1"/>
  <c r="I202" i="7"/>
  <c r="K202" i="7" s="1"/>
  <c r="I186" i="7"/>
  <c r="K186" i="7" s="1"/>
  <c r="I146" i="7"/>
  <c r="K146" i="7" s="1"/>
  <c r="I138" i="7"/>
  <c r="K138" i="7" s="1"/>
  <c r="I114" i="7"/>
  <c r="K114" i="7" s="1"/>
  <c r="I98" i="7"/>
  <c r="K98" i="7" s="1"/>
  <c r="I50" i="7"/>
  <c r="K50" i="7" s="1"/>
  <c r="I18" i="7"/>
  <c r="K18" i="7" s="1"/>
  <c r="I158" i="7"/>
  <c r="K158" i="7" s="1"/>
  <c r="I94" i="7"/>
  <c r="K94" i="7" s="1"/>
  <c r="I70" i="7"/>
  <c r="K70" i="7" s="1"/>
  <c r="I30" i="7"/>
  <c r="K30" i="7" s="1"/>
  <c r="P169" i="7"/>
  <c r="P145" i="7"/>
  <c r="P49" i="7"/>
  <c r="P163" i="7"/>
  <c r="P91" i="7"/>
  <c r="I245" i="7"/>
  <c r="K245" i="7" s="1"/>
  <c r="I181" i="7"/>
  <c r="K181" i="7" s="1"/>
  <c r="I157" i="7"/>
  <c r="K157" i="7" s="1"/>
  <c r="I133" i="7"/>
  <c r="K133" i="7" s="1"/>
  <c r="I125" i="7"/>
  <c r="K125" i="7" s="1"/>
  <c r="I109" i="7"/>
  <c r="K109" i="7" s="1"/>
  <c r="I29" i="7"/>
  <c r="K29" i="7" s="1"/>
  <c r="P248" i="7"/>
  <c r="P216" i="7"/>
  <c r="P48" i="7"/>
  <c r="P245" i="7"/>
  <c r="P237" i="7"/>
  <c r="P221" i="7"/>
  <c r="P181" i="7"/>
  <c r="P125" i="7"/>
  <c r="P117" i="7"/>
  <c r="P109" i="7"/>
  <c r="P101" i="7"/>
  <c r="P21" i="7"/>
  <c r="P197" i="7"/>
  <c r="I225" i="7"/>
  <c r="K225" i="7" s="1"/>
  <c r="I201" i="7"/>
  <c r="K201" i="7" s="1"/>
  <c r="I177" i="7"/>
  <c r="K177" i="7" s="1"/>
  <c r="I169" i="7"/>
  <c r="K169" i="7" s="1"/>
  <c r="I145" i="7"/>
  <c r="K145" i="7" s="1"/>
  <c r="I137" i="7"/>
  <c r="K137" i="7" s="1"/>
  <c r="I129" i="7"/>
  <c r="K129" i="7" s="1"/>
  <c r="I113" i="7"/>
  <c r="K113" i="7" s="1"/>
  <c r="I81" i="7"/>
  <c r="K81" i="7" s="1"/>
  <c r="I49" i="7"/>
  <c r="K49" i="7" s="1"/>
  <c r="I41" i="7"/>
  <c r="K41" i="7" s="1"/>
  <c r="I25" i="7"/>
  <c r="K25" i="7" s="1"/>
  <c r="P244" i="7"/>
  <c r="P236" i="7"/>
  <c r="P212" i="7"/>
  <c r="P204" i="7"/>
  <c r="P180" i="7"/>
  <c r="P172" i="7"/>
  <c r="P164" i="7"/>
  <c r="P148" i="7"/>
  <c r="P124" i="7"/>
  <c r="P116" i="7"/>
  <c r="P108" i="7"/>
  <c r="P100" i="7"/>
  <c r="P84" i="7"/>
  <c r="P68" i="7"/>
  <c r="P52" i="7"/>
  <c r="P20" i="7"/>
  <c r="P187" i="7"/>
  <c r="P131" i="7"/>
  <c r="P59" i="7"/>
  <c r="P4" i="7"/>
  <c r="I249" i="7"/>
  <c r="K249" i="7" s="1"/>
  <c r="I224" i="7"/>
  <c r="K224" i="7" s="1"/>
  <c r="I104" i="7"/>
  <c r="K104" i="7" s="1"/>
  <c r="I64" i="7"/>
  <c r="K64" i="7" s="1"/>
  <c r="P18" i="7"/>
  <c r="P209" i="7"/>
  <c r="P17" i="7"/>
  <c r="R195" i="7"/>
  <c r="P195" i="7"/>
  <c r="R178" i="7"/>
  <c r="P6" i="7"/>
  <c r="L265" i="6" s="1"/>
  <c r="I244" i="7"/>
  <c r="K244" i="7" s="1"/>
  <c r="I236" i="7"/>
  <c r="K236" i="7" s="1"/>
  <c r="I228" i="7"/>
  <c r="K228" i="7" s="1"/>
  <c r="I220" i="7"/>
  <c r="K220" i="7" s="1"/>
  <c r="I204" i="7"/>
  <c r="K204" i="7" s="1"/>
  <c r="P47" i="7"/>
  <c r="P123" i="7"/>
  <c r="I213" i="7"/>
  <c r="K213" i="7" s="1"/>
  <c r="I251" i="7"/>
  <c r="K251" i="7" s="1"/>
  <c r="I171" i="7"/>
  <c r="K171" i="7" s="1"/>
  <c r="I139" i="7"/>
  <c r="K139" i="7" s="1"/>
  <c r="P134" i="7"/>
  <c r="P30" i="7"/>
  <c r="P247" i="7"/>
  <c r="I238" i="7"/>
  <c r="K238" i="7" s="1"/>
  <c r="P176" i="7"/>
  <c r="I187" i="7"/>
  <c r="K187" i="7" s="1"/>
  <c r="I115" i="7"/>
  <c r="K115" i="7" s="1"/>
  <c r="I51" i="7"/>
  <c r="K51" i="7" s="1"/>
  <c r="P213" i="7"/>
  <c r="P85" i="7"/>
  <c r="P61" i="7"/>
  <c r="P13" i="7"/>
  <c r="P111" i="7"/>
  <c r="I164" i="7"/>
  <c r="K164" i="7" s="1"/>
  <c r="I100" i="7"/>
  <c r="K100" i="7" s="1"/>
  <c r="I84" i="7"/>
  <c r="K84" i="7" s="1"/>
  <c r="I60" i="7"/>
  <c r="K60" i="7" s="1"/>
  <c r="I52" i="7"/>
  <c r="K52" i="7" s="1"/>
  <c r="I44" i="7"/>
  <c r="K44" i="7" s="1"/>
  <c r="I36" i="7"/>
  <c r="K36" i="7" s="1"/>
  <c r="I12" i="7"/>
  <c r="K12" i="7" s="1"/>
  <c r="I4" i="7"/>
  <c r="P103" i="7"/>
  <c r="P71" i="7"/>
  <c r="P63" i="7"/>
  <c r="P243" i="7"/>
  <c r="P235" i="7"/>
  <c r="P211" i="7"/>
  <c r="P203" i="7"/>
  <c r="P147" i="7"/>
  <c r="P107" i="7"/>
  <c r="P83" i="7"/>
  <c r="P3" i="7"/>
  <c r="P234" i="7"/>
  <c r="P138" i="7"/>
  <c r="P106" i="7"/>
  <c r="P42" i="7"/>
  <c r="H252" i="7"/>
  <c r="I252" i="7" s="1"/>
  <c r="K252" i="7" s="1"/>
  <c r="O252" i="7"/>
  <c r="R252" i="7" s="1"/>
  <c r="H28" i="7"/>
  <c r="I28" i="7" s="1"/>
  <c r="K28" i="7" s="1"/>
  <c r="O28" i="7"/>
  <c r="R28" i="7" s="1"/>
  <c r="H106" i="7"/>
  <c r="I106" i="7" s="1"/>
  <c r="K106" i="7" s="1"/>
  <c r="O106" i="7"/>
  <c r="R106" i="7" s="1"/>
  <c r="O156" i="7"/>
  <c r="R156" i="7" s="1"/>
  <c r="H156" i="7"/>
  <c r="I156" i="7" s="1"/>
  <c r="K156" i="7" s="1"/>
  <c r="O223" i="7"/>
  <c r="R223" i="7" s="1"/>
  <c r="H223" i="7"/>
  <c r="I223" i="7" s="1"/>
  <c r="K223" i="7" s="1"/>
  <c r="O226" i="7"/>
  <c r="H226" i="7"/>
  <c r="I226" i="7" s="1"/>
  <c r="K226" i="7" s="1"/>
  <c r="O95" i="7"/>
  <c r="R95" i="7" s="1"/>
  <c r="H95" i="7"/>
  <c r="I95" i="7" s="1"/>
  <c r="K95" i="7" s="1"/>
  <c r="H170" i="7"/>
  <c r="I170" i="7" s="1"/>
  <c r="K170" i="7" s="1"/>
  <c r="O170" i="7"/>
  <c r="R170" i="7" s="1"/>
  <c r="O194" i="7"/>
  <c r="H194" i="7"/>
  <c r="I194" i="7" s="1"/>
  <c r="K194" i="7" s="1"/>
  <c r="O42" i="7"/>
  <c r="R42" i="7" s="1"/>
  <c r="H42" i="7"/>
  <c r="I42" i="7" s="1"/>
  <c r="K42" i="7" s="1"/>
  <c r="O185" i="7"/>
  <c r="R185" i="7" s="1"/>
  <c r="H185" i="7"/>
  <c r="I185" i="7" s="1"/>
  <c r="K185" i="7" s="1"/>
  <c r="O57" i="7"/>
  <c r="R57" i="7" s="1"/>
  <c r="H57" i="7"/>
  <c r="I57" i="7" s="1"/>
  <c r="K57" i="7" s="1"/>
  <c r="O159" i="7"/>
  <c r="R159" i="7" s="1"/>
  <c r="H159" i="7"/>
  <c r="I159" i="7" s="1"/>
  <c r="K159" i="7" s="1"/>
  <c r="O220" i="7"/>
  <c r="R220" i="7" s="1"/>
  <c r="H220" i="7"/>
  <c r="O121" i="7"/>
  <c r="R121" i="7" s="1"/>
  <c r="H121" i="7"/>
  <c r="I121" i="7" s="1"/>
  <c r="K121" i="7" s="1"/>
  <c r="H191" i="7"/>
  <c r="I191" i="7" s="1"/>
  <c r="K191" i="7" s="1"/>
  <c r="O191" i="7"/>
  <c r="R191" i="7" s="1"/>
  <c r="H217" i="7"/>
  <c r="I217" i="7" s="1"/>
  <c r="K217" i="7" s="1"/>
  <c r="O217" i="7"/>
  <c r="R217" i="7" s="1"/>
  <c r="O92" i="7"/>
  <c r="R92" i="7" s="1"/>
  <c r="H92" i="7"/>
  <c r="I92" i="7" s="1"/>
  <c r="K92" i="7" s="1"/>
  <c r="H188" i="7"/>
  <c r="I188" i="7" s="1"/>
  <c r="K188" i="7" s="1"/>
  <c r="O188" i="7"/>
  <c r="R188" i="7" s="1"/>
  <c r="H10" i="7"/>
  <c r="I10" i="7" s="1"/>
  <c r="K10" i="7" s="1"/>
  <c r="O10" i="7"/>
  <c r="R10" i="7" s="1"/>
  <c r="O66" i="7"/>
  <c r="R66" i="7" s="1"/>
  <c r="H66" i="7"/>
  <c r="I66" i="7" s="1"/>
  <c r="K66" i="7" s="1"/>
  <c r="O249" i="7"/>
  <c r="R249" i="7" s="1"/>
  <c r="H249" i="7"/>
  <c r="O31" i="7"/>
  <c r="R31" i="7" s="1"/>
  <c r="H31" i="7"/>
  <c r="I31" i="7" s="1"/>
  <c r="K31" i="7" s="1"/>
  <c r="H162" i="7"/>
  <c r="I162" i="7" s="1"/>
  <c r="K162" i="7" s="1"/>
  <c r="O162" i="7"/>
  <c r="R162" i="7" s="1"/>
  <c r="O74" i="7"/>
  <c r="R74" i="7" s="1"/>
  <c r="H74" i="7"/>
  <c r="I74" i="7" s="1"/>
  <c r="K74" i="7" s="1"/>
  <c r="O130" i="7"/>
  <c r="H130" i="7"/>
  <c r="I130" i="7" s="1"/>
  <c r="K130" i="7" s="1"/>
  <c r="O153" i="7"/>
  <c r="R153" i="7" s="1"/>
  <c r="H153" i="7"/>
  <c r="I153" i="7" s="1"/>
  <c r="K153" i="7" s="1"/>
  <c r="O23" i="7"/>
  <c r="R23" i="7" s="1"/>
  <c r="H23" i="7"/>
  <c r="I23" i="7" s="1"/>
  <c r="K23" i="7" s="1"/>
  <c r="H76" i="7"/>
  <c r="I76" i="7" s="1"/>
  <c r="K76" i="7" s="1"/>
  <c r="O76" i="7"/>
  <c r="R76" i="7" s="1"/>
  <c r="O206" i="7"/>
  <c r="H206" i="7"/>
  <c r="I206" i="7" s="1"/>
  <c r="K206" i="7" s="1"/>
  <c r="H143" i="7"/>
  <c r="I143" i="7" s="1"/>
  <c r="K143" i="7" s="1"/>
  <c r="O209" i="7"/>
  <c r="R209" i="7" s="1"/>
  <c r="H87" i="7"/>
  <c r="I87" i="7" s="1"/>
  <c r="K87" i="7" s="1"/>
  <c r="O87" i="7"/>
  <c r="H115" i="7"/>
  <c r="O115" i="7"/>
  <c r="R115" i="7" s="1"/>
  <c r="O140" i="7"/>
  <c r="R140" i="7" s="1"/>
  <c r="H140" i="7"/>
  <c r="I140" i="7" s="1"/>
  <c r="K140" i="7" s="1"/>
  <c r="H111" i="7"/>
  <c r="I111" i="7" s="1"/>
  <c r="K111" i="7" s="1"/>
  <c r="O14" i="7"/>
  <c r="R14" i="7" s="1"/>
  <c r="H14" i="7"/>
  <c r="I14" i="7" s="1"/>
  <c r="K14" i="7" s="1"/>
  <c r="O33" i="7"/>
  <c r="R33" i="7" s="1"/>
  <c r="H33" i="7"/>
  <c r="I33" i="7" s="1"/>
  <c r="K33" i="7" s="1"/>
  <c r="O207" i="7"/>
  <c r="H5" i="7"/>
  <c r="I5" i="7" s="1"/>
  <c r="K5" i="7" s="1"/>
  <c r="O5" i="7"/>
  <c r="R5" i="7" s="1"/>
  <c r="H11" i="7"/>
  <c r="I11" i="7" s="1"/>
  <c r="K11" i="7" s="1"/>
  <c r="O11" i="7"/>
  <c r="R11" i="7" s="1"/>
  <c r="H231" i="7"/>
  <c r="I231" i="7" s="1"/>
  <c r="K231" i="7" s="1"/>
  <c r="H203" i="7"/>
  <c r="I203" i="7" s="1"/>
  <c r="K203" i="7" s="1"/>
  <c r="H90" i="7"/>
  <c r="I90" i="7" s="1"/>
  <c r="K90" i="7" s="1"/>
  <c r="H73" i="7"/>
  <c r="I73" i="7" s="1"/>
  <c r="K73" i="7" s="1"/>
  <c r="H234" i="7"/>
  <c r="I234" i="7" s="1"/>
  <c r="K234" i="7" s="1"/>
  <c r="O228" i="7"/>
  <c r="R228" i="7" s="1"/>
  <c r="O202" i="7"/>
  <c r="R202" i="7" s="1"/>
  <c r="O179" i="7"/>
  <c r="R179" i="7" s="1"/>
  <c r="H43" i="7"/>
  <c r="I43" i="7" s="1"/>
  <c r="K43" i="7" s="1"/>
  <c r="O43" i="7"/>
  <c r="R43" i="7" s="1"/>
  <c r="O78" i="7"/>
  <c r="H78" i="7"/>
  <c r="I78" i="7" s="1"/>
  <c r="K78" i="7" s="1"/>
  <c r="H97" i="7"/>
  <c r="I97" i="7" s="1"/>
  <c r="K97" i="7" s="1"/>
  <c r="O97" i="7"/>
  <c r="R97" i="7" s="1"/>
  <c r="O250" i="7"/>
  <c r="H250" i="7"/>
  <c r="I250" i="7" s="1"/>
  <c r="K250" i="7" s="1"/>
  <c r="O55" i="7"/>
  <c r="H55" i="7"/>
  <c r="I55" i="7" s="1"/>
  <c r="K55" i="7" s="1"/>
  <c r="O118" i="7"/>
  <c r="R118" i="7" s="1"/>
  <c r="H118" i="7"/>
  <c r="I118" i="7" s="1"/>
  <c r="K118" i="7" s="1"/>
  <c r="H20" i="7"/>
  <c r="I20" i="7" s="1"/>
  <c r="K20" i="7" s="1"/>
  <c r="O150" i="7"/>
  <c r="R150" i="7" s="1"/>
  <c r="H150" i="7"/>
  <c r="I150" i="7" s="1"/>
  <c r="K150" i="7" s="1"/>
  <c r="H242" i="7"/>
  <c r="I242" i="7" s="1"/>
  <c r="K242" i="7" s="1"/>
  <c r="O242" i="7"/>
  <c r="H124" i="7"/>
  <c r="I124" i="7" s="1"/>
  <c r="K124" i="7" s="1"/>
  <c r="O41" i="7"/>
  <c r="R41" i="7" s="1"/>
  <c r="H193" i="7"/>
  <c r="I193" i="7" s="1"/>
  <c r="K193" i="7" s="1"/>
  <c r="H122" i="7"/>
  <c r="I122" i="7" s="1"/>
  <c r="K122" i="7" s="1"/>
  <c r="H17" i="7"/>
  <c r="I17" i="7" s="1"/>
  <c r="K17" i="7" s="1"/>
  <c r="O229" i="7"/>
  <c r="O26" i="7"/>
  <c r="O46" i="7"/>
  <c r="R46" i="7" s="1"/>
  <c r="H46" i="7"/>
  <c r="I46" i="7" s="1"/>
  <c r="K46" i="7" s="1"/>
  <c r="O65" i="7"/>
  <c r="R65" i="7" s="1"/>
  <c r="H65" i="7"/>
  <c r="I65" i="7" s="1"/>
  <c r="K65" i="7" s="1"/>
  <c r="H141" i="7"/>
  <c r="I141" i="7" s="1"/>
  <c r="K141" i="7" s="1"/>
  <c r="O141" i="7"/>
  <c r="H89" i="7"/>
  <c r="I89" i="7" s="1"/>
  <c r="K89" i="7" s="1"/>
  <c r="H58" i="7"/>
  <c r="I58" i="7" s="1"/>
  <c r="K58" i="7" s="1"/>
  <c r="O239" i="7"/>
  <c r="O165" i="7"/>
  <c r="R165" i="7" s="1"/>
  <c r="O127" i="7"/>
  <c r="R127" i="7" s="1"/>
  <c r="O22" i="7"/>
  <c r="H22" i="7"/>
  <c r="I22" i="7" s="1"/>
  <c r="K22" i="7" s="1"/>
  <c r="H34" i="7"/>
  <c r="I34" i="7" s="1"/>
  <c r="K34" i="7" s="1"/>
  <c r="O34" i="7"/>
  <c r="R34" i="7" s="1"/>
  <c r="H75" i="7"/>
  <c r="I75" i="7" s="1"/>
  <c r="K75" i="7" s="1"/>
  <c r="O75" i="7"/>
  <c r="R75" i="7" s="1"/>
  <c r="O110" i="7"/>
  <c r="H110" i="7"/>
  <c r="I110" i="7" s="1"/>
  <c r="K110" i="7" s="1"/>
  <c r="H205" i="7"/>
  <c r="I205" i="7" s="1"/>
  <c r="K205" i="7" s="1"/>
  <c r="O205" i="7"/>
  <c r="R205" i="7" s="1"/>
  <c r="O86" i="7"/>
  <c r="R86" i="7" s="1"/>
  <c r="H86" i="7"/>
  <c r="I86" i="7" s="1"/>
  <c r="K86" i="7" s="1"/>
  <c r="H139" i="7"/>
  <c r="O139" i="7"/>
  <c r="R139" i="7" s="1"/>
  <c r="H196" i="7"/>
  <c r="I196" i="7" s="1"/>
  <c r="K196" i="7" s="1"/>
  <c r="O196" i="7"/>
  <c r="R196" i="7" s="1"/>
  <c r="H174" i="7"/>
  <c r="I174" i="7" s="1"/>
  <c r="K174" i="7" s="1"/>
  <c r="H45" i="7"/>
  <c r="I45" i="7" s="1"/>
  <c r="K45" i="7" s="1"/>
  <c r="O45" i="7"/>
  <c r="O133" i="7"/>
  <c r="R133" i="7" s="1"/>
  <c r="H77" i="7"/>
  <c r="I77" i="7" s="1"/>
  <c r="K77" i="7" s="1"/>
  <c r="O77" i="7"/>
  <c r="O171" i="7"/>
  <c r="R171" i="7" s="1"/>
  <c r="O182" i="7"/>
  <c r="R182" i="7" s="1"/>
  <c r="H182" i="7"/>
  <c r="I182" i="7" s="1"/>
  <c r="K182" i="7" s="1"/>
  <c r="O246" i="7"/>
  <c r="R246" i="7" s="1"/>
  <c r="H246" i="7"/>
  <c r="I246" i="7" s="1"/>
  <c r="K246" i="7" s="1"/>
  <c r="H105" i="7"/>
  <c r="I105" i="7" s="1"/>
  <c r="K105" i="7" s="1"/>
  <c r="H238" i="7"/>
  <c r="H151" i="7"/>
  <c r="I151" i="7" s="1"/>
  <c r="K151" i="7" s="1"/>
  <c r="O151" i="7"/>
  <c r="R151" i="7" s="1"/>
  <c r="H241" i="7"/>
  <c r="I241" i="7" s="1"/>
  <c r="K241" i="7" s="1"/>
  <c r="H71" i="7"/>
  <c r="I71" i="7" s="1"/>
  <c r="K71" i="7" s="1"/>
  <c r="O98" i="7"/>
  <c r="O83" i="7"/>
  <c r="R83" i="7" s="1"/>
  <c r="O51" i="7"/>
  <c r="R51" i="7" s="1"/>
  <c r="H19" i="7"/>
  <c r="I19" i="7" s="1"/>
  <c r="K19" i="7" s="1"/>
  <c r="O19" i="7"/>
  <c r="R19" i="7" s="1"/>
  <c r="H44" i="7"/>
  <c r="O44" i="7"/>
  <c r="O54" i="7"/>
  <c r="R54" i="7" s="1"/>
  <c r="H54" i="7"/>
  <c r="I54" i="7" s="1"/>
  <c r="K54" i="7" s="1"/>
  <c r="O142" i="7"/>
  <c r="R142" i="7" s="1"/>
  <c r="H142" i="7"/>
  <c r="I142" i="7" s="1"/>
  <c r="K142" i="7" s="1"/>
  <c r="O230" i="7"/>
  <c r="H230" i="7"/>
  <c r="I230" i="7" s="1"/>
  <c r="K230" i="7" s="1"/>
  <c r="O157" i="7"/>
  <c r="R157" i="7" s="1"/>
  <c r="O93" i="7"/>
  <c r="R93" i="7" s="1"/>
  <c r="O222" i="7"/>
  <c r="R222" i="7" s="1"/>
  <c r="H222" i="7"/>
  <c r="I222" i="7" s="1"/>
  <c r="K222" i="7" s="1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D9" i="6"/>
  <c r="D20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4" i="6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D4" i="6" s="1"/>
  <c r="C260" i="3"/>
  <c r="D5" i="6" s="1"/>
  <c r="C261" i="3"/>
  <c r="D6" i="6" s="1"/>
  <c r="C262" i="3"/>
  <c r="D7" i="6" s="1"/>
  <c r="C263" i="3"/>
  <c r="D8" i="6" s="1"/>
  <c r="C264" i="3"/>
  <c r="C265" i="3"/>
  <c r="D10" i="6" s="1"/>
  <c r="C266" i="3"/>
  <c r="D11" i="6" s="1"/>
  <c r="C267" i="3"/>
  <c r="D12" i="6" s="1"/>
  <c r="C268" i="3"/>
  <c r="D13" i="6" s="1"/>
  <c r="C269" i="3"/>
  <c r="D14" i="6" s="1"/>
  <c r="C270" i="3"/>
  <c r="D15" i="6" s="1"/>
  <c r="C271" i="3"/>
  <c r="D16" i="6" s="1"/>
  <c r="C272" i="3"/>
  <c r="D17" i="6" s="1"/>
  <c r="C273" i="3"/>
  <c r="D18" i="6" s="1"/>
  <c r="C274" i="3"/>
  <c r="D19" i="6" s="1"/>
  <c r="C275" i="3"/>
  <c r="D20" i="6" s="1"/>
  <c r="C276" i="3"/>
  <c r="D21" i="6" s="1"/>
  <c r="C277" i="3"/>
  <c r="D22" i="6" s="1"/>
  <c r="C278" i="3"/>
  <c r="D23" i="6" s="1"/>
  <c r="C279" i="3"/>
  <c r="D24" i="6" s="1"/>
  <c r="C280" i="3"/>
  <c r="D25" i="6" s="1"/>
  <c r="C281" i="3"/>
  <c r="D26" i="6" s="1"/>
  <c r="C282" i="3"/>
  <c r="D27" i="6" s="1"/>
  <c r="C283" i="3"/>
  <c r="D28" i="6" s="1"/>
  <c r="C284" i="3"/>
  <c r="D29" i="6" s="1"/>
  <c r="C285" i="3"/>
  <c r="D30" i="6" s="1"/>
  <c r="C286" i="3"/>
  <c r="D31" i="6" s="1"/>
  <c r="C287" i="3"/>
  <c r="D32" i="6" s="1"/>
  <c r="C288" i="3"/>
  <c r="D33" i="6" s="1"/>
  <c r="C289" i="3"/>
  <c r="D34" i="6" s="1"/>
  <c r="C290" i="3"/>
  <c r="D35" i="6" s="1"/>
  <c r="C291" i="3"/>
  <c r="D36" i="6" s="1"/>
  <c r="C292" i="3"/>
  <c r="D37" i="6" s="1"/>
  <c r="C293" i="3"/>
  <c r="D38" i="6" s="1"/>
  <c r="C294" i="3"/>
  <c r="D39" i="6" s="1"/>
  <c r="C295" i="3"/>
  <c r="D40" i="6" s="1"/>
  <c r="C296" i="3"/>
  <c r="D41" i="6" s="1"/>
  <c r="C297" i="3"/>
  <c r="D42" i="6" s="1"/>
  <c r="C298" i="3"/>
  <c r="D43" i="6" s="1"/>
  <c r="C299" i="3"/>
  <c r="D44" i="6" s="1"/>
  <c r="C300" i="3"/>
  <c r="D45" i="6" s="1"/>
  <c r="C301" i="3"/>
  <c r="D46" i="6" s="1"/>
  <c r="C302" i="3"/>
  <c r="D47" i="6" s="1"/>
  <c r="C303" i="3"/>
  <c r="D48" i="6" s="1"/>
  <c r="C304" i="3"/>
  <c r="D49" i="6" s="1"/>
  <c r="C305" i="3"/>
  <c r="D50" i="6" s="1"/>
  <c r="C306" i="3"/>
  <c r="D51" i="6" s="1"/>
  <c r="C307" i="3"/>
  <c r="D52" i="6" s="1"/>
  <c r="C308" i="3"/>
  <c r="D53" i="6" s="1"/>
  <c r="C309" i="3"/>
  <c r="D54" i="6" s="1"/>
  <c r="C310" i="3"/>
  <c r="D55" i="6" s="1"/>
  <c r="C311" i="3"/>
  <c r="D56" i="6" s="1"/>
  <c r="C312" i="3"/>
  <c r="D57" i="6" s="1"/>
  <c r="C313" i="3"/>
  <c r="D58" i="6" s="1"/>
  <c r="C314" i="3"/>
  <c r="D59" i="6" s="1"/>
  <c r="C315" i="3"/>
  <c r="D60" i="6" s="1"/>
  <c r="C316" i="3"/>
  <c r="D61" i="6" s="1"/>
  <c r="C317" i="3"/>
  <c r="D62" i="6" s="1"/>
  <c r="C318" i="3"/>
  <c r="D63" i="6" s="1"/>
  <c r="C319" i="3"/>
  <c r="D64" i="6" s="1"/>
  <c r="C320" i="3"/>
  <c r="D65" i="6" s="1"/>
  <c r="C321" i="3"/>
  <c r="D66" i="6" s="1"/>
  <c r="C322" i="3"/>
  <c r="D67" i="6" s="1"/>
  <c r="C323" i="3"/>
  <c r="D68" i="6" s="1"/>
  <c r="C324" i="3"/>
  <c r="D69" i="6" s="1"/>
  <c r="C325" i="3"/>
  <c r="D70" i="6" s="1"/>
  <c r="C326" i="3"/>
  <c r="D71" i="6" s="1"/>
  <c r="C327" i="3"/>
  <c r="D72" i="6" s="1"/>
  <c r="C328" i="3"/>
  <c r="D73" i="6" s="1"/>
  <c r="C329" i="3"/>
  <c r="D74" i="6" s="1"/>
  <c r="C330" i="3"/>
  <c r="D75" i="6" s="1"/>
  <c r="C331" i="3"/>
  <c r="D76" i="6" s="1"/>
  <c r="C332" i="3"/>
  <c r="D77" i="6" s="1"/>
  <c r="C333" i="3"/>
  <c r="D78" i="6" s="1"/>
  <c r="C334" i="3"/>
  <c r="D79" i="6" s="1"/>
  <c r="C335" i="3"/>
  <c r="D80" i="6" s="1"/>
  <c r="C336" i="3"/>
  <c r="D81" i="6" s="1"/>
  <c r="C337" i="3"/>
  <c r="D82" i="6" s="1"/>
  <c r="C338" i="3"/>
  <c r="D83" i="6" s="1"/>
  <c r="C339" i="3"/>
  <c r="D84" i="6" s="1"/>
  <c r="C340" i="3"/>
  <c r="D85" i="6" s="1"/>
  <c r="C341" i="3"/>
  <c r="D86" i="6" s="1"/>
  <c r="C342" i="3"/>
  <c r="D87" i="6" s="1"/>
  <c r="C343" i="3"/>
  <c r="D88" i="6" s="1"/>
  <c r="C344" i="3"/>
  <c r="D89" i="6" s="1"/>
  <c r="C345" i="3"/>
  <c r="D90" i="6" s="1"/>
  <c r="C346" i="3"/>
  <c r="D91" i="6" s="1"/>
  <c r="C347" i="3"/>
  <c r="D92" i="6" s="1"/>
  <c r="C348" i="3"/>
  <c r="D93" i="6" s="1"/>
  <c r="C349" i="3"/>
  <c r="D94" i="6" s="1"/>
  <c r="C350" i="3"/>
  <c r="D95" i="6" s="1"/>
  <c r="C351" i="3"/>
  <c r="D96" i="6" s="1"/>
  <c r="C352" i="3"/>
  <c r="D97" i="6" s="1"/>
  <c r="C353" i="3"/>
  <c r="D98" i="6" s="1"/>
  <c r="C354" i="3"/>
  <c r="D99" i="6" s="1"/>
  <c r="C355" i="3"/>
  <c r="D100" i="6" s="1"/>
  <c r="C356" i="3"/>
  <c r="D101" i="6" s="1"/>
  <c r="C357" i="3"/>
  <c r="D102" i="6" s="1"/>
  <c r="C358" i="3"/>
  <c r="D103" i="6" s="1"/>
  <c r="C359" i="3"/>
  <c r="D104" i="6" s="1"/>
  <c r="C360" i="3"/>
  <c r="D105" i="6" s="1"/>
  <c r="C361" i="3"/>
  <c r="D106" i="6" s="1"/>
  <c r="C362" i="3"/>
  <c r="D107" i="6" s="1"/>
  <c r="C363" i="3"/>
  <c r="D108" i="6" s="1"/>
  <c r="C364" i="3"/>
  <c r="D109" i="6" s="1"/>
  <c r="C365" i="3"/>
  <c r="D110" i="6" s="1"/>
  <c r="C366" i="3"/>
  <c r="D111" i="6" s="1"/>
  <c r="C367" i="3"/>
  <c r="D112" i="6" s="1"/>
  <c r="C368" i="3"/>
  <c r="D113" i="6" s="1"/>
  <c r="C369" i="3"/>
  <c r="D114" i="6" s="1"/>
  <c r="C370" i="3"/>
  <c r="D115" i="6" s="1"/>
  <c r="C371" i="3"/>
  <c r="D116" i="6" s="1"/>
  <c r="C372" i="3"/>
  <c r="D117" i="6" s="1"/>
  <c r="C373" i="3"/>
  <c r="D118" i="6" s="1"/>
  <c r="C374" i="3"/>
  <c r="D119" i="6" s="1"/>
  <c r="C375" i="3"/>
  <c r="D120" i="6" s="1"/>
  <c r="C376" i="3"/>
  <c r="D121" i="6" s="1"/>
  <c r="C377" i="3"/>
  <c r="D122" i="6" s="1"/>
  <c r="C378" i="3"/>
  <c r="D123" i="6" s="1"/>
  <c r="C379" i="3"/>
  <c r="D124" i="6" s="1"/>
  <c r="C380" i="3"/>
  <c r="D125" i="6" s="1"/>
  <c r="C381" i="3"/>
  <c r="D126" i="6" s="1"/>
  <c r="C382" i="3"/>
  <c r="D127" i="6" s="1"/>
  <c r="C383" i="3"/>
  <c r="D128" i="6" s="1"/>
  <c r="C384" i="3"/>
  <c r="D129" i="6" s="1"/>
  <c r="C385" i="3"/>
  <c r="D130" i="6" s="1"/>
  <c r="C386" i="3"/>
  <c r="D131" i="6" s="1"/>
  <c r="C387" i="3"/>
  <c r="D132" i="6" s="1"/>
  <c r="C388" i="3"/>
  <c r="D133" i="6" s="1"/>
  <c r="C389" i="3"/>
  <c r="D134" i="6" s="1"/>
  <c r="C390" i="3"/>
  <c r="D135" i="6" s="1"/>
  <c r="C391" i="3"/>
  <c r="D136" i="6" s="1"/>
  <c r="C392" i="3"/>
  <c r="D137" i="6" s="1"/>
  <c r="C393" i="3"/>
  <c r="D138" i="6" s="1"/>
  <c r="C394" i="3"/>
  <c r="D139" i="6" s="1"/>
  <c r="C395" i="3"/>
  <c r="D140" i="6" s="1"/>
  <c r="C396" i="3"/>
  <c r="D141" i="6" s="1"/>
  <c r="C397" i="3"/>
  <c r="D142" i="6" s="1"/>
  <c r="C398" i="3"/>
  <c r="D143" i="6" s="1"/>
  <c r="C399" i="3"/>
  <c r="D144" i="6" s="1"/>
  <c r="C400" i="3"/>
  <c r="D145" i="6" s="1"/>
  <c r="C401" i="3"/>
  <c r="D146" i="6" s="1"/>
  <c r="C402" i="3"/>
  <c r="D147" i="6" s="1"/>
  <c r="C403" i="3"/>
  <c r="D148" i="6" s="1"/>
  <c r="C404" i="3"/>
  <c r="D149" i="6" s="1"/>
  <c r="C405" i="3"/>
  <c r="D150" i="6" s="1"/>
  <c r="C406" i="3"/>
  <c r="D151" i="6" s="1"/>
  <c r="C407" i="3"/>
  <c r="D152" i="6" s="1"/>
  <c r="C408" i="3"/>
  <c r="D153" i="6" s="1"/>
  <c r="C409" i="3"/>
  <c r="D154" i="6" s="1"/>
  <c r="C410" i="3"/>
  <c r="D155" i="6" s="1"/>
  <c r="C411" i="3"/>
  <c r="D156" i="6" s="1"/>
  <c r="C412" i="3"/>
  <c r="D157" i="6" s="1"/>
  <c r="C413" i="3"/>
  <c r="D158" i="6" s="1"/>
  <c r="C414" i="3"/>
  <c r="D159" i="6" s="1"/>
  <c r="C415" i="3"/>
  <c r="D160" i="6" s="1"/>
  <c r="C416" i="3"/>
  <c r="D161" i="6" s="1"/>
  <c r="C417" i="3"/>
  <c r="D162" i="6" s="1"/>
  <c r="C418" i="3"/>
  <c r="D163" i="6" s="1"/>
  <c r="C419" i="3"/>
  <c r="D164" i="6" s="1"/>
  <c r="C420" i="3"/>
  <c r="D165" i="6" s="1"/>
  <c r="C421" i="3"/>
  <c r="D166" i="6" s="1"/>
  <c r="C422" i="3"/>
  <c r="D167" i="6" s="1"/>
  <c r="C423" i="3"/>
  <c r="D168" i="6" s="1"/>
  <c r="C424" i="3"/>
  <c r="D169" i="6" s="1"/>
  <c r="C425" i="3"/>
  <c r="D170" i="6" s="1"/>
  <c r="C426" i="3"/>
  <c r="D171" i="6" s="1"/>
  <c r="C427" i="3"/>
  <c r="D172" i="6" s="1"/>
  <c r="C428" i="3"/>
  <c r="D173" i="6" s="1"/>
  <c r="C429" i="3"/>
  <c r="D174" i="6" s="1"/>
  <c r="C430" i="3"/>
  <c r="D175" i="6" s="1"/>
  <c r="C431" i="3"/>
  <c r="D176" i="6" s="1"/>
  <c r="C432" i="3"/>
  <c r="D177" i="6" s="1"/>
  <c r="C433" i="3"/>
  <c r="D178" i="6" s="1"/>
  <c r="C434" i="3"/>
  <c r="D179" i="6" s="1"/>
  <c r="C435" i="3"/>
  <c r="D180" i="6" s="1"/>
  <c r="C436" i="3"/>
  <c r="D181" i="6" s="1"/>
  <c r="C437" i="3"/>
  <c r="D182" i="6" s="1"/>
  <c r="C438" i="3"/>
  <c r="D183" i="6" s="1"/>
  <c r="C439" i="3"/>
  <c r="D184" i="6" s="1"/>
  <c r="C440" i="3"/>
  <c r="D185" i="6" s="1"/>
  <c r="C441" i="3"/>
  <c r="D186" i="6" s="1"/>
  <c r="C442" i="3"/>
  <c r="D187" i="6" s="1"/>
  <c r="C443" i="3"/>
  <c r="D188" i="6" s="1"/>
  <c r="C444" i="3"/>
  <c r="D189" i="6" s="1"/>
  <c r="C445" i="3"/>
  <c r="D190" i="6" s="1"/>
  <c r="C446" i="3"/>
  <c r="D191" i="6" s="1"/>
  <c r="C447" i="3"/>
  <c r="D192" i="6" s="1"/>
  <c r="C448" i="3"/>
  <c r="D193" i="6" s="1"/>
  <c r="C449" i="3"/>
  <c r="D194" i="6" s="1"/>
  <c r="C450" i="3"/>
  <c r="D195" i="6" s="1"/>
  <c r="C451" i="3"/>
  <c r="D196" i="6" s="1"/>
  <c r="C452" i="3"/>
  <c r="D197" i="6" s="1"/>
  <c r="C453" i="3"/>
  <c r="D198" i="6" s="1"/>
  <c r="C454" i="3"/>
  <c r="D199" i="6" s="1"/>
  <c r="C455" i="3"/>
  <c r="D200" i="6" s="1"/>
  <c r="C456" i="3"/>
  <c r="D201" i="6" s="1"/>
  <c r="C457" i="3"/>
  <c r="D202" i="6" s="1"/>
  <c r="C458" i="3"/>
  <c r="D203" i="6" s="1"/>
  <c r="C459" i="3"/>
  <c r="C460" i="3"/>
  <c r="D205" i="6" s="1"/>
  <c r="C461" i="3"/>
  <c r="D206" i="6" s="1"/>
  <c r="C462" i="3"/>
  <c r="D207" i="6" s="1"/>
  <c r="C463" i="3"/>
  <c r="D208" i="6" s="1"/>
  <c r="C464" i="3"/>
  <c r="D209" i="6" s="1"/>
  <c r="C465" i="3"/>
  <c r="D210" i="6" s="1"/>
  <c r="C466" i="3"/>
  <c r="D211" i="6" s="1"/>
  <c r="C467" i="3"/>
  <c r="D212" i="6" s="1"/>
  <c r="C468" i="3"/>
  <c r="D213" i="6" s="1"/>
  <c r="C469" i="3"/>
  <c r="D214" i="6" s="1"/>
  <c r="C470" i="3"/>
  <c r="D215" i="6" s="1"/>
  <c r="C471" i="3"/>
  <c r="D216" i="6" s="1"/>
  <c r="C472" i="3"/>
  <c r="D217" i="6" s="1"/>
  <c r="C473" i="3"/>
  <c r="D218" i="6" s="1"/>
  <c r="C474" i="3"/>
  <c r="D219" i="6" s="1"/>
  <c r="C475" i="3"/>
  <c r="D220" i="6" s="1"/>
  <c r="C476" i="3"/>
  <c r="D221" i="6" s="1"/>
  <c r="C477" i="3"/>
  <c r="D222" i="6" s="1"/>
  <c r="C478" i="3"/>
  <c r="D223" i="6" s="1"/>
  <c r="C479" i="3"/>
  <c r="D224" i="6" s="1"/>
  <c r="C480" i="3"/>
  <c r="D225" i="6" s="1"/>
  <c r="C481" i="3"/>
  <c r="D226" i="6" s="1"/>
  <c r="C482" i="3"/>
  <c r="D227" i="6" s="1"/>
  <c r="C483" i="3"/>
  <c r="D228" i="6" s="1"/>
  <c r="C484" i="3"/>
  <c r="D229" i="6" s="1"/>
  <c r="C485" i="3"/>
  <c r="D230" i="6" s="1"/>
  <c r="C486" i="3"/>
  <c r="D231" i="6" s="1"/>
  <c r="C487" i="3"/>
  <c r="D232" i="6" s="1"/>
  <c r="C488" i="3"/>
  <c r="D233" i="6" s="1"/>
  <c r="C489" i="3"/>
  <c r="D234" i="6" s="1"/>
  <c r="C490" i="3"/>
  <c r="D235" i="6" s="1"/>
  <c r="C491" i="3"/>
  <c r="D236" i="6" s="1"/>
  <c r="C492" i="3"/>
  <c r="D237" i="6" s="1"/>
  <c r="C493" i="3"/>
  <c r="D238" i="6" s="1"/>
  <c r="C494" i="3"/>
  <c r="D239" i="6" s="1"/>
  <c r="C495" i="3"/>
  <c r="D240" i="6" s="1"/>
  <c r="C496" i="3"/>
  <c r="D241" i="6" s="1"/>
  <c r="C497" i="3"/>
  <c r="D242" i="6" s="1"/>
  <c r="C498" i="3"/>
  <c r="D243" i="6" s="1"/>
  <c r="C499" i="3"/>
  <c r="D244" i="6" s="1"/>
  <c r="C500" i="3"/>
  <c r="D245" i="6" s="1"/>
  <c r="C501" i="3"/>
  <c r="D246" i="6" s="1"/>
  <c r="C502" i="3"/>
  <c r="D247" i="6" s="1"/>
  <c r="C503" i="3"/>
  <c r="D248" i="6" s="1"/>
  <c r="C504" i="3"/>
  <c r="D249" i="6" s="1"/>
  <c r="C505" i="3"/>
  <c r="D250" i="6" s="1"/>
  <c r="C506" i="3"/>
  <c r="D251" i="6" s="1"/>
  <c r="C507" i="3"/>
  <c r="D252" i="6" s="1"/>
  <c r="C508" i="3"/>
  <c r="D253" i="6" s="1"/>
  <c r="C509" i="3"/>
  <c r="D254" i="6" s="1"/>
  <c r="C510" i="3"/>
  <c r="D255" i="6" s="1"/>
  <c r="C511" i="3"/>
  <c r="D256" i="6" s="1"/>
  <c r="C512" i="3"/>
  <c r="D257" i="6" s="1"/>
  <c r="C513" i="3"/>
  <c r="D258" i="6" s="1"/>
  <c r="C514" i="3"/>
  <c r="D259" i="6" s="1"/>
  <c r="C515" i="3"/>
  <c r="D260" i="6" s="1"/>
  <c r="C516" i="3"/>
  <c r="D261" i="6" s="1"/>
  <c r="C517" i="3"/>
  <c r="D262" i="6" s="1"/>
  <c r="C518" i="3"/>
  <c r="D263" i="6" s="1"/>
  <c r="C519" i="3"/>
  <c r="D264" i="6" s="1"/>
  <c r="C520" i="3"/>
  <c r="D265" i="6" s="1"/>
  <c r="C521" i="3"/>
  <c r="C522" i="3"/>
  <c r="C15" i="3"/>
  <c r="P170" i="7" l="1"/>
  <c r="P162" i="7"/>
  <c r="P223" i="7"/>
  <c r="P118" i="7"/>
  <c r="P127" i="7"/>
  <c r="P31" i="7"/>
  <c r="P5" i="7"/>
  <c r="P14" i="7"/>
  <c r="P202" i="7"/>
  <c r="P171" i="7"/>
  <c r="P11" i="7"/>
  <c r="K4" i="7"/>
  <c r="U6" i="7"/>
  <c r="P157" i="7"/>
  <c r="P142" i="7"/>
  <c r="P33" i="7"/>
  <c r="P196" i="7"/>
  <c r="P43" i="7"/>
  <c r="P151" i="7"/>
  <c r="P97" i="7"/>
  <c r="R44" i="7"/>
  <c r="P44" i="7"/>
  <c r="R194" i="7"/>
  <c r="P194" i="7"/>
  <c r="P23" i="7"/>
  <c r="R110" i="7"/>
  <c r="P110" i="7"/>
  <c r="P87" i="7"/>
  <c r="R87" i="7"/>
  <c r="P10" i="7"/>
  <c r="P115" i="7"/>
  <c r="P191" i="7"/>
  <c r="P133" i="7"/>
  <c r="P150" i="7"/>
  <c r="P65" i="7"/>
  <c r="P188" i="7"/>
  <c r="P242" i="7"/>
  <c r="R242" i="7"/>
  <c r="P139" i="7"/>
  <c r="P222" i="7"/>
  <c r="R230" i="7"/>
  <c r="P230" i="7"/>
  <c r="P26" i="7"/>
  <c r="R26" i="7"/>
  <c r="P74" i="7"/>
  <c r="P19" i="7"/>
  <c r="P165" i="7"/>
  <c r="P246" i="7"/>
  <c r="P220" i="7"/>
  <c r="P121" i="7"/>
  <c r="P28" i="7"/>
  <c r="P76" i="7"/>
  <c r="R229" i="7"/>
  <c r="P229" i="7"/>
  <c r="R250" i="7"/>
  <c r="P250" i="7"/>
  <c r="P205" i="7"/>
  <c r="P46" i="7"/>
  <c r="P252" i="7"/>
  <c r="R77" i="7"/>
  <c r="P77" i="7"/>
  <c r="R239" i="7"/>
  <c r="P239" i="7"/>
  <c r="R55" i="7"/>
  <c r="P55" i="7"/>
  <c r="P153" i="7"/>
  <c r="R45" i="7"/>
  <c r="P45" i="7"/>
  <c r="R141" i="7"/>
  <c r="P141" i="7"/>
  <c r="P51" i="7"/>
  <c r="P179" i="7"/>
  <c r="P95" i="7"/>
  <c r="P86" i="7"/>
  <c r="P228" i="7"/>
  <c r="P185" i="7"/>
  <c r="P34" i="7"/>
  <c r="R98" i="7"/>
  <c r="P98" i="7"/>
  <c r="R206" i="7"/>
  <c r="P206" i="7"/>
  <c r="R130" i="7"/>
  <c r="P130" i="7"/>
  <c r="R226" i="7"/>
  <c r="P226" i="7"/>
  <c r="P75" i="7"/>
  <c r="P66" i="7"/>
  <c r="P92" i="7"/>
  <c r="P54" i="7"/>
  <c r="R22" i="7"/>
  <c r="P22" i="7"/>
  <c r="P41" i="7"/>
  <c r="P217" i="7"/>
  <c r="P140" i="7"/>
  <c r="P182" i="7"/>
  <c r="R207" i="7"/>
  <c r="P207" i="7"/>
  <c r="R78" i="7"/>
  <c r="P78" i="7"/>
  <c r="P159" i="7"/>
  <c r="P93" i="7"/>
  <c r="P57" i="7"/>
  <c r="P249" i="7"/>
  <c r="P156" i="7"/>
  <c r="H16" i="6"/>
  <c r="H191" i="6"/>
  <c r="I110" i="6"/>
  <c r="I78" i="6"/>
  <c r="I46" i="6"/>
  <c r="H264" i="6"/>
  <c r="H260" i="6"/>
  <c r="H256" i="6"/>
  <c r="H252" i="6"/>
  <c r="H248" i="6"/>
  <c r="H244" i="6"/>
  <c r="H240" i="6"/>
  <c r="H236" i="6"/>
  <c r="H232" i="6"/>
  <c r="H228" i="6"/>
  <c r="H224" i="6"/>
  <c r="H220" i="6"/>
  <c r="H216" i="6"/>
  <c r="H212" i="6"/>
  <c r="H208" i="6"/>
  <c r="H204" i="6"/>
  <c r="H200" i="6"/>
  <c r="H196" i="6"/>
  <c r="H192" i="6"/>
  <c r="H188" i="6"/>
  <c r="H184" i="6"/>
  <c r="H180" i="6"/>
  <c r="I36" i="6"/>
  <c r="H262" i="6"/>
  <c r="H258" i="6"/>
  <c r="H254" i="6"/>
  <c r="H250" i="6"/>
  <c r="H246" i="6"/>
  <c r="H242" i="6"/>
  <c r="H238" i="6"/>
  <c r="H234" i="6"/>
  <c r="H230" i="6"/>
  <c r="H226" i="6"/>
  <c r="H222" i="6"/>
  <c r="H218" i="6"/>
  <c r="H214" i="6"/>
  <c r="H210" i="6"/>
  <c r="H206" i="6"/>
  <c r="H202" i="6"/>
  <c r="H198" i="6"/>
  <c r="H194" i="6"/>
  <c r="H186" i="6"/>
  <c r="I180" i="6"/>
  <c r="I163" i="6"/>
  <c r="I147" i="6"/>
  <c r="I131" i="6"/>
  <c r="I99" i="6"/>
  <c r="I67" i="6"/>
  <c r="I35" i="6"/>
  <c r="I172" i="6"/>
  <c r="I259" i="6"/>
  <c r="I251" i="6"/>
  <c r="I243" i="6"/>
  <c r="I235" i="6"/>
  <c r="I227" i="6"/>
  <c r="I219" i="6"/>
  <c r="I211" i="6"/>
  <c r="I203" i="6"/>
  <c r="I195" i="6"/>
  <c r="I187" i="6"/>
  <c r="I179" i="6"/>
  <c r="I171" i="6"/>
  <c r="I159" i="6"/>
  <c r="I151" i="6"/>
  <c r="I143" i="6"/>
  <c r="I135" i="6"/>
  <c r="I123" i="6"/>
  <c r="I115" i="6"/>
  <c r="I107" i="6"/>
  <c r="I95" i="6"/>
  <c r="I87" i="6"/>
  <c r="I79" i="6"/>
  <c r="I75" i="6"/>
  <c r="I63" i="6"/>
  <c r="I59" i="6"/>
  <c r="I55" i="6"/>
  <c r="I51" i="6"/>
  <c r="I47" i="6"/>
  <c r="I43" i="6"/>
  <c r="I39" i="6"/>
  <c r="I31" i="6"/>
  <c r="I27" i="6"/>
  <c r="I23" i="6"/>
  <c r="I19" i="6"/>
  <c r="I252" i="6"/>
  <c r="I236" i="6"/>
  <c r="I220" i="6"/>
  <c r="I204" i="6"/>
  <c r="I188" i="6"/>
  <c r="I158" i="6"/>
  <c r="I142" i="6"/>
  <c r="I126" i="6"/>
  <c r="I140" i="6"/>
  <c r="I108" i="6"/>
  <c r="I76" i="6"/>
  <c r="I44" i="6"/>
  <c r="I262" i="6"/>
  <c r="I258" i="6"/>
  <c r="I254" i="6"/>
  <c r="I250" i="6"/>
  <c r="I246" i="6"/>
  <c r="I242" i="6"/>
  <c r="I238" i="6"/>
  <c r="I234" i="6"/>
  <c r="I230" i="6"/>
  <c r="I226" i="6"/>
  <c r="I222" i="6"/>
  <c r="I218" i="6"/>
  <c r="I214" i="6"/>
  <c r="I210" i="6"/>
  <c r="I206" i="6"/>
  <c r="I202" i="6"/>
  <c r="I198" i="6"/>
  <c r="I194" i="6"/>
  <c r="I190" i="6"/>
  <c r="I186" i="6"/>
  <c r="I182" i="6"/>
  <c r="I178" i="6"/>
  <c r="I174" i="6"/>
  <c r="I170" i="6"/>
  <c r="I166" i="6"/>
  <c r="I162" i="6"/>
  <c r="I154" i="6"/>
  <c r="I150" i="6"/>
  <c r="I146" i="6"/>
  <c r="I138" i="6"/>
  <c r="I134" i="6"/>
  <c r="I130" i="6"/>
  <c r="I122" i="6"/>
  <c r="I118" i="6"/>
  <c r="I114" i="6"/>
  <c r="I106" i="6"/>
  <c r="I102" i="6"/>
  <c r="I98" i="6"/>
  <c r="I94" i="6"/>
  <c r="I90" i="6"/>
  <c r="I86" i="6"/>
  <c r="I82" i="6"/>
  <c r="I74" i="6"/>
  <c r="I70" i="6"/>
  <c r="I66" i="6"/>
  <c r="I62" i="6"/>
  <c r="I58" i="6"/>
  <c r="I54" i="6"/>
  <c r="I50" i="6"/>
  <c r="I42" i="6"/>
  <c r="I38" i="6"/>
  <c r="I34" i="6"/>
  <c r="I30" i="6"/>
  <c r="I26" i="6"/>
  <c r="I22" i="6"/>
  <c r="I18" i="6"/>
  <c r="I264" i="6"/>
  <c r="I248" i="6"/>
  <c r="I232" i="6"/>
  <c r="I216" i="6"/>
  <c r="I200" i="6"/>
  <c r="I184" i="6"/>
  <c r="I168" i="6"/>
  <c r="I153" i="6"/>
  <c r="I137" i="6"/>
  <c r="I121" i="6"/>
  <c r="I57" i="6"/>
  <c r="I164" i="6"/>
  <c r="I132" i="6"/>
  <c r="I100" i="6"/>
  <c r="I68" i="6"/>
  <c r="I263" i="6"/>
  <c r="I255" i="6"/>
  <c r="I247" i="6"/>
  <c r="I239" i="6"/>
  <c r="I231" i="6"/>
  <c r="I223" i="6"/>
  <c r="I215" i="6"/>
  <c r="I207" i="6"/>
  <c r="I199" i="6"/>
  <c r="I191" i="6"/>
  <c r="I183" i="6"/>
  <c r="I175" i="6"/>
  <c r="I167" i="6"/>
  <c r="I155" i="6"/>
  <c r="I139" i="6"/>
  <c r="I127" i="6"/>
  <c r="I119" i="6"/>
  <c r="I111" i="6"/>
  <c r="I103" i="6"/>
  <c r="I91" i="6"/>
  <c r="I83" i="6"/>
  <c r="I71" i="6"/>
  <c r="I265" i="6"/>
  <c r="I261" i="6"/>
  <c r="I257" i="6"/>
  <c r="I253" i="6"/>
  <c r="I249" i="6"/>
  <c r="I245" i="6"/>
  <c r="I241" i="6"/>
  <c r="I237" i="6"/>
  <c r="I233" i="6"/>
  <c r="I229" i="6"/>
  <c r="I225" i="6"/>
  <c r="I221" i="6"/>
  <c r="I217" i="6"/>
  <c r="I213" i="6"/>
  <c r="I209" i="6"/>
  <c r="I205" i="6"/>
  <c r="I201" i="6"/>
  <c r="I197" i="6"/>
  <c r="I193" i="6"/>
  <c r="I189" i="6"/>
  <c r="I185" i="6"/>
  <c r="I181" i="6"/>
  <c r="I177" i="6"/>
  <c r="I173" i="6"/>
  <c r="I169" i="6"/>
  <c r="I165" i="6"/>
  <c r="I157" i="6"/>
  <c r="I149" i="6"/>
  <c r="I141" i="6"/>
  <c r="I133" i="6"/>
  <c r="I125" i="6"/>
  <c r="I117" i="6"/>
  <c r="I109" i="6"/>
  <c r="I101" i="6"/>
  <c r="I93" i="6"/>
  <c r="I85" i="6"/>
  <c r="I77" i="6"/>
  <c r="I69" i="6"/>
  <c r="I61" i="6"/>
  <c r="I53" i="6"/>
  <c r="I45" i="6"/>
  <c r="I37" i="6"/>
  <c r="I29" i="6"/>
  <c r="I21" i="6"/>
  <c r="I260" i="6"/>
  <c r="I244" i="6"/>
  <c r="I228" i="6"/>
  <c r="I212" i="6"/>
  <c r="I196" i="6"/>
  <c r="I156" i="6"/>
  <c r="I124" i="6"/>
  <c r="I92" i="6"/>
  <c r="I60" i="6"/>
  <c r="I28" i="6"/>
  <c r="I24" i="6"/>
  <c r="I32" i="6"/>
  <c r="I40" i="6"/>
  <c r="I48" i="6"/>
  <c r="I56" i="6"/>
  <c r="I64" i="6"/>
  <c r="I72" i="6"/>
  <c r="I80" i="6"/>
  <c r="I88" i="6"/>
  <c r="I96" i="6"/>
  <c r="I104" i="6"/>
  <c r="I112" i="6"/>
  <c r="I120" i="6"/>
  <c r="I128" i="6"/>
  <c r="I136" i="6"/>
  <c r="I144" i="6"/>
  <c r="I152" i="6"/>
  <c r="I160" i="6"/>
  <c r="I256" i="6"/>
  <c r="I240" i="6"/>
  <c r="I224" i="6"/>
  <c r="I208" i="6"/>
  <c r="I192" i="6"/>
  <c r="I176" i="6"/>
  <c r="I89" i="6"/>
  <c r="I25" i="6"/>
  <c r="I148" i="6"/>
  <c r="I116" i="6"/>
  <c r="I84" i="6"/>
  <c r="I52" i="6"/>
  <c r="I20" i="6"/>
  <c r="I105" i="6"/>
  <c r="I73" i="6"/>
  <c r="I41" i="6"/>
  <c r="I16" i="6"/>
  <c r="H17" i="6"/>
  <c r="H19" i="6"/>
  <c r="H21" i="6"/>
  <c r="H23" i="6"/>
  <c r="Q23" i="6" s="1"/>
  <c r="H25" i="6"/>
  <c r="Q25" i="6" s="1"/>
  <c r="H27" i="6"/>
  <c r="H29" i="6"/>
  <c r="H31" i="6"/>
  <c r="H33" i="6"/>
  <c r="H35" i="6"/>
  <c r="H37" i="6"/>
  <c r="H39" i="6"/>
  <c r="H41" i="6"/>
  <c r="H43" i="6"/>
  <c r="H45" i="6"/>
  <c r="H47" i="6"/>
  <c r="H49" i="6"/>
  <c r="H51" i="6"/>
  <c r="H53" i="6"/>
  <c r="H55" i="6"/>
  <c r="H57" i="6"/>
  <c r="H59" i="6"/>
  <c r="H61" i="6"/>
  <c r="Q61" i="6" s="1"/>
  <c r="H63" i="6"/>
  <c r="H65" i="6"/>
  <c r="H67" i="6"/>
  <c r="H69" i="6"/>
  <c r="Q69" i="6" s="1"/>
  <c r="H71" i="6"/>
  <c r="H73" i="6"/>
  <c r="H75" i="6"/>
  <c r="H77" i="6"/>
  <c r="H79" i="6"/>
  <c r="H81" i="6"/>
  <c r="H83" i="6"/>
  <c r="H85" i="6"/>
  <c r="H87" i="6"/>
  <c r="H89" i="6"/>
  <c r="H91" i="6"/>
  <c r="H93" i="6"/>
  <c r="H95" i="6"/>
  <c r="H97" i="6"/>
  <c r="H99" i="6"/>
  <c r="H101" i="6"/>
  <c r="H103" i="6"/>
  <c r="H105" i="6"/>
  <c r="H107" i="6"/>
  <c r="H109" i="6"/>
  <c r="L109" i="6" s="1"/>
  <c r="H111" i="6"/>
  <c r="H113" i="6"/>
  <c r="H115" i="6"/>
  <c r="H117" i="6"/>
  <c r="H119" i="6"/>
  <c r="H121" i="6"/>
  <c r="H123" i="6"/>
  <c r="Q123" i="6" s="1"/>
  <c r="H125" i="6"/>
  <c r="H127" i="6"/>
  <c r="H129" i="6"/>
  <c r="H131" i="6"/>
  <c r="H133" i="6"/>
  <c r="H135" i="6"/>
  <c r="H137" i="6"/>
  <c r="H139" i="6"/>
  <c r="H141" i="6"/>
  <c r="H143" i="6"/>
  <c r="H145" i="6"/>
  <c r="H147" i="6"/>
  <c r="H149" i="6"/>
  <c r="H151" i="6"/>
  <c r="H153" i="6"/>
  <c r="Q153" i="6" s="1"/>
  <c r="H155" i="6"/>
  <c r="H157" i="6"/>
  <c r="H159" i="6"/>
  <c r="H161" i="6"/>
  <c r="H163" i="6"/>
  <c r="H165" i="6"/>
  <c r="H167" i="6"/>
  <c r="Q167" i="6" s="1"/>
  <c r="H169" i="6"/>
  <c r="H171" i="6"/>
  <c r="H173" i="6"/>
  <c r="H175" i="6"/>
  <c r="H177" i="6"/>
  <c r="H179" i="6"/>
  <c r="H181" i="6"/>
  <c r="H183" i="6"/>
  <c r="H185" i="6"/>
  <c r="H187" i="6"/>
  <c r="H190" i="6"/>
  <c r="H182" i="6"/>
  <c r="H178" i="6"/>
  <c r="H174" i="6"/>
  <c r="H170" i="6"/>
  <c r="H166" i="6"/>
  <c r="Q166" i="6" s="1"/>
  <c r="H162" i="6"/>
  <c r="H158" i="6"/>
  <c r="H154" i="6"/>
  <c r="H150" i="6"/>
  <c r="H146" i="6"/>
  <c r="H142" i="6"/>
  <c r="H138" i="6"/>
  <c r="H134" i="6"/>
  <c r="H130" i="6"/>
  <c r="H126" i="6"/>
  <c r="Q126" i="6" s="1"/>
  <c r="H122" i="6"/>
  <c r="H118" i="6"/>
  <c r="H114" i="6"/>
  <c r="H110" i="6"/>
  <c r="Q110" i="6" s="1"/>
  <c r="H106" i="6"/>
  <c r="H102" i="6"/>
  <c r="H98" i="6"/>
  <c r="H94" i="6"/>
  <c r="H90" i="6"/>
  <c r="H86" i="6"/>
  <c r="H82" i="6"/>
  <c r="H78" i="6"/>
  <c r="H74" i="6"/>
  <c r="H70" i="6"/>
  <c r="H66" i="6"/>
  <c r="H62" i="6"/>
  <c r="Q62" i="6" s="1"/>
  <c r="H58" i="6"/>
  <c r="H54" i="6"/>
  <c r="H50" i="6"/>
  <c r="H46" i="6"/>
  <c r="H42" i="6"/>
  <c r="H38" i="6"/>
  <c r="H34" i="6"/>
  <c r="Q34" i="6" s="1"/>
  <c r="H30" i="6"/>
  <c r="H26" i="6"/>
  <c r="H22" i="6"/>
  <c r="H18" i="6"/>
  <c r="I145" i="6"/>
  <c r="I113" i="6"/>
  <c r="I81" i="6"/>
  <c r="I49" i="6"/>
  <c r="I17" i="6"/>
  <c r="H176" i="6"/>
  <c r="H172" i="6"/>
  <c r="H168" i="6"/>
  <c r="H164" i="6"/>
  <c r="H160" i="6"/>
  <c r="H156" i="6"/>
  <c r="Q156" i="6" s="1"/>
  <c r="H152" i="6"/>
  <c r="H148" i="6"/>
  <c r="H144" i="6"/>
  <c r="H140" i="6"/>
  <c r="H136" i="6"/>
  <c r="H132" i="6"/>
  <c r="H128" i="6"/>
  <c r="H124" i="6"/>
  <c r="H120" i="6"/>
  <c r="H116" i="6"/>
  <c r="L116" i="6" s="1"/>
  <c r="H112" i="6"/>
  <c r="H108" i="6"/>
  <c r="L108" i="6" s="1"/>
  <c r="H104" i="6"/>
  <c r="H100" i="6"/>
  <c r="H96" i="6"/>
  <c r="H92" i="6"/>
  <c r="Q92" i="6" s="1"/>
  <c r="H88" i="6"/>
  <c r="H84" i="6"/>
  <c r="H80" i="6"/>
  <c r="H76" i="6"/>
  <c r="H72" i="6"/>
  <c r="H68" i="6"/>
  <c r="L68" i="6" s="1"/>
  <c r="H64" i="6"/>
  <c r="H60" i="6"/>
  <c r="H56" i="6"/>
  <c r="H52" i="6"/>
  <c r="H48" i="6"/>
  <c r="H44" i="6"/>
  <c r="H40" i="6"/>
  <c r="H36" i="6"/>
  <c r="H32" i="6"/>
  <c r="H28" i="6"/>
  <c r="H24" i="6"/>
  <c r="H20" i="6"/>
  <c r="Q20" i="6" s="1"/>
  <c r="I161" i="6"/>
  <c r="I129" i="6"/>
  <c r="I97" i="6"/>
  <c r="I65" i="6"/>
  <c r="I33" i="6"/>
  <c r="H263" i="6"/>
  <c r="H259" i="6"/>
  <c r="H255" i="6"/>
  <c r="H251" i="6"/>
  <c r="H247" i="6"/>
  <c r="H243" i="6"/>
  <c r="H239" i="6"/>
  <c r="H235" i="6"/>
  <c r="H231" i="6"/>
  <c r="H227" i="6"/>
  <c r="H223" i="6"/>
  <c r="H219" i="6"/>
  <c r="H215" i="6"/>
  <c r="H211" i="6"/>
  <c r="H207" i="6"/>
  <c r="L207" i="6" s="1"/>
  <c r="H203" i="6"/>
  <c r="H199" i="6"/>
  <c r="H195" i="6"/>
  <c r="H265" i="6"/>
  <c r="H261" i="6"/>
  <c r="H257" i="6"/>
  <c r="H253" i="6"/>
  <c r="H249" i="6"/>
  <c r="H245" i="6"/>
  <c r="H241" i="6"/>
  <c r="H237" i="6"/>
  <c r="H233" i="6"/>
  <c r="L233" i="6" s="1"/>
  <c r="H229" i="6"/>
  <c r="H225" i="6"/>
  <c r="H221" i="6"/>
  <c r="H217" i="6"/>
  <c r="H213" i="6"/>
  <c r="H209" i="6"/>
  <c r="H205" i="6"/>
  <c r="H201" i="6"/>
  <c r="H197" i="6"/>
  <c r="Q197" i="6" s="1"/>
  <c r="H193" i="6"/>
  <c r="H189" i="6"/>
  <c r="Q189" i="6" s="1"/>
  <c r="U7" i="7" l="1"/>
  <c r="M38" i="6"/>
  <c r="L74" i="6"/>
  <c r="Q74" i="6"/>
  <c r="L165" i="6"/>
  <c r="Q165" i="6"/>
  <c r="L85" i="6"/>
  <c r="Q85" i="6"/>
  <c r="L213" i="6"/>
  <c r="L96" i="6"/>
  <c r="Q96" i="6"/>
  <c r="R96" i="6"/>
  <c r="L181" i="6"/>
  <c r="Q181" i="6"/>
  <c r="L128" i="6"/>
  <c r="R128" i="6"/>
  <c r="Q128" i="6"/>
  <c r="L138" i="6"/>
  <c r="Q138" i="6"/>
  <c r="L117" i="6"/>
  <c r="M117" i="6"/>
  <c r="Q117" i="6"/>
  <c r="L235" i="6"/>
  <c r="L32" i="6"/>
  <c r="Q32" i="6"/>
  <c r="L170" i="6"/>
  <c r="Q170" i="6"/>
  <c r="L101" i="6"/>
  <c r="Q101" i="6"/>
  <c r="M101" i="6"/>
  <c r="L160" i="6"/>
  <c r="Q160" i="6"/>
  <c r="R160" i="6"/>
  <c r="L42" i="6"/>
  <c r="Q42" i="6"/>
  <c r="L149" i="6"/>
  <c r="Q149" i="6"/>
  <c r="R190" i="6"/>
  <c r="L203" i="6"/>
  <c r="Q203" i="6"/>
  <c r="L64" i="6"/>
  <c r="Q64" i="6"/>
  <c r="L106" i="6"/>
  <c r="Q106" i="6"/>
  <c r="L133" i="6"/>
  <c r="Q133" i="6"/>
  <c r="M43" i="6"/>
  <c r="L194" i="6"/>
  <c r="M110" i="6"/>
  <c r="M60" i="6"/>
  <c r="Q173" i="6"/>
  <c r="R50" i="6"/>
  <c r="Q114" i="6"/>
  <c r="L239" i="6"/>
  <c r="L78" i="6"/>
  <c r="Q78" i="6"/>
  <c r="L179" i="6"/>
  <c r="Q179" i="6"/>
  <c r="L115" i="6"/>
  <c r="L67" i="6"/>
  <c r="L21" i="6"/>
  <c r="R21" i="6"/>
  <c r="Q21" i="6"/>
  <c r="L164" i="6"/>
  <c r="Q164" i="6"/>
  <c r="L46" i="6"/>
  <c r="L174" i="6"/>
  <c r="L131" i="6"/>
  <c r="Q131" i="6"/>
  <c r="L99" i="6"/>
  <c r="L51" i="6"/>
  <c r="R51" i="6"/>
  <c r="L35" i="6"/>
  <c r="L19" i="6"/>
  <c r="L56" i="6"/>
  <c r="L234" i="6"/>
  <c r="Q198" i="6"/>
  <c r="Q176" i="6"/>
  <c r="Q115" i="6"/>
  <c r="Q99" i="6"/>
  <c r="Q60" i="6"/>
  <c r="Q172" i="6"/>
  <c r="L189" i="6"/>
  <c r="L221" i="6"/>
  <c r="L211" i="6"/>
  <c r="L243" i="6"/>
  <c r="L97" i="6"/>
  <c r="L40" i="6"/>
  <c r="Q40" i="6"/>
  <c r="L72" i="6"/>
  <c r="L104" i="6"/>
  <c r="Q104" i="6"/>
  <c r="L136" i="6"/>
  <c r="L168" i="6"/>
  <c r="Q18" i="6"/>
  <c r="L50" i="6"/>
  <c r="L82" i="6"/>
  <c r="R82" i="6"/>
  <c r="Q82" i="6"/>
  <c r="L114" i="6"/>
  <c r="L146" i="6"/>
  <c r="R146" i="6"/>
  <c r="Q146" i="6"/>
  <c r="L178" i="6"/>
  <c r="Q178" i="6"/>
  <c r="L177" i="6"/>
  <c r="L161" i="6"/>
  <c r="Q161" i="6"/>
  <c r="L145" i="6"/>
  <c r="Q145" i="6"/>
  <c r="L129" i="6"/>
  <c r="Q129" i="6"/>
  <c r="R97" i="6"/>
  <c r="Q97" i="6"/>
  <c r="Q81" i="6"/>
  <c r="Q65" i="6"/>
  <c r="L49" i="6"/>
  <c r="R49" i="6"/>
  <c r="Q33" i="6"/>
  <c r="Q17" i="6"/>
  <c r="Q202" i="6"/>
  <c r="Q208" i="6"/>
  <c r="Q174" i="6"/>
  <c r="R115" i="6"/>
  <c r="Q68" i="6"/>
  <c r="M40" i="6"/>
  <c r="Q136" i="6"/>
  <c r="Q49" i="6"/>
  <c r="L37" i="6"/>
  <c r="Q37" i="6"/>
  <c r="R37" i="6"/>
  <c r="L163" i="6"/>
  <c r="Q193" i="6"/>
  <c r="L225" i="6"/>
  <c r="L215" i="6"/>
  <c r="M215" i="6"/>
  <c r="L44" i="6"/>
  <c r="Q44" i="6"/>
  <c r="L76" i="6"/>
  <c r="M76" i="6"/>
  <c r="Q76" i="6"/>
  <c r="L140" i="6"/>
  <c r="Q140" i="6"/>
  <c r="L172" i="6"/>
  <c r="L22" i="6"/>
  <c r="Q54" i="6"/>
  <c r="L86" i="6"/>
  <c r="L118" i="6"/>
  <c r="Q118" i="6"/>
  <c r="L150" i="6"/>
  <c r="L182" i="6"/>
  <c r="Q182" i="6"/>
  <c r="L175" i="6"/>
  <c r="L159" i="6"/>
  <c r="Q159" i="6"/>
  <c r="L143" i="6"/>
  <c r="Q143" i="6"/>
  <c r="L127" i="6"/>
  <c r="Q111" i="6"/>
  <c r="L95" i="6"/>
  <c r="Q79" i="6"/>
  <c r="L63" i="6"/>
  <c r="Q63" i="6"/>
  <c r="L47" i="6"/>
  <c r="L31" i="6"/>
  <c r="Q31" i="6"/>
  <c r="R180" i="6"/>
  <c r="Q22" i="6"/>
  <c r="Q127" i="6"/>
  <c r="R72" i="6"/>
  <c r="R192" i="6"/>
  <c r="M236" i="6"/>
  <c r="Q194" i="6"/>
  <c r="R204" i="6"/>
  <c r="Q113" i="6"/>
  <c r="L53" i="6"/>
  <c r="Q53" i="6"/>
  <c r="L132" i="6"/>
  <c r="L110" i="6"/>
  <c r="L147" i="6"/>
  <c r="Q147" i="6"/>
  <c r="L83" i="6"/>
  <c r="R83" i="6"/>
  <c r="Q83" i="6"/>
  <c r="M197" i="6"/>
  <c r="L229" i="6"/>
  <c r="Q48" i="6"/>
  <c r="Q80" i="6"/>
  <c r="M80" i="6"/>
  <c r="Q112" i="6"/>
  <c r="R112" i="6"/>
  <c r="Q144" i="6"/>
  <c r="R176" i="6"/>
  <c r="Q26" i="6"/>
  <c r="L58" i="6"/>
  <c r="Q58" i="6"/>
  <c r="Q90" i="6"/>
  <c r="L122" i="6"/>
  <c r="R122" i="6"/>
  <c r="Q122" i="6"/>
  <c r="Q154" i="6"/>
  <c r="L173" i="6"/>
  <c r="Q157" i="6"/>
  <c r="M157" i="6"/>
  <c r="Q109" i="6"/>
  <c r="Q93" i="6"/>
  <c r="M77" i="6"/>
  <c r="Q77" i="6"/>
  <c r="R29" i="6"/>
  <c r="Q29" i="6"/>
  <c r="M242" i="6"/>
  <c r="Q184" i="6"/>
  <c r="Q191" i="6"/>
  <c r="M191" i="6"/>
  <c r="M86" i="6"/>
  <c r="Q190" i="6"/>
  <c r="Q72" i="6"/>
  <c r="Q51" i="6"/>
  <c r="Q125" i="6"/>
  <c r="M168" i="6"/>
  <c r="Q108" i="6"/>
  <c r="R65" i="6"/>
  <c r="M129" i="6"/>
  <c r="Q177" i="6"/>
  <c r="M90" i="6"/>
  <c r="L69" i="6"/>
  <c r="L36" i="6"/>
  <c r="R36" i="6"/>
  <c r="L52" i="6"/>
  <c r="R52" i="6"/>
  <c r="Q52" i="6"/>
  <c r="Q84" i="6"/>
  <c r="R84" i="6"/>
  <c r="M84" i="6"/>
  <c r="Q116" i="6"/>
  <c r="M116" i="6"/>
  <c r="Q148" i="6"/>
  <c r="L30" i="6"/>
  <c r="Q30" i="6"/>
  <c r="R94" i="6"/>
  <c r="Q94" i="6"/>
  <c r="L94" i="6"/>
  <c r="L158" i="6"/>
  <c r="Q158" i="6"/>
  <c r="M158" i="6"/>
  <c r="L187" i="6"/>
  <c r="Q187" i="6"/>
  <c r="R187" i="6"/>
  <c r="R171" i="6"/>
  <c r="Q155" i="6"/>
  <c r="R155" i="6"/>
  <c r="L123" i="6"/>
  <c r="R123" i="6"/>
  <c r="R107" i="6"/>
  <c r="Q107" i="6"/>
  <c r="Q91" i="6"/>
  <c r="Q75" i="6"/>
  <c r="Q59" i="6"/>
  <c r="R43" i="6"/>
  <c r="Q43" i="6"/>
  <c r="Q27" i="6"/>
  <c r="R27" i="6"/>
  <c r="M246" i="6"/>
  <c r="Q188" i="6"/>
  <c r="R188" i="6"/>
  <c r="Q16" i="6"/>
  <c r="Q86" i="6"/>
  <c r="M47" i="6"/>
  <c r="Q67" i="6"/>
  <c r="Q171" i="6"/>
  <c r="R124" i="6"/>
  <c r="M37" i="6"/>
  <c r="R168" i="6"/>
  <c r="Q19" i="6"/>
  <c r="Q139" i="6"/>
  <c r="Q132" i="6"/>
  <c r="R129" i="6"/>
  <c r="M154" i="6"/>
  <c r="L217" i="6"/>
  <c r="L201" i="6"/>
  <c r="R201" i="6"/>
  <c r="Q201" i="6"/>
  <c r="L205" i="6"/>
  <c r="M205" i="6"/>
  <c r="R205" i="6"/>
  <c r="Q205" i="6"/>
  <c r="L237" i="6"/>
  <c r="M237" i="6"/>
  <c r="L195" i="6"/>
  <c r="Q195" i="6"/>
  <c r="M195" i="6"/>
  <c r="L227" i="6"/>
  <c r="L24" i="6"/>
  <c r="Q24" i="6"/>
  <c r="Q56" i="6"/>
  <c r="L88" i="6"/>
  <c r="L120" i="6"/>
  <c r="Q120" i="6"/>
  <c r="M120" i="6"/>
  <c r="L152" i="6"/>
  <c r="Q152" i="6"/>
  <c r="L34" i="6"/>
  <c r="R34" i="6"/>
  <c r="M34" i="6"/>
  <c r="L66" i="6"/>
  <c r="Q66" i="6"/>
  <c r="M66" i="6"/>
  <c r="L98" i="6"/>
  <c r="Q98" i="6"/>
  <c r="L130" i="6"/>
  <c r="Q130" i="6"/>
  <c r="L162" i="6"/>
  <c r="R162" i="6"/>
  <c r="Q162" i="6"/>
  <c r="L185" i="6"/>
  <c r="M185" i="6"/>
  <c r="Q185" i="6"/>
  <c r="L169" i="6"/>
  <c r="Q169" i="6"/>
  <c r="M169" i="6"/>
  <c r="R137" i="6"/>
  <c r="Q137" i="6"/>
  <c r="L121" i="6"/>
  <c r="R121" i="6"/>
  <c r="M121" i="6"/>
  <c r="Q121" i="6"/>
  <c r="L105" i="6"/>
  <c r="Q105" i="6"/>
  <c r="L89" i="6"/>
  <c r="L73" i="6"/>
  <c r="R73" i="6"/>
  <c r="Q73" i="6"/>
  <c r="L57" i="6"/>
  <c r="M57" i="6"/>
  <c r="Q57" i="6"/>
  <c r="L41" i="6"/>
  <c r="Q41" i="6"/>
  <c r="M41" i="6"/>
  <c r="L25" i="6"/>
  <c r="L192" i="6"/>
  <c r="Q192" i="6"/>
  <c r="L81" i="6"/>
  <c r="Q150" i="6"/>
  <c r="Q47" i="6"/>
  <c r="R67" i="6"/>
  <c r="Q45" i="6"/>
  <c r="Q95" i="6"/>
  <c r="M207" i="6"/>
  <c r="Q88" i="6"/>
  <c r="Q168" i="6"/>
  <c r="Q163" i="6"/>
  <c r="Q36" i="6"/>
  <c r="Q141" i="6"/>
  <c r="M25" i="6"/>
  <c r="Q89" i="6"/>
  <c r="R193" i="6"/>
  <c r="L100" i="6"/>
  <c r="M100" i="6"/>
  <c r="Q100" i="6"/>
  <c r="L142" i="6"/>
  <c r="M142" i="6"/>
  <c r="R142" i="6"/>
  <c r="Q142" i="6"/>
  <c r="L180" i="6"/>
  <c r="M244" i="6"/>
  <c r="M240" i="6"/>
  <c r="Q180" i="6"/>
  <c r="R198" i="6"/>
  <c r="Q199" i="6"/>
  <c r="R55" i="6" s="1"/>
  <c r="M199" i="6"/>
  <c r="M231" i="6"/>
  <c r="Q28" i="6"/>
  <c r="M28" i="6"/>
  <c r="R92" i="6"/>
  <c r="Q124" i="6"/>
  <c r="R156" i="6"/>
  <c r="Q38" i="6"/>
  <c r="Q70" i="6"/>
  <c r="R70" i="6"/>
  <c r="R102" i="6"/>
  <c r="Q134" i="6"/>
  <c r="R134" i="6"/>
  <c r="M166" i="6"/>
  <c r="Q183" i="6"/>
  <c r="M183" i="6"/>
  <c r="Q151" i="6"/>
  <c r="R151" i="6"/>
  <c r="L135" i="6"/>
  <c r="Q135" i="6"/>
  <c r="R119" i="6"/>
  <c r="Q103" i="6"/>
  <c r="R103" i="6"/>
  <c r="Q87" i="6"/>
  <c r="R71" i="6"/>
  <c r="L71" i="6"/>
  <c r="Q55" i="6"/>
  <c r="Q39" i="6"/>
  <c r="M39" i="6"/>
  <c r="R23" i="6"/>
  <c r="Q186" i="6"/>
  <c r="R196" i="6"/>
  <c r="Q196" i="6"/>
  <c r="M196" i="6"/>
  <c r="M260" i="6"/>
  <c r="Q46" i="6"/>
  <c r="Q102" i="6"/>
  <c r="R150" i="6"/>
  <c r="Q71" i="6"/>
  <c r="Q175" i="6"/>
  <c r="M243" i="6"/>
  <c r="M156" i="6"/>
  <c r="Q119" i="6"/>
  <c r="Q207" i="6"/>
  <c r="Q200" i="6"/>
  <c r="Q35" i="6"/>
  <c r="R163" i="6"/>
  <c r="R25" i="6"/>
  <c r="Q50" i="6"/>
  <c r="M114" i="6"/>
  <c r="M162" i="6"/>
  <c r="L79" i="6"/>
  <c r="L198" i="6"/>
  <c r="L230" i="6"/>
  <c r="L236" i="6"/>
  <c r="Q206" i="6"/>
  <c r="M208" i="6"/>
  <c r="L240" i="6"/>
  <c r="Q204" i="6"/>
  <c r="L206" i="6"/>
  <c r="L238" i="6"/>
  <c r="L212" i="6"/>
  <c r="L249" i="6"/>
  <c r="L18" i="6"/>
  <c r="L202" i="6"/>
  <c r="L193" i="6"/>
  <c r="L257" i="6"/>
  <c r="L54" i="6"/>
  <c r="L111" i="6"/>
  <c r="L197" i="6"/>
  <c r="L261" i="6"/>
  <c r="L219" i="6"/>
  <c r="L251" i="6"/>
  <c r="L48" i="6"/>
  <c r="L80" i="6"/>
  <c r="L112" i="6"/>
  <c r="L144" i="6"/>
  <c r="L176" i="6"/>
  <c r="L26" i="6"/>
  <c r="L90" i="6"/>
  <c r="L154" i="6"/>
  <c r="L190" i="6"/>
  <c r="L157" i="6"/>
  <c r="L141" i="6"/>
  <c r="L125" i="6"/>
  <c r="L93" i="6"/>
  <c r="L77" i="6"/>
  <c r="L61" i="6"/>
  <c r="L29" i="6"/>
  <c r="L210" i="6"/>
  <c r="L242" i="6"/>
  <c r="L216" i="6"/>
  <c r="L250" i="6"/>
  <c r="L204" i="6"/>
  <c r="L247" i="6"/>
  <c r="L191" i="6"/>
  <c r="L183" i="6"/>
  <c r="L119" i="6"/>
  <c r="L55" i="6"/>
  <c r="L254" i="6"/>
  <c r="L134" i="6"/>
  <c r="L70" i="6"/>
  <c r="L220" i="6"/>
  <c r="L156" i="6"/>
  <c r="L92" i="6"/>
  <c r="L28" i="6"/>
  <c r="L223" i="6"/>
  <c r="L20" i="6"/>
  <c r="L84" i="6"/>
  <c r="L148" i="6"/>
  <c r="L62" i="6"/>
  <c r="L126" i="6"/>
  <c r="L171" i="6"/>
  <c r="L155" i="6"/>
  <c r="L139" i="6"/>
  <c r="L107" i="6"/>
  <c r="L91" i="6"/>
  <c r="L75" i="6"/>
  <c r="L43" i="6"/>
  <c r="L27" i="6"/>
  <c r="L188" i="6"/>
  <c r="L252" i="6"/>
  <c r="L16" i="6"/>
  <c r="L214" i="6"/>
  <c r="L199" i="6"/>
  <c r="M24" i="6" s="1"/>
  <c r="L184" i="6"/>
  <c r="L65" i="6"/>
  <c r="L208" i="6"/>
  <c r="L137" i="6"/>
  <c r="L218" i="6"/>
  <c r="L256" i="6"/>
  <c r="L17" i="6"/>
  <c r="L222" i="6"/>
  <c r="L253" i="6"/>
  <c r="L113" i="6"/>
  <c r="L259" i="6"/>
  <c r="L153" i="6"/>
  <c r="L224" i="6"/>
  <c r="L241" i="6"/>
  <c r="L231" i="6"/>
  <c r="L60" i="6"/>
  <c r="L124" i="6"/>
  <c r="L38" i="6"/>
  <c r="L102" i="6"/>
  <c r="L166" i="6"/>
  <c r="L167" i="6"/>
  <c r="L151" i="6"/>
  <c r="L103" i="6"/>
  <c r="L87" i="6"/>
  <c r="L39" i="6"/>
  <c r="L23" i="6"/>
  <c r="L196" i="6"/>
  <c r="L228" i="6"/>
  <c r="L33" i="6"/>
  <c r="L59" i="6"/>
  <c r="L262" i="6"/>
  <c r="L255" i="6"/>
  <c r="L248" i="6"/>
  <c r="L245" i="6"/>
  <c r="L226" i="6"/>
  <c r="L258" i="6"/>
  <c r="L200" i="6"/>
  <c r="L232" i="6"/>
  <c r="L264" i="6"/>
  <c r="L186" i="6"/>
  <c r="L45" i="6"/>
  <c r="L263" i="6"/>
  <c r="L260" i="6"/>
  <c r="L246" i="6"/>
  <c r="M22" i="6" l="1"/>
  <c r="M126" i="6"/>
  <c r="M206" i="6"/>
  <c r="M75" i="6"/>
  <c r="R39" i="6"/>
  <c r="M103" i="6"/>
  <c r="M151" i="6"/>
  <c r="R199" i="6"/>
  <c r="R154" i="6"/>
  <c r="M61" i="6"/>
  <c r="R86" i="6"/>
  <c r="R185" i="6"/>
  <c r="R20" i="6"/>
  <c r="R16" i="6"/>
  <c r="M27" i="6"/>
  <c r="R75" i="6"/>
  <c r="M187" i="6"/>
  <c r="M94" i="6"/>
  <c r="M229" i="6"/>
  <c r="R143" i="6"/>
  <c r="R184" i="6"/>
  <c r="M45" i="6"/>
  <c r="R109" i="6"/>
  <c r="M112" i="6"/>
  <c r="M251" i="6"/>
  <c r="M108" i="6"/>
  <c r="R182" i="6"/>
  <c r="R44" i="6"/>
  <c r="R99" i="6"/>
  <c r="R126" i="6"/>
  <c r="R81" i="6"/>
  <c r="R18" i="6"/>
  <c r="R40" i="6"/>
  <c r="M221" i="6"/>
  <c r="R173" i="6"/>
  <c r="M68" i="6"/>
  <c r="R62" i="6"/>
  <c r="R35" i="6"/>
  <c r="R131" i="6"/>
  <c r="R164" i="6"/>
  <c r="M239" i="6"/>
  <c r="M234" i="6"/>
  <c r="M252" i="6"/>
  <c r="R133" i="6"/>
  <c r="M64" i="6"/>
  <c r="M248" i="6"/>
  <c r="R46" i="6"/>
  <c r="R42" i="6"/>
  <c r="M99" i="6"/>
  <c r="R170" i="6"/>
  <c r="R147" i="6"/>
  <c r="R138" i="6"/>
  <c r="R181" i="6"/>
  <c r="R85" i="6"/>
  <c r="M74" i="6"/>
  <c r="R183" i="6"/>
  <c r="R194" i="6"/>
  <c r="M201" i="6"/>
  <c r="M104" i="6"/>
  <c r="M98" i="6"/>
  <c r="R132" i="6"/>
  <c r="R98" i="6"/>
  <c r="R152" i="6"/>
  <c r="R88" i="6"/>
  <c r="M259" i="6"/>
  <c r="M217" i="6"/>
  <c r="M16" i="6"/>
  <c r="R91" i="6"/>
  <c r="M123" i="6"/>
  <c r="R148" i="6"/>
  <c r="M52" i="6"/>
  <c r="M69" i="6"/>
  <c r="M212" i="6"/>
  <c r="R47" i="6"/>
  <c r="M184" i="6"/>
  <c r="R141" i="6"/>
  <c r="R58" i="6"/>
  <c r="M219" i="6"/>
  <c r="M147" i="6"/>
  <c r="R53" i="6"/>
  <c r="M31" i="6"/>
  <c r="R63" i="6"/>
  <c r="R111" i="6"/>
  <c r="R159" i="6"/>
  <c r="R54" i="6"/>
  <c r="R108" i="6"/>
  <c r="M163" i="6"/>
  <c r="M194" i="6"/>
  <c r="M33" i="6"/>
  <c r="R145" i="6"/>
  <c r="M82" i="6"/>
  <c r="M204" i="6"/>
  <c r="M35" i="6"/>
  <c r="R61" i="6"/>
  <c r="R87" i="6"/>
  <c r="M220" i="6"/>
  <c r="R64" i="6"/>
  <c r="M93" i="6"/>
  <c r="M249" i="6"/>
  <c r="M179" i="6"/>
  <c r="R100" i="6"/>
  <c r="M85" i="6"/>
  <c r="M134" i="6"/>
  <c r="M192" i="6"/>
  <c r="M89" i="6"/>
  <c r="M254" i="6"/>
  <c r="M55" i="6"/>
  <c r="M167" i="6"/>
  <c r="M102" i="6"/>
  <c r="M92" i="6"/>
  <c r="M50" i="6"/>
  <c r="M227" i="6"/>
  <c r="M256" i="6"/>
  <c r="M105" i="6"/>
  <c r="M152" i="6"/>
  <c r="M88" i="6"/>
  <c r="R175" i="6"/>
  <c r="M91" i="6"/>
  <c r="R139" i="6"/>
  <c r="R77" i="6"/>
  <c r="M141" i="6"/>
  <c r="M122" i="6"/>
  <c r="R80" i="6"/>
  <c r="M53" i="6"/>
  <c r="M125" i="6"/>
  <c r="M63" i="6"/>
  <c r="M111" i="6"/>
  <c r="M159" i="6"/>
  <c r="M54" i="6"/>
  <c r="M247" i="6"/>
  <c r="M202" i="6"/>
  <c r="R33" i="6"/>
  <c r="M97" i="6"/>
  <c r="R178" i="6"/>
  <c r="M136" i="6"/>
  <c r="R189" i="6"/>
  <c r="M258" i="6"/>
  <c r="M262" i="6"/>
  <c r="R174" i="6"/>
  <c r="R179" i="6"/>
  <c r="M172" i="6"/>
  <c r="M230" i="6"/>
  <c r="M214" i="6"/>
  <c r="M133" i="6"/>
  <c r="R125" i="6"/>
  <c r="M149" i="6"/>
  <c r="M160" i="6"/>
  <c r="R101" i="6"/>
  <c r="R32" i="6"/>
  <c r="M96" i="6"/>
  <c r="R74" i="6"/>
  <c r="M70" i="6"/>
  <c r="M218" i="6"/>
  <c r="M73" i="6"/>
  <c r="M173" i="6"/>
  <c r="M189" i="6"/>
  <c r="M186" i="6"/>
  <c r="M119" i="6"/>
  <c r="M209" i="6"/>
  <c r="M137" i="6"/>
  <c r="R19" i="6"/>
  <c r="M178" i="6"/>
  <c r="R57" i="6"/>
  <c r="R56" i="6"/>
  <c r="R90" i="6"/>
  <c r="R207" i="6"/>
  <c r="M198" i="6"/>
  <c r="M188" i="6"/>
  <c r="R59" i="6"/>
  <c r="M107" i="6"/>
  <c r="M155" i="6"/>
  <c r="M62" i="6"/>
  <c r="R26" i="6"/>
  <c r="R95" i="6"/>
  <c r="R22" i="6"/>
  <c r="M210" i="6"/>
  <c r="M176" i="6"/>
  <c r="R197" i="6"/>
  <c r="R110" i="6"/>
  <c r="M177" i="6"/>
  <c r="R68" i="6"/>
  <c r="R206" i="6"/>
  <c r="R127" i="6"/>
  <c r="M118" i="6"/>
  <c r="R76" i="6"/>
  <c r="R167" i="6"/>
  <c r="R202" i="6"/>
  <c r="R113" i="6"/>
  <c r="M161" i="6"/>
  <c r="M146" i="6"/>
  <c r="R114" i="6"/>
  <c r="M224" i="6"/>
  <c r="R24" i="6"/>
  <c r="M46" i="6"/>
  <c r="M21" i="6"/>
  <c r="M233" i="6"/>
  <c r="M216" i="6"/>
  <c r="M232" i="6"/>
  <c r="M139" i="6"/>
  <c r="M106" i="6"/>
  <c r="M203" i="6"/>
  <c r="M26" i="6"/>
  <c r="R149" i="6"/>
  <c r="M32" i="6"/>
  <c r="R117" i="6"/>
  <c r="M128" i="6"/>
  <c r="M245" i="6"/>
  <c r="M124" i="6"/>
  <c r="R169" i="6"/>
  <c r="M200" i="6"/>
  <c r="M148" i="6"/>
  <c r="R45" i="6"/>
  <c r="R186" i="6"/>
  <c r="M71" i="6"/>
  <c r="R166" i="6"/>
  <c r="R38" i="6"/>
  <c r="M263" i="6"/>
  <c r="M238" i="6"/>
  <c r="M175" i="6"/>
  <c r="M250" i="6"/>
  <c r="M130" i="6"/>
  <c r="R120" i="6"/>
  <c r="M56" i="6"/>
  <c r="R195" i="6"/>
  <c r="M223" i="6"/>
  <c r="M193" i="6"/>
  <c r="M95" i="6"/>
  <c r="M150" i="6"/>
  <c r="M59" i="6"/>
  <c r="R158" i="6"/>
  <c r="R30" i="6"/>
  <c r="R116" i="6"/>
  <c r="M20" i="6"/>
  <c r="R191" i="6"/>
  <c r="R93" i="6"/>
  <c r="R157" i="6"/>
  <c r="M144" i="6"/>
  <c r="R48" i="6"/>
  <c r="M83" i="6"/>
  <c r="M51" i="6"/>
  <c r="R31" i="6"/>
  <c r="R79" i="6"/>
  <c r="R118" i="6"/>
  <c r="M257" i="6"/>
  <c r="M17" i="6"/>
  <c r="R161" i="6"/>
  <c r="M211" i="6"/>
  <c r="R153" i="6"/>
  <c r="R136" i="6"/>
  <c r="M87" i="6"/>
  <c r="R78" i="6"/>
  <c r="M153" i="6"/>
  <c r="R104" i="6"/>
  <c r="R200" i="6"/>
  <c r="M171" i="6"/>
  <c r="R144" i="6"/>
  <c r="R165" i="6"/>
  <c r="M228" i="6"/>
  <c r="R60" i="6"/>
  <c r="R130" i="6"/>
  <c r="M109" i="6"/>
  <c r="M48" i="6"/>
  <c r="M132" i="6"/>
  <c r="M65" i="6"/>
  <c r="M79" i="6"/>
  <c r="M143" i="6"/>
  <c r="M140" i="6"/>
  <c r="M225" i="6"/>
  <c r="M113" i="6"/>
  <c r="M81" i="6"/>
  <c r="M18" i="6"/>
  <c r="M72" i="6"/>
  <c r="R105" i="6"/>
  <c r="R135" i="6"/>
  <c r="M23" i="6"/>
  <c r="M19" i="6"/>
  <c r="M131" i="6"/>
  <c r="M164" i="6"/>
  <c r="M67" i="6"/>
  <c r="M78" i="6"/>
  <c r="R89" i="6"/>
  <c r="M135" i="6"/>
  <c r="M226" i="6"/>
  <c r="M255" i="6"/>
  <c r="R106" i="6"/>
  <c r="R203" i="6"/>
  <c r="M261" i="6"/>
  <c r="M42" i="6"/>
  <c r="M127" i="6"/>
  <c r="M170" i="6"/>
  <c r="M235" i="6"/>
  <c r="M138" i="6"/>
  <c r="M213" i="6"/>
  <c r="M165" i="6"/>
  <c r="M222" i="6"/>
  <c r="R28" i="6"/>
  <c r="R66" i="6"/>
  <c r="L244" i="6"/>
  <c r="M30" i="6"/>
  <c r="M36" i="6"/>
  <c r="M29" i="6"/>
  <c r="M190" i="6"/>
  <c r="M58" i="6"/>
  <c r="M182" i="6"/>
  <c r="R140" i="6"/>
  <c r="M44" i="6"/>
  <c r="R17" i="6"/>
  <c r="M145" i="6"/>
  <c r="R177" i="6"/>
  <c r="M253" i="6"/>
  <c r="M49" i="6"/>
  <c r="M180" i="6"/>
  <c r="M174" i="6"/>
  <c r="R41" i="6"/>
  <c r="R69" i="6"/>
  <c r="M115" i="6"/>
  <c r="R172" i="6"/>
  <c r="M181" i="6"/>
  <c r="M241" i="6"/>
</calcChain>
</file>

<file path=xl/sharedStrings.xml><?xml version="1.0" encoding="utf-8"?>
<sst xmlns="http://schemas.openxmlformats.org/spreadsheetml/2006/main" count="64" uniqueCount="47">
  <si>
    <t>Name</t>
  </si>
  <si>
    <t>Code</t>
  </si>
  <si>
    <t>BARCLAYS US AGGREGATE</t>
  </si>
  <si>
    <t>LHAGGBD</t>
  </si>
  <si>
    <t>S&amp;P 500 COMPOSITE - TOT RETURN IND</t>
  </si>
  <si>
    <t>S&amp;PCOMP(RI)</t>
  </si>
  <si>
    <t>US CPI - ALL URBAN: ALL ITEMS SADJ</t>
  </si>
  <si>
    <t>USCONPRCE</t>
  </si>
  <si>
    <t>LEI</t>
  </si>
  <si>
    <t>CPI yoy</t>
  </si>
  <si>
    <t>Environmental variables</t>
  </si>
  <si>
    <t>LEI mom</t>
  </si>
  <si>
    <t>Standardized environmental variables</t>
  </si>
  <si>
    <t>raw distances</t>
  </si>
  <si>
    <t>normalized distance</t>
  </si>
  <si>
    <t>weights</t>
  </si>
  <si>
    <t>Dependent Variable in WLS</t>
  </si>
  <si>
    <t>forward returns*weights</t>
  </si>
  <si>
    <t>intercept</t>
  </si>
  <si>
    <t>intercept*weights</t>
  </si>
  <si>
    <t>Independent Variable in WLS</t>
  </si>
  <si>
    <t>March 2014 forecast for SP 500</t>
  </si>
  <si>
    <t>March 2014 forecast for BarCap Agg</t>
  </si>
  <si>
    <t>SP 500 1-month ahead returns</t>
  </si>
  <si>
    <t>1-month ahead returns*weights</t>
  </si>
  <si>
    <t>BarCap Agg 1-month forward return</t>
  </si>
  <si>
    <t>weights - Kernel applied</t>
  </si>
  <si>
    <t>1a.</t>
  </si>
  <si>
    <t>December 2013</t>
  </si>
  <si>
    <t>Raw distance</t>
  </si>
  <si>
    <t>Normalized distance</t>
  </si>
  <si>
    <t xml:space="preserve">Weight </t>
  </si>
  <si>
    <t>1b</t>
  </si>
  <si>
    <t>Distances from February 2014 regime</t>
  </si>
  <si>
    <t>2</t>
  </si>
  <si>
    <t>Three most similar dates</t>
  </si>
  <si>
    <t>Data for S&amp;P 500 WLS in sheet regime-based asset forecasts, columns F through K</t>
  </si>
  <si>
    <t>Data for BarCap Agg WLS in sheet regime-based asset forecasts, columns M through R</t>
  </si>
  <si>
    <t>Data for SP 500 WLS</t>
  </si>
  <si>
    <t>Data for BarCap Agg WLS</t>
  </si>
  <si>
    <t>distances</t>
  </si>
  <si>
    <t>weights based on Kernel</t>
  </si>
  <si>
    <t>Distances relative to February 2014 environment</t>
  </si>
  <si>
    <t>Distances relative to June 2009 environment</t>
  </si>
  <si>
    <t>May 29th 2009</t>
  </si>
  <si>
    <t>April 30th 2009</t>
  </si>
  <si>
    <t>February 28th 1994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</si>
</sst>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71" formatCode="0.00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8">
    <xf numFmtId="0" fontId="0" fillId="0" borderId="0" xfId="0"/>
    <xf numFmtId="14" fontId="0" fillId="0" borderId="0" xfId="0" applyNumberFormat="1"/>
    <xf numFmtId="0" fontId="2" fillId="0" borderId="0" xfId="0" applyFont="1"/>
    <xf numFmtId="15" fontId="0" fillId="0" borderId="0" xfId="0" applyNumberFormat="1"/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0" fontId="0" fillId="2" borderId="0" xfId="0" applyFill="1"/>
    <xf numFmtId="0" fontId="2" fillId="0" borderId="0" xfId="0" applyFont="1" applyAlignment="1">
      <alignment wrapText="1"/>
    </xf>
    <xf numFmtId="0" fontId="7" fillId="0" borderId="0" xfId="0" applyFont="1" applyAlignment="1">
      <alignment wrapText="1"/>
    </xf>
    <xf numFmtId="10" fontId="5" fillId="3" borderId="0" xfId="1" applyNumberFormat="1" applyFont="1" applyFill="1" applyAlignment="1">
      <alignment horizontal="center"/>
    </xf>
    <xf numFmtId="0" fontId="6" fillId="4" borderId="0" xfId="0" applyFont="1" applyFill="1" applyAlignment="1">
      <alignment vertical="top"/>
    </xf>
    <xf numFmtId="0" fontId="0" fillId="4" borderId="0" xfId="0" applyFill="1"/>
    <xf numFmtId="164" fontId="0" fillId="4" borderId="0" xfId="0" applyNumberFormat="1" applyFill="1"/>
    <xf numFmtId="0" fontId="0" fillId="3" borderId="0" xfId="0" applyFill="1"/>
    <xf numFmtId="0" fontId="1" fillId="3" borderId="0" xfId="0" applyFont="1" applyFill="1"/>
    <xf numFmtId="17" fontId="1" fillId="3" borderId="2" xfId="0" quotePrefix="1" applyNumberFormat="1" applyFont="1" applyFill="1" applyBorder="1"/>
    <xf numFmtId="0" fontId="0" fillId="4" borderId="2" xfId="0" applyFill="1" applyBorder="1"/>
    <xf numFmtId="0" fontId="1" fillId="3" borderId="2" xfId="0" applyFont="1" applyFill="1" applyBorder="1"/>
    <xf numFmtId="0" fontId="1" fillId="4" borderId="0" xfId="0" applyFont="1" applyFill="1"/>
    <xf numFmtId="165" fontId="0" fillId="4" borderId="0" xfId="0" applyNumberFormat="1" applyFill="1"/>
    <xf numFmtId="0" fontId="9" fillId="5" borderId="0" xfId="0" applyFont="1" applyFill="1"/>
    <xf numFmtId="0" fontId="8" fillId="5" borderId="0" xfId="0" applyFont="1" applyFill="1"/>
    <xf numFmtId="0" fontId="9" fillId="5" borderId="0" xfId="0" quotePrefix="1" applyFont="1" applyFill="1"/>
    <xf numFmtId="164" fontId="1" fillId="0" borderId="0" xfId="0" applyNumberFormat="1" applyFont="1"/>
    <xf numFmtId="15" fontId="1" fillId="6" borderId="0" xfId="0" applyNumberFormat="1" applyFont="1" applyFill="1"/>
    <xf numFmtId="0" fontId="1" fillId="6" borderId="0" xfId="0" applyFont="1" applyFill="1"/>
    <xf numFmtId="2" fontId="1" fillId="6" borderId="0" xfId="0" applyNumberFormat="1" applyFont="1" applyFill="1"/>
    <xf numFmtId="164" fontId="1" fillId="6" borderId="0" xfId="0" applyNumberFormat="1" applyFont="1" applyFill="1"/>
    <xf numFmtId="15" fontId="0" fillId="6" borderId="0" xfId="0" applyNumberFormat="1" applyFill="1"/>
    <xf numFmtId="0" fontId="0" fillId="6" borderId="0" xfId="0" applyFill="1"/>
    <xf numFmtId="2" fontId="0" fillId="6" borderId="0" xfId="0" applyNumberFormat="1" applyFill="1"/>
    <xf numFmtId="164" fontId="0" fillId="6" borderId="0" xfId="0" applyNumberFormat="1" applyFill="1"/>
    <xf numFmtId="0" fontId="0" fillId="7" borderId="0" xfId="0" applyFill="1"/>
    <xf numFmtId="0" fontId="2" fillId="0" borderId="1" xfId="0" applyFont="1" applyBorder="1"/>
    <xf numFmtId="0" fontId="0" fillId="0" borderId="1" xfId="0" applyBorder="1"/>
    <xf numFmtId="0" fontId="5" fillId="0" borderId="1" xfId="0" applyFont="1" applyBorder="1"/>
    <xf numFmtId="171" fontId="5" fillId="3" borderId="0" xfId="1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b="0"/>
              <a:t>Distances</a:t>
            </a:r>
            <a:r>
              <a:rPr lang="en-US" b="0" baseline="0"/>
              <a:t> relative to February 2014</a:t>
            </a:r>
            <a:endParaRPr lang="en-US" b="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1"/>
          <c:tx>
            <c:v>Weight (with Kernel)</c:v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'economic regimes'!$K$16:$K$265</c15:sqref>
                  </c15:fullRef>
                </c:ext>
              </c:extLst>
              <c:f>'economic regimes'!$K$26:$K$265</c:f>
              <c:numCache>
                <c:formatCode>d\-mmm\-yy</c:formatCode>
                <c:ptCount val="240"/>
                <c:pt idx="0">
                  <c:v>34424</c:v>
                </c:pt>
                <c:pt idx="1">
                  <c:v>34453</c:v>
                </c:pt>
                <c:pt idx="2">
                  <c:v>34485</c:v>
                </c:pt>
                <c:pt idx="3">
                  <c:v>34515</c:v>
                </c:pt>
                <c:pt idx="4">
                  <c:v>34544</c:v>
                </c:pt>
                <c:pt idx="5">
                  <c:v>34577</c:v>
                </c:pt>
                <c:pt idx="6">
                  <c:v>34607</c:v>
                </c:pt>
                <c:pt idx="7">
                  <c:v>34638</c:v>
                </c:pt>
                <c:pt idx="8">
                  <c:v>34668</c:v>
                </c:pt>
                <c:pt idx="9">
                  <c:v>34698</c:v>
                </c:pt>
                <c:pt idx="10">
                  <c:v>34730</c:v>
                </c:pt>
                <c:pt idx="11">
                  <c:v>34758</c:v>
                </c:pt>
                <c:pt idx="12">
                  <c:v>34789</c:v>
                </c:pt>
                <c:pt idx="13">
                  <c:v>34817</c:v>
                </c:pt>
                <c:pt idx="14">
                  <c:v>34850</c:v>
                </c:pt>
                <c:pt idx="15">
                  <c:v>34880</c:v>
                </c:pt>
                <c:pt idx="16">
                  <c:v>34911</c:v>
                </c:pt>
                <c:pt idx="17">
                  <c:v>34942</c:v>
                </c:pt>
                <c:pt idx="18">
                  <c:v>34971</c:v>
                </c:pt>
                <c:pt idx="19">
                  <c:v>35003</c:v>
                </c:pt>
                <c:pt idx="20">
                  <c:v>35033</c:v>
                </c:pt>
                <c:pt idx="21">
                  <c:v>35062</c:v>
                </c:pt>
                <c:pt idx="22">
                  <c:v>35095</c:v>
                </c:pt>
                <c:pt idx="23">
                  <c:v>35124</c:v>
                </c:pt>
                <c:pt idx="24">
                  <c:v>35153</c:v>
                </c:pt>
                <c:pt idx="25">
                  <c:v>35185</c:v>
                </c:pt>
                <c:pt idx="26">
                  <c:v>35216</c:v>
                </c:pt>
                <c:pt idx="27">
                  <c:v>35244</c:v>
                </c:pt>
                <c:pt idx="28">
                  <c:v>35277</c:v>
                </c:pt>
                <c:pt idx="29">
                  <c:v>35307</c:v>
                </c:pt>
                <c:pt idx="30">
                  <c:v>35338</c:v>
                </c:pt>
                <c:pt idx="31">
                  <c:v>35369</c:v>
                </c:pt>
                <c:pt idx="32">
                  <c:v>35398</c:v>
                </c:pt>
                <c:pt idx="33">
                  <c:v>35430</c:v>
                </c:pt>
                <c:pt idx="34">
                  <c:v>35461</c:v>
                </c:pt>
                <c:pt idx="35">
                  <c:v>35489</c:v>
                </c:pt>
                <c:pt idx="36">
                  <c:v>35520</c:v>
                </c:pt>
                <c:pt idx="37">
                  <c:v>35550</c:v>
                </c:pt>
                <c:pt idx="38">
                  <c:v>35580</c:v>
                </c:pt>
                <c:pt idx="39">
                  <c:v>35611</c:v>
                </c:pt>
                <c:pt idx="40">
                  <c:v>35642</c:v>
                </c:pt>
                <c:pt idx="41">
                  <c:v>35671</c:v>
                </c:pt>
                <c:pt idx="42">
                  <c:v>35703</c:v>
                </c:pt>
                <c:pt idx="43">
                  <c:v>35734</c:v>
                </c:pt>
                <c:pt idx="44">
                  <c:v>35762</c:v>
                </c:pt>
                <c:pt idx="45">
                  <c:v>35795</c:v>
                </c:pt>
                <c:pt idx="46">
                  <c:v>35825</c:v>
                </c:pt>
                <c:pt idx="47">
                  <c:v>35853</c:v>
                </c:pt>
                <c:pt idx="48">
                  <c:v>35885</c:v>
                </c:pt>
                <c:pt idx="49">
                  <c:v>35915</c:v>
                </c:pt>
                <c:pt idx="50">
                  <c:v>35944</c:v>
                </c:pt>
                <c:pt idx="51">
                  <c:v>35976</c:v>
                </c:pt>
                <c:pt idx="52">
                  <c:v>36007</c:v>
                </c:pt>
                <c:pt idx="53">
                  <c:v>36038</c:v>
                </c:pt>
                <c:pt idx="54">
                  <c:v>36068</c:v>
                </c:pt>
                <c:pt idx="55">
                  <c:v>36098</c:v>
                </c:pt>
                <c:pt idx="56">
                  <c:v>36129</c:v>
                </c:pt>
                <c:pt idx="57">
                  <c:v>36160</c:v>
                </c:pt>
                <c:pt idx="58">
                  <c:v>36189</c:v>
                </c:pt>
                <c:pt idx="59">
                  <c:v>36217</c:v>
                </c:pt>
                <c:pt idx="60">
                  <c:v>36250</c:v>
                </c:pt>
                <c:pt idx="61">
                  <c:v>36280</c:v>
                </c:pt>
                <c:pt idx="62">
                  <c:v>36311</c:v>
                </c:pt>
                <c:pt idx="63">
                  <c:v>36341</c:v>
                </c:pt>
                <c:pt idx="64">
                  <c:v>36371</c:v>
                </c:pt>
                <c:pt idx="65">
                  <c:v>36403</c:v>
                </c:pt>
                <c:pt idx="66">
                  <c:v>36433</c:v>
                </c:pt>
                <c:pt idx="67">
                  <c:v>36462</c:v>
                </c:pt>
                <c:pt idx="68">
                  <c:v>36494</c:v>
                </c:pt>
                <c:pt idx="69">
                  <c:v>36525</c:v>
                </c:pt>
                <c:pt idx="70">
                  <c:v>36556</c:v>
                </c:pt>
                <c:pt idx="71">
                  <c:v>36585</c:v>
                </c:pt>
                <c:pt idx="72">
                  <c:v>36616</c:v>
                </c:pt>
                <c:pt idx="73">
                  <c:v>36644</c:v>
                </c:pt>
                <c:pt idx="74">
                  <c:v>36677</c:v>
                </c:pt>
                <c:pt idx="75">
                  <c:v>36707</c:v>
                </c:pt>
                <c:pt idx="76">
                  <c:v>36738</c:v>
                </c:pt>
                <c:pt idx="77">
                  <c:v>36769</c:v>
                </c:pt>
                <c:pt idx="78">
                  <c:v>36798</c:v>
                </c:pt>
                <c:pt idx="79">
                  <c:v>36830</c:v>
                </c:pt>
                <c:pt idx="80">
                  <c:v>36860</c:v>
                </c:pt>
                <c:pt idx="81">
                  <c:v>36889</c:v>
                </c:pt>
                <c:pt idx="82">
                  <c:v>36922</c:v>
                </c:pt>
                <c:pt idx="83">
                  <c:v>36950</c:v>
                </c:pt>
                <c:pt idx="84">
                  <c:v>36980</c:v>
                </c:pt>
                <c:pt idx="85">
                  <c:v>37011</c:v>
                </c:pt>
                <c:pt idx="86">
                  <c:v>37042</c:v>
                </c:pt>
                <c:pt idx="87">
                  <c:v>37071</c:v>
                </c:pt>
                <c:pt idx="88">
                  <c:v>37103</c:v>
                </c:pt>
                <c:pt idx="89">
                  <c:v>37134</c:v>
                </c:pt>
                <c:pt idx="90">
                  <c:v>37162</c:v>
                </c:pt>
                <c:pt idx="91">
                  <c:v>37195</c:v>
                </c:pt>
                <c:pt idx="92">
                  <c:v>37225</c:v>
                </c:pt>
                <c:pt idx="93">
                  <c:v>37256</c:v>
                </c:pt>
                <c:pt idx="94">
                  <c:v>37287</c:v>
                </c:pt>
                <c:pt idx="95">
                  <c:v>37315</c:v>
                </c:pt>
                <c:pt idx="96">
                  <c:v>37344</c:v>
                </c:pt>
                <c:pt idx="97">
                  <c:v>37376</c:v>
                </c:pt>
                <c:pt idx="98">
                  <c:v>37407</c:v>
                </c:pt>
                <c:pt idx="99">
                  <c:v>37435</c:v>
                </c:pt>
                <c:pt idx="100">
                  <c:v>37468</c:v>
                </c:pt>
                <c:pt idx="101">
                  <c:v>37498</c:v>
                </c:pt>
                <c:pt idx="102">
                  <c:v>37529</c:v>
                </c:pt>
                <c:pt idx="103">
                  <c:v>37560</c:v>
                </c:pt>
                <c:pt idx="104">
                  <c:v>37589</c:v>
                </c:pt>
                <c:pt idx="105">
                  <c:v>37621</c:v>
                </c:pt>
                <c:pt idx="106">
                  <c:v>37652</c:v>
                </c:pt>
                <c:pt idx="107">
                  <c:v>37680</c:v>
                </c:pt>
                <c:pt idx="108">
                  <c:v>37711</c:v>
                </c:pt>
                <c:pt idx="109">
                  <c:v>37741</c:v>
                </c:pt>
                <c:pt idx="110">
                  <c:v>37771</c:v>
                </c:pt>
                <c:pt idx="111">
                  <c:v>37802</c:v>
                </c:pt>
                <c:pt idx="112">
                  <c:v>37833</c:v>
                </c:pt>
                <c:pt idx="113">
                  <c:v>37862</c:v>
                </c:pt>
                <c:pt idx="114">
                  <c:v>37894</c:v>
                </c:pt>
                <c:pt idx="115">
                  <c:v>37925</c:v>
                </c:pt>
                <c:pt idx="116">
                  <c:v>37953</c:v>
                </c:pt>
                <c:pt idx="117">
                  <c:v>37986</c:v>
                </c:pt>
                <c:pt idx="118">
                  <c:v>38016</c:v>
                </c:pt>
                <c:pt idx="119">
                  <c:v>38044</c:v>
                </c:pt>
                <c:pt idx="120">
                  <c:v>38077</c:v>
                </c:pt>
                <c:pt idx="121">
                  <c:v>38107</c:v>
                </c:pt>
                <c:pt idx="122">
                  <c:v>38138</c:v>
                </c:pt>
                <c:pt idx="123">
                  <c:v>38168</c:v>
                </c:pt>
                <c:pt idx="124">
                  <c:v>38198</c:v>
                </c:pt>
                <c:pt idx="125">
                  <c:v>38230</c:v>
                </c:pt>
                <c:pt idx="126">
                  <c:v>38260</c:v>
                </c:pt>
                <c:pt idx="127">
                  <c:v>38289</c:v>
                </c:pt>
                <c:pt idx="128">
                  <c:v>38321</c:v>
                </c:pt>
                <c:pt idx="129">
                  <c:v>38352</c:v>
                </c:pt>
                <c:pt idx="130">
                  <c:v>38383</c:v>
                </c:pt>
                <c:pt idx="131">
                  <c:v>38411</c:v>
                </c:pt>
                <c:pt idx="132">
                  <c:v>38442</c:v>
                </c:pt>
                <c:pt idx="133">
                  <c:v>38471</c:v>
                </c:pt>
                <c:pt idx="134">
                  <c:v>38503</c:v>
                </c:pt>
                <c:pt idx="135">
                  <c:v>38533</c:v>
                </c:pt>
                <c:pt idx="136">
                  <c:v>38562</c:v>
                </c:pt>
                <c:pt idx="137">
                  <c:v>38595</c:v>
                </c:pt>
                <c:pt idx="138">
                  <c:v>38625</c:v>
                </c:pt>
                <c:pt idx="139">
                  <c:v>38656</c:v>
                </c:pt>
                <c:pt idx="140">
                  <c:v>38686</c:v>
                </c:pt>
                <c:pt idx="141">
                  <c:v>38716</c:v>
                </c:pt>
                <c:pt idx="142">
                  <c:v>38748</c:v>
                </c:pt>
                <c:pt idx="143">
                  <c:v>38776</c:v>
                </c:pt>
                <c:pt idx="144">
                  <c:v>38807</c:v>
                </c:pt>
                <c:pt idx="145">
                  <c:v>38835</c:v>
                </c:pt>
                <c:pt idx="146">
                  <c:v>38868</c:v>
                </c:pt>
                <c:pt idx="147">
                  <c:v>38898</c:v>
                </c:pt>
                <c:pt idx="148">
                  <c:v>38929</c:v>
                </c:pt>
                <c:pt idx="149">
                  <c:v>38960</c:v>
                </c:pt>
                <c:pt idx="150">
                  <c:v>38989</c:v>
                </c:pt>
                <c:pt idx="151">
                  <c:v>39021</c:v>
                </c:pt>
                <c:pt idx="152">
                  <c:v>39051</c:v>
                </c:pt>
                <c:pt idx="153">
                  <c:v>39080</c:v>
                </c:pt>
                <c:pt idx="154">
                  <c:v>39113</c:v>
                </c:pt>
                <c:pt idx="155">
                  <c:v>39141</c:v>
                </c:pt>
                <c:pt idx="156">
                  <c:v>39171</c:v>
                </c:pt>
                <c:pt idx="157">
                  <c:v>39202</c:v>
                </c:pt>
                <c:pt idx="158">
                  <c:v>39233</c:v>
                </c:pt>
                <c:pt idx="159">
                  <c:v>39262</c:v>
                </c:pt>
                <c:pt idx="160">
                  <c:v>39294</c:v>
                </c:pt>
                <c:pt idx="161">
                  <c:v>39325</c:v>
                </c:pt>
                <c:pt idx="162">
                  <c:v>39353</c:v>
                </c:pt>
                <c:pt idx="163">
                  <c:v>39386</c:v>
                </c:pt>
                <c:pt idx="164">
                  <c:v>39416</c:v>
                </c:pt>
                <c:pt idx="165">
                  <c:v>39447</c:v>
                </c:pt>
                <c:pt idx="166">
                  <c:v>39478</c:v>
                </c:pt>
                <c:pt idx="167">
                  <c:v>39507</c:v>
                </c:pt>
                <c:pt idx="168">
                  <c:v>39538</c:v>
                </c:pt>
                <c:pt idx="169">
                  <c:v>39568</c:v>
                </c:pt>
                <c:pt idx="170">
                  <c:v>39598</c:v>
                </c:pt>
                <c:pt idx="171">
                  <c:v>39629</c:v>
                </c:pt>
                <c:pt idx="172">
                  <c:v>39660</c:v>
                </c:pt>
                <c:pt idx="173">
                  <c:v>39689</c:v>
                </c:pt>
                <c:pt idx="174">
                  <c:v>39721</c:v>
                </c:pt>
                <c:pt idx="175">
                  <c:v>39752</c:v>
                </c:pt>
                <c:pt idx="176">
                  <c:v>39780</c:v>
                </c:pt>
                <c:pt idx="177">
                  <c:v>39813</c:v>
                </c:pt>
                <c:pt idx="178">
                  <c:v>39843</c:v>
                </c:pt>
                <c:pt idx="179">
                  <c:v>39871</c:v>
                </c:pt>
                <c:pt idx="180">
                  <c:v>39903</c:v>
                </c:pt>
                <c:pt idx="181">
                  <c:v>39933</c:v>
                </c:pt>
                <c:pt idx="182">
                  <c:v>39962</c:v>
                </c:pt>
                <c:pt idx="183">
                  <c:v>39994</c:v>
                </c:pt>
                <c:pt idx="184">
                  <c:v>40025</c:v>
                </c:pt>
                <c:pt idx="185">
                  <c:v>40056</c:v>
                </c:pt>
                <c:pt idx="186">
                  <c:v>40086</c:v>
                </c:pt>
                <c:pt idx="187">
                  <c:v>40116</c:v>
                </c:pt>
                <c:pt idx="188">
                  <c:v>40147</c:v>
                </c:pt>
                <c:pt idx="189">
                  <c:v>40178</c:v>
                </c:pt>
                <c:pt idx="190">
                  <c:v>40207</c:v>
                </c:pt>
                <c:pt idx="191">
                  <c:v>40235</c:v>
                </c:pt>
                <c:pt idx="192">
                  <c:v>40268</c:v>
                </c:pt>
                <c:pt idx="193">
                  <c:v>40298</c:v>
                </c:pt>
                <c:pt idx="194">
                  <c:v>40329</c:v>
                </c:pt>
                <c:pt idx="195">
                  <c:v>40359</c:v>
                </c:pt>
                <c:pt idx="196">
                  <c:v>40389</c:v>
                </c:pt>
                <c:pt idx="197">
                  <c:v>40421</c:v>
                </c:pt>
                <c:pt idx="198">
                  <c:v>40451</c:v>
                </c:pt>
                <c:pt idx="199">
                  <c:v>40480</c:v>
                </c:pt>
                <c:pt idx="200">
                  <c:v>40512</c:v>
                </c:pt>
                <c:pt idx="201">
                  <c:v>40543</c:v>
                </c:pt>
                <c:pt idx="202">
                  <c:v>40574</c:v>
                </c:pt>
                <c:pt idx="203">
                  <c:v>40602</c:v>
                </c:pt>
                <c:pt idx="204">
                  <c:v>40633</c:v>
                </c:pt>
                <c:pt idx="205">
                  <c:v>40662</c:v>
                </c:pt>
                <c:pt idx="206">
                  <c:v>40694</c:v>
                </c:pt>
                <c:pt idx="207">
                  <c:v>40724</c:v>
                </c:pt>
                <c:pt idx="208">
                  <c:v>40753</c:v>
                </c:pt>
                <c:pt idx="209">
                  <c:v>40786</c:v>
                </c:pt>
                <c:pt idx="210">
                  <c:v>40816</c:v>
                </c:pt>
                <c:pt idx="211">
                  <c:v>40847</c:v>
                </c:pt>
                <c:pt idx="212">
                  <c:v>40877</c:v>
                </c:pt>
                <c:pt idx="213">
                  <c:v>40907</c:v>
                </c:pt>
                <c:pt idx="214">
                  <c:v>40939</c:v>
                </c:pt>
                <c:pt idx="215">
                  <c:v>40968</c:v>
                </c:pt>
                <c:pt idx="216">
                  <c:v>40998</c:v>
                </c:pt>
                <c:pt idx="217">
                  <c:v>41029</c:v>
                </c:pt>
                <c:pt idx="218">
                  <c:v>41060</c:v>
                </c:pt>
                <c:pt idx="219">
                  <c:v>41089</c:v>
                </c:pt>
                <c:pt idx="220">
                  <c:v>41121</c:v>
                </c:pt>
                <c:pt idx="221">
                  <c:v>41152</c:v>
                </c:pt>
                <c:pt idx="222">
                  <c:v>41180</c:v>
                </c:pt>
                <c:pt idx="223">
                  <c:v>41213</c:v>
                </c:pt>
                <c:pt idx="224">
                  <c:v>41243</c:v>
                </c:pt>
                <c:pt idx="225">
                  <c:v>41274</c:v>
                </c:pt>
                <c:pt idx="226">
                  <c:v>41305</c:v>
                </c:pt>
                <c:pt idx="227">
                  <c:v>41333</c:v>
                </c:pt>
                <c:pt idx="228">
                  <c:v>41362</c:v>
                </c:pt>
                <c:pt idx="229">
                  <c:v>41394</c:v>
                </c:pt>
                <c:pt idx="230">
                  <c:v>41425</c:v>
                </c:pt>
                <c:pt idx="231">
                  <c:v>41453</c:v>
                </c:pt>
                <c:pt idx="232">
                  <c:v>41486</c:v>
                </c:pt>
                <c:pt idx="233">
                  <c:v>41516</c:v>
                </c:pt>
                <c:pt idx="234">
                  <c:v>41547</c:v>
                </c:pt>
                <c:pt idx="235">
                  <c:v>41578</c:v>
                </c:pt>
                <c:pt idx="236">
                  <c:v>41607</c:v>
                </c:pt>
                <c:pt idx="237">
                  <c:v>41639</c:v>
                </c:pt>
                <c:pt idx="238">
                  <c:v>41670</c:v>
                </c:pt>
                <c:pt idx="239">
                  <c:v>41698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'economic regimes'!$N$16:$N$265</c15:sqref>
                  </c15:fullRef>
                </c:ext>
              </c:extLst>
              <c:f>'economic regimes'!$N$26:$N$265</c:f>
              <c:numCache>
                <c:formatCode>0.000</c:formatCode>
                <c:ptCount val="240"/>
                <c:pt idx="0">
                  <c:v>0.8534760973963158</c:v>
                </c:pt>
                <c:pt idx="1">
                  <c:v>0.92799096860216845</c:v>
                </c:pt>
                <c:pt idx="2">
                  <c:v>0.80438589663186677</c:v>
                </c:pt>
                <c:pt idx="3">
                  <c:v>0.78892683953820497</c:v>
                </c:pt>
                <c:pt idx="4">
                  <c:v>0.86795875672886635</c:v>
                </c:pt>
                <c:pt idx="5">
                  <c:v>0.84950949638846307</c:v>
                </c:pt>
                <c:pt idx="6">
                  <c:v>0.79328136962291074</c:v>
                </c:pt>
                <c:pt idx="7">
                  <c:v>0.77958034650830166</c:v>
                </c:pt>
                <c:pt idx="8">
                  <c:v>0.86236756301451201</c:v>
                </c:pt>
                <c:pt idx="9">
                  <c:v>0.88928771976740906</c:v>
                </c:pt>
                <c:pt idx="10">
                  <c:v>0.91120076798005123</c:v>
                </c:pt>
                <c:pt idx="11">
                  <c:v>0.90014339238908525</c:v>
                </c:pt>
                <c:pt idx="12">
                  <c:v>0.91498095079114072</c:v>
                </c:pt>
                <c:pt idx="13">
                  <c:v>0.93970230752181316</c:v>
                </c:pt>
                <c:pt idx="14">
                  <c:v>0.82323552274672462</c:v>
                </c:pt>
                <c:pt idx="15">
                  <c:v>0.84717976463596045</c:v>
                </c:pt>
                <c:pt idx="16">
                  <c:v>0.90484178109436586</c:v>
                </c:pt>
                <c:pt idx="17">
                  <c:v>0.97352408827541903</c:v>
                </c:pt>
                <c:pt idx="18">
                  <c:v>0.98603604611103934</c:v>
                </c:pt>
                <c:pt idx="19">
                  <c:v>0.9832984832201439</c:v>
                </c:pt>
                <c:pt idx="20">
                  <c:v>0.98367210705774599</c:v>
                </c:pt>
                <c:pt idx="21">
                  <c:v>0.98296287576405661</c:v>
                </c:pt>
                <c:pt idx="22">
                  <c:v>0.97567887798883124</c:v>
                </c:pt>
                <c:pt idx="23">
                  <c:v>0.96812145816197726</c:v>
                </c:pt>
                <c:pt idx="24">
                  <c:v>0.97423902977570898</c:v>
                </c:pt>
                <c:pt idx="25">
                  <c:v>0.95767248087636636</c:v>
                </c:pt>
                <c:pt idx="26">
                  <c:v>0.96088375370854928</c:v>
                </c:pt>
                <c:pt idx="27">
                  <c:v>0.96350047823667995</c:v>
                </c:pt>
                <c:pt idx="28">
                  <c:v>0.96636521427260136</c:v>
                </c:pt>
                <c:pt idx="29">
                  <c:v>0.95556344526722559</c:v>
                </c:pt>
                <c:pt idx="30">
                  <c:v>0.97358645906949748</c:v>
                </c:pt>
                <c:pt idx="31">
                  <c:v>0.91600677121496077</c:v>
                </c:pt>
                <c:pt idx="32">
                  <c:v>0.88710623210145489</c:v>
                </c:pt>
                <c:pt idx="33">
                  <c:v>0.73076934493742718</c:v>
                </c:pt>
                <c:pt idx="34">
                  <c:v>0.60146302433283394</c:v>
                </c:pt>
                <c:pt idx="35">
                  <c:v>0.92260936274773975</c:v>
                </c:pt>
                <c:pt idx="36">
                  <c:v>0.92545085425752593</c:v>
                </c:pt>
                <c:pt idx="37">
                  <c:v>0.98685741103349245</c:v>
                </c:pt>
                <c:pt idx="38">
                  <c:v>0.96520920464629589</c:v>
                </c:pt>
                <c:pt idx="39">
                  <c:v>0.89211289007870964</c:v>
                </c:pt>
                <c:pt idx="40">
                  <c:v>0.90727049764393009</c:v>
                </c:pt>
                <c:pt idx="41">
                  <c:v>0.88966384060414183</c:v>
                </c:pt>
                <c:pt idx="42">
                  <c:v>0.95377580700617326</c:v>
                </c:pt>
                <c:pt idx="43">
                  <c:v>0.94225164588385424</c:v>
                </c:pt>
                <c:pt idx="44">
                  <c:v>0.90278456304204335</c:v>
                </c:pt>
                <c:pt idx="45">
                  <c:v>0.81347076029701793</c:v>
                </c:pt>
                <c:pt idx="46">
                  <c:v>0.71261910223875014</c:v>
                </c:pt>
                <c:pt idx="47">
                  <c:v>0.71967060984320297</c:v>
                </c:pt>
                <c:pt idx="48">
                  <c:v>0.63436501759487207</c:v>
                </c:pt>
                <c:pt idx="49">
                  <c:v>0.65843820737720893</c:v>
                </c:pt>
                <c:pt idx="50">
                  <c:v>0.73771507657685143</c:v>
                </c:pt>
                <c:pt idx="51">
                  <c:v>0.84910174425649965</c:v>
                </c:pt>
                <c:pt idx="52">
                  <c:v>0.83078465893488185</c:v>
                </c:pt>
                <c:pt idx="53">
                  <c:v>0.86987955286181062</c:v>
                </c:pt>
                <c:pt idx="54">
                  <c:v>0.85082658430666547</c:v>
                </c:pt>
                <c:pt idx="55">
                  <c:v>0.81355878721484032</c:v>
                </c:pt>
                <c:pt idx="56">
                  <c:v>0.85097926858635087</c:v>
                </c:pt>
                <c:pt idx="57">
                  <c:v>0.86715483283235373</c:v>
                </c:pt>
                <c:pt idx="58">
                  <c:v>0.9029556420579018</c:v>
                </c:pt>
                <c:pt idx="59">
                  <c:v>0.91814074599583406</c:v>
                </c:pt>
                <c:pt idx="60">
                  <c:v>0.92258898511818643</c:v>
                </c:pt>
                <c:pt idx="61">
                  <c:v>0.93116226211525011</c:v>
                </c:pt>
                <c:pt idx="62">
                  <c:v>0.93970723839070114</c:v>
                </c:pt>
                <c:pt idx="63">
                  <c:v>0.93046194376616131</c:v>
                </c:pt>
                <c:pt idx="64">
                  <c:v>0.90161444994423257</c:v>
                </c:pt>
                <c:pt idx="65">
                  <c:v>0.86079724496819987</c:v>
                </c:pt>
                <c:pt idx="66">
                  <c:v>0.79761836181502999</c:v>
                </c:pt>
                <c:pt idx="67">
                  <c:v>0.68780167129939396</c:v>
                </c:pt>
                <c:pt idx="68">
                  <c:v>0.63681316330867677</c:v>
                </c:pt>
                <c:pt idx="69">
                  <c:v>0.57650013014717805</c:v>
                </c:pt>
                <c:pt idx="70">
                  <c:v>0.53684722366381643</c:v>
                </c:pt>
                <c:pt idx="71">
                  <c:v>0.50284680437695051</c:v>
                </c:pt>
                <c:pt idx="72">
                  <c:v>0.38957052740445086</c:v>
                </c:pt>
                <c:pt idx="73">
                  <c:v>0.20607499124289272</c:v>
                </c:pt>
                <c:pt idx="74">
                  <c:v>0.53714549130507161</c:v>
                </c:pt>
                <c:pt idx="75">
                  <c:v>0.53940005208236586</c:v>
                </c:pt>
                <c:pt idx="76">
                  <c:v>0.32643747704476106</c:v>
                </c:pt>
                <c:pt idx="77">
                  <c:v>0.43423310581046687</c:v>
                </c:pt>
                <c:pt idx="78">
                  <c:v>0.57575821998863941</c:v>
                </c:pt>
                <c:pt idx="79">
                  <c:v>0.56101726024175769</c:v>
                </c:pt>
                <c:pt idx="80">
                  <c:v>0.58864281649361361</c:v>
                </c:pt>
                <c:pt idx="81">
                  <c:v>0.61159769408487696</c:v>
                </c:pt>
                <c:pt idx="82">
                  <c:v>0.63375936415827527</c:v>
                </c:pt>
                <c:pt idx="83">
                  <c:v>0.52264904287666836</c:v>
                </c:pt>
                <c:pt idx="84">
                  <c:v>0.62436424894877873</c:v>
                </c:pt>
                <c:pt idx="85">
                  <c:v>0.80946480823583133</c:v>
                </c:pt>
                <c:pt idx="86">
                  <c:v>0.74629658277033073</c:v>
                </c:pt>
                <c:pt idx="87">
                  <c:v>0.61657829293512334</c:v>
                </c:pt>
                <c:pt idx="88">
                  <c:v>0.74560005951140573</c:v>
                </c:pt>
                <c:pt idx="89">
                  <c:v>0.84278657353729136</c:v>
                </c:pt>
                <c:pt idx="90">
                  <c:v>0.84210415322421217</c:v>
                </c:pt>
                <c:pt idx="91">
                  <c:v>0.86250053301912577</c:v>
                </c:pt>
                <c:pt idx="92">
                  <c:v>0.88979613727423035</c:v>
                </c:pt>
                <c:pt idx="93">
                  <c:v>0.88603609283748652</c:v>
                </c:pt>
                <c:pt idx="94">
                  <c:v>0.8613722861091978</c:v>
                </c:pt>
                <c:pt idx="95">
                  <c:v>0.78894421787430813</c:v>
                </c:pt>
                <c:pt idx="96">
                  <c:v>0.79562885122896665</c:v>
                </c:pt>
                <c:pt idx="97">
                  <c:v>0.86705068930130313</c:v>
                </c:pt>
                <c:pt idx="98">
                  <c:v>0.91904419258881154</c:v>
                </c:pt>
                <c:pt idx="99">
                  <c:v>0.87967385388710972</c:v>
                </c:pt>
                <c:pt idx="100">
                  <c:v>0.86692143525874976</c:v>
                </c:pt>
                <c:pt idx="101">
                  <c:v>0.94557477285198011</c:v>
                </c:pt>
                <c:pt idx="102">
                  <c:v>0.97272554386242405</c:v>
                </c:pt>
                <c:pt idx="103">
                  <c:v>0.96686723073384373</c:v>
                </c:pt>
                <c:pt idx="104">
                  <c:v>0.98622522128823176</c:v>
                </c:pt>
                <c:pt idx="105">
                  <c:v>0.98504411060046637</c:v>
                </c:pt>
                <c:pt idx="106">
                  <c:v>0.9769340014515685</c:v>
                </c:pt>
                <c:pt idx="107">
                  <c:v>0.95439507423973846</c:v>
                </c:pt>
                <c:pt idx="108">
                  <c:v>0.8895229706774731</c:v>
                </c:pt>
                <c:pt idx="109">
                  <c:v>0.91226931893302265</c:v>
                </c:pt>
                <c:pt idx="110">
                  <c:v>0.98274702030637628</c:v>
                </c:pt>
                <c:pt idx="111">
                  <c:v>0.97440012133130294</c:v>
                </c:pt>
                <c:pt idx="112">
                  <c:v>0.95882045560628404</c:v>
                </c:pt>
                <c:pt idx="113">
                  <c:v>0.93821757294113139</c:v>
                </c:pt>
                <c:pt idx="114">
                  <c:v>0.92064096654929006</c:v>
                </c:pt>
                <c:pt idx="115">
                  <c:v>0.91639575705342713</c:v>
                </c:pt>
                <c:pt idx="116">
                  <c:v>0.94865476434887808</c:v>
                </c:pt>
                <c:pt idx="117">
                  <c:v>0.96709566079779552</c:v>
                </c:pt>
                <c:pt idx="118">
                  <c:v>0.97875076368289027</c:v>
                </c:pt>
                <c:pt idx="119">
                  <c:v>0.98359256989837152</c:v>
                </c:pt>
                <c:pt idx="120">
                  <c:v>0.97980145620800696</c:v>
                </c:pt>
                <c:pt idx="121">
                  <c:v>0.98327213857107798</c:v>
                </c:pt>
                <c:pt idx="122">
                  <c:v>0.98347861869340691</c:v>
                </c:pt>
                <c:pt idx="123">
                  <c:v>0.93072402403800092</c:v>
                </c:pt>
                <c:pt idx="124">
                  <c:v>0.87908321692403035</c:v>
                </c:pt>
                <c:pt idx="125">
                  <c:v>0.93006524551413372</c:v>
                </c:pt>
                <c:pt idx="126">
                  <c:v>0.9778623132598091</c:v>
                </c:pt>
                <c:pt idx="127">
                  <c:v>0.97952334231644445</c:v>
                </c:pt>
                <c:pt idx="128">
                  <c:v>0.88107279752189549</c:v>
                </c:pt>
                <c:pt idx="129">
                  <c:v>0.73904095202947195</c:v>
                </c:pt>
                <c:pt idx="130">
                  <c:v>0.83928727342124154</c:v>
                </c:pt>
                <c:pt idx="131">
                  <c:v>0.94400566615710835</c:v>
                </c:pt>
                <c:pt idx="132">
                  <c:v>0.90044025402018135</c:v>
                </c:pt>
                <c:pt idx="133">
                  <c:v>0.85666770283984284</c:v>
                </c:pt>
                <c:pt idx="134">
                  <c:v>0.80947686045881817</c:v>
                </c:pt>
                <c:pt idx="135">
                  <c:v>0.92953687795583884</c:v>
                </c:pt>
                <c:pt idx="136">
                  <c:v>0.97212482927012078</c:v>
                </c:pt>
                <c:pt idx="137">
                  <c:v>0.90856831888375544</c:v>
                </c:pt>
                <c:pt idx="138">
                  <c:v>0.73688671730242228</c:v>
                </c:pt>
                <c:pt idx="139">
                  <c:v>0.20188516281772054</c:v>
                </c:pt>
                <c:pt idx="140">
                  <c:v>0.43519706992267165</c:v>
                </c:pt>
                <c:pt idx="141">
                  <c:v>0.86367699987711066</c:v>
                </c:pt>
                <c:pt idx="142">
                  <c:v>0.86659851735119631</c:v>
                </c:pt>
                <c:pt idx="143">
                  <c:v>0.62925434130450753</c:v>
                </c:pt>
                <c:pt idx="144">
                  <c:v>0.79467849067394658</c:v>
                </c:pt>
                <c:pt idx="145">
                  <c:v>0.86681300385297677</c:v>
                </c:pt>
                <c:pt idx="146">
                  <c:v>0.8141001022592802</c:v>
                </c:pt>
                <c:pt idx="147">
                  <c:v>0.68376671450642668</c:v>
                </c:pt>
                <c:pt idx="148">
                  <c:v>0.60268334379005961</c:v>
                </c:pt>
                <c:pt idx="149">
                  <c:v>0.64869512271390506</c:v>
                </c:pt>
                <c:pt idx="150">
                  <c:v>0.72849111088623886</c:v>
                </c:pt>
                <c:pt idx="151">
                  <c:v>0.9969669987290759</c:v>
                </c:pt>
                <c:pt idx="152">
                  <c:v>0.97345832693008816</c:v>
                </c:pt>
                <c:pt idx="153">
                  <c:v>0.98384098091816552</c:v>
                </c:pt>
                <c:pt idx="154">
                  <c:v>0.94671963441364604</c:v>
                </c:pt>
                <c:pt idx="155">
                  <c:v>0.91556139158402761</c:v>
                </c:pt>
                <c:pt idx="156">
                  <c:v>0.83088935676957665</c:v>
                </c:pt>
                <c:pt idx="157">
                  <c:v>0.68655764705502909</c:v>
                </c:pt>
                <c:pt idx="158">
                  <c:v>0.60330455283970152</c:v>
                </c:pt>
                <c:pt idx="159">
                  <c:v>0.49308846035134735</c:v>
                </c:pt>
                <c:pt idx="160">
                  <c:v>0.42735894915702705</c:v>
                </c:pt>
                <c:pt idx="161">
                  <c:v>0.42447537896660564</c:v>
                </c:pt>
                <c:pt idx="162">
                  <c:v>0.42583664634247376</c:v>
                </c:pt>
                <c:pt idx="163">
                  <c:v>0.39387551677525434</c:v>
                </c:pt>
                <c:pt idx="164">
                  <c:v>0.26440207735334775</c:v>
                </c:pt>
                <c:pt idx="165">
                  <c:v>9.9580697428380702E-2</c:v>
                </c:pt>
                <c:pt idx="166">
                  <c:v>0.19780159927459739</c:v>
                </c:pt>
                <c:pt idx="167">
                  <c:v>0.17655418440936857</c:v>
                </c:pt>
                <c:pt idx="168">
                  <c:v>0.25076443569472467</c:v>
                </c:pt>
                <c:pt idx="169">
                  <c:v>0.3219520871743502</c:v>
                </c:pt>
                <c:pt idx="170">
                  <c:v>0.34032122508454599</c:v>
                </c:pt>
                <c:pt idx="171">
                  <c:v>0.25244673512309684</c:v>
                </c:pt>
                <c:pt idx="172">
                  <c:v>2.9901227346816328E-2</c:v>
                </c:pt>
                <c:pt idx="173">
                  <c:v>0</c:v>
                </c:pt>
                <c:pt idx="174">
                  <c:v>6.3722854425117895E-4</c:v>
                </c:pt>
                <c:pt idx="175">
                  <c:v>1.6033492075812873E-2</c:v>
                </c:pt>
                <c:pt idx="176">
                  <c:v>0.22633912739010362</c:v>
                </c:pt>
                <c:pt idx="177">
                  <c:v>0.40528964104669229</c:v>
                </c:pt>
                <c:pt idx="178">
                  <c:v>0.26354020710510462</c:v>
                </c:pt>
                <c:pt idx="179">
                  <c:v>0.3328486941074647</c:v>
                </c:pt>
                <c:pt idx="180">
                  <c:v>0.45256064763055831</c:v>
                </c:pt>
                <c:pt idx="181">
                  <c:v>0.38706901808590494</c:v>
                </c:pt>
                <c:pt idx="182">
                  <c:v>0.39453041486117157</c:v>
                </c:pt>
                <c:pt idx="183">
                  <c:v>0.30737096128189334</c:v>
                </c:pt>
                <c:pt idx="184">
                  <c:v>0.29856012582472874</c:v>
                </c:pt>
                <c:pt idx="185">
                  <c:v>0.16776521461751498</c:v>
                </c:pt>
                <c:pt idx="186">
                  <c:v>0.37232489071983144</c:v>
                </c:pt>
                <c:pt idx="187">
                  <c:v>0.47289715798182463</c:v>
                </c:pt>
                <c:pt idx="188">
                  <c:v>0.77713887682212279</c:v>
                </c:pt>
                <c:pt idx="189">
                  <c:v>0.93062693193678137</c:v>
                </c:pt>
                <c:pt idx="190">
                  <c:v>0.91422590986317931</c:v>
                </c:pt>
                <c:pt idx="191">
                  <c:v>0.94654224034533796</c:v>
                </c:pt>
                <c:pt idx="192">
                  <c:v>0.9765716077685721</c:v>
                </c:pt>
                <c:pt idx="193">
                  <c:v>0.98228551435470657</c:v>
                </c:pt>
                <c:pt idx="194">
                  <c:v>0.9896414759239911</c:v>
                </c:pt>
                <c:pt idx="195">
                  <c:v>0.99554044200232705</c:v>
                </c:pt>
                <c:pt idx="196">
                  <c:v>0.99626167360647311</c:v>
                </c:pt>
                <c:pt idx="197">
                  <c:v>0.99849045737253739</c:v>
                </c:pt>
                <c:pt idx="198">
                  <c:v>0.99762074243443899</c:v>
                </c:pt>
                <c:pt idx="199">
                  <c:v>0.99712100296736739</c:v>
                </c:pt>
                <c:pt idx="200">
                  <c:v>0.99757275430427139</c:v>
                </c:pt>
                <c:pt idx="201">
                  <c:v>0.99653569850526558</c:v>
                </c:pt>
                <c:pt idx="202">
                  <c:v>0.99879131670557364</c:v>
                </c:pt>
                <c:pt idx="203">
                  <c:v>0.99868257003238636</c:v>
                </c:pt>
                <c:pt idx="204">
                  <c:v>0.99550733564799665</c:v>
                </c:pt>
                <c:pt idx="205">
                  <c:v>0.98248895068663367</c:v>
                </c:pt>
                <c:pt idx="206">
                  <c:v>0.95419829375879706</c:v>
                </c:pt>
                <c:pt idx="207">
                  <c:v>0.90982961637291637</c:v>
                </c:pt>
                <c:pt idx="208">
                  <c:v>0.90471906964234783</c:v>
                </c:pt>
                <c:pt idx="209">
                  <c:v>0.89538879799313054</c:v>
                </c:pt>
                <c:pt idx="210">
                  <c:v>0.87980751828253334</c:v>
                </c:pt>
                <c:pt idx="211">
                  <c:v>0.86363888594264204</c:v>
                </c:pt>
                <c:pt idx="212">
                  <c:v>0.91003650531059244</c:v>
                </c:pt>
                <c:pt idx="213">
                  <c:v>0.92019883501462252</c:v>
                </c:pt>
                <c:pt idx="214">
                  <c:v>0.96173811245765173</c:v>
                </c:pt>
                <c:pt idx="215">
                  <c:v>0.96532174977343022</c:v>
                </c:pt>
                <c:pt idx="216">
                  <c:v>0.97376244348982188</c:v>
                </c:pt>
                <c:pt idx="217">
                  <c:v>0.98598323033995949</c:v>
                </c:pt>
                <c:pt idx="218">
                  <c:v>0.99438185236529497</c:v>
                </c:pt>
                <c:pt idx="219">
                  <c:v>0.99921356295972108</c:v>
                </c:pt>
                <c:pt idx="220">
                  <c:v>0.99951304405287877</c:v>
                </c:pt>
                <c:pt idx="221">
                  <c:v>0.99953683827562423</c:v>
                </c:pt>
                <c:pt idx="222">
                  <c:v>0.9998652833281938</c:v>
                </c:pt>
                <c:pt idx="223">
                  <c:v>0.99943056420074139</c:v>
                </c:pt>
                <c:pt idx="224">
                  <c:v>0.99803436983552407</c:v>
                </c:pt>
                <c:pt idx="225">
                  <c:v>0.99993585014812914</c:v>
                </c:pt>
                <c:pt idx="226">
                  <c:v>0.99994263190432742</c:v>
                </c:pt>
                <c:pt idx="227">
                  <c:v>0.99998371724810409</c:v>
                </c:pt>
                <c:pt idx="228">
                  <c:v>0.99936283270876625</c:v>
                </c:pt>
                <c:pt idx="229">
                  <c:v>0.99988165262473483</c:v>
                </c:pt>
                <c:pt idx="230">
                  <c:v>0.99819511486155421</c:v>
                </c:pt>
                <c:pt idx="231">
                  <c:v>0.9997780452200179</c:v>
                </c:pt>
                <c:pt idx="232">
                  <c:v>0.99977772139317211</c:v>
                </c:pt>
                <c:pt idx="233">
                  <c:v>0.99916522736104152</c:v>
                </c:pt>
                <c:pt idx="234">
                  <c:v>0.99994697913653419</c:v>
                </c:pt>
                <c:pt idx="235">
                  <c:v>0.99891959400890484</c:v>
                </c:pt>
                <c:pt idx="236">
                  <c:v>0.99647142542844114</c:v>
                </c:pt>
                <c:pt idx="237">
                  <c:v>0.99951309744275108</c:v>
                </c:pt>
                <c:pt idx="238">
                  <c:v>0.99999796308620381</c:v>
                </c:pt>
                <c:pt idx="2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C1-49BD-A98A-ACCA95C7D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814016"/>
        <c:axId val="141819904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v>Normalized distance</c:v>
                </c:tx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'economic regimes'!$K$16:$K$265</c15:sqref>
                        </c15:fullRef>
                        <c15:formulaRef>
                          <c15:sqref>'economic regimes'!$K$26:$K$265</c15:sqref>
                        </c15:formulaRef>
                      </c:ext>
                    </c:extLst>
                    <c:numCache>
                      <c:formatCode>d\-mmm\-yy</c:formatCode>
                      <c:ptCount val="240"/>
                      <c:pt idx="0">
                        <c:v>34424</c:v>
                      </c:pt>
                      <c:pt idx="1">
                        <c:v>34453</c:v>
                      </c:pt>
                      <c:pt idx="2">
                        <c:v>34485</c:v>
                      </c:pt>
                      <c:pt idx="3">
                        <c:v>34515</c:v>
                      </c:pt>
                      <c:pt idx="4">
                        <c:v>34544</c:v>
                      </c:pt>
                      <c:pt idx="5">
                        <c:v>34577</c:v>
                      </c:pt>
                      <c:pt idx="6">
                        <c:v>34607</c:v>
                      </c:pt>
                      <c:pt idx="7">
                        <c:v>34638</c:v>
                      </c:pt>
                      <c:pt idx="8">
                        <c:v>34668</c:v>
                      </c:pt>
                      <c:pt idx="9">
                        <c:v>34698</c:v>
                      </c:pt>
                      <c:pt idx="10">
                        <c:v>34730</c:v>
                      </c:pt>
                      <c:pt idx="11">
                        <c:v>34758</c:v>
                      </c:pt>
                      <c:pt idx="12">
                        <c:v>34789</c:v>
                      </c:pt>
                      <c:pt idx="13">
                        <c:v>34817</c:v>
                      </c:pt>
                      <c:pt idx="14">
                        <c:v>34850</c:v>
                      </c:pt>
                      <c:pt idx="15">
                        <c:v>34880</c:v>
                      </c:pt>
                      <c:pt idx="16">
                        <c:v>34911</c:v>
                      </c:pt>
                      <c:pt idx="17">
                        <c:v>34942</c:v>
                      </c:pt>
                      <c:pt idx="18">
                        <c:v>34971</c:v>
                      </c:pt>
                      <c:pt idx="19">
                        <c:v>35003</c:v>
                      </c:pt>
                      <c:pt idx="20">
                        <c:v>35033</c:v>
                      </c:pt>
                      <c:pt idx="21">
                        <c:v>35062</c:v>
                      </c:pt>
                      <c:pt idx="22">
                        <c:v>35095</c:v>
                      </c:pt>
                      <c:pt idx="23">
                        <c:v>35124</c:v>
                      </c:pt>
                      <c:pt idx="24">
                        <c:v>35153</c:v>
                      </c:pt>
                      <c:pt idx="25">
                        <c:v>35185</c:v>
                      </c:pt>
                      <c:pt idx="26">
                        <c:v>35216</c:v>
                      </c:pt>
                      <c:pt idx="27">
                        <c:v>35244</c:v>
                      </c:pt>
                      <c:pt idx="28">
                        <c:v>35277</c:v>
                      </c:pt>
                      <c:pt idx="29">
                        <c:v>35307</c:v>
                      </c:pt>
                      <c:pt idx="30">
                        <c:v>35338</c:v>
                      </c:pt>
                      <c:pt idx="31">
                        <c:v>35369</c:v>
                      </c:pt>
                      <c:pt idx="32">
                        <c:v>35398</c:v>
                      </c:pt>
                      <c:pt idx="33">
                        <c:v>35430</c:v>
                      </c:pt>
                      <c:pt idx="34">
                        <c:v>35461</c:v>
                      </c:pt>
                      <c:pt idx="35">
                        <c:v>35489</c:v>
                      </c:pt>
                      <c:pt idx="36">
                        <c:v>35520</c:v>
                      </c:pt>
                      <c:pt idx="37">
                        <c:v>35550</c:v>
                      </c:pt>
                      <c:pt idx="38">
                        <c:v>35580</c:v>
                      </c:pt>
                      <c:pt idx="39">
                        <c:v>35611</c:v>
                      </c:pt>
                      <c:pt idx="40">
                        <c:v>35642</c:v>
                      </c:pt>
                      <c:pt idx="41">
                        <c:v>35671</c:v>
                      </c:pt>
                      <c:pt idx="42">
                        <c:v>35703</c:v>
                      </c:pt>
                      <c:pt idx="43">
                        <c:v>35734</c:v>
                      </c:pt>
                      <c:pt idx="44">
                        <c:v>35762</c:v>
                      </c:pt>
                      <c:pt idx="45">
                        <c:v>35795</c:v>
                      </c:pt>
                      <c:pt idx="46">
                        <c:v>35825</c:v>
                      </c:pt>
                      <c:pt idx="47">
                        <c:v>35853</c:v>
                      </c:pt>
                      <c:pt idx="48">
                        <c:v>35885</c:v>
                      </c:pt>
                      <c:pt idx="49">
                        <c:v>35915</c:v>
                      </c:pt>
                      <c:pt idx="50">
                        <c:v>35944</c:v>
                      </c:pt>
                      <c:pt idx="51">
                        <c:v>35976</c:v>
                      </c:pt>
                      <c:pt idx="52">
                        <c:v>36007</c:v>
                      </c:pt>
                      <c:pt idx="53">
                        <c:v>36038</c:v>
                      </c:pt>
                      <c:pt idx="54">
                        <c:v>36068</c:v>
                      </c:pt>
                      <c:pt idx="55">
                        <c:v>36098</c:v>
                      </c:pt>
                      <c:pt idx="56">
                        <c:v>36129</c:v>
                      </c:pt>
                      <c:pt idx="57">
                        <c:v>36160</c:v>
                      </c:pt>
                      <c:pt idx="58">
                        <c:v>36189</c:v>
                      </c:pt>
                      <c:pt idx="59">
                        <c:v>36217</c:v>
                      </c:pt>
                      <c:pt idx="60">
                        <c:v>36250</c:v>
                      </c:pt>
                      <c:pt idx="61">
                        <c:v>36280</c:v>
                      </c:pt>
                      <c:pt idx="62">
                        <c:v>36311</c:v>
                      </c:pt>
                      <c:pt idx="63">
                        <c:v>36341</c:v>
                      </c:pt>
                      <c:pt idx="64">
                        <c:v>36371</c:v>
                      </c:pt>
                      <c:pt idx="65">
                        <c:v>36403</c:v>
                      </c:pt>
                      <c:pt idx="66">
                        <c:v>36433</c:v>
                      </c:pt>
                      <c:pt idx="67">
                        <c:v>36462</c:v>
                      </c:pt>
                      <c:pt idx="68">
                        <c:v>36494</c:v>
                      </c:pt>
                      <c:pt idx="69">
                        <c:v>36525</c:v>
                      </c:pt>
                      <c:pt idx="70">
                        <c:v>36556</c:v>
                      </c:pt>
                      <c:pt idx="71">
                        <c:v>36585</c:v>
                      </c:pt>
                      <c:pt idx="72">
                        <c:v>36616</c:v>
                      </c:pt>
                      <c:pt idx="73">
                        <c:v>36644</c:v>
                      </c:pt>
                      <c:pt idx="74">
                        <c:v>36677</c:v>
                      </c:pt>
                      <c:pt idx="75">
                        <c:v>36707</c:v>
                      </c:pt>
                      <c:pt idx="76">
                        <c:v>36738</c:v>
                      </c:pt>
                      <c:pt idx="77">
                        <c:v>36769</c:v>
                      </c:pt>
                      <c:pt idx="78">
                        <c:v>36798</c:v>
                      </c:pt>
                      <c:pt idx="79">
                        <c:v>36830</c:v>
                      </c:pt>
                      <c:pt idx="80">
                        <c:v>36860</c:v>
                      </c:pt>
                      <c:pt idx="81">
                        <c:v>36889</c:v>
                      </c:pt>
                      <c:pt idx="82">
                        <c:v>36922</c:v>
                      </c:pt>
                      <c:pt idx="83">
                        <c:v>36950</c:v>
                      </c:pt>
                      <c:pt idx="84">
                        <c:v>36980</c:v>
                      </c:pt>
                      <c:pt idx="85">
                        <c:v>37011</c:v>
                      </c:pt>
                      <c:pt idx="86">
                        <c:v>37042</c:v>
                      </c:pt>
                      <c:pt idx="87">
                        <c:v>37071</c:v>
                      </c:pt>
                      <c:pt idx="88">
                        <c:v>37103</c:v>
                      </c:pt>
                      <c:pt idx="89">
                        <c:v>37134</c:v>
                      </c:pt>
                      <c:pt idx="90">
                        <c:v>37162</c:v>
                      </c:pt>
                      <c:pt idx="91">
                        <c:v>37195</c:v>
                      </c:pt>
                      <c:pt idx="92">
                        <c:v>37225</c:v>
                      </c:pt>
                      <c:pt idx="93">
                        <c:v>37256</c:v>
                      </c:pt>
                      <c:pt idx="94">
                        <c:v>37287</c:v>
                      </c:pt>
                      <c:pt idx="95">
                        <c:v>37315</c:v>
                      </c:pt>
                      <c:pt idx="96">
                        <c:v>37344</c:v>
                      </c:pt>
                      <c:pt idx="97">
                        <c:v>37376</c:v>
                      </c:pt>
                      <c:pt idx="98">
                        <c:v>37407</c:v>
                      </c:pt>
                      <c:pt idx="99">
                        <c:v>37435</c:v>
                      </c:pt>
                      <c:pt idx="100">
                        <c:v>37468</c:v>
                      </c:pt>
                      <c:pt idx="101">
                        <c:v>37498</c:v>
                      </c:pt>
                      <c:pt idx="102">
                        <c:v>37529</c:v>
                      </c:pt>
                      <c:pt idx="103">
                        <c:v>37560</c:v>
                      </c:pt>
                      <c:pt idx="104">
                        <c:v>37589</c:v>
                      </c:pt>
                      <c:pt idx="105">
                        <c:v>37621</c:v>
                      </c:pt>
                      <c:pt idx="106">
                        <c:v>37652</c:v>
                      </c:pt>
                      <c:pt idx="107">
                        <c:v>37680</c:v>
                      </c:pt>
                      <c:pt idx="108">
                        <c:v>37711</c:v>
                      </c:pt>
                      <c:pt idx="109">
                        <c:v>37741</c:v>
                      </c:pt>
                      <c:pt idx="110">
                        <c:v>37771</c:v>
                      </c:pt>
                      <c:pt idx="111">
                        <c:v>37802</c:v>
                      </c:pt>
                      <c:pt idx="112">
                        <c:v>37833</c:v>
                      </c:pt>
                      <c:pt idx="113">
                        <c:v>37862</c:v>
                      </c:pt>
                      <c:pt idx="114">
                        <c:v>37894</c:v>
                      </c:pt>
                      <c:pt idx="115">
                        <c:v>37925</c:v>
                      </c:pt>
                      <c:pt idx="116">
                        <c:v>37953</c:v>
                      </c:pt>
                      <c:pt idx="117">
                        <c:v>37986</c:v>
                      </c:pt>
                      <c:pt idx="118">
                        <c:v>38016</c:v>
                      </c:pt>
                      <c:pt idx="119">
                        <c:v>38044</c:v>
                      </c:pt>
                      <c:pt idx="120">
                        <c:v>38077</c:v>
                      </c:pt>
                      <c:pt idx="121">
                        <c:v>38107</c:v>
                      </c:pt>
                      <c:pt idx="122">
                        <c:v>38138</c:v>
                      </c:pt>
                      <c:pt idx="123">
                        <c:v>38168</c:v>
                      </c:pt>
                      <c:pt idx="124">
                        <c:v>38198</c:v>
                      </c:pt>
                      <c:pt idx="125">
                        <c:v>38230</c:v>
                      </c:pt>
                      <c:pt idx="126">
                        <c:v>38260</c:v>
                      </c:pt>
                      <c:pt idx="127">
                        <c:v>38289</c:v>
                      </c:pt>
                      <c:pt idx="128">
                        <c:v>38321</c:v>
                      </c:pt>
                      <c:pt idx="129">
                        <c:v>38352</c:v>
                      </c:pt>
                      <c:pt idx="130">
                        <c:v>38383</c:v>
                      </c:pt>
                      <c:pt idx="131">
                        <c:v>38411</c:v>
                      </c:pt>
                      <c:pt idx="132">
                        <c:v>38442</c:v>
                      </c:pt>
                      <c:pt idx="133">
                        <c:v>38471</c:v>
                      </c:pt>
                      <c:pt idx="134">
                        <c:v>38503</c:v>
                      </c:pt>
                      <c:pt idx="135">
                        <c:v>38533</c:v>
                      </c:pt>
                      <c:pt idx="136">
                        <c:v>38562</c:v>
                      </c:pt>
                      <c:pt idx="137">
                        <c:v>38595</c:v>
                      </c:pt>
                      <c:pt idx="138">
                        <c:v>38625</c:v>
                      </c:pt>
                      <c:pt idx="139">
                        <c:v>38656</c:v>
                      </c:pt>
                      <c:pt idx="140">
                        <c:v>38686</c:v>
                      </c:pt>
                      <c:pt idx="141">
                        <c:v>38716</c:v>
                      </c:pt>
                      <c:pt idx="142">
                        <c:v>38748</c:v>
                      </c:pt>
                      <c:pt idx="143">
                        <c:v>38776</c:v>
                      </c:pt>
                      <c:pt idx="144">
                        <c:v>38807</c:v>
                      </c:pt>
                      <c:pt idx="145">
                        <c:v>38835</c:v>
                      </c:pt>
                      <c:pt idx="146">
                        <c:v>38868</c:v>
                      </c:pt>
                      <c:pt idx="147">
                        <c:v>38898</c:v>
                      </c:pt>
                      <c:pt idx="148">
                        <c:v>38929</c:v>
                      </c:pt>
                      <c:pt idx="149">
                        <c:v>38960</c:v>
                      </c:pt>
                      <c:pt idx="150">
                        <c:v>38989</c:v>
                      </c:pt>
                      <c:pt idx="151">
                        <c:v>39021</c:v>
                      </c:pt>
                      <c:pt idx="152">
                        <c:v>39051</c:v>
                      </c:pt>
                      <c:pt idx="153">
                        <c:v>39080</c:v>
                      </c:pt>
                      <c:pt idx="154">
                        <c:v>39113</c:v>
                      </c:pt>
                      <c:pt idx="155">
                        <c:v>39141</c:v>
                      </c:pt>
                      <c:pt idx="156">
                        <c:v>39171</c:v>
                      </c:pt>
                      <c:pt idx="157">
                        <c:v>39202</c:v>
                      </c:pt>
                      <c:pt idx="158">
                        <c:v>39233</c:v>
                      </c:pt>
                      <c:pt idx="159">
                        <c:v>39262</c:v>
                      </c:pt>
                      <c:pt idx="160">
                        <c:v>39294</c:v>
                      </c:pt>
                      <c:pt idx="161">
                        <c:v>39325</c:v>
                      </c:pt>
                      <c:pt idx="162">
                        <c:v>39353</c:v>
                      </c:pt>
                      <c:pt idx="163">
                        <c:v>39386</c:v>
                      </c:pt>
                      <c:pt idx="164">
                        <c:v>39416</c:v>
                      </c:pt>
                      <c:pt idx="165">
                        <c:v>39447</c:v>
                      </c:pt>
                      <c:pt idx="166">
                        <c:v>39478</c:v>
                      </c:pt>
                      <c:pt idx="167">
                        <c:v>39507</c:v>
                      </c:pt>
                      <c:pt idx="168">
                        <c:v>39538</c:v>
                      </c:pt>
                      <c:pt idx="169">
                        <c:v>39568</c:v>
                      </c:pt>
                      <c:pt idx="170">
                        <c:v>39598</c:v>
                      </c:pt>
                      <c:pt idx="171">
                        <c:v>39629</c:v>
                      </c:pt>
                      <c:pt idx="172">
                        <c:v>39660</c:v>
                      </c:pt>
                      <c:pt idx="173">
                        <c:v>39689</c:v>
                      </c:pt>
                      <c:pt idx="174">
                        <c:v>39721</c:v>
                      </c:pt>
                      <c:pt idx="175">
                        <c:v>39752</c:v>
                      </c:pt>
                      <c:pt idx="176">
                        <c:v>39780</c:v>
                      </c:pt>
                      <c:pt idx="177">
                        <c:v>39813</c:v>
                      </c:pt>
                      <c:pt idx="178">
                        <c:v>39843</c:v>
                      </c:pt>
                      <c:pt idx="179">
                        <c:v>39871</c:v>
                      </c:pt>
                      <c:pt idx="180">
                        <c:v>39903</c:v>
                      </c:pt>
                      <c:pt idx="181">
                        <c:v>39933</c:v>
                      </c:pt>
                      <c:pt idx="182">
                        <c:v>39962</c:v>
                      </c:pt>
                      <c:pt idx="183">
                        <c:v>39994</c:v>
                      </c:pt>
                      <c:pt idx="184">
                        <c:v>40025</c:v>
                      </c:pt>
                      <c:pt idx="185">
                        <c:v>40056</c:v>
                      </c:pt>
                      <c:pt idx="186">
                        <c:v>40086</c:v>
                      </c:pt>
                      <c:pt idx="187">
                        <c:v>40116</c:v>
                      </c:pt>
                      <c:pt idx="188">
                        <c:v>40147</c:v>
                      </c:pt>
                      <c:pt idx="189">
                        <c:v>40178</c:v>
                      </c:pt>
                      <c:pt idx="190">
                        <c:v>40207</c:v>
                      </c:pt>
                      <c:pt idx="191">
                        <c:v>40235</c:v>
                      </c:pt>
                      <c:pt idx="192">
                        <c:v>40268</c:v>
                      </c:pt>
                      <c:pt idx="193">
                        <c:v>40298</c:v>
                      </c:pt>
                      <c:pt idx="194">
                        <c:v>40329</c:v>
                      </c:pt>
                      <c:pt idx="195">
                        <c:v>40359</c:v>
                      </c:pt>
                      <c:pt idx="196">
                        <c:v>40389</c:v>
                      </c:pt>
                      <c:pt idx="197">
                        <c:v>40421</c:v>
                      </c:pt>
                      <c:pt idx="198">
                        <c:v>40451</c:v>
                      </c:pt>
                      <c:pt idx="199">
                        <c:v>40480</c:v>
                      </c:pt>
                      <c:pt idx="200">
                        <c:v>40512</c:v>
                      </c:pt>
                      <c:pt idx="201">
                        <c:v>40543</c:v>
                      </c:pt>
                      <c:pt idx="202">
                        <c:v>40574</c:v>
                      </c:pt>
                      <c:pt idx="203">
                        <c:v>40602</c:v>
                      </c:pt>
                      <c:pt idx="204">
                        <c:v>40633</c:v>
                      </c:pt>
                      <c:pt idx="205">
                        <c:v>40662</c:v>
                      </c:pt>
                      <c:pt idx="206">
                        <c:v>40694</c:v>
                      </c:pt>
                      <c:pt idx="207">
                        <c:v>40724</c:v>
                      </c:pt>
                      <c:pt idx="208">
                        <c:v>40753</c:v>
                      </c:pt>
                      <c:pt idx="209">
                        <c:v>40786</c:v>
                      </c:pt>
                      <c:pt idx="210">
                        <c:v>40816</c:v>
                      </c:pt>
                      <c:pt idx="211">
                        <c:v>40847</c:v>
                      </c:pt>
                      <c:pt idx="212">
                        <c:v>40877</c:v>
                      </c:pt>
                      <c:pt idx="213">
                        <c:v>40907</c:v>
                      </c:pt>
                      <c:pt idx="214">
                        <c:v>40939</c:v>
                      </c:pt>
                      <c:pt idx="215">
                        <c:v>40968</c:v>
                      </c:pt>
                      <c:pt idx="216">
                        <c:v>40998</c:v>
                      </c:pt>
                      <c:pt idx="217">
                        <c:v>41029</c:v>
                      </c:pt>
                      <c:pt idx="218">
                        <c:v>41060</c:v>
                      </c:pt>
                      <c:pt idx="219">
                        <c:v>41089</c:v>
                      </c:pt>
                      <c:pt idx="220">
                        <c:v>41121</c:v>
                      </c:pt>
                      <c:pt idx="221">
                        <c:v>41152</c:v>
                      </c:pt>
                      <c:pt idx="222">
                        <c:v>41180</c:v>
                      </c:pt>
                      <c:pt idx="223">
                        <c:v>41213</c:v>
                      </c:pt>
                      <c:pt idx="224">
                        <c:v>41243</c:v>
                      </c:pt>
                      <c:pt idx="225">
                        <c:v>41274</c:v>
                      </c:pt>
                      <c:pt idx="226">
                        <c:v>41305</c:v>
                      </c:pt>
                      <c:pt idx="227">
                        <c:v>41333</c:v>
                      </c:pt>
                      <c:pt idx="228">
                        <c:v>41362</c:v>
                      </c:pt>
                      <c:pt idx="229">
                        <c:v>41394</c:v>
                      </c:pt>
                      <c:pt idx="230">
                        <c:v>41425</c:v>
                      </c:pt>
                      <c:pt idx="231">
                        <c:v>41453</c:v>
                      </c:pt>
                      <c:pt idx="232">
                        <c:v>41486</c:v>
                      </c:pt>
                      <c:pt idx="233">
                        <c:v>41516</c:v>
                      </c:pt>
                      <c:pt idx="234">
                        <c:v>41547</c:v>
                      </c:pt>
                      <c:pt idx="235">
                        <c:v>41578</c:v>
                      </c:pt>
                      <c:pt idx="236">
                        <c:v>41607</c:v>
                      </c:pt>
                      <c:pt idx="237">
                        <c:v>41639</c:v>
                      </c:pt>
                      <c:pt idx="238">
                        <c:v>41670</c:v>
                      </c:pt>
                      <c:pt idx="239">
                        <c:v>41698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'economic regimes'!$M$16:$M$265</c15:sqref>
                        </c15:fullRef>
                        <c15:formulaRef>
                          <c15:sqref>'economic regimes'!$M$26:$M$265</c15:sqref>
                        </c15:formulaRef>
                      </c:ext>
                    </c:extLst>
                    <c:numCache>
                      <c:formatCode>0.000</c:formatCode>
                      <c:ptCount val="240"/>
                      <c:pt idx="0">
                        <c:v>0.37191176627291472</c:v>
                      </c:pt>
                      <c:pt idx="1">
                        <c:v>0.29084719377210921</c:v>
                      </c:pt>
                      <c:pt idx="2">
                        <c:v>0.4121066729436853</c:v>
                      </c:pt>
                      <c:pt idx="3">
                        <c:v>0.42355492820549201</c:v>
                      </c:pt>
                      <c:pt idx="4">
                        <c:v>0.3585821912277935</c:v>
                      </c:pt>
                      <c:pt idx="5">
                        <c:v>0.3754253166567762</c:v>
                      </c:pt>
                      <c:pt idx="6">
                        <c:v>0.42037815985370075</c:v>
                      </c:pt>
                      <c:pt idx="7">
                        <c:v>0.43025531249695242</c:v>
                      </c:pt>
                      <c:pt idx="8">
                        <c:v>0.36382644891368954</c:v>
                      </c:pt>
                      <c:pt idx="9">
                        <c:v>0.33724563784000389</c:v>
                      </c:pt>
                      <c:pt idx="10">
                        <c:v>0.31251457866262233</c:v>
                      </c:pt>
                      <c:pt idx="11">
                        <c:v>0.32541357250643471</c:v>
                      </c:pt>
                      <c:pt idx="12">
                        <c:v>0.30787674561686629</c:v>
                      </c:pt>
                      <c:pt idx="13">
                        <c:v>0.27376220299581222</c:v>
                      </c:pt>
                      <c:pt idx="14">
                        <c:v>0.39744283143015163</c:v>
                      </c:pt>
                      <c:pt idx="15">
                        <c:v>0.37746366808181753</c:v>
                      </c:pt>
                      <c:pt idx="16">
                        <c:v>0.32004668884489934</c:v>
                      </c:pt>
                      <c:pt idx="17">
                        <c:v>0.20726891490444938</c:v>
                      </c:pt>
                      <c:pt idx="18">
                        <c:v>0.16722706552160038</c:v>
                      </c:pt>
                      <c:pt idx="19">
                        <c:v>0.17756448345141018</c:v>
                      </c:pt>
                      <c:pt idx="20">
                        <c:v>0.17622299641419681</c:v>
                      </c:pt>
                      <c:pt idx="21">
                        <c:v>0.17875271135832316</c:v>
                      </c:pt>
                      <c:pt idx="22">
                        <c:v>0.20143688119157524</c:v>
                      </c:pt>
                      <c:pt idx="23">
                        <c:v>0.2206395961466478</c:v>
                      </c:pt>
                      <c:pt idx="24">
                        <c:v>0.20536955142419491</c:v>
                      </c:pt>
                      <c:pt idx="25">
                        <c:v>0.24279746992599446</c:v>
                      </c:pt>
                      <c:pt idx="26">
                        <c:v>0.23640803343395697</c:v>
                      </c:pt>
                      <c:pt idx="27">
                        <c:v>0.23094512016662233</c:v>
                      </c:pt>
                      <c:pt idx="28">
                        <c:v>0.22466417680689432</c:v>
                      </c:pt>
                      <c:pt idx="29">
                        <c:v>0.24682473728654694</c:v>
                      </c:pt>
                      <c:pt idx="30">
                        <c:v>0.20710456312059772</c:v>
                      </c:pt>
                      <c:pt idx="31">
                        <c:v>0.30659604994518769</c:v>
                      </c:pt>
                      <c:pt idx="32">
                        <c:v>0.33953649534548314</c:v>
                      </c:pt>
                      <c:pt idx="33">
                        <c:v>0.46303049959083653</c:v>
                      </c:pt>
                      <c:pt idx="34">
                        <c:v>0.53818590657019016</c:v>
                      </c:pt>
                      <c:pt idx="35">
                        <c:v>0.29810860250597299</c:v>
                      </c:pt>
                      <c:pt idx="36">
                        <c:v>0.29431573000852618</c:v>
                      </c:pt>
                      <c:pt idx="37">
                        <c:v>0.16386669116748262</c:v>
                      </c:pt>
                      <c:pt idx="38">
                        <c:v>0.22723908848061522</c:v>
                      </c:pt>
                      <c:pt idx="39">
                        <c:v>0.33423747397665582</c:v>
                      </c:pt>
                      <c:pt idx="40">
                        <c:v>0.31720792760438982</c:v>
                      </c:pt>
                      <c:pt idx="41">
                        <c:v>0.33684788333750376</c:v>
                      </c:pt>
                      <c:pt idx="42">
                        <c:v>0.25014265956106962</c:v>
                      </c:pt>
                      <c:pt idx="43">
                        <c:v>0.2697682445612547</c:v>
                      </c:pt>
                      <c:pt idx="44">
                        <c:v>0.3224163190609165</c:v>
                      </c:pt>
                      <c:pt idx="45">
                        <c:v>0.40514343471426034</c:v>
                      </c:pt>
                      <c:pt idx="46">
                        <c:v>0.47443847491242502</c:v>
                      </c:pt>
                      <c:pt idx="47">
                        <c:v>0.47004941429623853</c:v>
                      </c:pt>
                      <c:pt idx="48">
                        <c:v>0.52019074869913728</c:v>
                      </c:pt>
                      <c:pt idx="49">
                        <c:v>0.50661676413171541</c:v>
                      </c:pt>
                      <c:pt idx="50">
                        <c:v>0.45856475525240598</c:v>
                      </c:pt>
                      <c:pt idx="51">
                        <c:v>0.37578339918052306</c:v>
                      </c:pt>
                      <c:pt idx="52">
                        <c:v>0.39132207160144239</c:v>
                      </c:pt>
                      <c:pt idx="53">
                        <c:v>0.35675003399178268</c:v>
                      </c:pt>
                      <c:pt idx="54">
                        <c:v>0.37426476296380873</c:v>
                      </c:pt>
                      <c:pt idx="55">
                        <c:v>0.40507504590260907</c:v>
                      </c:pt>
                      <c:pt idx="56">
                        <c:v>0.37412983649088272</c:v>
                      </c:pt>
                      <c:pt idx="57">
                        <c:v>0.35934428262702239</c:v>
                      </c:pt>
                      <c:pt idx="58">
                        <c:v>0.32222044937875999</c:v>
                      </c:pt>
                      <c:pt idx="59">
                        <c:v>0.30390016144312315</c:v>
                      </c:pt>
                      <c:pt idx="60">
                        <c:v>0.29813548364092662</c:v>
                      </c:pt>
                      <c:pt idx="61">
                        <c:v>0.28640645297761019</c:v>
                      </c:pt>
                      <c:pt idx="62">
                        <c:v>0.27375458305196282</c:v>
                      </c:pt>
                      <c:pt idx="63">
                        <c:v>0.28739806843190119</c:v>
                      </c:pt>
                      <c:pt idx="64">
                        <c:v>0.32375031332066428</c:v>
                      </c:pt>
                      <c:pt idx="65">
                        <c:v>0.36527643028980755</c:v>
                      </c:pt>
                      <c:pt idx="66">
                        <c:v>0.41717753080031439</c:v>
                      </c:pt>
                      <c:pt idx="67">
                        <c:v>0.48949252411104038</c:v>
                      </c:pt>
                      <c:pt idx="68">
                        <c:v>0.51882734557938492</c:v>
                      </c:pt>
                      <c:pt idx="69">
                        <c:v>0.55148439493941193</c:v>
                      </c:pt>
                      <c:pt idx="70">
                        <c:v>0.57211547459685308</c:v>
                      </c:pt>
                      <c:pt idx="71">
                        <c:v>0.5894411866409256</c:v>
                      </c:pt>
                      <c:pt idx="72">
                        <c:v>0.64605414479065382</c:v>
                      </c:pt>
                      <c:pt idx="73">
                        <c:v>0.74249358731982507</c:v>
                      </c:pt>
                      <c:pt idx="74">
                        <c:v>0.57196217827780382</c:v>
                      </c:pt>
                      <c:pt idx="75">
                        <c:v>0.57080260643568881</c:v>
                      </c:pt>
                      <c:pt idx="76">
                        <c:v>0.67784598162339738</c:v>
                      </c:pt>
                      <c:pt idx="77">
                        <c:v>0.62380854153589649</c:v>
                      </c:pt>
                      <c:pt idx="78">
                        <c:v>0.55187558497208444</c:v>
                      </c:pt>
                      <c:pt idx="79">
                        <c:v>0.55960446597886304</c:v>
                      </c:pt>
                      <c:pt idx="80">
                        <c:v>0.54504973562359249</c:v>
                      </c:pt>
                      <c:pt idx="81">
                        <c:v>0.53270434948955236</c:v>
                      </c:pt>
                      <c:pt idx="82">
                        <c:v>0.5205274830646428</c:v>
                      </c:pt>
                      <c:pt idx="83">
                        <c:v>0.57938464077190865</c:v>
                      </c:pt>
                      <c:pt idx="84">
                        <c:v>0.52572329441158583</c:v>
                      </c:pt>
                      <c:pt idx="85">
                        <c:v>0.40823672224576529</c:v>
                      </c:pt>
                      <c:pt idx="86">
                        <c:v>0.4529641827065905</c:v>
                      </c:pt>
                      <c:pt idx="87">
                        <c:v>0.52999127802593804</c:v>
                      </c:pt>
                      <c:pt idx="88">
                        <c:v>0.45342231095827545</c:v>
                      </c:pt>
                      <c:pt idx="89">
                        <c:v>0.38125853779355517</c:v>
                      </c:pt>
                      <c:pt idx="90">
                        <c:v>0.38184244544577101</c:v>
                      </c:pt>
                      <c:pt idx="91">
                        <c:v>0.36370321814683654</c:v>
                      </c:pt>
                      <c:pt idx="92">
                        <c:v>0.3367077803965452</c:v>
                      </c:pt>
                      <c:pt idx="93">
                        <c:v>0.34065042679640534</c:v>
                      </c:pt>
                      <c:pt idx="94">
                        <c:v>0.36474658881333571</c:v>
                      </c:pt>
                      <c:pt idx="95">
                        <c:v>0.42354232160119659</c:v>
                      </c:pt>
                      <c:pt idx="96">
                        <c:v>0.41865038881675321</c:v>
                      </c:pt>
                      <c:pt idx="97">
                        <c:v>0.3594428051515367</c:v>
                      </c:pt>
                      <c:pt idx="98">
                        <c:v>0.30274555510635121</c:v>
                      </c:pt>
                      <c:pt idx="99">
                        <c:v>0.34714529596189231</c:v>
                      </c:pt>
                      <c:pt idx="100">
                        <c:v>0.35956501877959823</c:v>
                      </c:pt>
                      <c:pt idx="101">
                        <c:v>0.26438896957562408</c:v>
                      </c:pt>
                      <c:pt idx="102">
                        <c:v>0.2093511047283789</c:v>
                      </c:pt>
                      <c:pt idx="103">
                        <c:v>0.22352802454397322</c:v>
                      </c:pt>
                      <c:pt idx="104">
                        <c:v>0.1664649285986062</c:v>
                      </c:pt>
                      <c:pt idx="105">
                        <c:v>0.1711155953802756</c:v>
                      </c:pt>
                      <c:pt idx="106">
                        <c:v>0.19788224771961765</c:v>
                      </c:pt>
                      <c:pt idx="107">
                        <c:v>0.24900280599007374</c:v>
                      </c:pt>
                      <c:pt idx="108">
                        <c:v>0.3369969526510429</c:v>
                      </c:pt>
                      <c:pt idx="109">
                        <c:v>0.31121628816102248</c:v>
                      </c:pt>
                      <c:pt idx="110">
                        <c:v>0.17950882409504751</c:v>
                      </c:pt>
                      <c:pt idx="111">
                        <c:v>0.20493683245920624</c:v>
                      </c:pt>
                      <c:pt idx="112">
                        <c:v>0.24055061401060768</c:v>
                      </c:pt>
                      <c:pt idx="113">
                        <c:v>0.27603881013215359</c:v>
                      </c:pt>
                      <c:pt idx="114">
                        <c:v>0.30068494524258882</c:v>
                      </c:pt>
                      <c:pt idx="115">
                        <c:v>0.30610785948308422</c:v>
                      </c:pt>
                      <c:pt idx="116">
                        <c:v>0.2592119008003973</c:v>
                      </c:pt>
                      <c:pt idx="117">
                        <c:v>0.22300733353320823</c:v>
                      </c:pt>
                      <c:pt idx="118">
                        <c:v>0.1925046904016868</c:v>
                      </c:pt>
                      <c:pt idx="119">
                        <c:v>0.17651025485170033</c:v>
                      </c:pt>
                      <c:pt idx="120">
                        <c:v>0.18925558029790898</c:v>
                      </c:pt>
                      <c:pt idx="121">
                        <c:v>0.17765832356073322</c:v>
                      </c:pt>
                      <c:pt idx="122">
                        <c:v>0.17692020859952734</c:v>
                      </c:pt>
                      <c:pt idx="123">
                        <c:v>0.28702771982658049</c:v>
                      </c:pt>
                      <c:pt idx="124">
                        <c:v>0.34773758116180442</c:v>
                      </c:pt>
                      <c:pt idx="125">
                        <c:v>0.2879569697211159</c:v>
                      </c:pt>
                      <c:pt idx="126">
                        <c:v>0.19517067399654969</c:v>
                      </c:pt>
                      <c:pt idx="127">
                        <c:v>0.19012621399285845</c:v>
                      </c:pt>
                      <c:pt idx="128">
                        <c:v>0.34573539377660195</c:v>
                      </c:pt>
                      <c:pt idx="129">
                        <c:v>0.45770556949518082</c:v>
                      </c:pt>
                      <c:pt idx="130">
                        <c:v>0.38423729059596745</c:v>
                      </c:pt>
                      <c:pt idx="131">
                        <c:v>0.26695439379963631</c:v>
                      </c:pt>
                      <c:pt idx="132">
                        <c:v>0.32507914825577766</c:v>
                      </c:pt>
                      <c:pt idx="133">
                        <c:v>0.3690438133262528</c:v>
                      </c:pt>
                      <c:pt idx="134">
                        <c:v>0.40822747080120952</c:v>
                      </c:pt>
                      <c:pt idx="135">
                        <c:v>0.28869827008992344</c:v>
                      </c:pt>
                      <c:pt idx="136">
                        <c:v>0.21089131430269151</c:v>
                      </c:pt>
                      <c:pt idx="137">
                        <c:v>0.31567204753178668</c:v>
                      </c:pt>
                      <c:pt idx="138">
                        <c:v>0.45910043411161749</c:v>
                      </c:pt>
                      <c:pt idx="139">
                        <c:v>0.74492261037641638</c:v>
                      </c:pt>
                      <c:pt idx="140">
                        <c:v>0.62332853527626719</c:v>
                      </c:pt>
                      <c:pt idx="141">
                        <c:v>0.36260981857339342</c:v>
                      </c:pt>
                      <c:pt idx="142">
                        <c:v>0.35987003796921885</c:v>
                      </c:pt>
                      <c:pt idx="143">
                        <c:v>0.52302533729424694</c:v>
                      </c:pt>
                      <c:pt idx="144">
                        <c:v>0.41935116948668338</c:v>
                      </c:pt>
                      <c:pt idx="145">
                        <c:v>0.35966748928938813</c:v>
                      </c:pt>
                      <c:pt idx="146">
                        <c:v>0.40465409406227432</c:v>
                      </c:pt>
                      <c:pt idx="147">
                        <c:v>0.49188689084193316</c:v>
                      </c:pt>
                      <c:pt idx="148">
                        <c:v>0.53752855529654453</c:v>
                      </c:pt>
                      <c:pt idx="149">
                        <c:v>0.51215662720585564</c:v>
                      </c:pt>
                      <c:pt idx="150">
                        <c:v>0.46448274565843534</c:v>
                      </c:pt>
                      <c:pt idx="151">
                        <c:v>0.10039921320950423</c:v>
                      </c:pt>
                      <c:pt idx="152">
                        <c:v>0.20744192681901019</c:v>
                      </c:pt>
                      <c:pt idx="153">
                        <c:v>0.17561001418746322</c:v>
                      </c:pt>
                      <c:pt idx="154">
                        <c:v>0.26248710684719762</c:v>
                      </c:pt>
                      <c:pt idx="155">
                        <c:v>0.30715328307006329</c:v>
                      </c:pt>
                      <c:pt idx="156">
                        <c:v>0.39123609544319798</c:v>
                      </c:pt>
                      <c:pt idx="157">
                        <c:v>0.49023222808448103</c:v>
                      </c:pt>
                      <c:pt idx="158">
                        <c:v>0.53719365089992355</c:v>
                      </c:pt>
                      <c:pt idx="159">
                        <c:v>0.59436727126167366</c:v>
                      </c:pt>
                      <c:pt idx="160">
                        <c:v>0.62723083978054595</c:v>
                      </c:pt>
                      <c:pt idx="161">
                        <c:v>0.62866618791239492</c:v>
                      </c:pt>
                      <c:pt idx="162">
                        <c:v>0.62798860327750083</c:v>
                      </c:pt>
                      <c:pt idx="163">
                        <c:v>0.64390638346087004</c:v>
                      </c:pt>
                      <c:pt idx="164">
                        <c:v>0.71016965013616706</c:v>
                      </c:pt>
                      <c:pt idx="165">
                        <c:v>0.81255746502848558</c:v>
                      </c:pt>
                      <c:pt idx="166">
                        <c:v>0.74730712651416986</c:v>
                      </c:pt>
                      <c:pt idx="167">
                        <c:v>0.76001647628423641</c:v>
                      </c:pt>
                      <c:pt idx="168">
                        <c:v>0.71751590094622009</c:v>
                      </c:pt>
                      <c:pt idx="169">
                        <c:v>0.68013664887065306</c:v>
                      </c:pt>
                      <c:pt idx="170">
                        <c:v>0.67078919441761864</c:v>
                      </c:pt>
                      <c:pt idx="171">
                        <c:v>0.7166037416976494</c:v>
                      </c:pt>
                      <c:pt idx="172">
                        <c:v>0.88349254904933627</c:v>
                      </c:pt>
                      <c:pt idx="173">
                        <c:v>1</c:v>
                      </c:pt>
                      <c:pt idx="174">
                        <c:v>0.97045119710195837</c:v>
                      </c:pt>
                      <c:pt idx="175">
                        <c:v>0.90768727634456792</c:v>
                      </c:pt>
                      <c:pt idx="176">
                        <c:v>0.73097358242181043</c:v>
                      </c:pt>
                      <c:pt idx="177">
                        <c:v>0.63821773452658581</c:v>
                      </c:pt>
                      <c:pt idx="178">
                        <c:v>0.71063077914418349</c:v>
                      </c:pt>
                      <c:pt idx="179">
                        <c:v>0.67458129951612011</c:v>
                      </c:pt>
                      <c:pt idx="180">
                        <c:v>0.61467499831887773</c:v>
                      </c:pt>
                      <c:pt idx="181">
                        <c:v>0.64730284200475863</c:v>
                      </c:pt>
                      <c:pt idx="182">
                        <c:v>0.6435797759361952</c:v>
                      </c:pt>
                      <c:pt idx="183">
                        <c:v>0.68762519181356263</c:v>
                      </c:pt>
                      <c:pt idx="184">
                        <c:v>0.69218502678704286</c:v>
                      </c:pt>
                      <c:pt idx="185">
                        <c:v>0.76544128794853084</c:v>
                      </c:pt>
                      <c:pt idx="186">
                        <c:v>0.65467559879092851</c:v>
                      </c:pt>
                      <c:pt idx="187">
                        <c:v>0.60451019649546578</c:v>
                      </c:pt>
                      <c:pt idx="188">
                        <c:v>0.43198020918001323</c:v>
                      </c:pt>
                      <c:pt idx="189">
                        <c:v>0.28716502507080827</c:v>
                      </c:pt>
                      <c:pt idx="190">
                        <c:v>0.30881322596020999</c:v>
                      </c:pt>
                      <c:pt idx="191">
                        <c:v>0.26278350116092086</c:v>
                      </c:pt>
                      <c:pt idx="192">
                        <c:v>0.19892134484113924</c:v>
                      </c:pt>
                      <c:pt idx="193">
                        <c:v>0.18110475701531425</c:v>
                      </c:pt>
                      <c:pt idx="194">
                        <c:v>0.15131921648606558</c:v>
                      </c:pt>
                      <c:pt idx="195">
                        <c:v>0.11418413259531342</c:v>
                      </c:pt>
                      <c:pt idx="196">
                        <c:v>0.10765461272331914</c:v>
                      </c:pt>
                      <c:pt idx="197">
                        <c:v>7.9551357418038995E-2</c:v>
                      </c:pt>
                      <c:pt idx="198">
                        <c:v>9.2588060209242012E-2</c:v>
                      </c:pt>
                      <c:pt idx="199">
                        <c:v>9.8668623415904391E-2</c:v>
                      </c:pt>
                      <c:pt idx="200">
                        <c:v>9.3206900374954854E-2</c:v>
                      </c:pt>
                      <c:pt idx="201">
                        <c:v>0.10495396998312409</c:v>
                      </c:pt>
                      <c:pt idx="202">
                        <c:v>7.386784694972523E-2</c:v>
                      </c:pt>
                      <c:pt idx="203">
                        <c:v>7.6020787865281589E-2</c:v>
                      </c:pt>
                      <c:pt idx="204">
                        <c:v>0.11446641447882991</c:v>
                      </c:pt>
                      <c:pt idx="205">
                        <c:v>0.18040467155284204</c:v>
                      </c:pt>
                      <c:pt idx="206">
                        <c:v>0.24936608638500057</c:v>
                      </c:pt>
                      <c:pt idx="207">
                        <c:v>0.31416635372848606</c:v>
                      </c:pt>
                      <c:pt idx="208">
                        <c:v>0.32018891979873448</c:v>
                      </c:pt>
                      <c:pt idx="209">
                        <c:v>0.3306883491812671</c:v>
                      </c:pt>
                      <c:pt idx="210">
                        <c:v>0.34701101465960299</c:v>
                      </c:pt>
                      <c:pt idx="211">
                        <c:v>0.36264532920880038</c:v>
                      </c:pt>
                      <c:pt idx="212">
                        <c:v>0.31391812865991769</c:v>
                      </c:pt>
                      <c:pt idx="213">
                        <c:v>0.30125809404160625</c:v>
                      </c:pt>
                      <c:pt idx="214">
                        <c:v>0.23465120731789163</c:v>
                      </c:pt>
                      <c:pt idx="215">
                        <c:v>0.22699087345745372</c:v>
                      </c:pt>
                      <c:pt idx="216">
                        <c:v>0.20663945683106927</c:v>
                      </c:pt>
                      <c:pt idx="217">
                        <c:v>0.16743862762963319</c:v>
                      </c:pt>
                      <c:pt idx="218">
                        <c:v>0.12333764786507943</c:v>
                      </c:pt>
                      <c:pt idx="219">
                        <c:v>6.4005731134792299E-2</c:v>
                      </c:pt>
                      <c:pt idx="220">
                        <c:v>5.4552288678850744E-2</c:v>
                      </c:pt>
                      <c:pt idx="221">
                        <c:v>5.3648735447648699E-2</c:v>
                      </c:pt>
                      <c:pt idx="222">
                        <c:v>3.5544564525962101E-2</c:v>
                      </c:pt>
                      <c:pt idx="223">
                        <c:v>5.7473633588575795E-2</c:v>
                      </c:pt>
                      <c:pt idx="224">
                        <c:v>8.6873724609338399E-2</c:v>
                      </c:pt>
                      <c:pt idx="225">
                        <c:v>2.7756278088502229E-2</c:v>
                      </c:pt>
                      <c:pt idx="226">
                        <c:v>2.6741503923915336E-2</c:v>
                      </c:pt>
                      <c:pt idx="227">
                        <c:v>1.7573960097583361E-2</c:v>
                      </c:pt>
                      <c:pt idx="228">
                        <c:v>5.9668001727908586E-2</c:v>
                      </c:pt>
                      <c:pt idx="229">
                        <c:v>3.404224317510425E-2</c:v>
                      </c:pt>
                      <c:pt idx="230">
                        <c:v>8.4436442505270409E-2</c:v>
                      </c:pt>
                      <c:pt idx="231">
                        <c:v>4.1981549171734196E-2</c:v>
                      </c:pt>
                      <c:pt idx="232">
                        <c:v>4.2001957462421406E-2</c:v>
                      </c:pt>
                      <c:pt idx="233">
                        <c:v>6.5291394647183518E-2</c:v>
                      </c:pt>
                      <c:pt idx="234">
                        <c:v>2.6048201275691716E-2</c:v>
                      </c:pt>
                      <c:pt idx="235">
                        <c:v>7.1155323893657085E-2</c:v>
                      </c:pt>
                      <c:pt idx="236">
                        <c:v>0.1055998222248932</c:v>
                      </c:pt>
                      <c:pt idx="237">
                        <c:v>5.4550294577119227E-2</c:v>
                      </c:pt>
                      <c:pt idx="238">
                        <c:v>8.7892246140184281E-3</c:v>
                      </c:pt>
                      <c:pt idx="23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1C1-49BD-A98A-ACCA95C7DB05}"/>
                  </c:ext>
                </c:extLst>
              </c15:ser>
            </c15:filteredLineSeries>
          </c:ext>
        </c:extLst>
      </c:lineChart>
      <c:dateAx>
        <c:axId val="14181401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crossAx val="141819904"/>
        <c:crosses val="autoZero"/>
        <c:auto val="1"/>
        <c:lblOffset val="100"/>
        <c:baseTimeUnit val="months"/>
      </c:dateAx>
      <c:valAx>
        <c:axId val="14181990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418140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b="0"/>
              <a:t>Distances relative</a:t>
            </a:r>
            <a:r>
              <a:rPr lang="en-US" b="0" baseline="0"/>
              <a:t> to</a:t>
            </a:r>
            <a:r>
              <a:rPr lang="en-US" b="0"/>
              <a:t> June 2009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Normalized distance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'economic regimes'!$P$16:$P$209</c15:sqref>
                  </c15:fullRef>
                </c:ext>
              </c:extLst>
              <c:f>'economic regimes'!$P$26:$P$209</c:f>
              <c:numCache>
                <c:formatCode>d\-mmm\-yy</c:formatCode>
                <c:ptCount val="184"/>
                <c:pt idx="0">
                  <c:v>34424</c:v>
                </c:pt>
                <c:pt idx="1">
                  <c:v>34453</c:v>
                </c:pt>
                <c:pt idx="2">
                  <c:v>34485</c:v>
                </c:pt>
                <c:pt idx="3">
                  <c:v>34515</c:v>
                </c:pt>
                <c:pt idx="4">
                  <c:v>34544</c:v>
                </c:pt>
                <c:pt idx="5">
                  <c:v>34577</c:v>
                </c:pt>
                <c:pt idx="6">
                  <c:v>34607</c:v>
                </c:pt>
                <c:pt idx="7">
                  <c:v>34638</c:v>
                </c:pt>
                <c:pt idx="8">
                  <c:v>34668</c:v>
                </c:pt>
                <c:pt idx="9">
                  <c:v>34698</c:v>
                </c:pt>
                <c:pt idx="10">
                  <c:v>34730</c:v>
                </c:pt>
                <c:pt idx="11">
                  <c:v>34758</c:v>
                </c:pt>
                <c:pt idx="12">
                  <c:v>34789</c:v>
                </c:pt>
                <c:pt idx="13">
                  <c:v>34817</c:v>
                </c:pt>
                <c:pt idx="14">
                  <c:v>34850</c:v>
                </c:pt>
                <c:pt idx="15">
                  <c:v>34880</c:v>
                </c:pt>
                <c:pt idx="16">
                  <c:v>34911</c:v>
                </c:pt>
                <c:pt idx="17">
                  <c:v>34942</c:v>
                </c:pt>
                <c:pt idx="18">
                  <c:v>34971</c:v>
                </c:pt>
                <c:pt idx="19">
                  <c:v>35003</c:v>
                </c:pt>
                <c:pt idx="20">
                  <c:v>35033</c:v>
                </c:pt>
                <c:pt idx="21">
                  <c:v>35062</c:v>
                </c:pt>
                <c:pt idx="22">
                  <c:v>35095</c:v>
                </c:pt>
                <c:pt idx="23">
                  <c:v>35124</c:v>
                </c:pt>
                <c:pt idx="24">
                  <c:v>35153</c:v>
                </c:pt>
                <c:pt idx="25">
                  <c:v>35185</c:v>
                </c:pt>
                <c:pt idx="26">
                  <c:v>35216</c:v>
                </c:pt>
                <c:pt idx="27">
                  <c:v>35244</c:v>
                </c:pt>
                <c:pt idx="28">
                  <c:v>35277</c:v>
                </c:pt>
                <c:pt idx="29">
                  <c:v>35307</c:v>
                </c:pt>
                <c:pt idx="30">
                  <c:v>35338</c:v>
                </c:pt>
                <c:pt idx="31">
                  <c:v>35369</c:v>
                </c:pt>
                <c:pt idx="32">
                  <c:v>35398</c:v>
                </c:pt>
                <c:pt idx="33">
                  <c:v>35430</c:v>
                </c:pt>
                <c:pt idx="34">
                  <c:v>35461</c:v>
                </c:pt>
                <c:pt idx="35">
                  <c:v>35489</c:v>
                </c:pt>
                <c:pt idx="36">
                  <c:v>35520</c:v>
                </c:pt>
                <c:pt idx="37">
                  <c:v>35550</c:v>
                </c:pt>
                <c:pt idx="38">
                  <c:v>35580</c:v>
                </c:pt>
                <c:pt idx="39">
                  <c:v>35611</c:v>
                </c:pt>
                <c:pt idx="40">
                  <c:v>35642</c:v>
                </c:pt>
                <c:pt idx="41">
                  <c:v>35671</c:v>
                </c:pt>
                <c:pt idx="42">
                  <c:v>35703</c:v>
                </c:pt>
                <c:pt idx="43">
                  <c:v>35734</c:v>
                </c:pt>
                <c:pt idx="44">
                  <c:v>35762</c:v>
                </c:pt>
                <c:pt idx="45">
                  <c:v>35795</c:v>
                </c:pt>
                <c:pt idx="46">
                  <c:v>35825</c:v>
                </c:pt>
                <c:pt idx="47">
                  <c:v>35853</c:v>
                </c:pt>
                <c:pt idx="48">
                  <c:v>35885</c:v>
                </c:pt>
                <c:pt idx="49">
                  <c:v>35915</c:v>
                </c:pt>
                <c:pt idx="50">
                  <c:v>35944</c:v>
                </c:pt>
                <c:pt idx="51">
                  <c:v>35976</c:v>
                </c:pt>
                <c:pt idx="52">
                  <c:v>36007</c:v>
                </c:pt>
                <c:pt idx="53">
                  <c:v>36038</c:v>
                </c:pt>
                <c:pt idx="54">
                  <c:v>36068</c:v>
                </c:pt>
                <c:pt idx="55">
                  <c:v>36098</c:v>
                </c:pt>
                <c:pt idx="56">
                  <c:v>36129</c:v>
                </c:pt>
                <c:pt idx="57">
                  <c:v>36160</c:v>
                </c:pt>
                <c:pt idx="58">
                  <c:v>36189</c:v>
                </c:pt>
                <c:pt idx="59">
                  <c:v>36217</c:v>
                </c:pt>
                <c:pt idx="60">
                  <c:v>36250</c:v>
                </c:pt>
                <c:pt idx="61">
                  <c:v>36280</c:v>
                </c:pt>
                <c:pt idx="62">
                  <c:v>36311</c:v>
                </c:pt>
                <c:pt idx="63">
                  <c:v>36341</c:v>
                </c:pt>
                <c:pt idx="64">
                  <c:v>36371</c:v>
                </c:pt>
                <c:pt idx="65">
                  <c:v>36403</c:v>
                </c:pt>
                <c:pt idx="66">
                  <c:v>36433</c:v>
                </c:pt>
                <c:pt idx="67">
                  <c:v>36462</c:v>
                </c:pt>
                <c:pt idx="68">
                  <c:v>36494</c:v>
                </c:pt>
                <c:pt idx="69">
                  <c:v>36525</c:v>
                </c:pt>
                <c:pt idx="70">
                  <c:v>36556</c:v>
                </c:pt>
                <c:pt idx="71">
                  <c:v>36585</c:v>
                </c:pt>
                <c:pt idx="72">
                  <c:v>36616</c:v>
                </c:pt>
                <c:pt idx="73">
                  <c:v>36644</c:v>
                </c:pt>
                <c:pt idx="74">
                  <c:v>36677</c:v>
                </c:pt>
                <c:pt idx="75">
                  <c:v>36707</c:v>
                </c:pt>
                <c:pt idx="76">
                  <c:v>36738</c:v>
                </c:pt>
                <c:pt idx="77">
                  <c:v>36769</c:v>
                </c:pt>
                <c:pt idx="78">
                  <c:v>36798</c:v>
                </c:pt>
                <c:pt idx="79">
                  <c:v>36830</c:v>
                </c:pt>
                <c:pt idx="80">
                  <c:v>36860</c:v>
                </c:pt>
                <c:pt idx="81">
                  <c:v>36889</c:v>
                </c:pt>
                <c:pt idx="82">
                  <c:v>36922</c:v>
                </c:pt>
                <c:pt idx="83">
                  <c:v>36950</c:v>
                </c:pt>
                <c:pt idx="84">
                  <c:v>36980</c:v>
                </c:pt>
                <c:pt idx="85">
                  <c:v>37011</c:v>
                </c:pt>
                <c:pt idx="86">
                  <c:v>37042</c:v>
                </c:pt>
                <c:pt idx="87">
                  <c:v>37071</c:v>
                </c:pt>
                <c:pt idx="88">
                  <c:v>37103</c:v>
                </c:pt>
                <c:pt idx="89">
                  <c:v>37134</c:v>
                </c:pt>
                <c:pt idx="90">
                  <c:v>37162</c:v>
                </c:pt>
                <c:pt idx="91">
                  <c:v>37195</c:v>
                </c:pt>
                <c:pt idx="92">
                  <c:v>37225</c:v>
                </c:pt>
                <c:pt idx="93">
                  <c:v>37256</c:v>
                </c:pt>
                <c:pt idx="94">
                  <c:v>37287</c:v>
                </c:pt>
                <c:pt idx="95">
                  <c:v>37315</c:v>
                </c:pt>
                <c:pt idx="96">
                  <c:v>37344</c:v>
                </c:pt>
                <c:pt idx="97">
                  <c:v>37376</c:v>
                </c:pt>
                <c:pt idx="98">
                  <c:v>37407</c:v>
                </c:pt>
                <c:pt idx="99">
                  <c:v>37435</c:v>
                </c:pt>
                <c:pt idx="100">
                  <c:v>37468</c:v>
                </c:pt>
                <c:pt idx="101">
                  <c:v>37498</c:v>
                </c:pt>
                <c:pt idx="102">
                  <c:v>37529</c:v>
                </c:pt>
                <c:pt idx="103">
                  <c:v>37560</c:v>
                </c:pt>
                <c:pt idx="104">
                  <c:v>37589</c:v>
                </c:pt>
                <c:pt idx="105">
                  <c:v>37621</c:v>
                </c:pt>
                <c:pt idx="106">
                  <c:v>37652</c:v>
                </c:pt>
                <c:pt idx="107">
                  <c:v>37680</c:v>
                </c:pt>
                <c:pt idx="108">
                  <c:v>37711</c:v>
                </c:pt>
                <c:pt idx="109">
                  <c:v>37741</c:v>
                </c:pt>
                <c:pt idx="110">
                  <c:v>37771</c:v>
                </c:pt>
                <c:pt idx="111">
                  <c:v>37802</c:v>
                </c:pt>
                <c:pt idx="112">
                  <c:v>37833</c:v>
                </c:pt>
                <c:pt idx="113">
                  <c:v>37862</c:v>
                </c:pt>
                <c:pt idx="114">
                  <c:v>37894</c:v>
                </c:pt>
                <c:pt idx="115">
                  <c:v>37925</c:v>
                </c:pt>
                <c:pt idx="116">
                  <c:v>37953</c:v>
                </c:pt>
                <c:pt idx="117">
                  <c:v>37986</c:v>
                </c:pt>
                <c:pt idx="118">
                  <c:v>38016</c:v>
                </c:pt>
                <c:pt idx="119">
                  <c:v>38044</c:v>
                </c:pt>
                <c:pt idx="120">
                  <c:v>38077</c:v>
                </c:pt>
                <c:pt idx="121">
                  <c:v>38107</c:v>
                </c:pt>
                <c:pt idx="122">
                  <c:v>38138</c:v>
                </c:pt>
                <c:pt idx="123">
                  <c:v>38168</c:v>
                </c:pt>
                <c:pt idx="124">
                  <c:v>38198</c:v>
                </c:pt>
                <c:pt idx="125">
                  <c:v>38230</c:v>
                </c:pt>
                <c:pt idx="126">
                  <c:v>38260</c:v>
                </c:pt>
                <c:pt idx="127">
                  <c:v>38289</c:v>
                </c:pt>
                <c:pt idx="128">
                  <c:v>38321</c:v>
                </c:pt>
                <c:pt idx="129">
                  <c:v>38352</c:v>
                </c:pt>
                <c:pt idx="130">
                  <c:v>38383</c:v>
                </c:pt>
                <c:pt idx="131">
                  <c:v>38411</c:v>
                </c:pt>
                <c:pt idx="132">
                  <c:v>38442</c:v>
                </c:pt>
                <c:pt idx="133">
                  <c:v>38471</c:v>
                </c:pt>
                <c:pt idx="134">
                  <c:v>38503</c:v>
                </c:pt>
                <c:pt idx="135">
                  <c:v>38533</c:v>
                </c:pt>
                <c:pt idx="136">
                  <c:v>38562</c:v>
                </c:pt>
                <c:pt idx="137">
                  <c:v>38595</c:v>
                </c:pt>
                <c:pt idx="138">
                  <c:v>38625</c:v>
                </c:pt>
                <c:pt idx="139">
                  <c:v>38656</c:v>
                </c:pt>
                <c:pt idx="140">
                  <c:v>38686</c:v>
                </c:pt>
                <c:pt idx="141">
                  <c:v>38716</c:v>
                </c:pt>
                <c:pt idx="142">
                  <c:v>38748</c:v>
                </c:pt>
                <c:pt idx="143">
                  <c:v>38776</c:v>
                </c:pt>
                <c:pt idx="144">
                  <c:v>38807</c:v>
                </c:pt>
                <c:pt idx="145">
                  <c:v>38835</c:v>
                </c:pt>
                <c:pt idx="146">
                  <c:v>38868</c:v>
                </c:pt>
                <c:pt idx="147">
                  <c:v>38898</c:v>
                </c:pt>
                <c:pt idx="148">
                  <c:v>38929</c:v>
                </c:pt>
                <c:pt idx="149">
                  <c:v>38960</c:v>
                </c:pt>
                <c:pt idx="150">
                  <c:v>38989</c:v>
                </c:pt>
                <c:pt idx="151">
                  <c:v>39021</c:v>
                </c:pt>
                <c:pt idx="152">
                  <c:v>39051</c:v>
                </c:pt>
                <c:pt idx="153">
                  <c:v>39080</c:v>
                </c:pt>
                <c:pt idx="154">
                  <c:v>39113</c:v>
                </c:pt>
                <c:pt idx="155">
                  <c:v>39141</c:v>
                </c:pt>
                <c:pt idx="156">
                  <c:v>39171</c:v>
                </c:pt>
                <c:pt idx="157">
                  <c:v>39202</c:v>
                </c:pt>
                <c:pt idx="158">
                  <c:v>39233</c:v>
                </c:pt>
                <c:pt idx="159">
                  <c:v>39262</c:v>
                </c:pt>
                <c:pt idx="160">
                  <c:v>39294</c:v>
                </c:pt>
                <c:pt idx="161">
                  <c:v>39325</c:v>
                </c:pt>
                <c:pt idx="162">
                  <c:v>39353</c:v>
                </c:pt>
                <c:pt idx="163">
                  <c:v>39386</c:v>
                </c:pt>
                <c:pt idx="164">
                  <c:v>39416</c:v>
                </c:pt>
                <c:pt idx="165">
                  <c:v>39447</c:v>
                </c:pt>
                <c:pt idx="166">
                  <c:v>39478</c:v>
                </c:pt>
                <c:pt idx="167">
                  <c:v>39507</c:v>
                </c:pt>
                <c:pt idx="168">
                  <c:v>39538</c:v>
                </c:pt>
                <c:pt idx="169">
                  <c:v>39568</c:v>
                </c:pt>
                <c:pt idx="170">
                  <c:v>39598</c:v>
                </c:pt>
                <c:pt idx="171">
                  <c:v>39629</c:v>
                </c:pt>
                <c:pt idx="172">
                  <c:v>39660</c:v>
                </c:pt>
                <c:pt idx="173">
                  <c:v>39689</c:v>
                </c:pt>
                <c:pt idx="174">
                  <c:v>39721</c:v>
                </c:pt>
                <c:pt idx="175">
                  <c:v>39752</c:v>
                </c:pt>
                <c:pt idx="176">
                  <c:v>39780</c:v>
                </c:pt>
                <c:pt idx="177">
                  <c:v>39813</c:v>
                </c:pt>
                <c:pt idx="178">
                  <c:v>39843</c:v>
                </c:pt>
                <c:pt idx="179">
                  <c:v>39871</c:v>
                </c:pt>
                <c:pt idx="180">
                  <c:v>39903</c:v>
                </c:pt>
                <c:pt idx="181">
                  <c:v>39933</c:v>
                </c:pt>
                <c:pt idx="182">
                  <c:v>39962</c:v>
                </c:pt>
                <c:pt idx="183">
                  <c:v>39994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'economic regimes'!$R$16:$R$209</c15:sqref>
                  </c15:fullRef>
                </c:ext>
              </c:extLst>
              <c:f>'economic regimes'!$R$26:$R$209</c:f>
              <c:numCache>
                <c:formatCode>0.000</c:formatCode>
                <c:ptCount val="184"/>
                <c:pt idx="0">
                  <c:v>0.23212402095166959</c:v>
                </c:pt>
                <c:pt idx="1">
                  <c:v>0.3262254240000339</c:v>
                </c:pt>
                <c:pt idx="2">
                  <c:v>0.26326498763731637</c:v>
                </c:pt>
                <c:pt idx="3">
                  <c:v>0.30130182373680436</c:v>
                </c:pt>
                <c:pt idx="4">
                  <c:v>0.40547414432709911</c:v>
                </c:pt>
                <c:pt idx="5">
                  <c:v>0.49865836608193082</c:v>
                </c:pt>
                <c:pt idx="6">
                  <c:v>0.58326916104183524</c:v>
                </c:pt>
                <c:pt idx="7">
                  <c:v>0.62076297591934448</c:v>
                </c:pt>
                <c:pt idx="8">
                  <c:v>0.54097330281432299</c:v>
                </c:pt>
                <c:pt idx="9">
                  <c:v>0.54565486664990659</c:v>
                </c:pt>
                <c:pt idx="10">
                  <c:v>0.54515041023752564</c:v>
                </c:pt>
                <c:pt idx="11">
                  <c:v>0.61034096032563279</c:v>
                </c:pt>
                <c:pt idx="12">
                  <c:v>0.60144861263244376</c:v>
                </c:pt>
                <c:pt idx="13">
                  <c:v>0.57113009873131126</c:v>
                </c:pt>
                <c:pt idx="14">
                  <c:v>0.66232985644399134</c:v>
                </c:pt>
                <c:pt idx="15">
                  <c:v>0.64510064875394801</c:v>
                </c:pt>
                <c:pt idx="16">
                  <c:v>0.60370704359011673</c:v>
                </c:pt>
                <c:pt idx="17">
                  <c:v>0.51821686625552277</c:v>
                </c:pt>
                <c:pt idx="18">
                  <c:v>0.4359200992519659</c:v>
                </c:pt>
                <c:pt idx="19">
                  <c:v>0.39934189693749361</c:v>
                </c:pt>
                <c:pt idx="20">
                  <c:v>0.45160747823345293</c:v>
                </c:pt>
                <c:pt idx="21">
                  <c:v>0.39266870851048413</c:v>
                </c:pt>
                <c:pt idx="22">
                  <c:v>0.35860197118937265</c:v>
                </c:pt>
                <c:pt idx="23">
                  <c:v>0.44298867917469015</c:v>
                </c:pt>
                <c:pt idx="24">
                  <c:v>0.40724885664016641</c:v>
                </c:pt>
                <c:pt idx="25">
                  <c:v>0.44980523730209432</c:v>
                </c:pt>
                <c:pt idx="26">
                  <c:v>0.44125522128977218</c:v>
                </c:pt>
                <c:pt idx="27">
                  <c:v>0.43883047753332605</c:v>
                </c:pt>
                <c:pt idx="28">
                  <c:v>0.43867241365920095</c:v>
                </c:pt>
                <c:pt idx="29">
                  <c:v>0.46808789409137036</c:v>
                </c:pt>
                <c:pt idx="30">
                  <c:v>0.44392166735593264</c:v>
                </c:pt>
                <c:pt idx="31">
                  <c:v>0.52962536239095581</c:v>
                </c:pt>
                <c:pt idx="32">
                  <c:v>0.55915914468027039</c:v>
                </c:pt>
                <c:pt idx="33">
                  <c:v>0.64447854089128953</c:v>
                </c:pt>
                <c:pt idx="34">
                  <c:v>0.6972265864227104</c:v>
                </c:pt>
                <c:pt idx="35">
                  <c:v>0.56052034280330909</c:v>
                </c:pt>
                <c:pt idx="36">
                  <c:v>0.56522618764142407</c:v>
                </c:pt>
                <c:pt idx="37">
                  <c:v>0.47649084706687439</c:v>
                </c:pt>
                <c:pt idx="38">
                  <c:v>0.38496543721139664</c:v>
                </c:pt>
                <c:pt idx="39">
                  <c:v>0.35541241423022518</c:v>
                </c:pt>
                <c:pt idx="40">
                  <c:v>0.37120331618867292</c:v>
                </c:pt>
                <c:pt idx="41">
                  <c:v>0.37313064796272749</c:v>
                </c:pt>
                <c:pt idx="42">
                  <c:v>0.40794158528238139</c:v>
                </c:pt>
                <c:pt idx="43">
                  <c:v>0.40142975123033386</c:v>
                </c:pt>
                <c:pt idx="44">
                  <c:v>0.38442654306351792</c:v>
                </c:pt>
                <c:pt idx="45">
                  <c:v>0.36338814996343949</c:v>
                </c:pt>
                <c:pt idx="46">
                  <c:v>0.34935252762929414</c:v>
                </c:pt>
                <c:pt idx="47">
                  <c:v>0.34435794343431897</c:v>
                </c:pt>
                <c:pt idx="48">
                  <c:v>0.32633684503305344</c:v>
                </c:pt>
                <c:pt idx="49">
                  <c:v>0.31130782265238305</c:v>
                </c:pt>
                <c:pt idx="50">
                  <c:v>0.30441957000473474</c:v>
                </c:pt>
                <c:pt idx="51">
                  <c:v>0.31961037179488921</c:v>
                </c:pt>
                <c:pt idx="52">
                  <c:v>0.29240365786322153</c:v>
                </c:pt>
                <c:pt idx="53">
                  <c:v>0.29138754290510227</c:v>
                </c:pt>
                <c:pt idx="54">
                  <c:v>0.2498613403029559</c:v>
                </c:pt>
                <c:pt idx="55">
                  <c:v>0.20333437494268933</c:v>
                </c:pt>
                <c:pt idx="56">
                  <c:v>0.21044537924148232</c:v>
                </c:pt>
                <c:pt idx="57">
                  <c:v>0.21298647453864833</c:v>
                </c:pt>
                <c:pt idx="58">
                  <c:v>0.24393538872277185</c:v>
                </c:pt>
                <c:pt idx="59">
                  <c:v>0.26705994638813302</c:v>
                </c:pt>
                <c:pt idx="60">
                  <c:v>0.28360407931634063</c:v>
                </c:pt>
                <c:pt idx="61">
                  <c:v>0.31378785179091367</c:v>
                </c:pt>
                <c:pt idx="62">
                  <c:v>0.42449142003921098</c:v>
                </c:pt>
                <c:pt idx="63">
                  <c:v>0.41570938104215432</c:v>
                </c:pt>
                <c:pt idx="64">
                  <c:v>0.42604832514232516</c:v>
                </c:pt>
                <c:pt idx="65">
                  <c:v>0.48420029676924276</c:v>
                </c:pt>
                <c:pt idx="66">
                  <c:v>0.53516237487704676</c:v>
                </c:pt>
                <c:pt idx="67">
                  <c:v>0.61764731936730433</c:v>
                </c:pt>
                <c:pt idx="68">
                  <c:v>0.63820809270421197</c:v>
                </c:pt>
                <c:pt idx="69">
                  <c:v>0.67102700821343753</c:v>
                </c:pt>
                <c:pt idx="70">
                  <c:v>0.69699729554767964</c:v>
                </c:pt>
                <c:pt idx="71">
                  <c:v>0.72395285778386964</c:v>
                </c:pt>
                <c:pt idx="72">
                  <c:v>0.78626184221574813</c:v>
                </c:pt>
                <c:pt idx="73">
                  <c:v>0.86433454359029493</c:v>
                </c:pt>
                <c:pt idx="74">
                  <c:v>0.75073660911697226</c:v>
                </c:pt>
                <c:pt idx="75">
                  <c:v>0.76028028987095442</c:v>
                </c:pt>
                <c:pt idx="76">
                  <c:v>0.83881660319955986</c:v>
                </c:pt>
                <c:pt idx="77">
                  <c:v>0.80702376901990391</c:v>
                </c:pt>
                <c:pt idx="78">
                  <c:v>0.76122751452498238</c:v>
                </c:pt>
                <c:pt idx="79">
                  <c:v>0.76561861747081161</c:v>
                </c:pt>
                <c:pt idx="80">
                  <c:v>0.75309720403539215</c:v>
                </c:pt>
                <c:pt idx="81">
                  <c:v>0.7398133563015219</c:v>
                </c:pt>
                <c:pt idx="82">
                  <c:v>0.72480078250904367</c:v>
                </c:pt>
                <c:pt idx="83">
                  <c:v>0.75313919477593516</c:v>
                </c:pt>
                <c:pt idx="84">
                  <c:v>0.70751273096238287</c:v>
                </c:pt>
                <c:pt idx="85">
                  <c:v>0.60970001967409826</c:v>
                </c:pt>
                <c:pt idx="86">
                  <c:v>0.62818662269271408</c:v>
                </c:pt>
                <c:pt idx="87">
                  <c:v>0.66668090869520968</c:v>
                </c:pt>
                <c:pt idx="88">
                  <c:v>0.59174181559109418</c:v>
                </c:pt>
                <c:pt idx="89">
                  <c:v>0.50145777962914995</c:v>
                </c:pt>
                <c:pt idx="90">
                  <c:v>0.48474683584056427</c:v>
                </c:pt>
                <c:pt idx="91">
                  <c:v>0.44714816847736494</c:v>
                </c:pt>
                <c:pt idx="92">
                  <c:v>0.35360873912968843</c:v>
                </c:pt>
                <c:pt idx="93">
                  <c:v>0.30175827363584473</c:v>
                </c:pt>
                <c:pt idx="94">
                  <c:v>0.24545407205066169</c:v>
                </c:pt>
                <c:pt idx="95">
                  <c:v>0.17613478851328301</c:v>
                </c:pt>
                <c:pt idx="96">
                  <c:v>0.17327771281085683</c:v>
                </c:pt>
                <c:pt idx="97">
                  <c:v>0.21908393861114955</c:v>
                </c:pt>
                <c:pt idx="98">
                  <c:v>0.27220498770099927</c:v>
                </c:pt>
                <c:pt idx="99">
                  <c:v>0.21707841782655032</c:v>
                </c:pt>
                <c:pt idx="100">
                  <c:v>0.20413779848192079</c:v>
                </c:pt>
                <c:pt idx="101">
                  <c:v>0.27164085336768651</c:v>
                </c:pt>
                <c:pt idx="102">
                  <c:v>0.32001351788967208</c:v>
                </c:pt>
                <c:pt idx="103">
                  <c:v>0.29286137449901645</c:v>
                </c:pt>
                <c:pt idx="104">
                  <c:v>0.37172955988095802</c:v>
                </c:pt>
                <c:pt idx="105">
                  <c:v>0.40794258768807784</c:v>
                </c:pt>
                <c:pt idx="106">
                  <c:v>0.44316250601505625</c:v>
                </c:pt>
                <c:pt idx="107">
                  <c:v>0.48552579711653859</c:v>
                </c:pt>
                <c:pt idx="108">
                  <c:v>0.54547481514745266</c:v>
                </c:pt>
                <c:pt idx="109">
                  <c:v>0.52706363616218366</c:v>
                </c:pt>
                <c:pt idx="110">
                  <c:v>0.40152304374382614</c:v>
                </c:pt>
                <c:pt idx="111">
                  <c:v>0.37018895134448798</c:v>
                </c:pt>
                <c:pt idx="112">
                  <c:v>0.39279271402171106</c:v>
                </c:pt>
                <c:pt idx="113">
                  <c:v>0.42579814749723466</c:v>
                </c:pt>
                <c:pt idx="114">
                  <c:v>0.46523118263030339</c:v>
                </c:pt>
                <c:pt idx="115">
                  <c:v>0.50102665313325312</c:v>
                </c:pt>
                <c:pt idx="116">
                  <c:v>0.46999988710452267</c:v>
                </c:pt>
                <c:pt idx="117">
                  <c:v>0.46661855335005797</c:v>
                </c:pt>
                <c:pt idx="118">
                  <c:v>0.48750226236602157</c:v>
                </c:pt>
                <c:pt idx="119">
                  <c:v>0.49287325204463722</c:v>
                </c:pt>
                <c:pt idx="120">
                  <c:v>0.45952138613254184</c:v>
                </c:pt>
                <c:pt idx="121">
                  <c:v>0.46494406393909926</c:v>
                </c:pt>
                <c:pt idx="122">
                  <c:v>0.52485606791833217</c:v>
                </c:pt>
                <c:pt idx="123">
                  <c:v>0.59896698352344557</c:v>
                </c:pt>
                <c:pt idx="124">
                  <c:v>0.63219997294714014</c:v>
                </c:pt>
                <c:pt idx="125">
                  <c:v>0.59737369153898112</c:v>
                </c:pt>
                <c:pt idx="126">
                  <c:v>0.54257108311360447</c:v>
                </c:pt>
                <c:pt idx="127">
                  <c:v>0.54024614853843911</c:v>
                </c:pt>
                <c:pt idx="128">
                  <c:v>0.62942445818998882</c:v>
                </c:pt>
                <c:pt idx="129">
                  <c:v>0.69093815022515448</c:v>
                </c:pt>
                <c:pt idx="130">
                  <c:v>0.64724439504741216</c:v>
                </c:pt>
                <c:pt idx="131">
                  <c:v>0.57446240300393148</c:v>
                </c:pt>
                <c:pt idx="132">
                  <c:v>0.60058566763276866</c:v>
                </c:pt>
                <c:pt idx="133">
                  <c:v>0.61774936682215431</c:v>
                </c:pt>
                <c:pt idx="134">
                  <c:v>0.63265468844529993</c:v>
                </c:pt>
                <c:pt idx="135">
                  <c:v>0.54911531658477208</c:v>
                </c:pt>
                <c:pt idx="136">
                  <c:v>0.48809558424571686</c:v>
                </c:pt>
                <c:pt idx="137">
                  <c:v>0.55463741470727668</c:v>
                </c:pt>
                <c:pt idx="138">
                  <c:v>0.63746744550621226</c:v>
                </c:pt>
                <c:pt idx="139">
                  <c:v>0.80722101861611018</c:v>
                </c:pt>
                <c:pt idx="140">
                  <c:v>0.73109262652042062</c:v>
                </c:pt>
                <c:pt idx="141">
                  <c:v>0.57029135551186039</c:v>
                </c:pt>
                <c:pt idx="142">
                  <c:v>0.57135240894042716</c:v>
                </c:pt>
                <c:pt idx="143">
                  <c:v>0.67581935415133998</c:v>
                </c:pt>
                <c:pt idx="144">
                  <c:v>0.61774968881690295</c:v>
                </c:pt>
                <c:pt idx="145">
                  <c:v>0.58591735904271702</c:v>
                </c:pt>
                <c:pt idx="146">
                  <c:v>0.61555397546738977</c:v>
                </c:pt>
                <c:pt idx="147">
                  <c:v>0.66892807599954862</c:v>
                </c:pt>
                <c:pt idx="148">
                  <c:v>0.69704037497697269</c:v>
                </c:pt>
                <c:pt idx="149">
                  <c:v>0.68287816406228685</c:v>
                </c:pt>
                <c:pt idx="150">
                  <c:v>0.65538029293271405</c:v>
                </c:pt>
                <c:pt idx="151">
                  <c:v>0.39832717571287252</c:v>
                </c:pt>
                <c:pt idx="152">
                  <c:v>0.33477303232300937</c:v>
                </c:pt>
                <c:pt idx="153">
                  <c:v>0.40915467389917409</c:v>
                </c:pt>
                <c:pt idx="154">
                  <c:v>0.49105300137018326</c:v>
                </c:pt>
                <c:pt idx="155">
                  <c:v>0.46039199950154841</c:v>
                </c:pt>
                <c:pt idx="156">
                  <c:v>0.52771885223212134</c:v>
                </c:pt>
                <c:pt idx="157">
                  <c:v>0.60216105252441532</c:v>
                </c:pt>
                <c:pt idx="158">
                  <c:v>0.61403264903490173</c:v>
                </c:pt>
                <c:pt idx="159">
                  <c:v>0.65852282094401926</c:v>
                </c:pt>
                <c:pt idx="160">
                  <c:v>0.68506371083264461</c:v>
                </c:pt>
                <c:pt idx="161">
                  <c:v>0.67403423083166614</c:v>
                </c:pt>
                <c:pt idx="162">
                  <c:v>0.65752588481393792</c:v>
                </c:pt>
                <c:pt idx="163">
                  <c:v>0.74429788384680673</c:v>
                </c:pt>
                <c:pt idx="164">
                  <c:v>0.82519845113032297</c:v>
                </c:pt>
                <c:pt idx="165">
                  <c:v>0.90876800101175359</c:v>
                </c:pt>
                <c:pt idx="166">
                  <c:v>0.87305183979921852</c:v>
                </c:pt>
                <c:pt idx="167">
                  <c:v>0.88742985500849436</c:v>
                </c:pt>
                <c:pt idx="168">
                  <c:v>0.86331136700263644</c:v>
                </c:pt>
                <c:pt idx="169">
                  <c:v>0.83905345582630686</c:v>
                </c:pt>
                <c:pt idx="170">
                  <c:v>0.82803501582782735</c:v>
                </c:pt>
                <c:pt idx="171">
                  <c:v>0.84763704239544102</c:v>
                </c:pt>
                <c:pt idx="172">
                  <c:v>0.94201853998181428</c:v>
                </c:pt>
                <c:pt idx="173">
                  <c:v>1</c:v>
                </c:pt>
                <c:pt idx="174">
                  <c:v>0.96238586003454207</c:v>
                </c:pt>
                <c:pt idx="175">
                  <c:v>0.90054795468452464</c:v>
                </c:pt>
                <c:pt idx="176">
                  <c:v>0.74361758513521248</c:v>
                </c:pt>
                <c:pt idx="177">
                  <c:v>0.48542328514851829</c:v>
                </c:pt>
                <c:pt idx="178">
                  <c:v>0.37483760413804279</c:v>
                </c:pt>
                <c:pt idx="179">
                  <c:v>0.29807585181068696</c:v>
                </c:pt>
                <c:pt idx="180">
                  <c:v>0.22580671697711094</c:v>
                </c:pt>
                <c:pt idx="181">
                  <c:v>0.13314397641735673</c:v>
                </c:pt>
                <c:pt idx="182">
                  <c:v>6.7554833429417524E-2</c:v>
                </c:pt>
                <c:pt idx="1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74-4AA2-A9BB-4FE3778395B8}"/>
            </c:ext>
          </c:extLst>
        </c:ser>
        <c:ser>
          <c:idx val="1"/>
          <c:order val="1"/>
          <c:tx>
            <c:v>Weight (with Kernel)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'economic regimes'!$P$16:$P$209</c15:sqref>
                  </c15:fullRef>
                </c:ext>
              </c:extLst>
              <c:f>'economic regimes'!$P$26:$P$209</c:f>
              <c:numCache>
                <c:formatCode>d\-mmm\-yy</c:formatCode>
                <c:ptCount val="184"/>
                <c:pt idx="0">
                  <c:v>34424</c:v>
                </c:pt>
                <c:pt idx="1">
                  <c:v>34453</c:v>
                </c:pt>
                <c:pt idx="2">
                  <c:v>34485</c:v>
                </c:pt>
                <c:pt idx="3">
                  <c:v>34515</c:v>
                </c:pt>
                <c:pt idx="4">
                  <c:v>34544</c:v>
                </c:pt>
                <c:pt idx="5">
                  <c:v>34577</c:v>
                </c:pt>
                <c:pt idx="6">
                  <c:v>34607</c:v>
                </c:pt>
                <c:pt idx="7">
                  <c:v>34638</c:v>
                </c:pt>
                <c:pt idx="8">
                  <c:v>34668</c:v>
                </c:pt>
                <c:pt idx="9">
                  <c:v>34698</c:v>
                </c:pt>
                <c:pt idx="10">
                  <c:v>34730</c:v>
                </c:pt>
                <c:pt idx="11">
                  <c:v>34758</c:v>
                </c:pt>
                <c:pt idx="12">
                  <c:v>34789</c:v>
                </c:pt>
                <c:pt idx="13">
                  <c:v>34817</c:v>
                </c:pt>
                <c:pt idx="14">
                  <c:v>34850</c:v>
                </c:pt>
                <c:pt idx="15">
                  <c:v>34880</c:v>
                </c:pt>
                <c:pt idx="16">
                  <c:v>34911</c:v>
                </c:pt>
                <c:pt idx="17">
                  <c:v>34942</c:v>
                </c:pt>
                <c:pt idx="18">
                  <c:v>34971</c:v>
                </c:pt>
                <c:pt idx="19">
                  <c:v>35003</c:v>
                </c:pt>
                <c:pt idx="20">
                  <c:v>35033</c:v>
                </c:pt>
                <c:pt idx="21">
                  <c:v>35062</c:v>
                </c:pt>
                <c:pt idx="22">
                  <c:v>35095</c:v>
                </c:pt>
                <c:pt idx="23">
                  <c:v>35124</c:v>
                </c:pt>
                <c:pt idx="24">
                  <c:v>35153</c:v>
                </c:pt>
                <c:pt idx="25">
                  <c:v>35185</c:v>
                </c:pt>
                <c:pt idx="26">
                  <c:v>35216</c:v>
                </c:pt>
                <c:pt idx="27">
                  <c:v>35244</c:v>
                </c:pt>
                <c:pt idx="28">
                  <c:v>35277</c:v>
                </c:pt>
                <c:pt idx="29">
                  <c:v>35307</c:v>
                </c:pt>
                <c:pt idx="30">
                  <c:v>35338</c:v>
                </c:pt>
                <c:pt idx="31">
                  <c:v>35369</c:v>
                </c:pt>
                <c:pt idx="32">
                  <c:v>35398</c:v>
                </c:pt>
                <c:pt idx="33">
                  <c:v>35430</c:v>
                </c:pt>
                <c:pt idx="34">
                  <c:v>35461</c:v>
                </c:pt>
                <c:pt idx="35">
                  <c:v>35489</c:v>
                </c:pt>
                <c:pt idx="36">
                  <c:v>35520</c:v>
                </c:pt>
                <c:pt idx="37">
                  <c:v>35550</c:v>
                </c:pt>
                <c:pt idx="38">
                  <c:v>35580</c:v>
                </c:pt>
                <c:pt idx="39">
                  <c:v>35611</c:v>
                </c:pt>
                <c:pt idx="40">
                  <c:v>35642</c:v>
                </c:pt>
                <c:pt idx="41">
                  <c:v>35671</c:v>
                </c:pt>
                <c:pt idx="42">
                  <c:v>35703</c:v>
                </c:pt>
                <c:pt idx="43">
                  <c:v>35734</c:v>
                </c:pt>
                <c:pt idx="44">
                  <c:v>35762</c:v>
                </c:pt>
                <c:pt idx="45">
                  <c:v>35795</c:v>
                </c:pt>
                <c:pt idx="46">
                  <c:v>35825</c:v>
                </c:pt>
                <c:pt idx="47">
                  <c:v>35853</c:v>
                </c:pt>
                <c:pt idx="48">
                  <c:v>35885</c:v>
                </c:pt>
                <c:pt idx="49">
                  <c:v>35915</c:v>
                </c:pt>
                <c:pt idx="50">
                  <c:v>35944</c:v>
                </c:pt>
                <c:pt idx="51">
                  <c:v>35976</c:v>
                </c:pt>
                <c:pt idx="52">
                  <c:v>36007</c:v>
                </c:pt>
                <c:pt idx="53">
                  <c:v>36038</c:v>
                </c:pt>
                <c:pt idx="54">
                  <c:v>36068</c:v>
                </c:pt>
                <c:pt idx="55">
                  <c:v>36098</c:v>
                </c:pt>
                <c:pt idx="56">
                  <c:v>36129</c:v>
                </c:pt>
                <c:pt idx="57">
                  <c:v>36160</c:v>
                </c:pt>
                <c:pt idx="58">
                  <c:v>36189</c:v>
                </c:pt>
                <c:pt idx="59">
                  <c:v>36217</c:v>
                </c:pt>
                <c:pt idx="60">
                  <c:v>36250</c:v>
                </c:pt>
                <c:pt idx="61">
                  <c:v>36280</c:v>
                </c:pt>
                <c:pt idx="62">
                  <c:v>36311</c:v>
                </c:pt>
                <c:pt idx="63">
                  <c:v>36341</c:v>
                </c:pt>
                <c:pt idx="64">
                  <c:v>36371</c:v>
                </c:pt>
                <c:pt idx="65">
                  <c:v>36403</c:v>
                </c:pt>
                <c:pt idx="66">
                  <c:v>36433</c:v>
                </c:pt>
                <c:pt idx="67">
                  <c:v>36462</c:v>
                </c:pt>
                <c:pt idx="68">
                  <c:v>36494</c:v>
                </c:pt>
                <c:pt idx="69">
                  <c:v>36525</c:v>
                </c:pt>
                <c:pt idx="70">
                  <c:v>36556</c:v>
                </c:pt>
                <c:pt idx="71">
                  <c:v>36585</c:v>
                </c:pt>
                <c:pt idx="72">
                  <c:v>36616</c:v>
                </c:pt>
                <c:pt idx="73">
                  <c:v>36644</c:v>
                </c:pt>
                <c:pt idx="74">
                  <c:v>36677</c:v>
                </c:pt>
                <c:pt idx="75">
                  <c:v>36707</c:v>
                </c:pt>
                <c:pt idx="76">
                  <c:v>36738</c:v>
                </c:pt>
                <c:pt idx="77">
                  <c:v>36769</c:v>
                </c:pt>
                <c:pt idx="78">
                  <c:v>36798</c:v>
                </c:pt>
                <c:pt idx="79">
                  <c:v>36830</c:v>
                </c:pt>
                <c:pt idx="80">
                  <c:v>36860</c:v>
                </c:pt>
                <c:pt idx="81">
                  <c:v>36889</c:v>
                </c:pt>
                <c:pt idx="82">
                  <c:v>36922</c:v>
                </c:pt>
                <c:pt idx="83">
                  <c:v>36950</c:v>
                </c:pt>
                <c:pt idx="84">
                  <c:v>36980</c:v>
                </c:pt>
                <c:pt idx="85">
                  <c:v>37011</c:v>
                </c:pt>
                <c:pt idx="86">
                  <c:v>37042</c:v>
                </c:pt>
                <c:pt idx="87">
                  <c:v>37071</c:v>
                </c:pt>
                <c:pt idx="88">
                  <c:v>37103</c:v>
                </c:pt>
                <c:pt idx="89">
                  <c:v>37134</c:v>
                </c:pt>
                <c:pt idx="90">
                  <c:v>37162</c:v>
                </c:pt>
                <c:pt idx="91">
                  <c:v>37195</c:v>
                </c:pt>
                <c:pt idx="92">
                  <c:v>37225</c:v>
                </c:pt>
                <c:pt idx="93">
                  <c:v>37256</c:v>
                </c:pt>
                <c:pt idx="94">
                  <c:v>37287</c:v>
                </c:pt>
                <c:pt idx="95">
                  <c:v>37315</c:v>
                </c:pt>
                <c:pt idx="96">
                  <c:v>37344</c:v>
                </c:pt>
                <c:pt idx="97">
                  <c:v>37376</c:v>
                </c:pt>
                <c:pt idx="98">
                  <c:v>37407</c:v>
                </c:pt>
                <c:pt idx="99">
                  <c:v>37435</c:v>
                </c:pt>
                <c:pt idx="100">
                  <c:v>37468</c:v>
                </c:pt>
                <c:pt idx="101">
                  <c:v>37498</c:v>
                </c:pt>
                <c:pt idx="102">
                  <c:v>37529</c:v>
                </c:pt>
                <c:pt idx="103">
                  <c:v>37560</c:v>
                </c:pt>
                <c:pt idx="104">
                  <c:v>37589</c:v>
                </c:pt>
                <c:pt idx="105">
                  <c:v>37621</c:v>
                </c:pt>
                <c:pt idx="106">
                  <c:v>37652</c:v>
                </c:pt>
                <c:pt idx="107">
                  <c:v>37680</c:v>
                </c:pt>
                <c:pt idx="108">
                  <c:v>37711</c:v>
                </c:pt>
                <c:pt idx="109">
                  <c:v>37741</c:v>
                </c:pt>
                <c:pt idx="110">
                  <c:v>37771</c:v>
                </c:pt>
                <c:pt idx="111">
                  <c:v>37802</c:v>
                </c:pt>
                <c:pt idx="112">
                  <c:v>37833</c:v>
                </c:pt>
                <c:pt idx="113">
                  <c:v>37862</c:v>
                </c:pt>
                <c:pt idx="114">
                  <c:v>37894</c:v>
                </c:pt>
                <c:pt idx="115">
                  <c:v>37925</c:v>
                </c:pt>
                <c:pt idx="116">
                  <c:v>37953</c:v>
                </c:pt>
                <c:pt idx="117">
                  <c:v>37986</c:v>
                </c:pt>
                <c:pt idx="118">
                  <c:v>38016</c:v>
                </c:pt>
                <c:pt idx="119">
                  <c:v>38044</c:v>
                </c:pt>
                <c:pt idx="120">
                  <c:v>38077</c:v>
                </c:pt>
                <c:pt idx="121">
                  <c:v>38107</c:v>
                </c:pt>
                <c:pt idx="122">
                  <c:v>38138</c:v>
                </c:pt>
                <c:pt idx="123">
                  <c:v>38168</c:v>
                </c:pt>
                <c:pt idx="124">
                  <c:v>38198</c:v>
                </c:pt>
                <c:pt idx="125">
                  <c:v>38230</c:v>
                </c:pt>
                <c:pt idx="126">
                  <c:v>38260</c:v>
                </c:pt>
                <c:pt idx="127">
                  <c:v>38289</c:v>
                </c:pt>
                <c:pt idx="128">
                  <c:v>38321</c:v>
                </c:pt>
                <c:pt idx="129">
                  <c:v>38352</c:v>
                </c:pt>
                <c:pt idx="130">
                  <c:v>38383</c:v>
                </c:pt>
                <c:pt idx="131">
                  <c:v>38411</c:v>
                </c:pt>
                <c:pt idx="132">
                  <c:v>38442</c:v>
                </c:pt>
                <c:pt idx="133">
                  <c:v>38471</c:v>
                </c:pt>
                <c:pt idx="134">
                  <c:v>38503</c:v>
                </c:pt>
                <c:pt idx="135">
                  <c:v>38533</c:v>
                </c:pt>
                <c:pt idx="136">
                  <c:v>38562</c:v>
                </c:pt>
                <c:pt idx="137">
                  <c:v>38595</c:v>
                </c:pt>
                <c:pt idx="138">
                  <c:v>38625</c:v>
                </c:pt>
                <c:pt idx="139">
                  <c:v>38656</c:v>
                </c:pt>
                <c:pt idx="140">
                  <c:v>38686</c:v>
                </c:pt>
                <c:pt idx="141">
                  <c:v>38716</c:v>
                </c:pt>
                <c:pt idx="142">
                  <c:v>38748</c:v>
                </c:pt>
                <c:pt idx="143">
                  <c:v>38776</c:v>
                </c:pt>
                <c:pt idx="144">
                  <c:v>38807</c:v>
                </c:pt>
                <c:pt idx="145">
                  <c:v>38835</c:v>
                </c:pt>
                <c:pt idx="146">
                  <c:v>38868</c:v>
                </c:pt>
                <c:pt idx="147">
                  <c:v>38898</c:v>
                </c:pt>
                <c:pt idx="148">
                  <c:v>38929</c:v>
                </c:pt>
                <c:pt idx="149">
                  <c:v>38960</c:v>
                </c:pt>
                <c:pt idx="150">
                  <c:v>38989</c:v>
                </c:pt>
                <c:pt idx="151">
                  <c:v>39021</c:v>
                </c:pt>
                <c:pt idx="152">
                  <c:v>39051</c:v>
                </c:pt>
                <c:pt idx="153">
                  <c:v>39080</c:v>
                </c:pt>
                <c:pt idx="154">
                  <c:v>39113</c:v>
                </c:pt>
                <c:pt idx="155">
                  <c:v>39141</c:v>
                </c:pt>
                <c:pt idx="156">
                  <c:v>39171</c:v>
                </c:pt>
                <c:pt idx="157">
                  <c:v>39202</c:v>
                </c:pt>
                <c:pt idx="158">
                  <c:v>39233</c:v>
                </c:pt>
                <c:pt idx="159">
                  <c:v>39262</c:v>
                </c:pt>
                <c:pt idx="160">
                  <c:v>39294</c:v>
                </c:pt>
                <c:pt idx="161">
                  <c:v>39325</c:v>
                </c:pt>
                <c:pt idx="162">
                  <c:v>39353</c:v>
                </c:pt>
                <c:pt idx="163">
                  <c:v>39386</c:v>
                </c:pt>
                <c:pt idx="164">
                  <c:v>39416</c:v>
                </c:pt>
                <c:pt idx="165">
                  <c:v>39447</c:v>
                </c:pt>
                <c:pt idx="166">
                  <c:v>39478</c:v>
                </c:pt>
                <c:pt idx="167">
                  <c:v>39507</c:v>
                </c:pt>
                <c:pt idx="168">
                  <c:v>39538</c:v>
                </c:pt>
                <c:pt idx="169">
                  <c:v>39568</c:v>
                </c:pt>
                <c:pt idx="170">
                  <c:v>39598</c:v>
                </c:pt>
                <c:pt idx="171">
                  <c:v>39629</c:v>
                </c:pt>
                <c:pt idx="172">
                  <c:v>39660</c:v>
                </c:pt>
                <c:pt idx="173">
                  <c:v>39689</c:v>
                </c:pt>
                <c:pt idx="174">
                  <c:v>39721</c:v>
                </c:pt>
                <c:pt idx="175">
                  <c:v>39752</c:v>
                </c:pt>
                <c:pt idx="176">
                  <c:v>39780</c:v>
                </c:pt>
                <c:pt idx="177">
                  <c:v>39813</c:v>
                </c:pt>
                <c:pt idx="178">
                  <c:v>39843</c:v>
                </c:pt>
                <c:pt idx="179">
                  <c:v>39871</c:v>
                </c:pt>
                <c:pt idx="180">
                  <c:v>39903</c:v>
                </c:pt>
                <c:pt idx="181">
                  <c:v>39933</c:v>
                </c:pt>
                <c:pt idx="182">
                  <c:v>39962</c:v>
                </c:pt>
                <c:pt idx="183">
                  <c:v>39994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'economic regimes'!$S$16:$S$209</c15:sqref>
                  </c15:fullRef>
                </c:ext>
              </c:extLst>
              <c:f>'economic regimes'!$S$26:$S$209</c:f>
              <c:numCache>
                <c:formatCode>0.000</c:formatCode>
                <c:ptCount val="184"/>
                <c:pt idx="0">
                  <c:v>0.96294572014299751</c:v>
                </c:pt>
                <c:pt idx="1">
                  <c:v>0.8994204589728807</c:v>
                </c:pt>
                <c:pt idx="2">
                  <c:v>0.94625326059031978</c:v>
                </c:pt>
                <c:pt idx="3">
                  <c:v>0.92016503824045526</c:v>
                </c:pt>
                <c:pt idx="4">
                  <c:v>0.81304475643708685</c:v>
                </c:pt>
                <c:pt idx="5">
                  <c:v>0.67222949766659901</c:v>
                </c:pt>
                <c:pt idx="6">
                  <c:v>0.51502057336690199</c:v>
                </c:pt>
                <c:pt idx="7">
                  <c:v>0.44034816380723479</c:v>
                </c:pt>
                <c:pt idx="8">
                  <c:v>0.59627375767544299</c:v>
                </c:pt>
                <c:pt idx="9">
                  <c:v>0.58750588483989663</c:v>
                </c:pt>
                <c:pt idx="10">
                  <c:v>0.58845374051471377</c:v>
                </c:pt>
                <c:pt idx="11">
                  <c:v>0.4612416145424254</c:v>
                </c:pt>
                <c:pt idx="12">
                  <c:v>0.47900422318589969</c:v>
                </c:pt>
                <c:pt idx="13">
                  <c:v>0.53876359702952481</c:v>
                </c:pt>
                <c:pt idx="14">
                  <c:v>0.35707773963485823</c:v>
                </c:pt>
                <c:pt idx="15">
                  <c:v>0.39148136698283004</c:v>
                </c:pt>
                <c:pt idx="16">
                  <c:v>0.47450017728533961</c:v>
                </c:pt>
                <c:pt idx="17">
                  <c:v>0.63790721531711847</c:v>
                </c:pt>
                <c:pt idx="18">
                  <c:v>0.77150825258159728</c:v>
                </c:pt>
                <c:pt idx="19">
                  <c:v>0.82085501858991239</c:v>
                </c:pt>
                <c:pt idx="20">
                  <c:v>0.74835354793254538</c:v>
                </c:pt>
                <c:pt idx="21">
                  <c:v>0.82913993050674284</c:v>
                </c:pt>
                <c:pt idx="22">
                  <c:v>0.8679379278803474</c:v>
                </c:pt>
                <c:pt idx="23">
                  <c:v>0.76121945295723026</c:v>
                </c:pt>
                <c:pt idx="24">
                  <c:v>0.81074932979220315</c:v>
                </c:pt>
                <c:pt idx="25">
                  <c:v>0.7510727394144886</c:v>
                </c:pt>
                <c:pt idx="26">
                  <c:v>0.7637647033586259</c:v>
                </c:pt>
                <c:pt idx="27">
                  <c:v>0.76730094154310857</c:v>
                </c:pt>
                <c:pt idx="28">
                  <c:v>0.76753048559687409</c:v>
                </c:pt>
                <c:pt idx="29">
                  <c:v>0.72279447239674544</c:v>
                </c:pt>
                <c:pt idx="30">
                  <c:v>0.75984362852550968</c:v>
                </c:pt>
                <c:pt idx="31">
                  <c:v>0.61724819360743532</c:v>
                </c:pt>
                <c:pt idx="32">
                  <c:v>0.56187076037621719</c:v>
                </c:pt>
                <c:pt idx="33">
                  <c:v>0.392728402739354</c:v>
                </c:pt>
                <c:pt idx="34">
                  <c:v>0.28888446497425246</c:v>
                </c:pt>
                <c:pt idx="35">
                  <c:v>0.55926035059928292</c:v>
                </c:pt>
                <c:pt idx="36">
                  <c:v>0.55020121623901608</c:v>
                </c:pt>
                <c:pt idx="37">
                  <c:v>0.70929278395039685</c:v>
                </c:pt>
                <c:pt idx="38">
                  <c:v>0.8384250732665024</c:v>
                </c:pt>
                <c:pt idx="39">
                  <c:v>0.87127124995904937</c:v>
                </c:pt>
                <c:pt idx="40">
                  <c:v>0.85426835417803693</c:v>
                </c:pt>
                <c:pt idx="41">
                  <c:v>0.85210710297840242</c:v>
                </c:pt>
                <c:pt idx="42">
                  <c:v>0.8098490845327565</c:v>
                </c:pt>
                <c:pt idx="43">
                  <c:v>0.81821698968858525</c:v>
                </c:pt>
                <c:pt idx="44">
                  <c:v>0.83906343629645475</c:v>
                </c:pt>
                <c:pt idx="45">
                  <c:v>0.86284015436680406</c:v>
                </c:pt>
                <c:pt idx="46">
                  <c:v>0.87746387311216045</c:v>
                </c:pt>
                <c:pt idx="47">
                  <c:v>0.8824299816407144</c:v>
                </c:pt>
                <c:pt idx="48">
                  <c:v>0.89932099034677782</c:v>
                </c:pt>
                <c:pt idx="49">
                  <c:v>0.91219424604677157</c:v>
                </c:pt>
                <c:pt idx="50">
                  <c:v>0.91773227242724476</c:v>
                </c:pt>
                <c:pt idx="51">
                  <c:v>0.9052176078673877</c:v>
                </c:pt>
                <c:pt idx="52">
                  <c:v>0.92685799682332703</c:v>
                </c:pt>
                <c:pt idx="53">
                  <c:v>0.92759890668874245</c:v>
                </c:pt>
                <c:pt idx="54">
                  <c:v>0.95392914500516368</c:v>
                </c:pt>
                <c:pt idx="55">
                  <c:v>0.97499093167065443</c:v>
                </c:pt>
                <c:pt idx="56">
                  <c:v>0.97229963416332077</c:v>
                </c:pt>
                <c:pt idx="57">
                  <c:v>0.9712938780577961</c:v>
                </c:pt>
                <c:pt idx="58">
                  <c:v>0.95708327803754589</c:v>
                </c:pt>
                <c:pt idx="59">
                  <c:v>0.9439404937657031</c:v>
                </c:pt>
                <c:pt idx="60">
                  <c:v>0.93311719451379449</c:v>
                </c:pt>
                <c:pt idx="61">
                  <c:v>0.91014496928117972</c:v>
                </c:pt>
                <c:pt idx="62">
                  <c:v>0.7876336974435828</c:v>
                </c:pt>
                <c:pt idx="63">
                  <c:v>0.7995908442795181</c:v>
                </c:pt>
                <c:pt idx="64">
                  <c:v>0.785474362929928</c:v>
                </c:pt>
                <c:pt idx="65">
                  <c:v>0.69663575490472085</c:v>
                </c:pt>
                <c:pt idx="66">
                  <c:v>0.60706484123965498</c:v>
                </c:pt>
                <c:pt idx="67">
                  <c:v>0.44660042468870187</c:v>
                </c:pt>
                <c:pt idx="68">
                  <c:v>0.40530899858202857</c:v>
                </c:pt>
                <c:pt idx="69">
                  <c:v>0.33985183719436263</c:v>
                </c:pt>
                <c:pt idx="70">
                  <c:v>0.28932293177364865</c:v>
                </c:pt>
                <c:pt idx="71">
                  <c:v>0.23898674141649501</c:v>
                </c:pt>
                <c:pt idx="72">
                  <c:v>0.13573880383029249</c:v>
                </c:pt>
                <c:pt idx="73">
                  <c:v>4.4466444395605542E-2</c:v>
                </c:pt>
                <c:pt idx="74">
                  <c:v>0.1919809531441154</c:v>
                </c:pt>
                <c:pt idx="75">
                  <c:v>0.17612276366595023</c:v>
                </c:pt>
                <c:pt idx="76">
                  <c:v>6.8818923092629422E-2</c:v>
                </c:pt>
                <c:pt idx="77">
                  <c:v>0.10676330354549816</c:v>
                </c:pt>
                <c:pt idx="78">
                  <c:v>0.17457708423213894</c:v>
                </c:pt>
                <c:pt idx="79">
                  <c:v>0.16748087522989014</c:v>
                </c:pt>
                <c:pt idx="80">
                  <c:v>0.18801124680857514</c:v>
                </c:pt>
                <c:pt idx="81">
                  <c:v>0.21073255182928063</c:v>
                </c:pt>
                <c:pt idx="82">
                  <c:v>0.23744795963703591</c:v>
                </c:pt>
                <c:pt idx="83">
                  <c:v>0.18794090869528485</c:v>
                </c:pt>
                <c:pt idx="84">
                  <c:v>0.2693825392694647</c:v>
                </c:pt>
                <c:pt idx="85">
                  <c:v>0.46252425125757979</c:v>
                </c:pt>
                <c:pt idx="86">
                  <c:v>0.42543882860482873</c:v>
                </c:pt>
                <c:pt idx="87">
                  <c:v>0.34844509144506536</c:v>
                </c:pt>
                <c:pt idx="88">
                  <c:v>0.49829371972179554</c:v>
                </c:pt>
                <c:pt idx="89">
                  <c:v>0.66740644788564829</c:v>
                </c:pt>
                <c:pt idx="90">
                  <c:v>0.69572886918173249</c:v>
                </c:pt>
                <c:pt idx="91">
                  <c:v>0.75505393456609393</c:v>
                </c:pt>
                <c:pt idx="92">
                  <c:v>0.87313364407913918</c:v>
                </c:pt>
                <c:pt idx="93">
                  <c:v>0.91981173160286278</c:v>
                </c:pt>
                <c:pt idx="94">
                  <c:v>0.95628869377992709</c:v>
                </c:pt>
                <c:pt idx="95">
                  <c:v>0.98369647926792592</c:v>
                </c:pt>
                <c:pt idx="96">
                  <c:v>0.98447298703978281</c:v>
                </c:pt>
                <c:pt idx="97">
                  <c:v>0.96878394412641811</c:v>
                </c:pt>
                <c:pt idx="98">
                  <c:v>0.94070464351343841</c:v>
                </c:pt>
                <c:pt idx="99">
                  <c:v>0.96962466658365154</c:v>
                </c:pt>
                <c:pt idx="100">
                  <c:v>0.97469584691334998</c:v>
                </c:pt>
                <c:pt idx="101">
                  <c:v>0.94106511796189807</c:v>
                </c:pt>
                <c:pt idx="102">
                  <c:v>0.90487038564690692</c:v>
                </c:pt>
                <c:pt idx="103">
                  <c:v>0.92652269116606234</c:v>
                </c:pt>
                <c:pt idx="104">
                  <c:v>0.85368009982738202</c:v>
                </c:pt>
                <c:pt idx="105">
                  <c:v>0.8098477801084234</c:v>
                </c:pt>
                <c:pt idx="106">
                  <c:v>0.76096343354527174</c:v>
                </c:pt>
                <c:pt idx="107">
                  <c:v>0.6944341473712824</c:v>
                </c:pt>
                <c:pt idx="108">
                  <c:v>0.58784427951686657</c:v>
                </c:pt>
                <c:pt idx="109">
                  <c:v>0.62192566141475281</c:v>
                </c:pt>
                <c:pt idx="110">
                  <c:v>0.81809860358574482</c:v>
                </c:pt>
                <c:pt idx="111">
                  <c:v>0.85539830795731897</c:v>
                </c:pt>
                <c:pt idx="112">
                  <c:v>0.82898801623009477</c:v>
                </c:pt>
                <c:pt idx="113">
                  <c:v>0.78582214387653904</c:v>
                </c:pt>
                <c:pt idx="114">
                  <c:v>0.72731327399770418</c:v>
                </c:pt>
                <c:pt idx="115">
                  <c:v>0.66815123292547696</c:v>
                </c:pt>
                <c:pt idx="116">
                  <c:v>0.71974969577511017</c:v>
                </c:pt>
                <c:pt idx="117">
                  <c:v>0.72512326919098569</c:v>
                </c:pt>
                <c:pt idx="118">
                  <c:v>0.69113763082048318</c:v>
                </c:pt>
                <c:pt idx="119">
                  <c:v>0.68209768309746444</c:v>
                </c:pt>
                <c:pt idx="120">
                  <c:v>0.73623484723423072</c:v>
                </c:pt>
                <c:pt idx="121">
                  <c:v>0.72776541914044979</c:v>
                </c:pt>
                <c:pt idx="122">
                  <c:v>0.62593882252161903</c:v>
                </c:pt>
                <c:pt idx="123">
                  <c:v>0.4839469202034129</c:v>
                </c:pt>
                <c:pt idx="124">
                  <c:v>0.41737590296063215</c:v>
                </c:pt>
                <c:pt idx="125">
                  <c:v>0.48711647856721041</c:v>
                </c:pt>
                <c:pt idx="126">
                  <c:v>0.59328862056006204</c:v>
                </c:pt>
                <c:pt idx="127">
                  <c:v>0.59762976770470388</c:v>
                </c:pt>
                <c:pt idx="128">
                  <c:v>0.42295198626859437</c:v>
                </c:pt>
                <c:pt idx="129">
                  <c:v>0.30096399575911864</c:v>
                </c:pt>
                <c:pt idx="130">
                  <c:v>0.38718608017770623</c:v>
                </c:pt>
                <c:pt idx="131">
                  <c:v>0.53227472649656615</c:v>
                </c:pt>
                <c:pt idx="132">
                  <c:v>0.48072375915819837</c:v>
                </c:pt>
                <c:pt idx="133">
                  <c:v>0.44639571238470915</c:v>
                </c:pt>
                <c:pt idx="134">
                  <c:v>0.41646241109991744</c:v>
                </c:pt>
                <c:pt idx="135">
                  <c:v>0.58098424737213106</c:v>
                </c:pt>
                <c:pt idx="136">
                  <c:v>0.69014485871223485</c:v>
                </c:pt>
                <c:pt idx="137">
                  <c:v>0.57050858844157182</c:v>
                </c:pt>
                <c:pt idx="138">
                  <c:v>0.40679606015210878</c:v>
                </c:pt>
                <c:pt idx="139">
                  <c:v>0.10650324818522924</c:v>
                </c:pt>
                <c:pt idx="140">
                  <c:v>0.22612654454663414</c:v>
                </c:pt>
                <c:pt idx="141">
                  <c:v>0.54039316767315426</c:v>
                </c:pt>
                <c:pt idx="142">
                  <c:v>0.5383314246056532</c:v>
                </c:pt>
                <c:pt idx="143">
                  <c:v>0.33041489858034745</c:v>
                </c:pt>
                <c:pt idx="144">
                  <c:v>0.44639506643911125</c:v>
                </c:pt>
                <c:pt idx="145">
                  <c:v>0.50980487460315382</c:v>
                </c:pt>
                <c:pt idx="146">
                  <c:v>0.4507985954279401</c:v>
                </c:pt>
                <c:pt idx="147">
                  <c:v>0.34399799643901208</c:v>
                </c:pt>
                <c:pt idx="148">
                  <c:v>0.28924054032214619</c:v>
                </c:pt>
                <c:pt idx="149">
                  <c:v>0.31659889320931361</c:v>
                </c:pt>
                <c:pt idx="150">
                  <c:v>0.37091831467407416</c:v>
                </c:pt>
                <c:pt idx="151">
                  <c:v>0.82212923705279095</c:v>
                </c:pt>
                <c:pt idx="152">
                  <c:v>0.89161317700139175</c:v>
                </c:pt>
                <c:pt idx="153">
                  <c:v>0.80826683556034518</c:v>
                </c:pt>
                <c:pt idx="154">
                  <c:v>0.68517464597682498</c:v>
                </c:pt>
                <c:pt idx="155">
                  <c:v>0.73488408063398547</c:v>
                </c:pt>
                <c:pt idx="156">
                  <c:v>0.62073137895262909</c:v>
                </c:pt>
                <c:pt idx="157">
                  <c:v>0.47758397154002186</c:v>
                </c:pt>
                <c:pt idx="158">
                  <c:v>0.45384804753914504</c:v>
                </c:pt>
                <c:pt idx="159">
                  <c:v>0.36465246936805623</c:v>
                </c:pt>
                <c:pt idx="160">
                  <c:v>0.31234360906742309</c:v>
                </c:pt>
                <c:pt idx="161">
                  <c:v>0.33392507548383654</c:v>
                </c:pt>
                <c:pt idx="162">
                  <c:v>0.36663902295698797</c:v>
                </c:pt>
                <c:pt idx="163">
                  <c:v>0.20295988403787948</c:v>
                </c:pt>
                <c:pt idx="164">
                  <c:v>8.4073184720128105E-2</c:v>
                </c:pt>
                <c:pt idx="165">
                  <c:v>1.5528732130689012E-2</c:v>
                </c:pt>
                <c:pt idx="166">
                  <c:v>3.7441673999098112E-2</c:v>
                </c:pt>
                <c:pt idx="167">
                  <c:v>2.7303752183470739E-2</c:v>
                </c:pt>
                <c:pt idx="168">
                  <c:v>4.533447622432777E-2</c:v>
                </c:pt>
                <c:pt idx="169">
                  <c:v>6.8567279512876667E-2</c:v>
                </c:pt>
                <c:pt idx="170">
                  <c:v>8.0769703394781359E-2</c:v>
                </c:pt>
                <c:pt idx="171">
                  <c:v>5.9768438549444379E-2</c:v>
                </c:pt>
                <c:pt idx="172">
                  <c:v>4.4152828772463081E-3</c:v>
                </c:pt>
                <c:pt idx="173">
                  <c:v>0</c:v>
                </c:pt>
                <c:pt idx="174">
                  <c:v>1.2826352827900222E-3</c:v>
                </c:pt>
                <c:pt idx="175">
                  <c:v>1.9610406509424298E-2</c:v>
                </c:pt>
                <c:pt idx="176">
                  <c:v>0.20413247538336848</c:v>
                </c:pt>
                <c:pt idx="177">
                  <c:v>0.6946046795186126</c:v>
                </c:pt>
                <c:pt idx="178">
                  <c:v>0.85017732821352388</c:v>
                </c:pt>
                <c:pt idx="179">
                  <c:v>0.92263418532118768</c:v>
                </c:pt>
                <c:pt idx="180">
                  <c:v>0.96585540679197091</c:v>
                </c:pt>
                <c:pt idx="181">
                  <c:v>0.99293584268487312</c:v>
                </c:pt>
                <c:pt idx="182">
                  <c:v>0.99907539414641355</c:v>
                </c:pt>
                <c:pt idx="18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74-4AA2-A9BB-4FE377839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853440"/>
        <c:axId val="141854976"/>
      </c:lineChart>
      <c:dateAx>
        <c:axId val="14185344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crossAx val="141854976"/>
        <c:crosses val="autoZero"/>
        <c:auto val="1"/>
        <c:lblOffset val="100"/>
        <c:baseTimeUnit val="months"/>
      </c:dateAx>
      <c:valAx>
        <c:axId val="14185497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418534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1</xdr:row>
      <xdr:rowOff>28575</xdr:rowOff>
    </xdr:from>
    <xdr:to>
      <xdr:col>1</xdr:col>
      <xdr:colOff>7172324</xdr:colOff>
      <xdr:row>27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30</xdr:row>
      <xdr:rowOff>19050</xdr:rowOff>
    </xdr:from>
    <xdr:to>
      <xdr:col>1</xdr:col>
      <xdr:colOff>7172324</xdr:colOff>
      <xdr:row>52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0"/>
  <sheetViews>
    <sheetView tabSelected="1" zoomScale="47" workbookViewId="0">
      <selection activeCell="D60" sqref="D60"/>
    </sheetView>
  </sheetViews>
  <sheetFormatPr defaultRowHeight="14.4" x14ac:dyDescent="0.3"/>
  <cols>
    <col min="1" max="1" width="5" style="22" customWidth="1"/>
    <col min="2" max="2" width="110.44140625" customWidth="1"/>
    <col min="3" max="3" width="32" bestFit="1" customWidth="1"/>
    <col min="4" max="4" width="36.88671875" bestFit="1" customWidth="1"/>
  </cols>
  <sheetData>
    <row r="1" spans="1:4" ht="20.25" customHeight="1" x14ac:dyDescent="0.35">
      <c r="A1" s="21" t="s">
        <v>27</v>
      </c>
      <c r="B1" s="8"/>
    </row>
    <row r="2" spans="1:4" x14ac:dyDescent="0.3">
      <c r="C2" s="16" t="s">
        <v>28</v>
      </c>
      <c r="D2" s="17"/>
    </row>
    <row r="3" spans="1:4" x14ac:dyDescent="0.3">
      <c r="C3" s="18" t="s">
        <v>29</v>
      </c>
      <c r="D3" s="17">
        <v>0.314</v>
      </c>
    </row>
    <row r="4" spans="1:4" x14ac:dyDescent="0.3">
      <c r="C4" s="18" t="s">
        <v>30</v>
      </c>
      <c r="D4" s="17">
        <v>5.5E-2</v>
      </c>
    </row>
    <row r="5" spans="1:4" x14ac:dyDescent="0.3">
      <c r="C5" s="18" t="s">
        <v>31</v>
      </c>
      <c r="D5" s="17">
        <v>0.84499999999999997</v>
      </c>
    </row>
    <row r="30" spans="1:3" x14ac:dyDescent="0.3">
      <c r="A30" s="22" t="s">
        <v>32</v>
      </c>
    </row>
    <row r="31" spans="1:3" ht="18" x14ac:dyDescent="0.35">
      <c r="B31" s="8"/>
      <c r="C31" s="15" t="s">
        <v>35</v>
      </c>
    </row>
    <row r="32" spans="1:3" x14ac:dyDescent="0.3">
      <c r="C32" s="14"/>
    </row>
    <row r="33" spans="3:4" x14ac:dyDescent="0.3">
      <c r="C33">
        <v>0.63143499999999997</v>
      </c>
      <c r="D33" t="s">
        <v>44</v>
      </c>
    </row>
    <row r="34" spans="3:4" x14ac:dyDescent="0.3">
      <c r="C34">
        <v>1.244497</v>
      </c>
      <c r="D34" t="s">
        <v>45</v>
      </c>
    </row>
    <row r="35" spans="3:4" x14ac:dyDescent="0.3">
      <c r="C35">
        <v>1.308071</v>
      </c>
      <c r="D35" t="s">
        <v>46</v>
      </c>
    </row>
    <row r="54" spans="1:4" ht="18.75" customHeight="1" x14ac:dyDescent="0.3"/>
    <row r="55" spans="1:4" ht="18.75" customHeight="1" x14ac:dyDescent="0.3"/>
    <row r="56" spans="1:4" ht="18.75" customHeight="1" x14ac:dyDescent="0.35">
      <c r="B56" s="8"/>
    </row>
    <row r="57" spans="1:4" ht="7.5" customHeight="1" x14ac:dyDescent="0.3"/>
    <row r="58" spans="1:4" ht="18" x14ac:dyDescent="0.35">
      <c r="A58" s="23" t="s">
        <v>34</v>
      </c>
      <c r="B58" s="2" t="s">
        <v>36</v>
      </c>
      <c r="C58" s="11" t="s">
        <v>21</v>
      </c>
      <c r="D58" s="11" t="s">
        <v>22</v>
      </c>
    </row>
    <row r="59" spans="1:4" ht="18" x14ac:dyDescent="0.35">
      <c r="B59" s="2" t="s">
        <v>37</v>
      </c>
      <c r="C59" s="10">
        <v>1.03E-2</v>
      </c>
      <c r="D59" s="37">
        <v>-2.0000000000000001E-4</v>
      </c>
    </row>
    <row r="60" spans="1:4" ht="18" x14ac:dyDescent="0.35">
      <c r="B60" s="9"/>
      <c r="C60" s="14"/>
      <c r="D60" s="1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06"/>
  <sheetViews>
    <sheetView workbookViewId="0">
      <pane ySplit="2" topLeftCell="A3" activePane="bottomLeft" state="frozen"/>
      <selection pane="bottomLeft" activeCell="S208" sqref="S208:S209"/>
    </sheetView>
  </sheetViews>
  <sheetFormatPr defaultRowHeight="14.4" x14ac:dyDescent="0.3"/>
  <cols>
    <col min="1" max="1" width="13.6640625" customWidth="1"/>
    <col min="5" max="5" width="1.44140625" style="7" customWidth="1"/>
    <col min="6" max="6" width="11.6640625" customWidth="1"/>
    <col min="7" max="9" width="11.109375" customWidth="1"/>
    <col min="10" max="10" width="1.33203125" style="7" customWidth="1"/>
    <col min="11" max="11" width="11.33203125" customWidth="1"/>
    <col min="12" max="12" width="13.109375" style="12" bestFit="1" customWidth="1"/>
    <col min="13" max="13" width="19.109375" style="12" bestFit="1" customWidth="1"/>
    <col min="14" max="14" width="23" style="12" bestFit="1" customWidth="1"/>
    <col min="15" max="15" width="2" style="7" customWidth="1"/>
    <col min="16" max="16" width="11" customWidth="1"/>
    <col min="17" max="17" width="13.5546875" style="12" customWidth="1"/>
    <col min="18" max="18" width="18.5546875" style="12" customWidth="1"/>
    <col min="19" max="19" width="23" style="12" bestFit="1" customWidth="1"/>
  </cols>
  <sheetData>
    <row r="1" spans="1:22" ht="18" x14ac:dyDescent="0.35">
      <c r="A1" s="2" t="s">
        <v>10</v>
      </c>
      <c r="F1" s="2" t="s">
        <v>12</v>
      </c>
      <c r="K1" s="2" t="s">
        <v>42</v>
      </c>
      <c r="L1"/>
      <c r="M1"/>
      <c r="N1"/>
      <c r="P1" s="2" t="s">
        <v>43</v>
      </c>
      <c r="Q1"/>
      <c r="R1"/>
      <c r="S1"/>
    </row>
    <row r="2" spans="1:22" x14ac:dyDescent="0.3">
      <c r="B2" t="s">
        <v>8</v>
      </c>
      <c r="C2" t="s">
        <v>11</v>
      </c>
      <c r="D2" t="s">
        <v>9</v>
      </c>
      <c r="G2" t="s">
        <v>8</v>
      </c>
      <c r="H2" t="s">
        <v>11</v>
      </c>
      <c r="I2" t="s">
        <v>9</v>
      </c>
      <c r="L2" s="12" t="s">
        <v>40</v>
      </c>
      <c r="M2" s="12" t="s">
        <v>14</v>
      </c>
      <c r="N2" s="12" t="s">
        <v>26</v>
      </c>
      <c r="Q2" s="12" t="s">
        <v>40</v>
      </c>
      <c r="R2" s="12" t="s">
        <v>14</v>
      </c>
      <c r="S2" s="12" t="s">
        <v>26</v>
      </c>
    </row>
    <row r="3" spans="1:22" x14ac:dyDescent="0.3">
      <c r="A3" s="3">
        <v>33724</v>
      </c>
      <c r="B3">
        <v>0.23570226039551537</v>
      </c>
      <c r="F3" s="3">
        <v>33724</v>
      </c>
      <c r="K3" s="3">
        <v>33724</v>
      </c>
      <c r="L3"/>
      <c r="M3" s="24"/>
      <c r="N3"/>
      <c r="P3" s="3">
        <v>33724</v>
      </c>
      <c r="Q3"/>
      <c r="R3" s="24"/>
      <c r="S3"/>
    </row>
    <row r="4" spans="1:22" x14ac:dyDescent="0.3">
      <c r="A4" s="3">
        <v>33753</v>
      </c>
      <c r="B4">
        <v>0.23570226039551537</v>
      </c>
      <c r="C4" s="4">
        <f>B4-B3</f>
        <v>0</v>
      </c>
      <c r="D4">
        <f>VLOOKUP(A3,CPI!$A$15:$C$521,3,TRUE)</f>
        <v>3.1828275351591495E-2</v>
      </c>
      <c r="F4" s="3">
        <v>33753</v>
      </c>
      <c r="G4" s="6"/>
      <c r="H4" s="6"/>
      <c r="I4" s="6"/>
      <c r="K4" s="3">
        <v>33753</v>
      </c>
      <c r="L4" s="5"/>
      <c r="M4" s="5"/>
      <c r="N4" s="5"/>
      <c r="P4" s="3">
        <v>33753</v>
      </c>
      <c r="Q4" s="5"/>
      <c r="R4" s="5"/>
      <c r="S4" s="5"/>
    </row>
    <row r="5" spans="1:22" x14ac:dyDescent="0.3">
      <c r="A5" s="3">
        <v>33785</v>
      </c>
      <c r="B5">
        <v>0.33233249050915176</v>
      </c>
      <c r="C5" s="4">
        <f t="shared" ref="C5:C68" si="0">B5-B4</f>
        <v>9.6630230113636389E-2</v>
      </c>
      <c r="D5">
        <f>VLOOKUP(A4,CPI!$A$15:$C$521,3,TRUE)</f>
        <v>3.0235988200590036E-2</v>
      </c>
      <c r="F5" s="3">
        <v>33785</v>
      </c>
      <c r="G5" s="6"/>
      <c r="H5" s="6"/>
      <c r="I5" s="6"/>
      <c r="K5" s="3">
        <v>33785</v>
      </c>
      <c r="L5" s="5"/>
      <c r="M5" s="5"/>
      <c r="N5" s="5"/>
      <c r="P5" s="3">
        <v>33785</v>
      </c>
      <c r="Q5" s="5"/>
      <c r="R5" s="5"/>
      <c r="S5" s="5"/>
    </row>
    <row r="6" spans="1:22" x14ac:dyDescent="0.3">
      <c r="A6" s="3">
        <v>33816</v>
      </c>
      <c r="B6">
        <v>0.40526295590461991</v>
      </c>
      <c r="C6" s="4">
        <f t="shared" si="0"/>
        <v>7.2930465395468158E-2</v>
      </c>
      <c r="D6">
        <f>VLOOKUP(A5,CPI!$A$15:$C$521,3,TRUE)</f>
        <v>3.0147058823529305E-2</v>
      </c>
      <c r="F6" s="3">
        <v>33816</v>
      </c>
      <c r="G6" s="6"/>
      <c r="H6" s="6"/>
      <c r="I6" s="6"/>
      <c r="K6" s="3">
        <v>33816</v>
      </c>
      <c r="L6" s="5"/>
      <c r="M6" s="5"/>
      <c r="N6" s="5"/>
      <c r="P6" s="3">
        <v>33816</v>
      </c>
      <c r="Q6" s="5"/>
      <c r="R6" s="5"/>
      <c r="S6" s="5"/>
    </row>
    <row r="7" spans="1:22" x14ac:dyDescent="0.3">
      <c r="A7" s="3">
        <v>33847</v>
      </c>
      <c r="B7">
        <v>0.52411040360512806</v>
      </c>
      <c r="C7" s="4">
        <f t="shared" si="0"/>
        <v>0.11884744770050815</v>
      </c>
      <c r="D7">
        <f>VLOOKUP(A6,CPI!$A$15:$C$521,3,TRUE)</f>
        <v>3.1571218795888534E-2</v>
      </c>
      <c r="F7" s="3">
        <v>33847</v>
      </c>
      <c r="G7" s="6"/>
      <c r="H7" s="6"/>
      <c r="I7" s="6"/>
      <c r="K7" s="3">
        <v>33847</v>
      </c>
      <c r="L7" s="5"/>
      <c r="M7" s="5"/>
      <c r="N7" s="5"/>
      <c r="P7" s="3">
        <v>33847</v>
      </c>
      <c r="Q7" s="5"/>
      <c r="R7" s="5"/>
      <c r="S7" s="5"/>
    </row>
    <row r="8" spans="1:22" x14ac:dyDescent="0.3">
      <c r="A8" s="3">
        <v>33877</v>
      </c>
      <c r="B8">
        <v>0.80400801828311985</v>
      </c>
      <c r="C8" s="4">
        <f t="shared" si="0"/>
        <v>0.27989761467799179</v>
      </c>
      <c r="D8">
        <f>VLOOKUP(A7,CPI!$A$15:$C$521,3,TRUE)</f>
        <v>3.0746705710102518E-2</v>
      </c>
      <c r="F8" s="3">
        <v>33877</v>
      </c>
      <c r="G8" s="6"/>
      <c r="H8" s="6"/>
      <c r="I8" s="6"/>
      <c r="K8" s="3">
        <v>33877</v>
      </c>
      <c r="L8" s="5"/>
      <c r="M8" s="5"/>
      <c r="N8" s="5"/>
      <c r="P8" s="3">
        <v>33877</v>
      </c>
      <c r="Q8" s="5"/>
      <c r="R8" s="5"/>
      <c r="S8" s="5"/>
    </row>
    <row r="9" spans="1:22" x14ac:dyDescent="0.3">
      <c r="A9" s="3">
        <v>33907</v>
      </c>
      <c r="B9">
        <v>1.04378753476509</v>
      </c>
      <c r="C9" s="4">
        <f t="shared" si="0"/>
        <v>0.23977951648197016</v>
      </c>
      <c r="D9">
        <f>VLOOKUP(A8,CPI!$A$15:$C$521,3,TRUE)</f>
        <v>2.9927007299270114E-2</v>
      </c>
      <c r="F9" s="3">
        <v>33907</v>
      </c>
      <c r="G9" s="6"/>
      <c r="H9" s="6"/>
      <c r="I9" s="6"/>
      <c r="K9" s="3">
        <v>33907</v>
      </c>
      <c r="L9" s="5"/>
      <c r="M9" s="5"/>
      <c r="N9" s="5"/>
      <c r="P9" s="3">
        <v>33907</v>
      </c>
      <c r="Q9" s="5"/>
      <c r="R9" s="5"/>
      <c r="S9" s="5"/>
    </row>
    <row r="10" spans="1:22" x14ac:dyDescent="0.3">
      <c r="A10" s="3">
        <v>33938</v>
      </c>
      <c r="B10">
        <v>0.9413964412932776</v>
      </c>
      <c r="C10" s="4">
        <f t="shared" si="0"/>
        <v>-0.10239109347181241</v>
      </c>
      <c r="D10">
        <f>VLOOKUP(A9,CPI!$A$15:$C$521,3,TRUE)</f>
        <v>3.2798833819241979E-2</v>
      </c>
      <c r="F10" s="3">
        <v>33938</v>
      </c>
      <c r="G10" s="6"/>
      <c r="H10" s="6"/>
      <c r="I10" s="6"/>
      <c r="K10" s="3">
        <v>33938</v>
      </c>
      <c r="L10" s="5"/>
      <c r="M10" s="5"/>
      <c r="N10" s="5"/>
      <c r="P10" s="3">
        <v>33938</v>
      </c>
      <c r="Q10" s="5"/>
      <c r="R10" s="5"/>
      <c r="S10" s="5"/>
    </row>
    <row r="11" spans="1:22" x14ac:dyDescent="0.3">
      <c r="A11" s="3">
        <v>33969</v>
      </c>
      <c r="B11">
        <v>0.72646057194079583</v>
      </c>
      <c r="C11" s="4">
        <f t="shared" si="0"/>
        <v>-0.21493586935248177</v>
      </c>
      <c r="D11">
        <f>VLOOKUP(A10,CPI!$A$15:$C$521,3,TRUE)</f>
        <v>3.1204644412191396E-2</v>
      </c>
      <c r="F11" s="3">
        <v>33969</v>
      </c>
      <c r="G11" s="6"/>
      <c r="H11" s="6"/>
      <c r="I11" s="6"/>
      <c r="K11" s="3">
        <v>33969</v>
      </c>
      <c r="L11" s="5"/>
      <c r="M11" s="5"/>
      <c r="N11" s="5"/>
      <c r="P11" s="3">
        <v>33969</v>
      </c>
      <c r="Q11" s="5"/>
      <c r="R11" s="5"/>
      <c r="S11" s="5"/>
    </row>
    <row r="12" spans="1:22" x14ac:dyDescent="0.3">
      <c r="A12" s="3">
        <v>33998</v>
      </c>
      <c r="B12">
        <v>0.54646448301825457</v>
      </c>
      <c r="C12" s="4">
        <f t="shared" si="0"/>
        <v>-0.17999608892254126</v>
      </c>
      <c r="D12">
        <f>VLOOKUP(A11,CPI!$A$15:$C$521,3,TRUE)</f>
        <v>2.9667149059334319E-2</v>
      </c>
      <c r="F12" s="3">
        <v>33998</v>
      </c>
      <c r="G12" s="6"/>
      <c r="H12" s="6"/>
      <c r="I12" s="6"/>
      <c r="K12" s="3">
        <v>33998</v>
      </c>
      <c r="L12" s="5"/>
      <c r="M12" s="5"/>
      <c r="N12" s="5"/>
      <c r="P12" s="3">
        <v>33998</v>
      </c>
      <c r="Q12" s="5"/>
      <c r="R12" s="5"/>
      <c r="S12" s="5"/>
      <c r="V12">
        <f>SMALL(Q16:Q208, 1)</f>
        <v>0.63143502880743962</v>
      </c>
    </row>
    <row r="13" spans="1:22" x14ac:dyDescent="0.3">
      <c r="A13" s="3">
        <v>34026</v>
      </c>
      <c r="B13">
        <v>0.42002944756237931</v>
      </c>
      <c r="C13" s="4">
        <f t="shared" si="0"/>
        <v>-0.12643503545587526</v>
      </c>
      <c r="D13">
        <f>VLOOKUP(A12,CPI!$A$15:$C$521,3,TRUE)</f>
        <v>3.2537960954446943E-2</v>
      </c>
      <c r="F13" s="3">
        <v>34026</v>
      </c>
      <c r="G13" s="6"/>
      <c r="H13" s="6"/>
      <c r="I13" s="6"/>
      <c r="K13" s="3">
        <v>34026</v>
      </c>
      <c r="L13" s="5"/>
      <c r="M13" s="5"/>
      <c r="N13" s="5"/>
      <c r="P13" s="3">
        <v>34026</v>
      </c>
      <c r="Q13" s="5"/>
      <c r="R13" s="5"/>
      <c r="S13" s="5"/>
    </row>
    <row r="14" spans="1:22" x14ac:dyDescent="0.3">
      <c r="A14" s="3">
        <v>34059</v>
      </c>
      <c r="B14">
        <v>0.30582296778615375</v>
      </c>
      <c r="C14" s="4">
        <f t="shared" si="0"/>
        <v>-0.11420647977622556</v>
      </c>
      <c r="D14">
        <f>VLOOKUP(A13,CPI!$A$15:$C$521,3,TRUE)</f>
        <v>3.2467532467532534E-2</v>
      </c>
      <c r="F14" s="3">
        <v>34059</v>
      </c>
      <c r="G14" s="6"/>
      <c r="H14" s="6"/>
      <c r="I14" s="6"/>
      <c r="K14" s="3">
        <v>34059</v>
      </c>
      <c r="L14" s="5"/>
      <c r="M14" s="5"/>
      <c r="N14" s="5"/>
      <c r="P14" s="3">
        <v>34059</v>
      </c>
      <c r="Q14" s="5"/>
      <c r="R14" s="5"/>
      <c r="S14" s="5"/>
    </row>
    <row r="15" spans="1:22" x14ac:dyDescent="0.3">
      <c r="A15" s="3">
        <v>34089</v>
      </c>
      <c r="B15">
        <v>0.17484523328051482</v>
      </c>
      <c r="C15" s="4">
        <f t="shared" si="0"/>
        <v>-0.13097773450563893</v>
      </c>
      <c r="D15">
        <f>VLOOKUP(A14,CPI!$A$15:$C$521,3,TRUE)</f>
        <v>3.0194104960460155E-2</v>
      </c>
      <c r="F15" s="3">
        <v>34089</v>
      </c>
      <c r="G15" s="6"/>
      <c r="H15" s="6"/>
      <c r="I15" s="6"/>
      <c r="K15" s="3">
        <v>34089</v>
      </c>
      <c r="L15" s="5"/>
      <c r="M15" s="5"/>
      <c r="N15" s="5"/>
      <c r="P15" s="3">
        <v>34089</v>
      </c>
      <c r="Q15" s="5"/>
      <c r="R15" s="5"/>
      <c r="S15" s="5"/>
    </row>
    <row r="16" spans="1:22" x14ac:dyDescent="0.3">
      <c r="A16" s="3">
        <v>34120</v>
      </c>
      <c r="B16">
        <v>-4.0284639846042873E-3</v>
      </c>
      <c r="C16" s="4">
        <f t="shared" si="0"/>
        <v>-0.17887369726511912</v>
      </c>
      <c r="D16">
        <f>VLOOKUP(A15,CPI!$A$15:$C$521,3,TRUE)</f>
        <v>3.1563845050215145E-2</v>
      </c>
      <c r="F16" s="3">
        <v>34120</v>
      </c>
      <c r="G16" s="5">
        <f>(B16-AVERAGE(B$4:B15))/STDEV(B$4:B15)</f>
        <v>-1.9218706143949538</v>
      </c>
      <c r="H16" s="5">
        <f>(C16-AVERAGE(C$4:C15))/STDEV(C$4:C15)</f>
        <v>-1.0531743241528877</v>
      </c>
      <c r="I16" s="5">
        <f>(D16-AVERAGE(D$4:D15))/STDEV(D$4:D15)</f>
        <v>0.40745335067475535</v>
      </c>
      <c r="K16" s="3">
        <v>34120</v>
      </c>
      <c r="L16" s="13">
        <f>SQRT((G16 - $G$265)^2 + (H16 - $H$265)^2 + (I16 - $I$265)^2)</f>
        <v>2.4193256765236666</v>
      </c>
      <c r="M16" s="13">
        <f>(SQRT((G16 - $G$265)^2 + (H16 - $H$265)^2 + (I16 - $I$265)^2))/$L$199</f>
        <v>0.42007066197335169</v>
      </c>
      <c r="N16" s="13">
        <f>(1 - M16^3)^3</f>
        <v>0.7937002356477747</v>
      </c>
      <c r="P16" s="3">
        <v>34120</v>
      </c>
      <c r="Q16" s="13">
        <f>SQRT((G16 - $G$209)^2 + (H16 - $H$209)^2 + (I16 - $I$209)^2)</f>
        <v>4.7955116218243568</v>
      </c>
      <c r="R16" s="13">
        <f>(SQRT((G16 - $G$209)^2 + (H16 - $H$209)^2 + (I16 - $I$209)^2))/$Q$199</f>
        <v>0.51305355902257688</v>
      </c>
      <c r="S16" s="13">
        <f>(1 - R16^3)^3</f>
        <v>0.64710691656852204</v>
      </c>
      <c r="V16">
        <v>0.63143499999999997</v>
      </c>
    </row>
    <row r="17" spans="1:22" x14ac:dyDescent="0.3">
      <c r="A17" s="3">
        <v>34150</v>
      </c>
      <c r="B17">
        <v>-0.25248765046086397</v>
      </c>
      <c r="C17" s="4">
        <f t="shared" si="0"/>
        <v>-0.24845918647625967</v>
      </c>
      <c r="D17">
        <f>VLOOKUP(A16,CPI!$A$15:$C$521,3,TRUE)</f>
        <v>3.2211882605583497E-2</v>
      </c>
      <c r="F17" s="3">
        <v>34150</v>
      </c>
      <c r="G17" s="5">
        <f>(B17-AVERAGE(B$4:B16))/STDEV(B$4:B16)</f>
        <v>-2.4223512181667548</v>
      </c>
      <c r="H17" s="5">
        <f>(C17-AVERAGE(C$4:C16))/STDEV(C$4:C16)</f>
        <v>-1.3924386272609179</v>
      </c>
      <c r="I17" s="5">
        <f>(D17-AVERAGE(D$4:D16))/STDEV(D$4:D16)</f>
        <v>0.99432220822992479</v>
      </c>
      <c r="K17" s="3">
        <v>34150</v>
      </c>
      <c r="L17" s="13">
        <f t="shared" ref="L17:L80" si="1">SQRT((G17 - $G$265)^2 + (H17 - $H$265)^2 + (I17 - $I$265)^2)</f>
        <v>3.2429263624952402</v>
      </c>
      <c r="M17" s="13">
        <f t="shared" ref="M17:M80" si="2">(SQRT((G17 - $G$265)^2 + (H17 - $H$265)^2 + (I17 - $I$265)^2))/$L$199</f>
        <v>0.56307351963528962</v>
      </c>
      <c r="N17" s="13">
        <f t="shared" ref="N17:N80" si="3">(1 - M17^3)^3</f>
        <v>0.55435182983698927</v>
      </c>
      <c r="P17" s="3">
        <v>34150</v>
      </c>
      <c r="Q17" s="13">
        <f t="shared" ref="Q17:Q80" si="4">SQRT((G17 - $G$209)^2 + (H17 - $H$209)^2 + (I17 - $I$209)^2)</f>
        <v>5.4546104657485559</v>
      </c>
      <c r="R17" s="13">
        <f>(SQRT((G17 - $G$209)^2 + (H17 - $H$209)^2 + (I17 - $I$209)^2))/$Q$199</f>
        <v>0.58356803887161812</v>
      </c>
      <c r="S17" s="13">
        <f t="shared" ref="S17:S80" si="5">(1 - R17^3)^3</f>
        <v>0.51443252310514787</v>
      </c>
      <c r="V17">
        <v>1.244497</v>
      </c>
    </row>
    <row r="18" spans="1:22" x14ac:dyDescent="0.3">
      <c r="A18" s="3">
        <v>34180</v>
      </c>
      <c r="B18">
        <v>-0.56797491105320352</v>
      </c>
      <c r="C18" s="4">
        <f t="shared" si="0"/>
        <v>-0.31548726059233956</v>
      </c>
      <c r="D18">
        <f>VLOOKUP(A17,CPI!$A$15:$C$521,3,TRUE)</f>
        <v>2.9978586723768963E-2</v>
      </c>
      <c r="F18" s="3">
        <v>34180</v>
      </c>
      <c r="G18" s="5">
        <f>(B18-AVERAGE(B$4:B17))/STDEV(B$4:B17)</f>
        <v>-2.8220863241963965</v>
      </c>
      <c r="H18" s="5">
        <f>(C18-AVERAGE(C$4:C17))/STDEV(C$4:C17)</f>
        <v>-1.6487423096130425</v>
      </c>
      <c r="I18" s="5">
        <f>(D18-AVERAGE(D$4:D17))/STDEV(D$4:D17)</f>
        <v>-1.1625759076449713</v>
      </c>
      <c r="K18" s="3">
        <v>34180</v>
      </c>
      <c r="L18" s="13">
        <f t="shared" si="1"/>
        <v>3.169537181610953</v>
      </c>
      <c r="M18" s="13">
        <f t="shared" si="2"/>
        <v>0.5503308607634827</v>
      </c>
      <c r="N18" s="13">
        <f t="shared" si="3"/>
        <v>0.57868543277931028</v>
      </c>
      <c r="P18" s="3">
        <v>34180</v>
      </c>
      <c r="Q18" s="13">
        <f t="shared" si="4"/>
        <v>3.8153482874485056</v>
      </c>
      <c r="R18" s="13">
        <f>(SQRT((G18 - $G$209)^2 + (H18 - $H$209)^2 + (I18 - $I$209)^2))/$Q$199</f>
        <v>0.40818960981716196</v>
      </c>
      <c r="S18" s="13">
        <f t="shared" si="5"/>
        <v>0.80952617901559887</v>
      </c>
      <c r="V18">
        <v>1.308071</v>
      </c>
    </row>
    <row r="19" spans="1:22" x14ac:dyDescent="0.3">
      <c r="A19" s="3">
        <v>34212</v>
      </c>
      <c r="B19">
        <v>-0.88986372294715466</v>
      </c>
      <c r="C19" s="4">
        <f t="shared" si="0"/>
        <v>-0.32188881189395113</v>
      </c>
      <c r="D19">
        <f>VLOOKUP(A18,CPI!$A$15:$C$521,3,TRUE)</f>
        <v>2.8469750889679624E-2</v>
      </c>
      <c r="F19" s="3">
        <v>34212</v>
      </c>
      <c r="G19" s="5">
        <f>(B19-AVERAGE(B$4:B18))/STDEV(B$4:B18)</f>
        <v>-2.9238993192825049</v>
      </c>
      <c r="H19" s="5">
        <f>(C19-AVERAGE(C$4:C18))/STDEV(C$4:C18)</f>
        <v>-1.4964270369144363</v>
      </c>
      <c r="I19" s="5">
        <f>(D19-AVERAGE(D$4:D18))/STDEV(D$4:D18)</f>
        <v>-2.4732931902071433</v>
      </c>
      <c r="K19" s="3">
        <v>34212</v>
      </c>
      <c r="L19" s="13">
        <f t="shared" si="1"/>
        <v>3.5690403152287664</v>
      </c>
      <c r="M19" s="13">
        <f t="shared" si="2"/>
        <v>0.61969710914737264</v>
      </c>
      <c r="N19" s="13">
        <f t="shared" si="3"/>
        <v>0.44248752405395941</v>
      </c>
      <c r="P19" s="3">
        <v>34212</v>
      </c>
      <c r="Q19" s="13">
        <f t="shared" si="4"/>
        <v>2.8848383259007409</v>
      </c>
      <c r="R19" s="13">
        <f>(SQRT((G19 - $G$209)^2 + (H19 - $H$209)^2 + (I19 - $I$209)^2))/$Q$199</f>
        <v>0.30863788622099975</v>
      </c>
      <c r="S19" s="13">
        <f t="shared" si="5"/>
        <v>0.91436759560823344</v>
      </c>
      <c r="V19" s="5">
        <f>MAX(L16:L264)</f>
        <v>5.7593302640048281</v>
      </c>
    </row>
    <row r="20" spans="1:22" x14ac:dyDescent="0.3">
      <c r="A20" s="3">
        <v>34242</v>
      </c>
      <c r="B20">
        <v>-1.1243460054140222</v>
      </c>
      <c r="C20" s="4">
        <f t="shared" si="0"/>
        <v>-0.23448228246686753</v>
      </c>
      <c r="D20">
        <f>VLOOKUP(A19,CPI!$A$15:$C$521,3,TRUE)</f>
        <v>2.8409090909090828E-2</v>
      </c>
      <c r="F20" s="3">
        <v>34242</v>
      </c>
      <c r="G20" s="5">
        <f>(B20-AVERAGE(B$4:B19))/STDEV(B$4:B19)</f>
        <v>-2.7098386070848881</v>
      </c>
      <c r="H20" s="5">
        <f>(C20-AVERAGE(C$4:C19))/STDEV(C$4:C19)</f>
        <v>-0.88360751606110932</v>
      </c>
      <c r="I20" s="5">
        <f>(D20-AVERAGE(D$4:D19))/STDEV(D$4:D19)</f>
        <v>-2.0705158710230291</v>
      </c>
      <c r="K20" s="3">
        <v>34242</v>
      </c>
      <c r="L20" s="13">
        <f t="shared" si="1"/>
        <v>3.0086997218232225</v>
      </c>
      <c r="M20" s="13">
        <f t="shared" si="2"/>
        <v>0.5224044435560955</v>
      </c>
      <c r="N20" s="13">
        <f t="shared" si="3"/>
        <v>0.63037618316385813</v>
      </c>
      <c r="P20" s="3">
        <v>34242</v>
      </c>
      <c r="Q20" s="13">
        <f t="shared" si="4"/>
        <v>2.6254037144899551</v>
      </c>
      <c r="R20" s="13">
        <f>(SQRT((G20 - $G$209)^2 + (H20 - $H$209)^2 + (I20 - $I$209)^2))/$Q$199</f>
        <v>0.28088196334674631</v>
      </c>
      <c r="S20" s="13">
        <f t="shared" si="5"/>
        <v>0.93498205126448941</v>
      </c>
    </row>
    <row r="21" spans="1:22" x14ac:dyDescent="0.3">
      <c r="A21" s="3">
        <v>34271</v>
      </c>
      <c r="B21">
        <v>-1.2353478622351941</v>
      </c>
      <c r="C21" s="4">
        <f t="shared" si="0"/>
        <v>-0.11100185682117192</v>
      </c>
      <c r="D21">
        <f>VLOOKUP(A20,CPI!$A$15:$C$521,3,TRUE)</f>
        <v>2.7639971651311157E-2</v>
      </c>
      <c r="F21" s="3">
        <v>34271</v>
      </c>
      <c r="G21" s="5">
        <f>(B21-AVERAGE(B$4:B20))/STDEV(B$4:B20)</f>
        <v>-2.3603099022447056</v>
      </c>
      <c r="H21" s="5">
        <f>(C21-AVERAGE(C$4:C20))/STDEV(C$4:C20)</f>
        <v>-0.1682815844526421</v>
      </c>
      <c r="I21" s="5">
        <f>(D21-AVERAGE(D$4:D20))/STDEV(D$4:D20)</f>
        <v>-2.3563221049321976</v>
      </c>
      <c r="K21" s="3">
        <v>34271</v>
      </c>
      <c r="L21" s="13">
        <f t="shared" si="1"/>
        <v>2.7373801221989469</v>
      </c>
      <c r="M21" s="13">
        <f t="shared" si="2"/>
        <v>0.4752948687987677</v>
      </c>
      <c r="N21" s="13">
        <f t="shared" si="3"/>
        <v>0.71123335883806194</v>
      </c>
      <c r="P21" s="3">
        <v>34271</v>
      </c>
      <c r="Q21" s="13">
        <f t="shared" si="4"/>
        <v>1.9236084082810743</v>
      </c>
      <c r="R21" s="13">
        <f>(SQRT((G21 - $G$209)^2 + (H21 - $H$209)^2 + (I21 - $I$209)^2))/$Q$199</f>
        <v>0.2057995513018708</v>
      </c>
      <c r="S21" s="13">
        <f t="shared" si="5"/>
        <v>0.97407829429626103</v>
      </c>
    </row>
    <row r="22" spans="1:22" x14ac:dyDescent="0.3">
      <c r="A22" s="3">
        <v>34303</v>
      </c>
      <c r="B22">
        <v>-1.2536416610773555</v>
      </c>
      <c r="C22" s="4">
        <f t="shared" si="0"/>
        <v>-1.8293798842161424E-2</v>
      </c>
      <c r="D22">
        <f>VLOOKUP(A21,CPI!$A$15:$C$521,3,TRUE)</f>
        <v>2.7522935779816349E-2</v>
      </c>
      <c r="F22" s="3">
        <v>34303</v>
      </c>
      <c r="G22" s="5">
        <f>(B22-AVERAGE(B$4:B21))/STDEV(B$4:B21)</f>
        <v>-2.0199559381235446</v>
      </c>
      <c r="H22" s="5">
        <f>(C22-AVERAGE(C$4:C21))/STDEV(C$4:C21)</f>
        <v>0.35464466777850728</v>
      </c>
      <c r="I22" s="5">
        <f>(D22-AVERAGE(D$4:D21))/STDEV(D$4:D21)</f>
        <v>-2.0683111229931139</v>
      </c>
      <c r="K22" s="3">
        <v>34303</v>
      </c>
      <c r="L22" s="13">
        <f t="shared" si="1"/>
        <v>2.3345732730288526</v>
      </c>
      <c r="M22" s="13">
        <f t="shared" si="2"/>
        <v>0.40535499198920322</v>
      </c>
      <c r="N22" s="13">
        <f t="shared" si="3"/>
        <v>0.81319830558890105</v>
      </c>
      <c r="P22" s="3">
        <v>34303</v>
      </c>
      <c r="Q22" s="13">
        <f t="shared" si="4"/>
        <v>1.9849637352912133</v>
      </c>
      <c r="R22" s="13">
        <f>(SQRT((G22 - $G$209)^2 + (H22 - $H$209)^2 + (I22 - $I$209)^2))/$Q$199</f>
        <v>0.21236372450589078</v>
      </c>
      <c r="S22" s="13">
        <f t="shared" si="5"/>
        <v>0.97154253124227596</v>
      </c>
    </row>
    <row r="23" spans="1:22" x14ac:dyDescent="0.3">
      <c r="A23" s="3">
        <v>34334</v>
      </c>
      <c r="B23">
        <v>-1.2144554767482081</v>
      </c>
      <c r="C23" s="4">
        <f t="shared" si="0"/>
        <v>3.9186184329147444E-2</v>
      </c>
      <c r="D23">
        <f>VLOOKUP(A22,CPI!$A$15:$C$521,3,TRUE)</f>
        <v>2.7445460942997935E-2</v>
      </c>
      <c r="F23" s="3">
        <v>34334</v>
      </c>
      <c r="G23" s="5">
        <f>(B23-AVERAGE(B$4:B22))/STDEV(B$4:B22)</f>
        <v>-1.7243550337871252</v>
      </c>
      <c r="H23" s="5">
        <f>(C23-AVERAGE(C$4:C22))/STDEV(C$4:C22)</f>
        <v>0.67404995057036476</v>
      </c>
      <c r="I23" s="5">
        <f>(D23-AVERAGE(D$4:D22))/STDEV(D$4:D22)</f>
        <v>-1.8592937157305847</v>
      </c>
      <c r="K23" s="3">
        <v>34334</v>
      </c>
      <c r="L23" s="13">
        <f t="shared" si="1"/>
        <v>2.0743851564229896</v>
      </c>
      <c r="M23" s="13">
        <f t="shared" si="2"/>
        <v>0.36017819109761173</v>
      </c>
      <c r="N23" s="13">
        <f t="shared" si="3"/>
        <v>0.86627180691421191</v>
      </c>
      <c r="P23" s="3">
        <v>34334</v>
      </c>
      <c r="Q23" s="13">
        <f t="shared" si="4"/>
        <v>2.1875944875755566</v>
      </c>
      <c r="R23" s="13">
        <f>(SQRT((G23 - $G$209)^2 + (H23 - $H$209)^2 + (I23 - $I$209)^2))/$Q$199</f>
        <v>0.23404241842329909</v>
      </c>
      <c r="S23" s="13">
        <f t="shared" si="5"/>
        <v>0.96203132075709741</v>
      </c>
    </row>
    <row r="24" spans="1:22" x14ac:dyDescent="0.3">
      <c r="A24" s="3">
        <v>34365</v>
      </c>
      <c r="B24">
        <v>-1.1378970107338462</v>
      </c>
      <c r="C24" s="4">
        <f t="shared" si="0"/>
        <v>7.6558466014361892E-2</v>
      </c>
      <c r="D24">
        <f>VLOOKUP(A23,CPI!$A$15:$C$521,3,TRUE)</f>
        <v>2.8109627547435068E-2</v>
      </c>
      <c r="F24" s="3">
        <v>34365</v>
      </c>
      <c r="G24" s="5">
        <f>(B24-AVERAGE(B$4:B23))/STDEV(B$4:B23)</f>
        <v>-1.4657498681531234</v>
      </c>
      <c r="H24" s="5">
        <f>(C24-AVERAGE(C$4:C23))/STDEV(C$4:C23)</f>
        <v>0.86768115489565345</v>
      </c>
      <c r="I24" s="5">
        <f>(D24-AVERAGE(D$4:D23))/STDEV(D$4:D23)</f>
        <v>-1.284392691037749</v>
      </c>
      <c r="K24" s="3">
        <v>34365</v>
      </c>
      <c r="L24" s="13">
        <f t="shared" si="1"/>
        <v>1.7334428535516175</v>
      </c>
      <c r="M24" s="13">
        <f t="shared" si="2"/>
        <v>0.30097993587647542</v>
      </c>
      <c r="N24" s="13">
        <f t="shared" si="3"/>
        <v>0.92041360105908809</v>
      </c>
      <c r="P24" s="3">
        <v>34365</v>
      </c>
      <c r="Q24" s="13">
        <f t="shared" si="4"/>
        <v>2.8007220450314922</v>
      </c>
      <c r="R24" s="13">
        <f>(SQRT((G24 - $G$209)^2 + (H24 - $H$209)^2 + (I24 - $I$209)^2))/$Q$199</f>
        <v>0.29963860508584261</v>
      </c>
      <c r="S24" s="13">
        <f t="shared" si="5"/>
        <v>0.92144414687583021</v>
      </c>
    </row>
    <row r="25" spans="1:22" x14ac:dyDescent="0.3">
      <c r="A25" s="3">
        <v>34393</v>
      </c>
      <c r="B25">
        <v>-1.0250635293632089</v>
      </c>
      <c r="C25" s="4">
        <f t="shared" si="0"/>
        <v>0.11283348137063731</v>
      </c>
      <c r="D25">
        <f>VLOOKUP(A24,CPI!$A$15:$C$521,3,TRUE)</f>
        <v>2.450980392156854E-2</v>
      </c>
      <c r="F25" s="3">
        <v>34393</v>
      </c>
      <c r="G25" s="5">
        <f>(B25-AVERAGE(B$4:B24))/STDEV(B$4:B24)</f>
        <v>-1.2186196403276024</v>
      </c>
      <c r="H25" s="5">
        <f>(C25-AVERAGE(C$4:C24))/STDEV(C$4:C24)</f>
        <v>1.0449302793743043</v>
      </c>
      <c r="I25" s="5">
        <f>(D25-AVERAGE(D$4:D24))/STDEV(D$4:D24)</f>
        <v>-3.2608502780621373</v>
      </c>
      <c r="K25" s="3">
        <v>34393</v>
      </c>
      <c r="L25" s="13">
        <f t="shared" si="1"/>
        <v>2.904912810333534</v>
      </c>
      <c r="M25" s="13">
        <f t="shared" si="2"/>
        <v>0.50438378720680688</v>
      </c>
      <c r="N25" s="13">
        <f t="shared" si="3"/>
        <v>0.66233255317463202</v>
      </c>
      <c r="P25" s="3">
        <v>34393</v>
      </c>
      <c r="Q25" s="13">
        <f t="shared" si="4"/>
        <v>1.3080709490214264</v>
      </c>
      <c r="R25" s="13">
        <f>(SQRT((G25 - $G$209)^2 + (H25 - $H$209)^2 + (I25 - $I$209)^2))/$Q$199</f>
        <v>0.13994553840621743</v>
      </c>
      <c r="S25" s="13">
        <f t="shared" si="5"/>
        <v>0.99180011863545725</v>
      </c>
    </row>
    <row r="26" spans="1:22" x14ac:dyDescent="0.3">
      <c r="A26" s="3">
        <v>34424</v>
      </c>
      <c r="B26">
        <v>-0.87340928981101984</v>
      </c>
      <c r="C26" s="4">
        <f t="shared" si="0"/>
        <v>0.15165423955218904</v>
      </c>
      <c r="D26">
        <f>VLOOKUP(A25,CPI!$A$15:$C$521,3,TRUE)</f>
        <v>2.5157232704402732E-2</v>
      </c>
      <c r="F26" s="3">
        <v>34424</v>
      </c>
      <c r="G26" s="5">
        <f>(B26-AVERAGE(B$4:B25))/STDEV(B$4:B25)</f>
        <v>-0.96258541549024501</v>
      </c>
      <c r="H26" s="5">
        <f>(C26-AVERAGE(C$4:C25))/STDEV(C$4:C25)</f>
        <v>1.2237855705790988</v>
      </c>
      <c r="I26" s="5">
        <f>(D26-AVERAGE(D$4:D25))/STDEV(D$4:D25)</f>
        <v>-2.2893230646843521</v>
      </c>
      <c r="K26" s="3">
        <v>34424</v>
      </c>
      <c r="L26" s="13">
        <f t="shared" si="1"/>
        <v>2.1419626910350877</v>
      </c>
      <c r="M26" s="13">
        <f t="shared" si="2"/>
        <v>0.37191176627291472</v>
      </c>
      <c r="N26" s="13">
        <f t="shared" si="3"/>
        <v>0.8534760973963158</v>
      </c>
      <c r="P26" s="3">
        <v>34424</v>
      </c>
      <c r="Q26" s="13">
        <f t="shared" si="4"/>
        <v>2.1696632263871454</v>
      </c>
      <c r="R26" s="13">
        <f>(SQRT((G26 - $G$209)^2 + (H26 - $H$209)^2 + (I26 - $I$209)^2))/$Q$199</f>
        <v>0.23212402095166959</v>
      </c>
      <c r="S26" s="13">
        <f t="shared" si="5"/>
        <v>0.96294572014299751</v>
      </c>
    </row>
    <row r="27" spans="1:22" x14ac:dyDescent="0.3">
      <c r="A27" s="3">
        <v>34453</v>
      </c>
      <c r="B27">
        <v>-0.68558077670755246</v>
      </c>
      <c r="C27" s="4">
        <f t="shared" si="0"/>
        <v>0.18782851310346738</v>
      </c>
      <c r="D27">
        <f>VLOOKUP(A26,CPI!$A$15:$C$521,3,TRUE)</f>
        <v>2.6517794836008246E-2</v>
      </c>
      <c r="F27" s="3">
        <v>34453</v>
      </c>
      <c r="G27" s="5">
        <f>(B27-AVERAGE(B$4:B26))/STDEV(B$4:B26)</f>
        <v>-0.68812488115335302</v>
      </c>
      <c r="H27" s="5">
        <f>(C27-AVERAGE(C$4:C26))/STDEV(C$4:C26)</f>
        <v>1.3690396505268367</v>
      </c>
      <c r="I27" s="5">
        <f>(D27-AVERAGE(D$4:D26))/STDEV(D$4:D26)</f>
        <v>-1.4177677561860691</v>
      </c>
      <c r="K27" s="3">
        <v>34453</v>
      </c>
      <c r="L27" s="13">
        <f t="shared" si="1"/>
        <v>1.6750850452925852</v>
      </c>
      <c r="M27" s="13">
        <f t="shared" si="2"/>
        <v>0.29084719377210921</v>
      </c>
      <c r="N27" s="13">
        <f t="shared" si="3"/>
        <v>0.92799096860216845</v>
      </c>
      <c r="P27" s="3">
        <v>34453</v>
      </c>
      <c r="Q27" s="13">
        <f t="shared" si="4"/>
        <v>3.0492290417147245</v>
      </c>
      <c r="R27" s="13">
        <f>(SQRT((G27 - $G$209)^2 + (H27 - $H$209)^2 + (I27 - $I$209)^2))/$Q$199</f>
        <v>0.3262254240000339</v>
      </c>
      <c r="S27" s="13">
        <f t="shared" si="5"/>
        <v>0.8994204589728807</v>
      </c>
    </row>
    <row r="28" spans="1:22" x14ac:dyDescent="0.3">
      <c r="A28" s="3">
        <v>34485</v>
      </c>
      <c r="B28">
        <v>-0.45838100356795547</v>
      </c>
      <c r="C28" s="4">
        <f t="shared" si="0"/>
        <v>0.22719977313959699</v>
      </c>
      <c r="D28">
        <f>VLOOKUP(A27,CPI!$A$15:$C$521,3,TRUE)</f>
        <v>2.3643949930459041E-2</v>
      </c>
      <c r="F28" s="3">
        <v>34485</v>
      </c>
      <c r="G28" s="5">
        <f>(B28-AVERAGE(B$4:B27))/STDEV(B$4:B27)</f>
        <v>-0.37973274707165389</v>
      </c>
      <c r="H28" s="5">
        <f>(C28-AVERAGE(C$4:C27))/STDEV(C$4:C27)</f>
        <v>1.5143528486492883</v>
      </c>
      <c r="I28" s="5">
        <f>(D28-AVERAGE(D$4:D27))/STDEV(D$4:D27)</f>
        <v>-2.5664962408867775</v>
      </c>
      <c r="K28" s="3">
        <v>34485</v>
      </c>
      <c r="L28" s="13">
        <f t="shared" si="1"/>
        <v>2.3734584334829063</v>
      </c>
      <c r="M28" s="13">
        <f t="shared" si="2"/>
        <v>0.4121066729436853</v>
      </c>
      <c r="N28" s="13">
        <f t="shared" si="3"/>
        <v>0.80438589663186677</v>
      </c>
      <c r="P28" s="3">
        <v>34485</v>
      </c>
      <c r="Q28" s="13">
        <f t="shared" si="4"/>
        <v>2.4607378423402388</v>
      </c>
      <c r="R28" s="13">
        <f>(SQRT((G28 - $G$209)^2 + (H28 - $H$209)^2 + (I28 - $I$209)^2))/$Q$199</f>
        <v>0.26326498763731637</v>
      </c>
      <c r="S28" s="13">
        <f t="shared" si="5"/>
        <v>0.94625326059031978</v>
      </c>
    </row>
    <row r="29" spans="1:22" x14ac:dyDescent="0.3">
      <c r="A29" s="3">
        <v>34515</v>
      </c>
      <c r="B29">
        <v>-0.18483844030316118</v>
      </c>
      <c r="C29" s="4">
        <f t="shared" si="0"/>
        <v>0.27354256326479431</v>
      </c>
      <c r="D29">
        <f>VLOOKUP(A28,CPI!$A$15:$C$521,3,TRUE)</f>
        <v>2.2884882108183069E-2</v>
      </c>
      <c r="F29" s="3">
        <v>34515</v>
      </c>
      <c r="G29" s="5">
        <f>(B29-AVERAGE(B$4:B28))/STDEV(B$4:B28)</f>
        <v>-1.850373203445714E-2</v>
      </c>
      <c r="H29" s="5">
        <f>(C29-AVERAGE(C$4:C28))/STDEV(C$4:C28)</f>
        <v>1.6765663078268696</v>
      </c>
      <c r="I29" s="5">
        <f>(D29-AVERAGE(D$4:D28))/STDEV(D$4:D28)</f>
        <v>-2.5239570496564974</v>
      </c>
      <c r="K29" s="3">
        <v>34515</v>
      </c>
      <c r="L29" s="13">
        <f t="shared" si="1"/>
        <v>2.4393927164822822</v>
      </c>
      <c r="M29" s="13">
        <f t="shared" si="2"/>
        <v>0.42355492820549201</v>
      </c>
      <c r="N29" s="13">
        <f t="shared" si="3"/>
        <v>0.78892683953820497</v>
      </c>
      <c r="P29" s="3">
        <v>34515</v>
      </c>
      <c r="Q29" s="13">
        <f t="shared" si="4"/>
        <v>2.8162681497803166</v>
      </c>
      <c r="R29" s="13">
        <f>(SQRT((G29 - $G$209)^2 + (H29 - $H$209)^2 + (I29 - $I$209)^2))/$Q$199</f>
        <v>0.30130182373680436</v>
      </c>
      <c r="S29" s="13">
        <f t="shared" si="5"/>
        <v>0.92016503824045526</v>
      </c>
    </row>
    <row r="30" spans="1:22" x14ac:dyDescent="0.3">
      <c r="A30" s="3">
        <v>34544</v>
      </c>
      <c r="B30">
        <v>0.13654495908698971</v>
      </c>
      <c r="C30" s="4">
        <f t="shared" si="0"/>
        <v>0.32138339939015093</v>
      </c>
      <c r="D30">
        <f>VLOOKUP(A29,CPI!$A$15:$C$521,3,TRUE)</f>
        <v>2.4948024948024949E-2</v>
      </c>
      <c r="F30" s="3">
        <v>34544</v>
      </c>
      <c r="G30" s="5">
        <f>(B30-AVERAGE(B$4:B29))/STDEV(B$4:B29)</f>
        <v>0.40484569775832185</v>
      </c>
      <c r="H30" s="5">
        <f>(C30-AVERAGE(C$4:C29))/STDEV(C$4:C29)</f>
        <v>1.8174122940704955</v>
      </c>
      <c r="I30" s="5">
        <f>(D30-AVERAGE(D$4:D29))/STDEV(D$4:D29)</f>
        <v>-1.4804996457860082</v>
      </c>
      <c r="K30" s="3">
        <v>34544</v>
      </c>
      <c r="L30" s="13">
        <f t="shared" si="1"/>
        <v>2.0651932660713976</v>
      </c>
      <c r="M30" s="13">
        <f t="shared" si="2"/>
        <v>0.3585821912277935</v>
      </c>
      <c r="N30" s="13">
        <f t="shared" si="3"/>
        <v>0.86795875672886635</v>
      </c>
      <c r="P30" s="3">
        <v>34544</v>
      </c>
      <c r="Q30" s="13">
        <f t="shared" si="4"/>
        <v>3.7899668314830355</v>
      </c>
      <c r="R30" s="13">
        <f>(SQRT((G30 - $G$209)^2 + (H30 - $H$209)^2 + (I30 - $I$209)^2))/$Q$199</f>
        <v>0.40547414432709911</v>
      </c>
      <c r="S30" s="13">
        <f t="shared" si="5"/>
        <v>0.81304475643708685</v>
      </c>
    </row>
    <row r="31" spans="1:22" x14ac:dyDescent="0.3">
      <c r="A31" s="3">
        <v>34577</v>
      </c>
      <c r="B31">
        <v>0.49095359772601171</v>
      </c>
      <c r="C31" s="4">
        <f t="shared" si="0"/>
        <v>0.354408638639022</v>
      </c>
      <c r="D31">
        <f>VLOOKUP(A30,CPI!$A$15:$C$521,3,TRUE)</f>
        <v>2.6989619377162599E-2</v>
      </c>
      <c r="F31" s="3">
        <v>34577</v>
      </c>
      <c r="G31" s="5">
        <f>(B31-AVERAGE(B$4:B30))/STDEV(B$4:B30)</f>
        <v>0.87053864602969278</v>
      </c>
      <c r="H31" s="5">
        <f>(C31-AVERAGE(C$4:C30))/STDEV(C$4:C30)</f>
        <v>1.8518149051125026</v>
      </c>
      <c r="I31" s="5">
        <f>(D31-AVERAGE(D$4:D30))/STDEV(D$4:D30)</f>
        <v>-0.68842694435560692</v>
      </c>
      <c r="K31" s="3">
        <v>34577</v>
      </c>
      <c r="L31" s="13">
        <f t="shared" si="1"/>
        <v>2.1621983880949669</v>
      </c>
      <c r="M31" s="13">
        <f t="shared" si="2"/>
        <v>0.3754253166567762</v>
      </c>
      <c r="N31" s="13">
        <f t="shared" si="3"/>
        <v>0.84950949638846307</v>
      </c>
      <c r="P31" s="3">
        <v>34577</v>
      </c>
      <c r="Q31" s="13">
        <f t="shared" si="4"/>
        <v>4.6609597532498821</v>
      </c>
      <c r="R31" s="13">
        <f>(SQRT((G31 - $G$209)^2 + (H31 - $H$209)^2 + (I31 - $I$209)^2))/$Q$199</f>
        <v>0.49865836608193082</v>
      </c>
      <c r="S31" s="13">
        <f t="shared" si="5"/>
        <v>0.67222949766659901</v>
      </c>
    </row>
    <row r="32" spans="1:22" x14ac:dyDescent="0.3">
      <c r="A32" s="3">
        <v>34607</v>
      </c>
      <c r="B32">
        <v>0.84082416465256149</v>
      </c>
      <c r="C32" s="4">
        <f t="shared" si="0"/>
        <v>0.34987056692654978</v>
      </c>
      <c r="D32">
        <f>VLOOKUP(A31,CPI!$A$15:$C$521,3,TRUE)</f>
        <v>2.9005524861878351E-2</v>
      </c>
      <c r="F32" s="3">
        <v>34607</v>
      </c>
      <c r="G32" s="5">
        <f>(B32-AVERAGE(B$4:B31))/STDEV(B$4:B31)</f>
        <v>1.3141599685835101</v>
      </c>
      <c r="H32" s="5">
        <f>(C32-AVERAGE(C$4:C31))/STDEV(C$4:C31)</f>
        <v>1.6914367058136961</v>
      </c>
      <c r="I32" s="5">
        <f>(D32-AVERAGE(D$4:D31))/STDEV(D$4:D31)</f>
        <v>3.5341607230434703E-2</v>
      </c>
      <c r="K32" s="3">
        <v>34607</v>
      </c>
      <c r="L32" s="13">
        <f t="shared" si="1"/>
        <v>2.4210966583720781</v>
      </c>
      <c r="M32" s="13">
        <f t="shared" si="2"/>
        <v>0.42037815985370075</v>
      </c>
      <c r="N32" s="13">
        <f t="shared" si="3"/>
        <v>0.79328136962291074</v>
      </c>
      <c r="P32" s="3">
        <v>34607</v>
      </c>
      <c r="Q32" s="13">
        <f t="shared" si="4"/>
        <v>5.4518168546702901</v>
      </c>
      <c r="R32" s="13">
        <f>(SQRT((G32 - $G$209)^2 + (H32 - $H$209)^2 + (I32 - $I$209)^2))/$Q$199</f>
        <v>0.58326916104183524</v>
      </c>
      <c r="S32" s="13">
        <f t="shared" si="5"/>
        <v>0.51502057336690199</v>
      </c>
    </row>
    <row r="33" spans="1:19" x14ac:dyDescent="0.3">
      <c r="A33" s="3">
        <v>34638</v>
      </c>
      <c r="B33">
        <v>1.1337635321245683</v>
      </c>
      <c r="C33" s="4">
        <f t="shared" si="0"/>
        <v>0.29293936747200677</v>
      </c>
      <c r="D33">
        <f>VLOOKUP(A32,CPI!$A$15:$C$521,3,TRUE)</f>
        <v>2.9655172413793229E-2</v>
      </c>
      <c r="F33" s="3">
        <v>34638</v>
      </c>
      <c r="G33" s="5">
        <f>(B33-AVERAGE(B$4:B32))/STDEV(B$4:B32)</f>
        <v>1.6433087213441704</v>
      </c>
      <c r="H33" s="5">
        <f>(C33-AVERAGE(C$4:C32))/STDEV(C$4:C32)</f>
        <v>1.3099223530385498</v>
      </c>
      <c r="I33" s="5">
        <f>(D33-AVERAGE(D$4:D32))/STDEV(D$4:D32)</f>
        <v>0.26642101388870759</v>
      </c>
      <c r="K33" s="3">
        <v>34638</v>
      </c>
      <c r="L33" s="13">
        <f t="shared" si="1"/>
        <v>2.4779824425125527</v>
      </c>
      <c r="M33" s="13">
        <f t="shared" si="2"/>
        <v>0.43025531249695242</v>
      </c>
      <c r="N33" s="13">
        <f t="shared" si="3"/>
        <v>0.77958034650830166</v>
      </c>
      <c r="P33" s="3">
        <v>34638</v>
      </c>
      <c r="Q33" s="13">
        <f t="shared" si="4"/>
        <v>5.8022715427425622</v>
      </c>
      <c r="R33" s="13">
        <f>(SQRT((G33 - $G$209)^2 + (H33 - $H$209)^2 + (I33 - $I$209)^2))/$Q$199</f>
        <v>0.62076297591934448</v>
      </c>
      <c r="S33" s="13">
        <f t="shared" si="5"/>
        <v>0.44034816380723479</v>
      </c>
    </row>
    <row r="34" spans="1:19" x14ac:dyDescent="0.3">
      <c r="A34" s="3">
        <v>34668</v>
      </c>
      <c r="B34">
        <v>1.3323157615083849</v>
      </c>
      <c r="C34" s="4">
        <f t="shared" si="0"/>
        <v>0.19855222938381667</v>
      </c>
      <c r="D34">
        <f>VLOOKUP(A33,CPI!$A$15:$C$521,3,TRUE)</f>
        <v>2.6098901098901228E-2</v>
      </c>
      <c r="F34" s="3">
        <v>34668</v>
      </c>
      <c r="G34" s="5">
        <f>(B34-AVERAGE(B$4:B33))/STDEV(B$4:B33)</f>
        <v>1.8030250023195462</v>
      </c>
      <c r="H34" s="5">
        <f>(C34-AVERAGE(C$4:C33))/STDEV(C$4:C33)</f>
        <v>0.8027565924508645</v>
      </c>
      <c r="I34" s="5">
        <f>(D34-AVERAGE(D$4:D33))/STDEV(D$4:D33)</f>
        <v>-1.0273033660361337</v>
      </c>
      <c r="K34" s="3">
        <v>34668</v>
      </c>
      <c r="L34" s="13">
        <f t="shared" si="1"/>
        <v>2.0953966780740187</v>
      </c>
      <c r="M34" s="13">
        <f t="shared" si="2"/>
        <v>0.36382644891368954</v>
      </c>
      <c r="N34" s="13">
        <f t="shared" si="3"/>
        <v>0.86236756301451201</v>
      </c>
      <c r="P34" s="3">
        <v>34668</v>
      </c>
      <c r="Q34" s="13">
        <f t="shared" si="4"/>
        <v>5.0564774673527468</v>
      </c>
      <c r="R34" s="13">
        <f>(SQRT((G34 - $G$209)^2 + (H34 - $H$209)^2 + (I34 - $I$209)^2))/$Q$199</f>
        <v>0.54097330281432299</v>
      </c>
      <c r="S34" s="13">
        <f t="shared" si="5"/>
        <v>0.59627375767544299</v>
      </c>
    </row>
    <row r="35" spans="1:19" x14ac:dyDescent="0.3">
      <c r="A35" s="3">
        <v>34698</v>
      </c>
      <c r="B35">
        <v>1.430534500077951</v>
      </c>
      <c r="C35" s="4">
        <f t="shared" si="0"/>
        <v>9.8218738569566089E-2</v>
      </c>
      <c r="D35">
        <f>VLOOKUP(A34,CPI!$A$15:$C$521,3,TRUE)</f>
        <v>2.6027397260274032E-2</v>
      </c>
      <c r="F35" s="3">
        <v>34698</v>
      </c>
      <c r="G35" s="5">
        <f>(B35-AVERAGE(B$4:B34))/STDEV(B$4:B34)</f>
        <v>1.8083549052194912</v>
      </c>
      <c r="H35" s="5">
        <f>(C35-AVERAGE(C$4:C34))/STDEV(C$4:C34)</f>
        <v>0.30108489132936467</v>
      </c>
      <c r="I35" s="5">
        <f>(D35-AVERAGE(D$4:D34))/STDEV(D$4:D34)</f>
        <v>-1.0197212668754243</v>
      </c>
      <c r="K35" s="3">
        <v>34698</v>
      </c>
      <c r="L35" s="13">
        <f t="shared" si="1"/>
        <v>1.9423090084155461</v>
      </c>
      <c r="M35" s="13">
        <f t="shared" si="2"/>
        <v>0.33724563784000389</v>
      </c>
      <c r="N35" s="13">
        <f t="shared" si="3"/>
        <v>0.88928771976740906</v>
      </c>
      <c r="P35" s="3">
        <v>34698</v>
      </c>
      <c r="Q35" s="13">
        <f t="shared" si="4"/>
        <v>5.1002360445754142</v>
      </c>
      <c r="R35" s="13">
        <f>(SQRT((G35 - $G$209)^2 + (H35 - $H$209)^2 + (I35 - $I$209)^2))/$Q$199</f>
        <v>0.54565486664990659</v>
      </c>
      <c r="S35" s="13">
        <f t="shared" si="5"/>
        <v>0.58750588483989663</v>
      </c>
    </row>
    <row r="36" spans="1:19" x14ac:dyDescent="0.3">
      <c r="A36" s="3">
        <v>34730</v>
      </c>
      <c r="B36">
        <v>1.4388701308948268</v>
      </c>
      <c r="C36" s="4">
        <f t="shared" si="0"/>
        <v>8.3356308168758275E-3</v>
      </c>
      <c r="D36">
        <f>VLOOKUP(A35,CPI!$A$15:$C$521,3,TRUE)</f>
        <v>2.5974025974025761E-2</v>
      </c>
      <c r="F36" s="3">
        <v>34730</v>
      </c>
      <c r="G36" s="5">
        <f>(B36-AVERAGE(B$4:B35))/STDEV(B$4:B35)</f>
        <v>1.7036940886967664</v>
      </c>
      <c r="H36" s="5">
        <f>(C36-AVERAGE(C$4:C35))/STDEV(C$4:C35)</f>
        <v>-0.1410428104902533</v>
      </c>
      <c r="I36" s="5">
        <f>(D36-AVERAGE(D$4:D35))/STDEV(D$4:D35)</f>
        <v>-1.0070750370949986</v>
      </c>
      <c r="K36" s="3">
        <v>34730</v>
      </c>
      <c r="L36" s="13">
        <f t="shared" si="1"/>
        <v>1.7998746708343583</v>
      </c>
      <c r="M36" s="13">
        <f t="shared" si="2"/>
        <v>0.31251457866262233</v>
      </c>
      <c r="N36" s="13">
        <f t="shared" si="3"/>
        <v>0.91120076798005123</v>
      </c>
      <c r="P36" s="3">
        <v>34730</v>
      </c>
      <c r="Q36" s="13">
        <f t="shared" si="4"/>
        <v>5.0955208904833444</v>
      </c>
      <c r="R36" s="13">
        <f>(SQRT((G36 - $G$209)^2 + (H36 - $H$209)^2 + (I36 - $I$209)^2))/$Q$199</f>
        <v>0.54515041023752564</v>
      </c>
      <c r="S36" s="13">
        <f t="shared" si="5"/>
        <v>0.58845374051471377</v>
      </c>
    </row>
    <row r="37" spans="1:19" x14ac:dyDescent="0.3">
      <c r="A37" s="3">
        <v>34758</v>
      </c>
      <c r="B37">
        <v>1.3729923647582361</v>
      </c>
      <c r="C37" s="4">
        <f t="shared" si="0"/>
        <v>-6.5877766136590798E-2</v>
      </c>
      <c r="D37">
        <f>VLOOKUP(A36,CPI!$A$15:$C$521,3,TRUE)</f>
        <v>2.8708133971291794E-2</v>
      </c>
      <c r="F37" s="3">
        <v>34758</v>
      </c>
      <c r="G37" s="5">
        <f>(B37-AVERAGE(B$4:B36))/STDEV(B$4:B36)</f>
        <v>1.5297036478780006</v>
      </c>
      <c r="H37" s="5">
        <f>(C37-AVERAGE(C$4:C36))/STDEV(C$4:C36)</f>
        <v>-0.50547922541759505</v>
      </c>
      <c r="I37" s="5">
        <f>(D37-AVERAGE(D$4:D36))/STDEV(D$4:D36)</f>
        <v>1.4039941779450059E-2</v>
      </c>
      <c r="K37" s="3">
        <v>34758</v>
      </c>
      <c r="L37" s="13">
        <f t="shared" si="1"/>
        <v>1.8741642364542388</v>
      </c>
      <c r="M37" s="13">
        <f t="shared" si="2"/>
        <v>0.32541357250643471</v>
      </c>
      <c r="N37" s="13">
        <f t="shared" si="3"/>
        <v>0.90014339238908525</v>
      </c>
      <c r="P37" s="3">
        <v>34758</v>
      </c>
      <c r="Q37" s="13">
        <f t="shared" si="4"/>
        <v>5.7048569628735635</v>
      </c>
      <c r="R37" s="13">
        <f>(SQRT((G37 - $G$209)^2 + (H37 - $H$209)^2 + (I37 - $I$209)^2))/$Q$199</f>
        <v>0.61034096032563279</v>
      </c>
      <c r="S37" s="13">
        <f t="shared" si="5"/>
        <v>0.4612416145424254</v>
      </c>
    </row>
    <row r="38" spans="1:19" x14ac:dyDescent="0.3">
      <c r="A38" s="3">
        <v>34789</v>
      </c>
      <c r="B38">
        <v>1.2455457460733597</v>
      </c>
      <c r="C38" s="4">
        <f t="shared" si="0"/>
        <v>-0.12744661868487639</v>
      </c>
      <c r="D38">
        <f>VLOOKUP(A37,CPI!$A$15:$C$521,3,TRUE)</f>
        <v>2.8629856850715729E-2</v>
      </c>
      <c r="F38" s="3">
        <v>34789</v>
      </c>
      <c r="G38" s="5">
        <f>(B38-AVERAGE(B$4:B37))/STDEV(B$4:B37)</f>
        <v>1.309937036045411</v>
      </c>
      <c r="H38" s="5">
        <f>(C38-AVERAGE(C$4:C37))/STDEV(C$4:C37)</f>
        <v>-0.80393453635483914</v>
      </c>
      <c r="I38" s="5">
        <f>(D38-AVERAGE(D$4:D37))/STDEV(D$4:D37)</f>
        <v>-1.4969399046862423E-2</v>
      </c>
      <c r="K38" s="3">
        <v>34789</v>
      </c>
      <c r="L38" s="13">
        <f t="shared" si="1"/>
        <v>1.7731638586145337</v>
      </c>
      <c r="M38" s="13">
        <f t="shared" si="2"/>
        <v>0.30787674561686629</v>
      </c>
      <c r="N38" s="13">
        <f t="shared" si="3"/>
        <v>0.91498095079114072</v>
      </c>
      <c r="P38" s="3">
        <v>34789</v>
      </c>
      <c r="Q38" s="13">
        <f t="shared" si="4"/>
        <v>5.621740188887566</v>
      </c>
      <c r="R38" s="13">
        <f>(SQRT((G38 - $G$209)^2 + (H38 - $H$209)^2 + (I38 - $I$209)^2))/$Q$199</f>
        <v>0.60144861263244376</v>
      </c>
      <c r="S38" s="13">
        <f t="shared" si="5"/>
        <v>0.47900422318589969</v>
      </c>
    </row>
    <row r="39" spans="1:19" x14ac:dyDescent="0.3">
      <c r="A39" s="3">
        <v>34817</v>
      </c>
      <c r="B39">
        <v>1.0715191876667658</v>
      </c>
      <c r="C39" s="4">
        <f t="shared" si="0"/>
        <v>-0.17402655840659387</v>
      </c>
      <c r="D39">
        <f>VLOOKUP(A38,CPI!$A$15:$C$521,3,TRUE)</f>
        <v>2.7872195785180409E-2</v>
      </c>
      <c r="F39" s="3">
        <v>34817</v>
      </c>
      <c r="G39" s="5">
        <f>(B39-AVERAGE(B$4:B38))/STDEV(B$4:B38)</f>
        <v>1.0614515050829543</v>
      </c>
      <c r="H39" s="5">
        <f>(C39-AVERAGE(C$4:C38))/STDEV(C$4:C38)</f>
        <v>-1.019300137565913</v>
      </c>
      <c r="I39" s="5">
        <f>(D39-AVERAGE(D$4:D38))/STDEV(D$4:D38)</f>
        <v>-0.29778802691763107</v>
      </c>
      <c r="K39" s="3">
        <v>34817</v>
      </c>
      <c r="L39" s="13">
        <f t="shared" si="1"/>
        <v>1.5766869408544144</v>
      </c>
      <c r="M39" s="13">
        <f t="shared" si="2"/>
        <v>0.27376220299581222</v>
      </c>
      <c r="N39" s="13">
        <f t="shared" si="3"/>
        <v>0.93970230752181316</v>
      </c>
      <c r="P39" s="3">
        <v>34817</v>
      </c>
      <c r="Q39" s="13">
        <f t="shared" si="4"/>
        <v>5.3383530391203697</v>
      </c>
      <c r="R39" s="13">
        <f>(SQRT((G39 - $G$209)^2 + (H39 - $H$209)^2 + (I39 - $I$209)^2))/$Q$199</f>
        <v>0.57113009873131126</v>
      </c>
      <c r="S39" s="13">
        <f t="shared" si="5"/>
        <v>0.53876359702952481</v>
      </c>
    </row>
    <row r="40" spans="1:19" x14ac:dyDescent="0.3">
      <c r="A40" s="3">
        <v>34850</v>
      </c>
      <c r="B40">
        <v>0.86486280682146044</v>
      </c>
      <c r="C40" s="4">
        <f t="shared" si="0"/>
        <v>-0.20665638084530535</v>
      </c>
      <c r="D40">
        <f>VLOOKUP(A39,CPI!$A$15:$C$521,3,TRUE)</f>
        <v>3.125E-2</v>
      </c>
      <c r="F40" s="3">
        <v>34850</v>
      </c>
      <c r="G40" s="5">
        <f>(B40-AVERAGE(B$4:B39))/STDEV(B$4:B39)</f>
        <v>0.79485791677282402</v>
      </c>
      <c r="H40" s="5">
        <f>(C40-AVERAGE(C$4:C39))/STDEV(C$4:C39)</f>
        <v>-1.1547572763577756</v>
      </c>
      <c r="I40" s="5">
        <f>(D40-AVERAGE(D$4:D39))/STDEV(D$4:D39)</f>
        <v>0.98522402913159934</v>
      </c>
      <c r="K40" s="3">
        <v>34850</v>
      </c>
      <c r="L40" s="13">
        <f t="shared" si="1"/>
        <v>2.2890045272674415</v>
      </c>
      <c r="M40" s="13">
        <f t="shared" si="2"/>
        <v>0.39744283143015163</v>
      </c>
      <c r="N40" s="13">
        <f t="shared" si="3"/>
        <v>0.82323552274672462</v>
      </c>
      <c r="P40" s="3">
        <v>34850</v>
      </c>
      <c r="Q40" s="13">
        <f t="shared" si="4"/>
        <v>6.1907971754634081</v>
      </c>
      <c r="R40" s="13">
        <f>(SQRT((G40 - $G$209)^2 + (H40 - $H$209)^2 + (I40 - $I$209)^2))/$Q$199</f>
        <v>0.66232985644399134</v>
      </c>
      <c r="S40" s="13">
        <f t="shared" si="5"/>
        <v>0.35707773963485823</v>
      </c>
    </row>
    <row r="41" spans="1:19" x14ac:dyDescent="0.3">
      <c r="A41" s="3">
        <v>34880</v>
      </c>
      <c r="B41">
        <v>0.64474530573647837</v>
      </c>
      <c r="C41" s="4">
        <f t="shared" si="0"/>
        <v>-0.22011750108498207</v>
      </c>
      <c r="D41">
        <f>VLOOKUP(A40,CPI!$A$15:$C$521,3,TRUE)</f>
        <v>3.1186440677966054E-2</v>
      </c>
      <c r="F41" s="3">
        <v>34880</v>
      </c>
      <c r="G41" s="5">
        <f>(B41-AVERAGE(B$4:B40))/STDEV(B$4:B40)</f>
        <v>0.5251340155790023</v>
      </c>
      <c r="H41" s="5">
        <f>(C41-AVERAGE(C$4:C40))/STDEV(C$4:C40)</f>
        <v>-1.1862785173259707</v>
      </c>
      <c r="I41" s="5">
        <f>(D41-AVERAGE(D$4:D40))/STDEV(D$4:D40)</f>
        <v>0.93525942652282157</v>
      </c>
      <c r="K41" s="3">
        <v>34880</v>
      </c>
      <c r="L41" s="13">
        <f t="shared" si="1"/>
        <v>2.173937927145885</v>
      </c>
      <c r="M41" s="13">
        <f t="shared" si="2"/>
        <v>0.37746366808181753</v>
      </c>
      <c r="N41" s="13">
        <f t="shared" si="3"/>
        <v>0.84717976463596045</v>
      </c>
      <c r="P41" s="3">
        <v>34880</v>
      </c>
      <c r="Q41" s="13">
        <f t="shared" si="4"/>
        <v>6.0297557709951617</v>
      </c>
      <c r="R41" s="13">
        <f>(SQRT((G41 - $G$209)^2 + (H41 - $H$209)^2 + (I41 - $I$209)^2))/$Q$199</f>
        <v>0.64510064875394801</v>
      </c>
      <c r="S41" s="13">
        <f t="shared" si="5"/>
        <v>0.39148136698283004</v>
      </c>
    </row>
    <row r="42" spans="1:19" x14ac:dyDescent="0.3">
      <c r="A42" s="3">
        <v>34911</v>
      </c>
      <c r="B42">
        <v>0.42359402495445253</v>
      </c>
      <c r="C42" s="4">
        <f t="shared" si="0"/>
        <v>-0.22115128078202584</v>
      </c>
      <c r="D42">
        <f>VLOOKUP(A41,CPI!$A$15:$C$521,3,TRUE)</f>
        <v>3.0425963488843744E-2</v>
      </c>
      <c r="F42" s="3">
        <v>34911</v>
      </c>
      <c r="G42" s="5">
        <f>(B42-AVERAGE(B$4:B41))/STDEV(B$4:B41)</f>
        <v>0.26030202743908837</v>
      </c>
      <c r="H42" s="5">
        <f>(C42-AVERAGE(C$4:C41))/STDEV(C$4:C41)</f>
        <v>-1.1544710104197735</v>
      </c>
      <c r="I42" s="5">
        <f>(D42-AVERAGE(D$4:D41))/STDEV(D$4:D41)</f>
        <v>0.62381410318058583</v>
      </c>
      <c r="K42" s="3">
        <v>34911</v>
      </c>
      <c r="L42" s="13">
        <f t="shared" si="1"/>
        <v>1.8432545809589651</v>
      </c>
      <c r="M42" s="13">
        <f t="shared" si="2"/>
        <v>0.32004668884489934</v>
      </c>
      <c r="N42" s="13">
        <f t="shared" si="3"/>
        <v>0.90484178109436586</v>
      </c>
      <c r="P42" s="3">
        <v>34911</v>
      </c>
      <c r="Q42" s="13">
        <f t="shared" si="4"/>
        <v>5.6428497430737643</v>
      </c>
      <c r="R42" s="13">
        <f>(SQRT((G42 - $G$209)^2 + (H42 - $H$209)^2 + (I42 - $I$209)^2))/$Q$199</f>
        <v>0.60370704359011673</v>
      </c>
      <c r="S42" s="13">
        <f t="shared" si="5"/>
        <v>0.47450017728533961</v>
      </c>
    </row>
    <row r="43" spans="1:19" x14ac:dyDescent="0.3">
      <c r="A43" s="3">
        <v>34942</v>
      </c>
      <c r="B43">
        <v>0.20886265089199296</v>
      </c>
      <c r="C43" s="4">
        <f t="shared" si="0"/>
        <v>-0.21473137406245957</v>
      </c>
      <c r="D43">
        <f>VLOOKUP(A42,CPI!$A$15:$C$521,3,TRUE)</f>
        <v>2.8301886792452713E-2</v>
      </c>
      <c r="F43" s="3">
        <v>34942</v>
      </c>
      <c r="G43" s="5">
        <f>(B43-AVERAGE(B$4:B42))/STDEV(B$4:B42)</f>
        <v>4.9816967464298241E-3</v>
      </c>
      <c r="H43" s="5">
        <f>(C43-AVERAGE(C$4:C42))/STDEV(C$4:C42)</f>
        <v>-1.0886417657151439</v>
      </c>
      <c r="I43" s="5">
        <f>(D43-AVERAGE(D$4:D42))/STDEV(D$4:D42)</f>
        <v>-0.2000846596877606</v>
      </c>
      <c r="K43" s="3">
        <v>34942</v>
      </c>
      <c r="L43" s="13">
        <f t="shared" si="1"/>
        <v>1.1937301343966367</v>
      </c>
      <c r="M43" s="13">
        <f t="shared" si="2"/>
        <v>0.20726891490444938</v>
      </c>
      <c r="N43" s="13">
        <f t="shared" si="3"/>
        <v>0.97352408827541903</v>
      </c>
      <c r="P43" s="3">
        <v>34942</v>
      </c>
      <c r="Q43" s="13">
        <f t="shared" si="4"/>
        <v>4.8437730545874649</v>
      </c>
      <c r="R43" s="13">
        <f>(SQRT((G43 - $G$209)^2 + (H43 - $H$209)^2 + (I43 - $I$209)^2))/$Q$199</f>
        <v>0.51821686625552277</v>
      </c>
      <c r="S43" s="13">
        <f t="shared" si="5"/>
        <v>0.63790721531711847</v>
      </c>
    </row>
    <row r="44" spans="1:19" x14ac:dyDescent="0.3">
      <c r="A44" s="3">
        <v>34971</v>
      </c>
      <c r="B44">
        <v>3.3613767349959613E-3</v>
      </c>
      <c r="C44" s="4">
        <f t="shared" si="0"/>
        <v>-0.20550127415699701</v>
      </c>
      <c r="D44">
        <f>VLOOKUP(A43,CPI!$A$15:$C$521,3,TRUE)</f>
        <v>2.6174496644295386E-2</v>
      </c>
      <c r="F44" s="3">
        <v>34971</v>
      </c>
      <c r="G44" s="5">
        <f>(B44-AVERAGE(B$4:B43))/STDEV(B$4:B43)</f>
        <v>-0.23922676397161016</v>
      </c>
      <c r="H44" s="5">
        <f>(C44-AVERAGE(C$4:C43))/STDEV(C$4:C43)</f>
        <v>-1.0136390255375094</v>
      </c>
      <c r="I44" s="5">
        <f>(D44-AVERAGE(D$4:D43))/STDEV(D$4:D43)</f>
        <v>-1.0219501211764135</v>
      </c>
      <c r="K44" s="3">
        <v>34971</v>
      </c>
      <c r="L44" s="13">
        <f t="shared" si="1"/>
        <v>0.96311589941927134</v>
      </c>
      <c r="M44" s="13">
        <f t="shared" si="2"/>
        <v>0.16722706552160038</v>
      </c>
      <c r="N44" s="13">
        <f t="shared" si="3"/>
        <v>0.98603604611103934</v>
      </c>
      <c r="P44" s="3">
        <v>34971</v>
      </c>
      <c r="Q44" s="13">
        <f t="shared" si="4"/>
        <v>4.0745451725004775</v>
      </c>
      <c r="R44" s="13">
        <f>(SQRT((G44 - $G$209)^2 + (H44 - $H$209)^2 + (I44 - $I$209)^2))/$Q$199</f>
        <v>0.4359200992519659</v>
      </c>
      <c r="S44" s="13">
        <f t="shared" si="5"/>
        <v>0.77150825258159728</v>
      </c>
    </row>
    <row r="45" spans="1:19" x14ac:dyDescent="0.3">
      <c r="A45" s="3">
        <v>35003</v>
      </c>
      <c r="B45">
        <v>-0.18849438247873296</v>
      </c>
      <c r="C45" s="4">
        <f t="shared" si="0"/>
        <v>-0.19185575921372891</v>
      </c>
      <c r="D45">
        <f>VLOOKUP(A44,CPI!$A$15:$C$521,3,TRUE)</f>
        <v>2.5452109845947701E-2</v>
      </c>
      <c r="F45" s="3">
        <v>35003</v>
      </c>
      <c r="G45" s="5">
        <f>(B45-AVERAGE(B$4:B44))/STDEV(B$4:B44)</f>
        <v>-0.46687066409952233</v>
      </c>
      <c r="H45" s="5">
        <f>(C45-AVERAGE(C$4:C44))/STDEV(C$4:C44)</f>
        <v>-0.92136118295807745</v>
      </c>
      <c r="I45" s="5">
        <f>(D45-AVERAGE(D$4:D44))/STDEV(D$4:D44)</f>
        <v>-1.2766663818888666</v>
      </c>
      <c r="K45" s="3">
        <v>35003</v>
      </c>
      <c r="L45" s="13">
        <f t="shared" si="1"/>
        <v>1.0226525033540912</v>
      </c>
      <c r="M45" s="13">
        <f t="shared" si="2"/>
        <v>0.17756448345141018</v>
      </c>
      <c r="N45" s="13">
        <f t="shared" si="3"/>
        <v>0.9832984832201439</v>
      </c>
      <c r="P45" s="3">
        <v>35003</v>
      </c>
      <c r="Q45" s="13">
        <f t="shared" si="4"/>
        <v>3.7326487150649772</v>
      </c>
      <c r="R45" s="13">
        <f>(SQRT((G45 - $G$209)^2 + (H45 - $H$209)^2 + (I45 - $I$209)^2))/$Q$199</f>
        <v>0.39934189693749361</v>
      </c>
      <c r="S45" s="13">
        <f t="shared" si="5"/>
        <v>0.82085501858991239</v>
      </c>
    </row>
    <row r="46" spans="1:19" x14ac:dyDescent="0.3">
      <c r="A46" s="3">
        <v>35033</v>
      </c>
      <c r="B46">
        <v>-0.36500526079745516</v>
      </c>
      <c r="C46" s="4">
        <f t="shared" si="0"/>
        <v>-0.1765108783187222</v>
      </c>
      <c r="D46">
        <f>VLOOKUP(A45,CPI!$A$15:$C$521,3,TRUE)</f>
        <v>2.7443105756358666E-2</v>
      </c>
      <c r="F46" s="3">
        <v>35033</v>
      </c>
      <c r="G46" s="5">
        <f>(B46-AVERAGE(B$4:B45))/STDEV(B$4:B45)</f>
        <v>-0.67448611781393164</v>
      </c>
      <c r="H46" s="5">
        <f>(C46-AVERAGE(C$4:C45))/STDEV(C$4:C45)</f>
        <v>-0.82521518207609934</v>
      </c>
      <c r="I46" s="5">
        <f>(D46-AVERAGE(D$4:D45))/STDEV(D$4:D45)</f>
        <v>-0.47150286095969429</v>
      </c>
      <c r="K46" s="3">
        <v>35033</v>
      </c>
      <c r="L46" s="13">
        <f t="shared" si="1"/>
        <v>1.014926436461898</v>
      </c>
      <c r="M46" s="13">
        <f t="shared" si="2"/>
        <v>0.17622299641419681</v>
      </c>
      <c r="N46" s="13">
        <f t="shared" si="3"/>
        <v>0.98367210705774599</v>
      </c>
      <c r="P46" s="3">
        <v>35033</v>
      </c>
      <c r="Q46" s="13">
        <f t="shared" si="4"/>
        <v>4.2211751040128984</v>
      </c>
      <c r="R46" s="13">
        <f>(SQRT((G46 - $G$209)^2 + (H46 - $H$209)^2 + (I46 - $I$209)^2))/$Q$199</f>
        <v>0.45160747823345293</v>
      </c>
      <c r="S46" s="13">
        <f t="shared" si="5"/>
        <v>0.74835354793254538</v>
      </c>
    </row>
    <row r="47" spans="1:19" x14ac:dyDescent="0.3">
      <c r="A47" s="3">
        <v>35062</v>
      </c>
      <c r="B47">
        <v>-0.52687015450215846</v>
      </c>
      <c r="C47" s="4">
        <f t="shared" si="0"/>
        <v>-0.16186489370470331</v>
      </c>
      <c r="D47">
        <f>VLOOKUP(A46,CPI!$A$15:$C$521,3,TRUE)</f>
        <v>2.6034712950600891E-2</v>
      </c>
      <c r="F47" s="3">
        <v>35062</v>
      </c>
      <c r="G47" s="5">
        <f>(B47-AVERAGE(B$4:B46))/STDEV(B$4:B46)</f>
        <v>-0.86102607573265755</v>
      </c>
      <c r="H47" s="5">
        <f>(C47-AVERAGE(C$4:C46))/STDEV(C$4:C46)</f>
        <v>-0.73633736976026898</v>
      </c>
      <c r="I47" s="5">
        <f>(D47-AVERAGE(D$4:D46))/STDEV(D$4:D46)</f>
        <v>-1.0117800728631416</v>
      </c>
      <c r="K47" s="3">
        <v>35062</v>
      </c>
      <c r="L47" s="13">
        <f t="shared" si="1"/>
        <v>1.0294959002989101</v>
      </c>
      <c r="M47" s="13">
        <f t="shared" si="2"/>
        <v>0.17875271135832316</v>
      </c>
      <c r="N47" s="13">
        <f t="shared" si="3"/>
        <v>0.98296287576405661</v>
      </c>
      <c r="P47" s="3">
        <v>35062</v>
      </c>
      <c r="Q47" s="13">
        <f t="shared" si="4"/>
        <v>3.6702744227643569</v>
      </c>
      <c r="R47" s="13">
        <f>(SQRT((G47 - $G$209)^2 + (H47 - $H$209)^2 + (I47 - $I$209)^2))/$Q$199</f>
        <v>0.39266870851048413</v>
      </c>
      <c r="S47" s="13">
        <f t="shared" si="5"/>
        <v>0.82913993050674284</v>
      </c>
    </row>
    <row r="48" spans="1:19" x14ac:dyDescent="0.3">
      <c r="A48" s="3">
        <v>35095</v>
      </c>
      <c r="B48">
        <v>-0.668332404621784</v>
      </c>
      <c r="C48" s="4">
        <f t="shared" si="0"/>
        <v>-0.14146225011962554</v>
      </c>
      <c r="D48">
        <f>VLOOKUP(A47,CPI!$A$15:$C$521,3,TRUE)</f>
        <v>2.5316455696202667E-2</v>
      </c>
      <c r="F48" s="3">
        <v>35095</v>
      </c>
      <c r="G48" s="5">
        <f>(B48-AVERAGE(B$4:B47))/STDEV(B$4:B47)</f>
        <v>-1.0176111284321825</v>
      </c>
      <c r="H48" s="5">
        <f>(C48-AVERAGE(C$4:C47))/STDEV(C$4:C47)</f>
        <v>-0.62142847910135912</v>
      </c>
      <c r="I48" s="5">
        <f>(D48-AVERAGE(D$4:D47))/STDEV(D$4:D47)</f>
        <v>-1.2676833065152944</v>
      </c>
      <c r="K48" s="3">
        <v>35095</v>
      </c>
      <c r="L48" s="13">
        <f t="shared" si="1"/>
        <v>1.1601415261333843</v>
      </c>
      <c r="M48" s="13">
        <f t="shared" si="2"/>
        <v>0.20143688119157524</v>
      </c>
      <c r="N48" s="13">
        <f t="shared" si="3"/>
        <v>0.97567887798883124</v>
      </c>
      <c r="P48" s="3">
        <v>35095</v>
      </c>
      <c r="Q48" s="13">
        <f t="shared" si="4"/>
        <v>3.3518526286494099</v>
      </c>
      <c r="R48" s="13">
        <f>(SQRT((G48 - $G$209)^2 + (H48 - $H$209)^2 + (I48 - $I$209)^2))/$Q$199</f>
        <v>0.35860197118937265</v>
      </c>
      <c r="S48" s="13">
        <f t="shared" si="5"/>
        <v>0.8679379278803474</v>
      </c>
    </row>
    <row r="49" spans="1:19" x14ac:dyDescent="0.3">
      <c r="A49" s="3">
        <v>35124</v>
      </c>
      <c r="B49">
        <v>-0.78245622810772764</v>
      </c>
      <c r="C49" s="4">
        <f t="shared" si="0"/>
        <v>-0.11412382348594363</v>
      </c>
      <c r="D49">
        <f>VLOOKUP(A48,CPI!$A$15:$C$521,3,TRUE)</f>
        <v>2.7906976744186185E-2</v>
      </c>
      <c r="F49" s="3">
        <v>35124</v>
      </c>
      <c r="G49" s="5">
        <f>(B49-AVERAGE(B$4:B48))/STDEV(B$4:B48)</f>
        <v>-1.1347621207043557</v>
      </c>
      <c r="H49" s="5">
        <f>(C49-AVERAGE(C$4:C48))/STDEV(C$4:C48)</f>
        <v>-0.474121861960344</v>
      </c>
      <c r="I49" s="5">
        <f>(D49-AVERAGE(D$4:D48))/STDEV(D$4:D48)</f>
        <v>-0.23209714718476807</v>
      </c>
      <c r="K49" s="3">
        <v>35124</v>
      </c>
      <c r="L49" s="13">
        <f t="shared" si="1"/>
        <v>1.2707363035251917</v>
      </c>
      <c r="M49" s="13">
        <f t="shared" si="2"/>
        <v>0.2206395961466478</v>
      </c>
      <c r="N49" s="13">
        <f t="shared" si="3"/>
        <v>0.96812145816197726</v>
      </c>
      <c r="P49" s="3">
        <v>35124</v>
      </c>
      <c r="Q49" s="13">
        <f t="shared" si="4"/>
        <v>4.1406151891158904</v>
      </c>
      <c r="R49" s="13">
        <f>(SQRT((G49 - $G$209)^2 + (H49 - $H$209)^2 + (I49 - $I$209)^2))/$Q$199</f>
        <v>0.44298867917469015</v>
      </c>
      <c r="S49" s="13">
        <f t="shared" si="5"/>
        <v>0.76121945295723026</v>
      </c>
    </row>
    <row r="50" spans="1:19" x14ac:dyDescent="0.3">
      <c r="A50" s="3">
        <v>35153</v>
      </c>
      <c r="B50">
        <v>-0.86313908121602012</v>
      </c>
      <c r="C50" s="4">
        <f t="shared" si="0"/>
        <v>-8.0682853108292485E-2</v>
      </c>
      <c r="D50">
        <f>VLOOKUP(A49,CPI!$A$15:$C$521,3,TRUE)</f>
        <v>2.7170311464546071E-2</v>
      </c>
      <c r="F50" s="3">
        <v>35153</v>
      </c>
      <c r="G50" s="5">
        <f>(B50-AVERAGE(B$4:B49))/STDEV(B$4:B49)</f>
        <v>-1.2055301891386501</v>
      </c>
      <c r="H50" s="5">
        <f>(C50-AVERAGE(C$4:C49))/STDEV(C$4:C49)</f>
        <v>-0.29779743216887022</v>
      </c>
      <c r="I50" s="5">
        <f>(D50-AVERAGE(D$4:D49))/STDEV(D$4:D49)</f>
        <v>-0.51673133629457102</v>
      </c>
      <c r="K50" s="3">
        <v>35153</v>
      </c>
      <c r="L50" s="13">
        <f t="shared" si="1"/>
        <v>1.1827910728224615</v>
      </c>
      <c r="M50" s="13">
        <f t="shared" si="2"/>
        <v>0.20536955142419491</v>
      </c>
      <c r="N50" s="13">
        <f t="shared" si="3"/>
        <v>0.97423902977570898</v>
      </c>
      <c r="P50" s="3">
        <v>35153</v>
      </c>
      <c r="Q50" s="13">
        <f t="shared" si="4"/>
        <v>3.8065550674927859</v>
      </c>
      <c r="R50" s="13">
        <f>(SQRT((G50 - $G$209)^2 + (H50 - $H$209)^2 + (I50 - $I$209)^2))/$Q$199</f>
        <v>0.40724885664016641</v>
      </c>
      <c r="S50" s="13">
        <f t="shared" si="5"/>
        <v>0.81074932979220315</v>
      </c>
    </row>
    <row r="51" spans="1:19" x14ac:dyDescent="0.3">
      <c r="A51" s="3">
        <v>35185</v>
      </c>
      <c r="B51">
        <v>-0.89816724162472694</v>
      </c>
      <c r="C51" s="4">
        <f t="shared" si="0"/>
        <v>-3.5028160408706821E-2</v>
      </c>
      <c r="D51">
        <f>VLOOKUP(A50,CPI!$A$15:$C$521,3,TRUE)</f>
        <v>2.8439153439153264E-2</v>
      </c>
      <c r="F51" s="3">
        <v>35185</v>
      </c>
      <c r="G51" s="5">
        <f>(B51-AVERAGE(B$4:B50))/STDEV(B$4:B50)</f>
        <v>-1.2171236123325715</v>
      </c>
      <c r="H51" s="5">
        <f>(C51-AVERAGE(C$4:C50))/STDEV(C$4:C50)</f>
        <v>-5.9845022998016514E-2</v>
      </c>
      <c r="I51" s="5">
        <f>(D51-AVERAGE(D$4:D50))/STDEV(D$4:D50)</f>
        <v>-1.1060409483825712E-2</v>
      </c>
      <c r="K51" s="3">
        <v>35185</v>
      </c>
      <c r="L51" s="13">
        <f t="shared" si="1"/>
        <v>1.3983508165685821</v>
      </c>
      <c r="M51" s="13">
        <f t="shared" si="2"/>
        <v>0.24279746992599446</v>
      </c>
      <c r="N51" s="13">
        <f t="shared" si="3"/>
        <v>0.95767248087636636</v>
      </c>
      <c r="P51" s="3">
        <v>35185</v>
      </c>
      <c r="Q51" s="13">
        <f t="shared" si="4"/>
        <v>4.204329558007676</v>
      </c>
      <c r="R51" s="13">
        <f>(SQRT((G51 - $G$209)^2 + (H51 - $H$209)^2 + (I51 - $I$209)^2))/$Q$199</f>
        <v>0.44980523730209432</v>
      </c>
      <c r="S51" s="13">
        <f t="shared" si="5"/>
        <v>0.7510727394144886</v>
      </c>
    </row>
    <row r="52" spans="1:19" x14ac:dyDescent="0.3">
      <c r="A52" s="3">
        <v>35216</v>
      </c>
      <c r="B52">
        <v>-0.88492087680648635</v>
      </c>
      <c r="C52" s="4">
        <f t="shared" si="0"/>
        <v>1.3246364818240597E-2</v>
      </c>
      <c r="D52">
        <f>VLOOKUP(A51,CPI!$A$15:$C$521,3,TRUE)</f>
        <v>2.832674571805005E-2</v>
      </c>
      <c r="F52" s="3">
        <v>35216</v>
      </c>
      <c r="G52" s="5">
        <f>(B52-AVERAGE(B$4:B51))/STDEV(B$4:B51)</f>
        <v>-1.1700539256803903</v>
      </c>
      <c r="H52" s="5">
        <f>(C52-AVERAGE(C$4:C51))/STDEV(C$4:C51)</f>
        <v>0.19145492540368614</v>
      </c>
      <c r="I52" s="5">
        <f>(D52-AVERAGE(D$4:D51))/STDEV(D$4:D51)</f>
        <v>-5.5612635687103291E-2</v>
      </c>
      <c r="K52" s="3">
        <v>35216</v>
      </c>
      <c r="L52" s="13">
        <f t="shared" si="1"/>
        <v>1.3615519416100537</v>
      </c>
      <c r="M52" s="13">
        <f t="shared" si="2"/>
        <v>0.23640803343395697</v>
      </c>
      <c r="N52" s="13">
        <f t="shared" si="3"/>
        <v>0.96088375370854928</v>
      </c>
      <c r="P52" s="3">
        <v>35216</v>
      </c>
      <c r="Q52" s="13">
        <f t="shared" si="4"/>
        <v>4.1244125582465054</v>
      </c>
      <c r="R52" s="13">
        <f>(SQRT((G52 - $G$209)^2 + (H52 - $H$209)^2 + (I52 - $I$209)^2))/$Q$199</f>
        <v>0.44125522128977218</v>
      </c>
      <c r="S52" s="13">
        <f t="shared" si="5"/>
        <v>0.7637647033586259</v>
      </c>
    </row>
    <row r="53" spans="1:19" x14ac:dyDescent="0.3">
      <c r="A53" s="3">
        <v>35244</v>
      </c>
      <c r="B53">
        <v>-0.83839402078365854</v>
      </c>
      <c r="C53" s="4">
        <f t="shared" si="0"/>
        <v>4.6526856022827801E-2</v>
      </c>
      <c r="D53">
        <f>VLOOKUP(A52,CPI!$A$15:$C$521,3,TRUE)</f>
        <v>2.8270874424720649E-2</v>
      </c>
      <c r="F53" s="3">
        <v>35244</v>
      </c>
      <c r="G53" s="5">
        <f>(B53-AVERAGE(B$4:B52))/STDEV(B$4:B52)</f>
        <v>-1.0859782775012645</v>
      </c>
      <c r="H53" s="5">
        <f>(C53-AVERAGE(C$4:C52))/STDEV(C$4:C52)</f>
        <v>0.36404421183892943</v>
      </c>
      <c r="I53" s="5">
        <f>(D53-AVERAGE(D$4:D52))/STDEV(D$4:D52)</f>
        <v>-7.7487263995384942E-2</v>
      </c>
      <c r="K53" s="3">
        <v>35244</v>
      </c>
      <c r="L53" s="13">
        <f t="shared" si="1"/>
        <v>1.3300892198998597</v>
      </c>
      <c r="M53" s="13">
        <f t="shared" si="2"/>
        <v>0.23094512016662233</v>
      </c>
      <c r="N53" s="13">
        <f t="shared" si="3"/>
        <v>0.96350047823667995</v>
      </c>
      <c r="P53" s="3">
        <v>35244</v>
      </c>
      <c r="Q53" s="13">
        <f t="shared" si="4"/>
        <v>4.1017484783283464</v>
      </c>
      <c r="R53" s="13">
        <f>(SQRT((G53 - $G$209)^2 + (H53 - $H$209)^2 + (I53 - $I$209)^2))/$Q$199</f>
        <v>0.43883047753332605</v>
      </c>
      <c r="S53" s="13">
        <f t="shared" si="5"/>
        <v>0.76730094154310857</v>
      </c>
    </row>
    <row r="54" spans="1:19" x14ac:dyDescent="0.3">
      <c r="A54" s="3">
        <v>35277</v>
      </c>
      <c r="B54">
        <v>-0.76342696750464489</v>
      </c>
      <c r="C54" s="4">
        <f t="shared" si="0"/>
        <v>7.4967053279013651E-2</v>
      </c>
      <c r="D54">
        <f>VLOOKUP(A53,CPI!$A$15:$C$521,3,TRUE)</f>
        <v>2.8215223097112885E-2</v>
      </c>
      <c r="F54" s="3">
        <v>35277</v>
      </c>
      <c r="G54" s="5">
        <f>(B54-AVERAGE(B$4:B53))/STDEV(B$4:B53)</f>
        <v>-0.97224824296962409</v>
      </c>
      <c r="H54" s="5">
        <f>(C54-AVERAGE(C$4:C53))/STDEV(C$4:C53)</f>
        <v>0.51050912217014555</v>
      </c>
      <c r="I54" s="5">
        <f>(D54-AVERAGE(D$4:D53))/STDEV(D$4:D53)</f>
        <v>-9.9296476100545539E-2</v>
      </c>
      <c r="K54" s="3">
        <v>35277</v>
      </c>
      <c r="L54" s="13">
        <f t="shared" si="1"/>
        <v>1.2939151927216781</v>
      </c>
      <c r="M54" s="13">
        <f t="shared" si="2"/>
        <v>0.22466417680689432</v>
      </c>
      <c r="N54" s="13">
        <f t="shared" si="3"/>
        <v>0.96636521427260136</v>
      </c>
      <c r="P54" s="3">
        <v>35277</v>
      </c>
      <c r="Q54" s="13">
        <f t="shared" si="4"/>
        <v>4.1002710552951616</v>
      </c>
      <c r="R54" s="13">
        <f>(SQRT((G54 - $G$209)^2 + (H54 - $H$209)^2 + (I54 - $I$209)^2))/$Q$199</f>
        <v>0.43867241365920095</v>
      </c>
      <c r="S54" s="13">
        <f t="shared" si="5"/>
        <v>0.76753048559687409</v>
      </c>
    </row>
    <row r="55" spans="1:19" x14ac:dyDescent="0.3">
      <c r="A55" s="3">
        <v>35307</v>
      </c>
      <c r="B55">
        <v>-0.66904001603306174</v>
      </c>
      <c r="C55" s="4">
        <f t="shared" si="0"/>
        <v>9.4386951471583158E-2</v>
      </c>
      <c r="D55">
        <f>VLOOKUP(A54,CPI!$A$15:$C$521,3,TRUE)</f>
        <v>2.8833551769331667E-2</v>
      </c>
      <c r="F55" s="3">
        <v>35307</v>
      </c>
      <c r="G55" s="5">
        <f>(B55-AVERAGE(B$4:B54))/STDEV(B$4:B54)</f>
        <v>-0.8400795569877324</v>
      </c>
      <c r="H55" s="5">
        <f>(C55-AVERAGE(C$4:C54))/STDEV(C$4:C54)</f>
        <v>0.60783182475901598</v>
      </c>
      <c r="I55" s="5">
        <f>(D55-AVERAGE(D$4:D54))/STDEV(D$4:D54)</f>
        <v>0.15503817203288264</v>
      </c>
      <c r="K55" s="3">
        <v>35307</v>
      </c>
      <c r="L55" s="13">
        <f t="shared" si="1"/>
        <v>1.4215451793594507</v>
      </c>
      <c r="M55" s="13">
        <f t="shared" si="2"/>
        <v>0.24682473728654694</v>
      </c>
      <c r="N55" s="13">
        <f t="shared" si="3"/>
        <v>0.95556344526722559</v>
      </c>
      <c r="P55" s="3">
        <v>35307</v>
      </c>
      <c r="Q55" s="13">
        <f t="shared" si="4"/>
        <v>4.3752175512180322</v>
      </c>
      <c r="R55" s="13">
        <f>(SQRT((G55 - $G$209)^2 + (H55 - $H$209)^2 + (I55 - $I$209)^2))/$Q$199</f>
        <v>0.46808789409137036</v>
      </c>
      <c r="S55" s="13">
        <f t="shared" si="5"/>
        <v>0.72279447239674544</v>
      </c>
    </row>
    <row r="56" spans="1:19" x14ac:dyDescent="0.3">
      <c r="A56" s="3">
        <v>35338</v>
      </c>
      <c r="B56">
        <v>-0.56078002773559044</v>
      </c>
      <c r="C56" s="4">
        <f t="shared" si="0"/>
        <v>0.1082599882974713</v>
      </c>
      <c r="D56">
        <f>VLOOKUP(A55,CPI!$A$15:$C$521,3,TRUE)</f>
        <v>2.8122956180510306E-2</v>
      </c>
      <c r="F56" s="3">
        <v>35338</v>
      </c>
      <c r="G56" s="5">
        <f>(B56-AVERAGE(B$4:B55))/STDEV(B$4:B55)</f>
        <v>-0.69549525019993685</v>
      </c>
      <c r="H56" s="5">
        <f>(C56-AVERAGE(C$4:C55))/STDEV(C$4:C55)</f>
        <v>0.67435521580254554</v>
      </c>
      <c r="I56" s="5">
        <f>(D56-AVERAGE(D$4:D55))/STDEV(D$4:D55)</f>
        <v>-0.14046809155367038</v>
      </c>
      <c r="K56" s="3">
        <v>35338</v>
      </c>
      <c r="L56" s="13">
        <f t="shared" si="1"/>
        <v>1.1927835781939566</v>
      </c>
      <c r="M56" s="13">
        <f t="shared" si="2"/>
        <v>0.20710456312059772</v>
      </c>
      <c r="N56" s="13">
        <f t="shared" si="3"/>
        <v>0.97358645906949748</v>
      </c>
      <c r="P56" s="3">
        <v>35338</v>
      </c>
      <c r="Q56" s="13">
        <f t="shared" si="4"/>
        <v>4.1493358296562208</v>
      </c>
      <c r="R56" s="13">
        <f>(SQRT((G56 - $G$209)^2 + (H56 - $H$209)^2 + (I56 - $I$209)^2))/$Q$199</f>
        <v>0.44392166735593264</v>
      </c>
      <c r="S56" s="13">
        <f t="shared" si="5"/>
        <v>0.75984362852550968</v>
      </c>
    </row>
    <row r="57" spans="1:19" x14ac:dyDescent="0.3">
      <c r="A57" s="3">
        <v>35369</v>
      </c>
      <c r="B57">
        <v>-0.43916889742497872</v>
      </c>
      <c r="C57" s="4">
        <f t="shared" si="0"/>
        <v>0.12161113031061171</v>
      </c>
      <c r="D57">
        <f>VLOOKUP(A56,CPI!$A$15:$C$521,3,TRUE)</f>
        <v>3.0045721750489918E-2</v>
      </c>
      <c r="F57" s="3">
        <v>35369</v>
      </c>
      <c r="G57" s="5">
        <f>(B57-AVERAGE(B$4:B56))/STDEV(B$4:B56)</f>
        <v>-0.53802432892715413</v>
      </c>
      <c r="H57" s="5">
        <f>(C57-AVERAGE(C$4:C56))/STDEV(C$4:C56)</f>
        <v>0.73721753548121316</v>
      </c>
      <c r="I57" s="5">
        <f>(D57-AVERAGE(D$4:D56))/STDEV(D$4:D56)</f>
        <v>0.66399749953277154</v>
      </c>
      <c r="K57" s="3">
        <v>35369</v>
      </c>
      <c r="L57" s="13">
        <f t="shared" si="1"/>
        <v>1.7657879092736553</v>
      </c>
      <c r="M57" s="13">
        <f t="shared" si="2"/>
        <v>0.30659604994518769</v>
      </c>
      <c r="N57" s="13">
        <f t="shared" si="3"/>
        <v>0.91600677121496077</v>
      </c>
      <c r="P57" s="3">
        <v>35369</v>
      </c>
      <c r="Q57" s="13">
        <f t="shared" si="4"/>
        <v>4.9504082680907784</v>
      </c>
      <c r="R57" s="13">
        <f>(SQRT((G57 - $G$209)^2 + (H57 - $H$209)^2 + (I57 - $I$209)^2))/$Q$199</f>
        <v>0.52962536239095581</v>
      </c>
      <c r="S57" s="13">
        <f t="shared" si="5"/>
        <v>0.61724819360743532</v>
      </c>
    </row>
    <row r="58" spans="1:19" x14ac:dyDescent="0.3">
      <c r="A58" s="3">
        <v>35398</v>
      </c>
      <c r="B58">
        <v>-0.30677276753715804</v>
      </c>
      <c r="C58" s="4">
        <f t="shared" si="0"/>
        <v>0.13239612988782068</v>
      </c>
      <c r="D58">
        <f>VLOOKUP(A57,CPI!$A$15:$C$521,3,TRUE)</f>
        <v>3.0618892508143425E-2</v>
      </c>
      <c r="F58" s="3">
        <v>35398</v>
      </c>
      <c r="G58" s="5">
        <f>(B58-AVERAGE(B$4:B57))/STDEV(B$4:B57)</f>
        <v>-0.36963419818337018</v>
      </c>
      <c r="H58" s="5">
        <f>(C58-AVERAGE(C$4:C57))/STDEV(C$4:C57)</f>
        <v>0.78521824308718846</v>
      </c>
      <c r="I58" s="5">
        <f>(D58-AVERAGE(D$4:D57))/STDEV(D$4:D57)</f>
        <v>0.89592049148347852</v>
      </c>
      <c r="K58" s="3">
        <v>35398</v>
      </c>
      <c r="L58" s="13">
        <f t="shared" si="1"/>
        <v>1.9555028133773755</v>
      </c>
      <c r="M58" s="13">
        <f t="shared" si="2"/>
        <v>0.33953649534548314</v>
      </c>
      <c r="N58" s="13">
        <f t="shared" si="3"/>
        <v>0.88710623210145489</v>
      </c>
      <c r="P58" s="3">
        <v>35398</v>
      </c>
      <c r="Q58" s="13">
        <f t="shared" si="4"/>
        <v>5.2264605314736858</v>
      </c>
      <c r="R58" s="13">
        <f>(SQRT((G58 - $G$209)^2 + (H58 - $H$209)^2 + (I58 - $I$209)^2))/$Q$199</f>
        <v>0.55915914468027039</v>
      </c>
      <c r="S58" s="13">
        <f t="shared" si="5"/>
        <v>0.56187076037621719</v>
      </c>
    </row>
    <row r="59" spans="1:19" x14ac:dyDescent="0.3">
      <c r="A59" s="3">
        <v>35430</v>
      </c>
      <c r="B59">
        <v>-0.17256761229305892</v>
      </c>
      <c r="C59" s="4">
        <f t="shared" si="0"/>
        <v>0.13420515524409912</v>
      </c>
      <c r="D59">
        <f>VLOOKUP(A58,CPI!$A$15:$C$521,3,TRUE)</f>
        <v>3.2530904359141077E-2</v>
      </c>
      <c r="F59" s="3">
        <v>35430</v>
      </c>
      <c r="G59" s="5">
        <f>(B59-AVERAGE(B$4:B58))/STDEV(B$4:B58)</f>
        <v>-0.20028221924477799</v>
      </c>
      <c r="H59" s="5">
        <f>(C59-AVERAGE(C$4:C58))/STDEV(C$4:C58)</f>
        <v>0.78361379638300821</v>
      </c>
      <c r="I59" s="5">
        <f>(D59-AVERAGE(D$4:D58))/STDEV(D$4:D58)</f>
        <v>1.6858926755632642</v>
      </c>
      <c r="K59" s="3">
        <v>35430</v>
      </c>
      <c r="L59" s="13">
        <f t="shared" si="1"/>
        <v>2.66674556945078</v>
      </c>
      <c r="M59" s="13">
        <f t="shared" si="2"/>
        <v>0.46303049959083653</v>
      </c>
      <c r="N59" s="13">
        <f t="shared" si="3"/>
        <v>0.73076934493742718</v>
      </c>
      <c r="P59" s="3">
        <v>35430</v>
      </c>
      <c r="Q59" s="13">
        <f t="shared" si="4"/>
        <v>6.0239409287960539</v>
      </c>
      <c r="R59" s="13">
        <f>(SQRT((G59 - $G$209)^2 + (H59 - $H$209)^2 + (I59 - $I$209)^2))/$Q$199</f>
        <v>0.64447854089128953</v>
      </c>
      <c r="S59" s="13">
        <f t="shared" si="5"/>
        <v>0.392728402739354</v>
      </c>
    </row>
    <row r="60" spans="1:19" x14ac:dyDescent="0.3">
      <c r="A60" s="3">
        <v>35461</v>
      </c>
      <c r="B60">
        <v>-4.1570003362805689E-2</v>
      </c>
      <c r="C60" s="4">
        <f t="shared" si="0"/>
        <v>0.13099760893025322</v>
      </c>
      <c r="D60">
        <f>VLOOKUP(A59,CPI!$A$15:$C$521,3,TRUE)</f>
        <v>3.378817413905133E-2</v>
      </c>
      <c r="F60" s="3">
        <v>35461</v>
      </c>
      <c r="G60" s="5">
        <f>(B60-AVERAGE(B$4:B59))/STDEV(B$4:B59)</f>
        <v>-3.5397194154407015E-2</v>
      </c>
      <c r="H60" s="5">
        <f>(C60-AVERAGE(C$4:C59))/STDEV(C$4:C59)</f>
        <v>0.75490312738869447</v>
      </c>
      <c r="I60" s="5">
        <f>(D60-AVERAGE(D$4:D59))/STDEV(D$4:D59)</f>
        <v>2.1500815663135997</v>
      </c>
      <c r="K60" s="3">
        <v>35461</v>
      </c>
      <c r="L60" s="13">
        <f t="shared" si="1"/>
        <v>3.099590379370571</v>
      </c>
      <c r="M60" s="13">
        <f t="shared" si="2"/>
        <v>0.53818590657019016</v>
      </c>
      <c r="N60" s="13">
        <f t="shared" si="3"/>
        <v>0.60146302433283394</v>
      </c>
      <c r="P60" s="3">
        <v>35461</v>
      </c>
      <c r="Q60" s="13">
        <f t="shared" si="4"/>
        <v>6.5169769109581379</v>
      </c>
      <c r="R60" s="13">
        <f>(SQRT((G60 - $G$209)^2 + (H60 - $H$209)^2 + (I60 - $I$209)^2))/$Q$199</f>
        <v>0.6972265864227104</v>
      </c>
      <c r="S60" s="13">
        <f t="shared" si="5"/>
        <v>0.28888446497425246</v>
      </c>
    </row>
    <row r="61" spans="1:19" x14ac:dyDescent="0.3">
      <c r="A61" s="3">
        <v>35489</v>
      </c>
      <c r="B61">
        <v>8.1377476095938761E-2</v>
      </c>
      <c r="C61" s="4">
        <f t="shared" si="0"/>
        <v>0.12294747945874446</v>
      </c>
      <c r="D61">
        <f>VLOOKUP(A60,CPI!$A$15:$C$521,3,TRUE)</f>
        <v>3.0381383322559685E-2</v>
      </c>
      <c r="F61" s="3">
        <v>35489</v>
      </c>
      <c r="G61" s="5">
        <f>(B61-AVERAGE(B$4:B60))/STDEV(B$4:B60)</f>
        <v>0.11932205708567509</v>
      </c>
      <c r="H61" s="5">
        <f>(C61-AVERAGE(C$4:C60))/STDEV(C$4:C60)</f>
        <v>0.70047227564886194</v>
      </c>
      <c r="I61" s="5">
        <f>(D61-AVERAGE(D$4:D60))/STDEV(D$4:D60)</f>
        <v>0.68046445681492385</v>
      </c>
      <c r="K61" s="3">
        <v>35489</v>
      </c>
      <c r="L61" s="13">
        <f t="shared" si="1"/>
        <v>1.7169058963728356</v>
      </c>
      <c r="M61" s="13">
        <f t="shared" si="2"/>
        <v>0.29810860250597299</v>
      </c>
      <c r="N61" s="13">
        <f t="shared" si="3"/>
        <v>0.92260936274773975</v>
      </c>
      <c r="P61" s="3">
        <v>35489</v>
      </c>
      <c r="Q61" s="13">
        <f t="shared" si="4"/>
        <v>5.2391836503446934</v>
      </c>
      <c r="R61" s="13">
        <f>(SQRT((G61 - $G$209)^2 + (H61 - $H$209)^2 + (I61 - $I$209)^2))/$Q$199</f>
        <v>0.56052034280330909</v>
      </c>
      <c r="S61" s="13">
        <f t="shared" si="5"/>
        <v>0.55926035059928292</v>
      </c>
    </row>
    <row r="62" spans="1:19" x14ac:dyDescent="0.3">
      <c r="A62" s="3">
        <v>35520</v>
      </c>
      <c r="B62">
        <v>0.19872519760560584</v>
      </c>
      <c r="C62" s="4">
        <f t="shared" si="0"/>
        <v>0.11734772150966707</v>
      </c>
      <c r="D62">
        <f>VLOOKUP(A61,CPI!$A$15:$C$521,3,TRUE)</f>
        <v>3.0322580645161468E-2</v>
      </c>
      <c r="F62" s="3">
        <v>35520</v>
      </c>
      <c r="G62" s="5">
        <f>(B62-AVERAGE(B$4:B61))/STDEV(B$4:B61)</f>
        <v>0.26696358496457345</v>
      </c>
      <c r="H62" s="5">
        <f>(C62-AVERAGE(C$4:C61))/STDEV(C$4:C61)</f>
        <v>0.66071359942549646</v>
      </c>
      <c r="I62" s="5">
        <f>(D62-AVERAGE(D$4:D61))/STDEV(D$4:D61)</f>
        <v>0.6482243102187466</v>
      </c>
      <c r="K62" s="3">
        <v>35520</v>
      </c>
      <c r="L62" s="13">
        <f t="shared" si="1"/>
        <v>1.6950614910107789</v>
      </c>
      <c r="M62" s="13">
        <f t="shared" si="2"/>
        <v>0.29431573000852618</v>
      </c>
      <c r="N62" s="13">
        <f t="shared" si="3"/>
        <v>0.92545085425752593</v>
      </c>
      <c r="P62" s="3">
        <v>35520</v>
      </c>
      <c r="Q62" s="13">
        <f t="shared" si="4"/>
        <v>5.2831691820982885</v>
      </c>
      <c r="R62" s="13">
        <f>(SQRT((G62 - $G$209)^2 + (H62 - $H$209)^2 + (I62 - $I$209)^2))/$Q$199</f>
        <v>0.56522618764142407</v>
      </c>
      <c r="S62" s="13">
        <f t="shared" si="5"/>
        <v>0.55020121623901608</v>
      </c>
    </row>
    <row r="63" spans="1:19" x14ac:dyDescent="0.3">
      <c r="A63" s="3">
        <v>35550</v>
      </c>
      <c r="B63">
        <v>0.31031862172792773</v>
      </c>
      <c r="C63" s="4">
        <f t="shared" si="0"/>
        <v>0.1115934241223219</v>
      </c>
      <c r="D63">
        <f>VLOOKUP(A62,CPI!$A$15:$C$521,3,TRUE)</f>
        <v>2.7652733118971096E-2</v>
      </c>
      <c r="F63" s="3">
        <v>35550</v>
      </c>
      <c r="G63" s="5">
        <f>(B63-AVERAGE(B$4:B62))/STDEV(B$4:B62)</f>
        <v>0.40709646337879996</v>
      </c>
      <c r="H63" s="5">
        <f>(C63-AVERAGE(C$4:C62))/STDEV(C$4:C62)</f>
        <v>0.62089755432774962</v>
      </c>
      <c r="I63" s="5">
        <f>(D63-AVERAGE(D$4:D62))/STDEV(D$4:D62)</f>
        <v>-0.44233298159361922</v>
      </c>
      <c r="K63" s="3">
        <v>35550</v>
      </c>
      <c r="L63" s="13">
        <f t="shared" si="1"/>
        <v>0.94376239370321535</v>
      </c>
      <c r="M63" s="13">
        <f t="shared" si="2"/>
        <v>0.16386669116748262</v>
      </c>
      <c r="N63" s="13">
        <f t="shared" si="3"/>
        <v>0.98685741103349245</v>
      </c>
      <c r="P63" s="3">
        <v>35550</v>
      </c>
      <c r="Q63" s="13">
        <f t="shared" si="4"/>
        <v>4.4537599527724474</v>
      </c>
      <c r="R63" s="13">
        <f>(SQRT((G63 - $G$209)^2 + (H63 - $H$209)^2 + (I63 - $I$209)^2))/$Q$199</f>
        <v>0.47649084706687439</v>
      </c>
      <c r="S63" s="13">
        <f t="shared" si="5"/>
        <v>0.70929278395039685</v>
      </c>
    </row>
    <row r="64" spans="1:19" x14ac:dyDescent="0.3">
      <c r="A64" s="3">
        <v>35580</v>
      </c>
      <c r="B64">
        <v>0.41258077712489033</v>
      </c>
      <c r="C64" s="4">
        <f t="shared" si="0"/>
        <v>0.1022621553969626</v>
      </c>
      <c r="D64">
        <f>VLOOKUP(A63,CPI!$A$15:$C$521,3,TRUE)</f>
        <v>2.4343369634849621E-2</v>
      </c>
      <c r="F64" s="3">
        <v>35580</v>
      </c>
      <c r="G64" s="5">
        <f>(B64-AVERAGE(B$4:B63))/STDEV(B$4:B63)</f>
        <v>0.53472833928021468</v>
      </c>
      <c r="H64" s="5">
        <f>(C64-AVERAGE(C$4:C63))/STDEV(C$4:C63)</f>
        <v>0.5618851668211321</v>
      </c>
      <c r="I64" s="5">
        <f>(D64-AVERAGE(D$4:D63))/STDEV(D$4:D63)</f>
        <v>-1.7894401256419619</v>
      </c>
      <c r="K64" s="3">
        <v>35580</v>
      </c>
      <c r="L64" s="13">
        <f t="shared" si="1"/>
        <v>1.3087449594512781</v>
      </c>
      <c r="M64" s="13">
        <f t="shared" si="2"/>
        <v>0.22723908848061522</v>
      </c>
      <c r="N64" s="13">
        <f t="shared" si="3"/>
        <v>0.96520920464629589</v>
      </c>
      <c r="P64" s="3">
        <v>35580</v>
      </c>
      <c r="Q64" s="13">
        <f t="shared" si="4"/>
        <v>3.5982719458470989</v>
      </c>
      <c r="R64" s="13">
        <f>(SQRT((G64 - $G$209)^2 + (H64 - $H$209)^2 + (I64 - $I$209)^2))/$Q$199</f>
        <v>0.38496543721139664</v>
      </c>
      <c r="S64" s="13">
        <f t="shared" si="5"/>
        <v>0.8384250732665024</v>
      </c>
    </row>
    <row r="65" spans="1:19" x14ac:dyDescent="0.3">
      <c r="A65" s="3">
        <v>35611</v>
      </c>
      <c r="B65">
        <v>0.50388985482587656</v>
      </c>
      <c r="C65" s="4">
        <f t="shared" si="0"/>
        <v>9.130907770098623E-2</v>
      </c>
      <c r="D65">
        <f>VLOOKUP(A64,CPI!$A$15:$C$521,3,TRUE)</f>
        <v>2.2378516624040889E-2</v>
      </c>
      <c r="F65" s="3">
        <v>35611</v>
      </c>
      <c r="G65" s="5">
        <f>(B65-AVERAGE(B$4:B64))/STDEV(B$4:B64)</f>
        <v>0.64730805621177867</v>
      </c>
      <c r="H65" s="5">
        <f>(C65-AVERAGE(C$4:C64))/STDEV(C$4:C64)</f>
        <v>0.49460069047133454</v>
      </c>
      <c r="I65" s="5">
        <f>(D65-AVERAGE(D$4:D64))/STDEV(D$4:D64)</f>
        <v>-2.5178025572616911</v>
      </c>
      <c r="K65" s="3">
        <v>35611</v>
      </c>
      <c r="L65" s="13">
        <f t="shared" si="1"/>
        <v>1.92498399923828</v>
      </c>
      <c r="M65" s="13">
        <f t="shared" si="2"/>
        <v>0.33423747397665582</v>
      </c>
      <c r="N65" s="13">
        <f t="shared" si="3"/>
        <v>0.89211289007870964</v>
      </c>
      <c r="P65" s="3">
        <v>35611</v>
      </c>
      <c r="Q65" s="13">
        <f t="shared" si="4"/>
        <v>3.3220398397171937</v>
      </c>
      <c r="R65" s="13">
        <f>(SQRT((G65 - $G$209)^2 + (H65 - $H$209)^2 + (I65 - $I$209)^2))/$Q$199</f>
        <v>0.35541241423022518</v>
      </c>
      <c r="S65" s="13">
        <f t="shared" si="5"/>
        <v>0.87127124995904937</v>
      </c>
    </row>
    <row r="66" spans="1:19" x14ac:dyDescent="0.3">
      <c r="A66" s="3">
        <v>35642</v>
      </c>
      <c r="B66">
        <v>0.57834607093093404</v>
      </c>
      <c r="C66" s="4">
        <f t="shared" si="0"/>
        <v>7.4456216105057482E-2</v>
      </c>
      <c r="D66">
        <f>VLOOKUP(A65,CPI!$A$15:$C$521,3,TRUE)</f>
        <v>2.2335673261008271E-2</v>
      </c>
      <c r="F66" s="3">
        <v>35642</v>
      </c>
      <c r="G66" s="5">
        <f>(B66-AVERAGE(B$4:B65))/STDEV(B$4:B65)</f>
        <v>0.73678261072817652</v>
      </c>
      <c r="H66" s="5">
        <f>(C66-AVERAGE(C$4:C65))/STDEV(C$4:C65)</f>
        <v>0.3948059714259296</v>
      </c>
      <c r="I66" s="5">
        <f>(D66-AVERAGE(D$4:D65))/STDEV(D$4:D65)</f>
        <v>-2.393743505295395</v>
      </c>
      <c r="K66" s="3">
        <v>35642</v>
      </c>
      <c r="L66" s="13">
        <f t="shared" si="1"/>
        <v>1.8269052174342149</v>
      </c>
      <c r="M66" s="13">
        <f t="shared" si="2"/>
        <v>0.31720792760438982</v>
      </c>
      <c r="N66" s="13">
        <f t="shared" si="3"/>
        <v>0.90727049764393009</v>
      </c>
      <c r="P66" s="3">
        <v>35642</v>
      </c>
      <c r="Q66" s="13">
        <f t="shared" si="4"/>
        <v>3.4696374004964046</v>
      </c>
      <c r="R66" s="13">
        <f>(SQRT((G66 - $G$209)^2 + (H66 - $H$209)^2 + (I66 - $I$209)^2))/$Q$199</f>
        <v>0.37120331618867292</v>
      </c>
      <c r="S66" s="13">
        <f t="shared" si="5"/>
        <v>0.85426835417803693</v>
      </c>
    </row>
    <row r="67" spans="1:19" x14ac:dyDescent="0.3">
      <c r="A67" s="3">
        <v>35671</v>
      </c>
      <c r="B67">
        <v>0.63153626326272316</v>
      </c>
      <c r="C67" s="4">
        <f t="shared" si="0"/>
        <v>5.3190192331789121E-2</v>
      </c>
      <c r="D67">
        <f>VLOOKUP(A66,CPI!$A$15:$C$521,3,TRUE)</f>
        <v>2.1656050955414008E-2</v>
      </c>
      <c r="F67" s="3">
        <v>35671</v>
      </c>
      <c r="G67" s="5">
        <f>(B67-AVERAGE(B$4:B66))/STDEV(B$4:B66)</f>
        <v>0.7972576184608845</v>
      </c>
      <c r="H67" s="5">
        <f>(C67-AVERAGE(C$4:C66))/STDEV(C$4:C66)</f>
        <v>0.27067476696060622</v>
      </c>
      <c r="I67" s="5">
        <f>(D67-AVERAGE(D$4:D66))/STDEV(D$4:D66)</f>
        <v>-2.5246962255674834</v>
      </c>
      <c r="K67" s="3">
        <v>35671</v>
      </c>
      <c r="L67" s="13">
        <f t="shared" si="1"/>
        <v>1.9400182088716531</v>
      </c>
      <c r="M67" s="13">
        <f t="shared" si="2"/>
        <v>0.33684788333750376</v>
      </c>
      <c r="N67" s="13">
        <f t="shared" si="3"/>
        <v>0.88966384060414183</v>
      </c>
      <c r="P67" s="3">
        <v>35671</v>
      </c>
      <c r="Q67" s="13">
        <f t="shared" si="4"/>
        <v>3.4876521706096808</v>
      </c>
      <c r="R67" s="13">
        <f>(SQRT((G67 - $G$209)^2 + (H67 - $H$209)^2 + (I67 - $I$209)^2))/$Q$199</f>
        <v>0.37313064796272749</v>
      </c>
      <c r="S67" s="13">
        <f t="shared" si="5"/>
        <v>0.85210710297840242</v>
      </c>
    </row>
    <row r="68" spans="1:19" x14ac:dyDescent="0.3">
      <c r="A68" s="3">
        <v>35703</v>
      </c>
      <c r="B68">
        <v>0.65372606850251125</v>
      </c>
      <c r="C68" s="4">
        <f t="shared" si="0"/>
        <v>2.2189805239788085E-2</v>
      </c>
      <c r="D68">
        <f>VLOOKUP(A67,CPI!$A$15:$C$521,3,TRUE)</f>
        <v>2.2900763358778553E-2</v>
      </c>
      <c r="F68" s="3">
        <v>35703</v>
      </c>
      <c r="G68" s="5">
        <f>(B68-AVERAGE(B$4:B67))/STDEV(B$4:B67)</f>
        <v>0.81619387491542483</v>
      </c>
      <c r="H68" s="5">
        <f>(C68-AVERAGE(C$4:C67))/STDEV(C$4:C67)</f>
        <v>9.1397973980256897E-2</v>
      </c>
      <c r="I68" s="5">
        <f>(D68-AVERAGE(D$4:D67))/STDEV(D$4:D67)</f>
        <v>-1.9432267559927809</v>
      </c>
      <c r="K68" s="3">
        <v>35703</v>
      </c>
      <c r="L68" s="13">
        <f t="shared" si="1"/>
        <v>1.440654189528725</v>
      </c>
      <c r="M68" s="13">
        <f t="shared" si="2"/>
        <v>0.25014265956106962</v>
      </c>
      <c r="N68" s="13">
        <f t="shared" si="3"/>
        <v>0.95377580700617326</v>
      </c>
      <c r="P68" s="3">
        <v>35703</v>
      </c>
      <c r="Q68" s="13">
        <f t="shared" si="4"/>
        <v>3.8130300021191852</v>
      </c>
      <c r="R68" s="13">
        <f>(SQRT((G68 - $G$209)^2 + (H68 - $H$209)^2 + (I68 - $I$209)^2))/$Q$199</f>
        <v>0.40794158528238139</v>
      </c>
      <c r="S68" s="13">
        <f t="shared" si="5"/>
        <v>0.8098490845327565</v>
      </c>
    </row>
    <row r="69" spans="1:19" x14ac:dyDescent="0.3">
      <c r="A69" s="3">
        <v>35734</v>
      </c>
      <c r="B69">
        <v>0.6353266236758448</v>
      </c>
      <c r="C69" s="4">
        <f t="shared" ref="C69:C132" si="6">B69-B68</f>
        <v>-1.8399444826666445E-2</v>
      </c>
      <c r="D69">
        <f>VLOOKUP(A68,CPI!$A$15:$C$521,3,TRUE)</f>
        <v>2.2194039315155401E-2</v>
      </c>
      <c r="F69" s="3">
        <v>35734</v>
      </c>
      <c r="G69" s="5">
        <f>(B69-AVERAGE(B$4:B68))/STDEV(B$4:B68)</f>
        <v>0.78165194695869178</v>
      </c>
      <c r="H69" s="5">
        <f>(C69-AVERAGE(C$4:C68))/STDEV(C$4:C68)</f>
        <v>-0.14290975230488709</v>
      </c>
      <c r="I69" s="5">
        <f>(D69-AVERAGE(D$4:D68))/STDEV(D$4:D68)</f>
        <v>-2.1209104305643161</v>
      </c>
      <c r="K69" s="3">
        <v>35734</v>
      </c>
      <c r="L69" s="13">
        <f t="shared" si="1"/>
        <v>1.5536844151690901</v>
      </c>
      <c r="M69" s="13">
        <f t="shared" si="2"/>
        <v>0.2697682445612547</v>
      </c>
      <c r="N69" s="13">
        <f t="shared" si="3"/>
        <v>0.94225164588385424</v>
      </c>
      <c r="P69" s="3">
        <v>35734</v>
      </c>
      <c r="Q69" s="13">
        <f t="shared" si="4"/>
        <v>3.7521638891631079</v>
      </c>
      <c r="R69" s="13">
        <f>(SQRT((G69 - $G$209)^2 + (H69 - $H$209)^2 + (I69 - $I$209)^2))/$Q$199</f>
        <v>0.40142975123033386</v>
      </c>
      <c r="S69" s="13">
        <f t="shared" si="5"/>
        <v>0.81821698968858525</v>
      </c>
    </row>
    <row r="70" spans="1:19" x14ac:dyDescent="0.3">
      <c r="A70" s="3">
        <v>35762</v>
      </c>
      <c r="B70">
        <v>0.57151596002907867</v>
      </c>
      <c r="C70" s="4">
        <f t="shared" si="6"/>
        <v>-6.381066364676613E-2</v>
      </c>
      <c r="D70">
        <f>VLOOKUP(A69,CPI!$A$15:$C$521,3,TRUE)</f>
        <v>2.0859671302149163E-2</v>
      </c>
      <c r="F70" s="3">
        <v>35762</v>
      </c>
      <c r="G70" s="5">
        <f>(B70-AVERAGE(B$4:B69))/STDEV(B$4:B69)</f>
        <v>0.68815199596605414</v>
      </c>
      <c r="H70" s="5">
        <f>(C70-AVERAGE(C$4:C69))/STDEV(C$4:C69)</f>
        <v>-0.40516946875409321</v>
      </c>
      <c r="I70" s="5">
        <f>(D70-AVERAGE(D$4:D69))/STDEV(D$4:D69)</f>
        <v>-2.4901982190797032</v>
      </c>
      <c r="K70" s="3">
        <v>35762</v>
      </c>
      <c r="L70" s="13">
        <f t="shared" si="1"/>
        <v>1.856902063976573</v>
      </c>
      <c r="M70" s="13">
        <f t="shared" si="2"/>
        <v>0.3224163190609165</v>
      </c>
      <c r="N70" s="13">
        <f t="shared" si="3"/>
        <v>0.90278456304204335</v>
      </c>
      <c r="P70" s="3">
        <v>35762</v>
      </c>
      <c r="Q70" s="13">
        <f t="shared" si="4"/>
        <v>3.593234902240952</v>
      </c>
      <c r="R70" s="13">
        <f>(SQRT((G70 - $G$209)^2 + (H70 - $H$209)^2 + (I70 - $I$209)^2))/$Q$199</f>
        <v>0.38442654306351792</v>
      </c>
      <c r="S70" s="13">
        <f t="shared" si="5"/>
        <v>0.83906343629645475</v>
      </c>
    </row>
    <row r="71" spans="1:19" x14ac:dyDescent="0.3">
      <c r="A71" s="3">
        <v>35795</v>
      </c>
      <c r="B71">
        <v>0.46217930058137741</v>
      </c>
      <c r="C71" s="4">
        <f t="shared" si="6"/>
        <v>-0.10933665944770127</v>
      </c>
      <c r="D71">
        <f>VLOOKUP(A70,CPI!$A$15:$C$521,3,TRUE)</f>
        <v>1.8903591682419618E-2</v>
      </c>
      <c r="F71" s="3">
        <v>35795</v>
      </c>
      <c r="G71" s="5">
        <f>(B71-AVERAGE(B$4:B70))/STDEV(B$4:B70)</f>
        <v>0.53607732749190806</v>
      </c>
      <c r="H71" s="5">
        <f>(C71-AVERAGE(C$4:C70))/STDEV(C$4:C70)</f>
        <v>-0.66739170715727902</v>
      </c>
      <c r="I71" s="5">
        <f>(D71-AVERAGE(D$4:D70))/STDEV(D$4:D70)</f>
        <v>-3.0050818376217894</v>
      </c>
      <c r="K71" s="3">
        <v>35795</v>
      </c>
      <c r="L71" s="13">
        <f t="shared" si="1"/>
        <v>2.3333548448127037</v>
      </c>
      <c r="M71" s="13">
        <f t="shared" si="2"/>
        <v>0.40514343471426034</v>
      </c>
      <c r="N71" s="13">
        <f t="shared" si="3"/>
        <v>0.81347076029701793</v>
      </c>
      <c r="P71" s="3">
        <v>35795</v>
      </c>
      <c r="Q71" s="13">
        <f t="shared" si="4"/>
        <v>3.3965890417032303</v>
      </c>
      <c r="R71" s="13">
        <f>(SQRT((G71 - $G$209)^2 + (H71 - $H$209)^2 + (I71 - $I$209)^2))/$Q$199</f>
        <v>0.36338814996343949</v>
      </c>
      <c r="S71" s="13">
        <f t="shared" si="5"/>
        <v>0.86284015436680406</v>
      </c>
    </row>
    <row r="72" spans="1:19" x14ac:dyDescent="0.3">
      <c r="A72" s="3">
        <v>35825</v>
      </c>
      <c r="B72">
        <v>0.30781403617150821</v>
      </c>
      <c r="C72" s="4">
        <f t="shared" si="6"/>
        <v>-0.1543652644098692</v>
      </c>
      <c r="D72">
        <f>VLOOKUP(A71,CPI!$A$15:$C$521,3,TRUE)</f>
        <v>1.6970458830924073E-2</v>
      </c>
      <c r="F72" s="3">
        <v>35825</v>
      </c>
      <c r="G72" s="5">
        <f>(B72-AVERAGE(B$4:B71))/STDEV(B$4:B71)</f>
        <v>0.32584644428173293</v>
      </c>
      <c r="H72" s="5">
        <f>(C72-AVERAGE(C$4:C71))/STDEV(C$4:C71)</f>
        <v>-0.92426315526381209</v>
      </c>
      <c r="I72" s="5">
        <f>(D72-AVERAGE(D$4:D71))/STDEV(D$4:D71)</f>
        <v>-3.4003395285066484</v>
      </c>
      <c r="K72" s="3">
        <v>35825</v>
      </c>
      <c r="L72" s="13">
        <f t="shared" si="1"/>
        <v>2.7324478669714249</v>
      </c>
      <c r="M72" s="13">
        <f t="shared" si="2"/>
        <v>0.47443847491242502</v>
      </c>
      <c r="N72" s="13">
        <f t="shared" si="3"/>
        <v>0.71261910223875014</v>
      </c>
      <c r="P72" s="3">
        <v>35825</v>
      </c>
      <c r="Q72" s="13">
        <f t="shared" si="4"/>
        <v>3.2653980795916713</v>
      </c>
      <c r="R72" s="13">
        <f>(SQRT((G72 - $G$209)^2 + (H72 - $H$209)^2 + (I72 - $I$209)^2))/$Q$199</f>
        <v>0.34935252762929414</v>
      </c>
      <c r="S72" s="13">
        <f t="shared" si="5"/>
        <v>0.87746387311216045</v>
      </c>
    </row>
    <row r="73" spans="1:19" x14ac:dyDescent="0.3">
      <c r="A73" s="3">
        <v>35853</v>
      </c>
      <c r="B73">
        <v>0.110676318048842</v>
      </c>
      <c r="C73" s="4">
        <f t="shared" si="6"/>
        <v>-0.19713771812266623</v>
      </c>
      <c r="D73">
        <f>VLOOKUP(A72,CPI!$A$15:$C$521,3,TRUE)</f>
        <v>1.6311166875784044E-2</v>
      </c>
      <c r="F73" s="3">
        <v>35853</v>
      </c>
      <c r="G73" s="5">
        <f>(B73-AVERAGE(B$4:B72))/STDEV(B$4:B72)</f>
        <v>5.9464001910528766E-2</v>
      </c>
      <c r="H73" s="5">
        <f>(C73-AVERAGE(C$4:C72))/STDEV(C$4:C72)</f>
        <v>-1.1629123914924768</v>
      </c>
      <c r="I73" s="5">
        <f>(D73-AVERAGE(D$4:D72))/STDEV(D$4:D72)</f>
        <v>-3.3115457083583144</v>
      </c>
      <c r="K73" s="3">
        <v>35853</v>
      </c>
      <c r="L73" s="13">
        <f t="shared" si="1"/>
        <v>2.7071698173340701</v>
      </c>
      <c r="M73" s="13">
        <f t="shared" si="2"/>
        <v>0.47004941429623853</v>
      </c>
      <c r="N73" s="13">
        <f t="shared" si="3"/>
        <v>0.71967060984320297</v>
      </c>
      <c r="P73" s="3">
        <v>35853</v>
      </c>
      <c r="Q73" s="13">
        <f t="shared" si="4"/>
        <v>3.2187137010663296</v>
      </c>
      <c r="R73" s="13">
        <f>(SQRT((G73 - $G$209)^2 + (H73 - $H$209)^2 + (I73 - $I$209)^2))/$Q$199</f>
        <v>0.34435794343431897</v>
      </c>
      <c r="S73" s="13">
        <f t="shared" si="5"/>
        <v>0.8824299816407144</v>
      </c>
    </row>
    <row r="74" spans="1:19" x14ac:dyDescent="0.3">
      <c r="A74" s="3">
        <v>35885</v>
      </c>
      <c r="B74">
        <v>-0.11167342594596275</v>
      </c>
      <c r="C74" s="4">
        <f t="shared" si="6"/>
        <v>-0.22234974399480473</v>
      </c>
      <c r="D74">
        <f>VLOOKUP(A73,CPI!$A$15:$C$521,3,TRUE)</f>
        <v>1.4402003757044257E-2</v>
      </c>
      <c r="F74" s="3">
        <v>35885</v>
      </c>
      <c r="G74" s="5">
        <f>(B74-AVERAGE(B$4:B73))/STDEV(B$4:B73)</f>
        <v>-0.24066181701343081</v>
      </c>
      <c r="H74" s="5">
        <f>(C74-AVERAGE(C$4:C73))/STDEV(C$4:C73)</f>
        <v>-1.2911281989561783</v>
      </c>
      <c r="I74" s="5">
        <f>(D74-AVERAGE(D$4:D73))/STDEV(D$4:D73)</f>
        <v>-3.5706439345575531</v>
      </c>
      <c r="K74" s="3">
        <v>35885</v>
      </c>
      <c r="L74" s="13">
        <f t="shared" si="1"/>
        <v>2.9959503220382713</v>
      </c>
      <c r="M74" s="13">
        <f t="shared" si="2"/>
        <v>0.52019074869913728</v>
      </c>
      <c r="N74" s="13">
        <f t="shared" si="3"/>
        <v>0.63436501759487207</v>
      </c>
      <c r="P74" s="3">
        <v>35885</v>
      </c>
      <c r="Q74" s="13">
        <f t="shared" si="4"/>
        <v>3.050270494111583</v>
      </c>
      <c r="R74" s="13">
        <f>(SQRT((G74 - $G$209)^2 + (H74 - $H$209)^2 + (I74 - $I$209)^2))/$Q$199</f>
        <v>0.32633684503305344</v>
      </c>
      <c r="S74" s="13">
        <f t="shared" si="5"/>
        <v>0.89932099034677782</v>
      </c>
    </row>
    <row r="75" spans="1:19" x14ac:dyDescent="0.3">
      <c r="A75" s="3">
        <v>35915</v>
      </c>
      <c r="B75">
        <v>-0.34777758842254441</v>
      </c>
      <c r="C75" s="4">
        <f t="shared" si="6"/>
        <v>-0.23610416247658167</v>
      </c>
      <c r="D75">
        <f>VLOOKUP(A74,CPI!$A$15:$C$521,3,TRUE)</f>
        <v>1.3767209011263937E-2</v>
      </c>
      <c r="F75" s="3">
        <v>35915</v>
      </c>
      <c r="G75" s="5">
        <f>(B75-AVERAGE(B$4:B74))/STDEV(B$4:B74)</f>
        <v>-0.55929558725634754</v>
      </c>
      <c r="H75" s="5">
        <f>(C75-AVERAGE(C$4:C74))/STDEV(C$4:C74)</f>
        <v>-1.3472796278955073</v>
      </c>
      <c r="I75" s="5">
        <f>(D75-AVERAGE(D$4:D74))/STDEV(D$4:D74)</f>
        <v>-3.420177762337445</v>
      </c>
      <c r="K75" s="3">
        <v>35915</v>
      </c>
      <c r="L75" s="13">
        <f t="shared" si="1"/>
        <v>2.9177732619159844</v>
      </c>
      <c r="M75" s="13">
        <f t="shared" si="2"/>
        <v>0.50661676413171541</v>
      </c>
      <c r="N75" s="13">
        <f t="shared" si="3"/>
        <v>0.65843820737720893</v>
      </c>
      <c r="P75" s="3">
        <v>35915</v>
      </c>
      <c r="Q75" s="13">
        <f t="shared" si="4"/>
        <v>2.909794221754233</v>
      </c>
      <c r="R75" s="13">
        <f>(SQRT((G75 - $G$209)^2 + (H75 - $H$209)^2 + (I75 - $I$209)^2))/$Q$199</f>
        <v>0.31130782265238305</v>
      </c>
      <c r="S75" s="13">
        <f t="shared" si="5"/>
        <v>0.91219424604677157</v>
      </c>
    </row>
    <row r="76" spans="1:19" x14ac:dyDescent="0.3">
      <c r="A76" s="3">
        <v>35944</v>
      </c>
      <c r="B76">
        <v>-0.59046967692777308</v>
      </c>
      <c r="C76" s="4">
        <f t="shared" si="6"/>
        <v>-0.24269208850522866</v>
      </c>
      <c r="D76">
        <f>VLOOKUP(A75,CPI!$A$15:$C$521,3,TRUE)</f>
        <v>1.4383989993746127E-2</v>
      </c>
      <c r="F76" s="3">
        <v>35944</v>
      </c>
      <c r="G76" s="5">
        <f>(B76-AVERAGE(B$4:B75))/STDEV(B$4:B75)</f>
        <v>-0.88519828813887813</v>
      </c>
      <c r="H76" s="5">
        <f>(C76-AVERAGE(C$4:C75))/STDEV(C$4:C75)</f>
        <v>-1.3594139824948386</v>
      </c>
      <c r="I76" s="5">
        <f>(D76-AVERAGE(D$4:D75))/STDEV(D$4:D75)</f>
        <v>-3.0030589986289851</v>
      </c>
      <c r="K76" s="3">
        <v>35944</v>
      </c>
      <c r="L76" s="13">
        <f t="shared" si="1"/>
        <v>2.6410258729311487</v>
      </c>
      <c r="M76" s="13">
        <f t="shared" si="2"/>
        <v>0.45856475525240598</v>
      </c>
      <c r="N76" s="13">
        <f t="shared" si="3"/>
        <v>0.73771507657685143</v>
      </c>
      <c r="P76" s="3">
        <v>35944</v>
      </c>
      <c r="Q76" s="13">
        <f t="shared" si="4"/>
        <v>2.8454097241809375</v>
      </c>
      <c r="R76" s="13">
        <f>(SQRT((G76 - $G$209)^2 + (H76 - $H$209)^2 + (I76 - $I$209)^2))/$Q$199</f>
        <v>0.30441957000473474</v>
      </c>
      <c r="S76" s="13">
        <f t="shared" si="5"/>
        <v>0.91773227242724476</v>
      </c>
    </row>
    <row r="77" spans="1:19" x14ac:dyDescent="0.3">
      <c r="A77" s="3">
        <v>35976</v>
      </c>
      <c r="B77">
        <v>-0.82390542737581762</v>
      </c>
      <c r="C77" s="4">
        <f t="shared" si="6"/>
        <v>-0.23343575044804454</v>
      </c>
      <c r="D77">
        <f>VLOOKUP(A76,CPI!$A$15:$C$521,3,TRUE)</f>
        <v>1.6885553470919357E-2</v>
      </c>
      <c r="F77" s="3">
        <v>35976</v>
      </c>
      <c r="G77" s="5">
        <f>(B77-AVERAGE(B$4:B76))/STDEV(B$4:B76)</f>
        <v>-1.1932980939908588</v>
      </c>
      <c r="H77" s="5">
        <f>(C77-AVERAGE(C$4:C76))/STDEV(C$4:C76)</f>
        <v>-1.2798611179859618</v>
      </c>
      <c r="I77" s="5">
        <f>(D77-AVERAGE(D$4:D76))/STDEV(D$4:D76)</f>
        <v>-2.2566037536951162</v>
      </c>
      <c r="K77" s="3">
        <v>35976</v>
      </c>
      <c r="L77" s="13">
        <f t="shared" si="1"/>
        <v>2.1642607036109935</v>
      </c>
      <c r="M77" s="13">
        <f t="shared" si="2"/>
        <v>0.37578339918052306</v>
      </c>
      <c r="N77" s="13">
        <f t="shared" si="3"/>
        <v>0.84910174425649965</v>
      </c>
      <c r="P77" s="3">
        <v>35976</v>
      </c>
      <c r="Q77" s="13">
        <f t="shared" si="4"/>
        <v>2.9873981486805135</v>
      </c>
      <c r="R77" s="13">
        <f>(SQRT((G77 - $G$209)^2 + (H77 - $H$209)^2 + (I77 - $I$209)^2))/$Q$199</f>
        <v>0.31961037179488921</v>
      </c>
      <c r="S77" s="13">
        <f t="shared" si="5"/>
        <v>0.9052176078673877</v>
      </c>
    </row>
    <row r="78" spans="1:19" x14ac:dyDescent="0.3">
      <c r="A78" s="3">
        <v>36007</v>
      </c>
      <c r="B78">
        <v>-1.0296911787633334</v>
      </c>
      <c r="C78" s="4">
        <f t="shared" si="6"/>
        <v>-0.20578575138751576</v>
      </c>
      <c r="D78">
        <f>VLOOKUP(A77,CPI!$A$15:$C$521,3,TRUE)</f>
        <v>1.6229712858926382E-2</v>
      </c>
      <c r="F78" s="3">
        <v>36007</v>
      </c>
      <c r="G78" s="5">
        <f>(B78-AVERAGE(B$4:B77))/STDEV(B$4:B77)</f>
        <v>-1.4542255421498793</v>
      </c>
      <c r="H78" s="5">
        <f>(C78-AVERAGE(C$4:C77))/STDEV(C$4:C77)</f>
        <v>-1.0986196451696768</v>
      </c>
      <c r="I78" s="5">
        <f>(D78-AVERAGE(D$4:D77))/STDEV(D$4:D77)</f>
        <v>-2.3088848484244187</v>
      </c>
      <c r="K78" s="3">
        <v>36007</v>
      </c>
      <c r="L78" s="13">
        <f t="shared" si="1"/>
        <v>2.2537530499472513</v>
      </c>
      <c r="M78" s="13">
        <f t="shared" si="2"/>
        <v>0.39132207160144239</v>
      </c>
      <c r="N78" s="13">
        <f t="shared" si="3"/>
        <v>0.83078465893488185</v>
      </c>
      <c r="P78" s="3">
        <v>36007</v>
      </c>
      <c r="Q78" s="13">
        <f t="shared" si="4"/>
        <v>2.7330969932621145</v>
      </c>
      <c r="R78" s="13">
        <f>(SQRT((G78 - $G$209)^2 + (H78 - $H$209)^2 + (I78 - $I$209)^2))/$Q$199</f>
        <v>0.29240365786322153</v>
      </c>
      <c r="S78" s="13">
        <f t="shared" si="5"/>
        <v>0.92685799682332703</v>
      </c>
    </row>
    <row r="79" spans="1:19" x14ac:dyDescent="0.3">
      <c r="A79" s="3">
        <v>36038</v>
      </c>
      <c r="B79">
        <v>-1.1896135902113365</v>
      </c>
      <c r="C79" s="4">
        <f t="shared" si="6"/>
        <v>-0.15992241144800312</v>
      </c>
      <c r="D79">
        <f>VLOOKUP(A78,CPI!$A$15:$C$521,3,TRUE)</f>
        <v>1.7456359102244523E-2</v>
      </c>
      <c r="F79" s="3">
        <v>36038</v>
      </c>
      <c r="G79" s="5">
        <f>(B79-AVERAGE(B$4:B78))/STDEV(B$4:B78)</f>
        <v>-1.6406663072760677</v>
      </c>
      <c r="H79" s="5">
        <f>(C79-AVERAGE(C$4:C78))/STDEV(C$4:C78)</f>
        <v>-0.81975493889991002</v>
      </c>
      <c r="I79" s="5">
        <f>(D79-AVERAGE(D$4:D78))/STDEV(D$4:D78)</f>
        <v>-1.9575216069657146</v>
      </c>
      <c r="K79" s="3">
        <v>36038</v>
      </c>
      <c r="L79" s="13">
        <f t="shared" si="1"/>
        <v>2.0546412674536252</v>
      </c>
      <c r="M79" s="13">
        <f t="shared" si="2"/>
        <v>0.35675003399178268</v>
      </c>
      <c r="N79" s="13">
        <f t="shared" si="3"/>
        <v>0.86987955286181062</v>
      </c>
      <c r="P79" s="3">
        <v>36038</v>
      </c>
      <c r="Q79" s="13">
        <f t="shared" si="4"/>
        <v>2.7235993667374032</v>
      </c>
      <c r="R79" s="13">
        <f>(SQRT((G79 - $G$209)^2 + (H79 - $H$209)^2 + (I79 - $I$209)^2))/$Q$199</f>
        <v>0.29138754290510227</v>
      </c>
      <c r="S79" s="13">
        <f t="shared" si="5"/>
        <v>0.92759890668874245</v>
      </c>
    </row>
    <row r="80" spans="1:19" x14ac:dyDescent="0.3">
      <c r="A80" s="3">
        <v>36068</v>
      </c>
      <c r="B80">
        <v>-1.2914279709842067</v>
      </c>
      <c r="C80" s="4">
        <f t="shared" si="6"/>
        <v>-0.10181438077287019</v>
      </c>
      <c r="D80">
        <f>VLOOKUP(A79,CPI!$A$15:$C$521,3,TRUE)</f>
        <v>1.6169154228855787E-2</v>
      </c>
      <c r="F80" s="3">
        <v>36068</v>
      </c>
      <c r="G80" s="5">
        <f>(B80-AVERAGE(B$4:B79))/STDEV(B$4:B79)</f>
        <v>-1.7376705001276938</v>
      </c>
      <c r="H80" s="5">
        <f>(C80-AVERAGE(C$4:C79))/STDEV(C$4:C79)</f>
        <v>-0.47705145761118278</v>
      </c>
      <c r="I80" s="5">
        <f>(D80-AVERAGE(D$4:D79))/STDEV(D$4:D79)</f>
        <v>-2.1624632872303886</v>
      </c>
      <c r="K80" s="3">
        <v>36068</v>
      </c>
      <c r="L80" s="13">
        <f t="shared" si="1"/>
        <v>2.1555143760880568</v>
      </c>
      <c r="M80" s="13">
        <f t="shared" si="2"/>
        <v>0.37426476296380873</v>
      </c>
      <c r="N80" s="13">
        <f t="shared" si="3"/>
        <v>0.85082658430666547</v>
      </c>
      <c r="P80" s="3">
        <v>36068</v>
      </c>
      <c r="Q80" s="13">
        <f t="shared" si="4"/>
        <v>2.3354539505586165</v>
      </c>
      <c r="R80" s="13">
        <f>(SQRT((G80 - $G$209)^2 + (H80 - $H$209)^2 + (I80 - $I$209)^2))/$Q$199</f>
        <v>0.2498613403029559</v>
      </c>
      <c r="S80" s="13">
        <f t="shared" si="5"/>
        <v>0.95392914500516368</v>
      </c>
    </row>
    <row r="81" spans="1:19" x14ac:dyDescent="0.3">
      <c r="A81" s="3">
        <v>36098</v>
      </c>
      <c r="B81">
        <v>-1.3349539169309805</v>
      </c>
      <c r="C81" s="4">
        <f t="shared" si="6"/>
        <v>-4.3525945946773836E-2</v>
      </c>
      <c r="D81">
        <f>VLOOKUP(A80,CPI!$A$15:$C$521,3,TRUE)</f>
        <v>1.4267990074441572E-2</v>
      </c>
      <c r="F81" s="3">
        <v>36098</v>
      </c>
      <c r="G81" s="5">
        <f>(B81-AVERAGE(B$4:B80))/STDEV(B$4:B80)</f>
        <v>-1.7506593282397698</v>
      </c>
      <c r="H81" s="5">
        <f>(C81-AVERAGE(C$4:C80))/STDEV(C$4:C80)</f>
        <v>-0.13677935121747933</v>
      </c>
      <c r="I81" s="5">
        <f>(D81-AVERAGE(D$4:D80))/STDEV(D$4:D80)</f>
        <v>-2.4685577742830027</v>
      </c>
      <c r="K81" s="3">
        <v>36098</v>
      </c>
      <c r="L81" s="13">
        <f t="shared" ref="L81:L144" si="7">SQRT((G81 - $G$265)^2 + (H81 - $H$265)^2 + (I81 - $I$265)^2)</f>
        <v>2.3329609710600412</v>
      </c>
      <c r="M81" s="13">
        <f t="shared" ref="M81:M144" si="8">(SQRT((G81 - $G$265)^2 + (H81 - $H$265)^2 + (I81 - $I$265)^2))/$L$199</f>
        <v>0.40507504590260907</v>
      </c>
      <c r="N81" s="13">
        <f t="shared" ref="N81:N144" si="9">(1 - M81^3)^3</f>
        <v>0.81355878721484032</v>
      </c>
      <c r="P81" s="3">
        <v>36098</v>
      </c>
      <c r="Q81" s="13">
        <f t="shared" ref="Q81:Q144" si="10">SQRT((G81 - $G$209)^2 + (H81 - $H$209)^2 + (I81 - $I$209)^2)</f>
        <v>1.9005664048247037</v>
      </c>
      <c r="R81" s="13">
        <f>(SQRT((G81 - $G$209)^2 + (H81 - $H$209)^2 + (I81 - $I$209)^2))/$Q$199</f>
        <v>0.20333437494268933</v>
      </c>
      <c r="S81" s="13">
        <f t="shared" ref="S81:S144" si="11">(1 - R81^3)^3</f>
        <v>0.97499093167065443</v>
      </c>
    </row>
    <row r="82" spans="1:19" x14ac:dyDescent="0.3">
      <c r="A82" s="3">
        <v>36129</v>
      </c>
      <c r="B82">
        <v>-1.3292668402511534</v>
      </c>
      <c r="C82" s="4">
        <f t="shared" si="6"/>
        <v>5.6870766798271521E-3</v>
      </c>
      <c r="D82">
        <f>VLOOKUP(A81,CPI!$A$15:$C$521,3,TRUE)</f>
        <v>1.4860681114551078E-2</v>
      </c>
      <c r="F82" s="3">
        <v>36129</v>
      </c>
      <c r="G82" s="5">
        <f>(B82-AVERAGE(B$4:B81))/STDEV(B$4:B81)</f>
        <v>-1.6985105673507304</v>
      </c>
      <c r="H82" s="5">
        <f>(C82-AVERAGE(C$4:C81))/STDEV(C$4:C81)</f>
        <v>0.1500386296016043</v>
      </c>
      <c r="I82" s="5">
        <f>(D82-AVERAGE(D$4:D81))/STDEV(D$4:D81)</f>
        <v>-2.2454655435889763</v>
      </c>
      <c r="K82" s="3">
        <v>36129</v>
      </c>
      <c r="L82" s="13">
        <f t="shared" si="7"/>
        <v>2.1547372899691188</v>
      </c>
      <c r="M82" s="13">
        <f t="shared" si="8"/>
        <v>0.37412983649088272</v>
      </c>
      <c r="N82" s="13">
        <f t="shared" si="9"/>
        <v>0.85097926858635087</v>
      </c>
      <c r="P82" s="3">
        <v>36129</v>
      </c>
      <c r="Q82" s="13">
        <f t="shared" si="10"/>
        <v>1.9670329620836977</v>
      </c>
      <c r="R82" s="13">
        <f>(SQRT((G82 - $G$209)^2 + (H82 - $H$209)^2 + (I82 - $I$209)^2))/$Q$199</f>
        <v>0.21044537924148232</v>
      </c>
      <c r="S82" s="13">
        <f t="shared" si="11"/>
        <v>0.97229963416332077</v>
      </c>
    </row>
    <row r="83" spans="1:19" x14ac:dyDescent="0.3">
      <c r="A83" s="3">
        <v>36160</v>
      </c>
      <c r="B83">
        <v>-1.2788966025060013</v>
      </c>
      <c r="C83" s="4">
        <f t="shared" si="6"/>
        <v>5.0370237745152036E-2</v>
      </c>
      <c r="D83">
        <f>VLOOKUP(A82,CPI!$A$15:$C$521,3,TRUE)</f>
        <v>1.4842300556586085E-2</v>
      </c>
      <c r="F83" s="3">
        <v>36160</v>
      </c>
      <c r="G83" s="5">
        <f>(B83-AVERAGE(B$4:B82))/STDEV(B$4:B82)</f>
        <v>-1.5925976612939075</v>
      </c>
      <c r="H83" s="5">
        <f>(C83-AVERAGE(C$4:C82))/STDEV(C$4:C82)</f>
        <v>0.4103336948894501</v>
      </c>
      <c r="I83" s="5">
        <f>(D83-AVERAGE(D$4:D82))/STDEV(D$4:D82)</f>
        <v>-2.166079570752435</v>
      </c>
      <c r="K83" s="3">
        <v>36160</v>
      </c>
      <c r="L83" s="13">
        <f t="shared" si="7"/>
        <v>2.0695824021309144</v>
      </c>
      <c r="M83" s="13">
        <f t="shared" si="8"/>
        <v>0.35934428262702239</v>
      </c>
      <c r="N83" s="13">
        <f t="shared" si="9"/>
        <v>0.86715483283235373</v>
      </c>
      <c r="P83" s="3">
        <v>36160</v>
      </c>
      <c r="Q83" s="13">
        <f t="shared" si="10"/>
        <v>1.9907845798542443</v>
      </c>
      <c r="R83" s="13">
        <f>(SQRT((G83 - $G$209)^2 + (H83 - $H$209)^2 + (I83 - $I$209)^2))/$Q$199</f>
        <v>0.21298647453864833</v>
      </c>
      <c r="S83" s="13">
        <f t="shared" si="11"/>
        <v>0.9712938780577961</v>
      </c>
    </row>
    <row r="84" spans="1:19" x14ac:dyDescent="0.3">
      <c r="A84" s="3">
        <v>36189</v>
      </c>
      <c r="B84">
        <v>-1.1840261673523733</v>
      </c>
      <c r="C84" s="4">
        <f t="shared" si="6"/>
        <v>9.487043515362803E-2</v>
      </c>
      <c r="D84">
        <f>VLOOKUP(A83,CPI!$A$15:$C$521,3,TRUE)</f>
        <v>1.606922126081578E-2</v>
      </c>
      <c r="F84" s="3">
        <v>36189</v>
      </c>
      <c r="G84" s="5">
        <f>(B84-AVERAGE(B$4:B83))/STDEV(B$4:B83)</f>
        <v>-1.4368563169565487</v>
      </c>
      <c r="H84" s="5">
        <f>(C84-AVERAGE(C$4:C83))/STDEV(C$4:C83)</f>
        <v>0.66893088172632242</v>
      </c>
      <c r="I84" s="5">
        <f>(D84-AVERAGE(D$4:D83))/STDEV(D$4:D83)</f>
        <v>-1.8629124270557913</v>
      </c>
      <c r="K84" s="3">
        <v>36189</v>
      </c>
      <c r="L84" s="13">
        <f t="shared" si="7"/>
        <v>1.8557739857883282</v>
      </c>
      <c r="M84" s="13">
        <f t="shared" si="8"/>
        <v>0.32222044937875999</v>
      </c>
      <c r="N84" s="13">
        <f t="shared" si="9"/>
        <v>0.9029556420579018</v>
      </c>
      <c r="P84" s="3">
        <v>36189</v>
      </c>
      <c r="Q84" s="13">
        <f t="shared" si="10"/>
        <v>2.2800640810734882</v>
      </c>
      <c r="R84" s="13">
        <f>(SQRT((G84 - $G$209)^2 + (H84 - $H$209)^2 + (I84 - $I$209)^2))/$Q$199</f>
        <v>0.24393538872277185</v>
      </c>
      <c r="S84" s="13">
        <f t="shared" si="11"/>
        <v>0.95708327803754589</v>
      </c>
    </row>
    <row r="85" spans="1:19" x14ac:dyDescent="0.3">
      <c r="A85" s="3">
        <v>36217</v>
      </c>
      <c r="B85">
        <v>-1.0468567339725876</v>
      </c>
      <c r="C85" s="4">
        <f t="shared" si="6"/>
        <v>0.13716943337978571</v>
      </c>
      <c r="D85">
        <f>VLOOKUP(A84,CPI!$A$15:$C$521,3,TRUE)</f>
        <v>1.6666666666666829E-2</v>
      </c>
      <c r="F85" s="3">
        <v>36217</v>
      </c>
      <c r="G85" s="5">
        <f>(B85-AVERAGE(B$4:B84))/STDEV(B$4:B84)</f>
        <v>-1.2360693138570114</v>
      </c>
      <c r="H85" s="5">
        <f>(C85-AVERAGE(C$4:C84))/STDEV(C$4:C84)</f>
        <v>0.91249319627682102</v>
      </c>
      <c r="I85" s="5">
        <f>(D85-AVERAGE(D$4:D84))/STDEV(D$4:D84)</f>
        <v>-1.7029820933615176</v>
      </c>
      <c r="K85" s="3">
        <v>36217</v>
      </c>
      <c r="L85" s="13">
        <f t="shared" si="7"/>
        <v>1.7502613970353325</v>
      </c>
      <c r="M85" s="13">
        <f t="shared" si="8"/>
        <v>0.30390016144312315</v>
      </c>
      <c r="N85" s="13">
        <f t="shared" si="9"/>
        <v>0.91814074599583406</v>
      </c>
      <c r="P85" s="3">
        <v>36217</v>
      </c>
      <c r="Q85" s="13">
        <f t="shared" si="10"/>
        <v>2.4962093218258423</v>
      </c>
      <c r="R85" s="13">
        <f>(SQRT((G85 - $G$209)^2 + (H85 - $H$209)^2 + (I85 - $I$209)^2))/$Q$199</f>
        <v>0.26705994638813302</v>
      </c>
      <c r="S85" s="13">
        <f t="shared" si="11"/>
        <v>0.9439404937657031</v>
      </c>
    </row>
    <row r="86" spans="1:19" x14ac:dyDescent="0.3">
      <c r="A86" s="3">
        <v>36250</v>
      </c>
      <c r="B86">
        <v>-0.87376831908840658</v>
      </c>
      <c r="C86" s="4">
        <f t="shared" si="6"/>
        <v>0.17308841488418103</v>
      </c>
      <c r="D86">
        <f>VLOOKUP(A85,CPI!$A$15:$C$521,3,TRUE)</f>
        <v>1.6666666666666829E-2</v>
      </c>
      <c r="F86" s="3">
        <v>36250</v>
      </c>
      <c r="G86" s="5">
        <f>(B86-AVERAGE(B$4:B85))/STDEV(B$4:B85)</f>
        <v>-0.99839831420676028</v>
      </c>
      <c r="H86" s="5">
        <f>(C86-AVERAGE(C$4:C85))/STDEV(C$4:C85)</f>
        <v>1.1144582529289908</v>
      </c>
      <c r="I86" s="5">
        <f>(D86-AVERAGE(D$4:D85))/STDEV(D$4:D85)</f>
        <v>-1.66317813006044</v>
      </c>
      <c r="K86" s="3">
        <v>36250</v>
      </c>
      <c r="L86" s="13">
        <f t="shared" si="7"/>
        <v>1.7170607137069049</v>
      </c>
      <c r="M86" s="13">
        <f t="shared" si="8"/>
        <v>0.29813548364092662</v>
      </c>
      <c r="N86" s="13">
        <f t="shared" si="9"/>
        <v>0.92258898511818643</v>
      </c>
      <c r="P86" s="3">
        <v>36250</v>
      </c>
      <c r="Q86" s="13">
        <f t="shared" si="10"/>
        <v>2.6508473324876793</v>
      </c>
      <c r="R86" s="13">
        <f>(SQRT((G86 - $G$209)^2 + (H86 - $H$209)^2 + (I86 - $I$209)^2))/$Q$199</f>
        <v>0.28360407931634063</v>
      </c>
      <c r="S86" s="13">
        <f t="shared" si="11"/>
        <v>0.93311719451379449</v>
      </c>
    </row>
    <row r="87" spans="1:19" x14ac:dyDescent="0.3">
      <c r="A87" s="3">
        <v>36280</v>
      </c>
      <c r="B87">
        <v>-0.67067666100234902</v>
      </c>
      <c r="C87" s="4">
        <f t="shared" si="6"/>
        <v>0.20309165808605756</v>
      </c>
      <c r="D87">
        <f>VLOOKUP(A86,CPI!$A$15:$C$521,3,TRUE)</f>
        <v>1.7283950617283939E-2</v>
      </c>
      <c r="F87" s="3">
        <v>36280</v>
      </c>
      <c r="G87" s="5">
        <f>(B87-AVERAGE(B$4:B86))/STDEV(B$4:B86)</f>
        <v>-0.72973731561956212</v>
      </c>
      <c r="H87" s="5">
        <f>(C87-AVERAGE(C$4:C86))/STDEV(C$4:C86)</f>
        <v>1.2764360223410296</v>
      </c>
      <c r="I87" s="5">
        <f>(D87-AVERAGE(D$4:D86))/STDEV(D$4:D86)</f>
        <v>-1.5152199170069476</v>
      </c>
      <c r="K87" s="3">
        <v>36280</v>
      </c>
      <c r="L87" s="13">
        <f t="shared" si="7"/>
        <v>1.649509352440226</v>
      </c>
      <c r="M87" s="13">
        <f t="shared" si="8"/>
        <v>0.28640645297761019</v>
      </c>
      <c r="N87" s="13">
        <f t="shared" si="9"/>
        <v>0.93116226211525011</v>
      </c>
      <c r="P87" s="3">
        <v>36280</v>
      </c>
      <c r="Q87" s="13">
        <f t="shared" si="10"/>
        <v>2.9329750541393431</v>
      </c>
      <c r="R87" s="13">
        <f>(SQRT((G87 - $G$209)^2 + (H87 - $H$209)^2 + (I87 - $I$209)^2))/$Q$199</f>
        <v>0.31378785179091367</v>
      </c>
      <c r="S87" s="13">
        <f t="shared" si="11"/>
        <v>0.91014496928117972</v>
      </c>
    </row>
    <row r="88" spans="1:19" x14ac:dyDescent="0.3">
      <c r="A88" s="3">
        <v>36311</v>
      </c>
      <c r="B88">
        <v>-0.4396229232763626</v>
      </c>
      <c r="C88" s="4">
        <f t="shared" si="6"/>
        <v>0.23105373772598642</v>
      </c>
      <c r="D88">
        <f>VLOOKUP(A87,CPI!$A$15:$C$521,3,TRUE)</f>
        <v>2.2811344019728619E-2</v>
      </c>
      <c r="F88" s="3">
        <v>36311</v>
      </c>
      <c r="G88" s="5">
        <f>(B88-AVERAGE(B$4:B87))/STDEV(B$4:B87)</f>
        <v>-0.43020986139844164</v>
      </c>
      <c r="H88" s="5">
        <f>(C88-AVERAGE(C$4:C87))/STDEV(C$4:C87)</f>
        <v>1.4209190040694069</v>
      </c>
      <c r="I88" s="5">
        <f>(D88-AVERAGE(D$4:D87))/STDEV(D$4:D87)</f>
        <v>-0.50096477893649038</v>
      </c>
      <c r="K88" s="3">
        <v>36311</v>
      </c>
      <c r="L88" s="13">
        <f t="shared" si="7"/>
        <v>1.5766430550811925</v>
      </c>
      <c r="M88" s="13">
        <f t="shared" si="8"/>
        <v>0.27375458305196282</v>
      </c>
      <c r="N88" s="13">
        <f t="shared" si="9"/>
        <v>0.93970723839070114</v>
      </c>
      <c r="P88" s="3">
        <v>36311</v>
      </c>
      <c r="Q88" s="13">
        <f t="shared" si="10"/>
        <v>3.9677213077732145</v>
      </c>
      <c r="R88" s="13">
        <f>(SQRT((G88 - $G$209)^2 + (H88 - $H$209)^2 + (I88 - $I$209)^2))/$Q$199</f>
        <v>0.42449142003921098</v>
      </c>
      <c r="S88" s="13">
        <f t="shared" si="11"/>
        <v>0.7876336974435828</v>
      </c>
    </row>
    <row r="89" spans="1:19" x14ac:dyDescent="0.3">
      <c r="A89" s="3">
        <v>36341</v>
      </c>
      <c r="B89">
        <v>-0.17811864369072231</v>
      </c>
      <c r="C89" s="4">
        <f t="shared" si="6"/>
        <v>0.26150427958564026</v>
      </c>
      <c r="D89">
        <f>VLOOKUP(A88,CPI!$A$15:$C$521,3,TRUE)</f>
        <v>2.091020910209096E-2</v>
      </c>
      <c r="F89" s="3">
        <v>36341</v>
      </c>
      <c r="G89" s="5">
        <f>(B89-AVERAGE(B$4:B88))/STDEV(B$4:B88)</f>
        <v>-9.4098070242628201E-2</v>
      </c>
      <c r="H89" s="5">
        <f>(C89-AVERAGE(C$4:C88))/STDEV(C$4:C88)</f>
        <v>1.5738139758843546</v>
      </c>
      <c r="I89" s="5">
        <f>(D89-AVERAGE(D$4:D88))/STDEV(D$4:D88)</f>
        <v>-0.83758454171940977</v>
      </c>
      <c r="K89" s="3">
        <v>36341</v>
      </c>
      <c r="L89" s="13">
        <f t="shared" si="7"/>
        <v>1.6552203933363792</v>
      </c>
      <c r="M89" s="13">
        <f t="shared" si="8"/>
        <v>0.28739806843190119</v>
      </c>
      <c r="N89" s="13">
        <f t="shared" si="9"/>
        <v>0.93046194376616131</v>
      </c>
      <c r="P89" s="3">
        <v>36341</v>
      </c>
      <c r="Q89" s="13">
        <f t="shared" si="10"/>
        <v>3.8856355891711791</v>
      </c>
      <c r="R89" s="13">
        <f>(SQRT((G89 - $G$209)^2 + (H89 - $H$209)^2 + (I89 - $I$209)^2))/$Q$199</f>
        <v>0.41570938104215432</v>
      </c>
      <c r="S89" s="13">
        <f t="shared" si="11"/>
        <v>0.7995908442795181</v>
      </c>
    </row>
    <row r="90" spans="1:19" x14ac:dyDescent="0.3">
      <c r="A90" s="3">
        <v>36371</v>
      </c>
      <c r="B90">
        <v>0.11623964172036154</v>
      </c>
      <c r="C90" s="4">
        <f t="shared" si="6"/>
        <v>0.29435828541108383</v>
      </c>
      <c r="D90">
        <f>VLOOKUP(A89,CPI!$A$15:$C$521,3,TRUE)</f>
        <v>1.9656019656019597E-2</v>
      </c>
      <c r="F90" s="3">
        <v>36371</v>
      </c>
      <c r="G90" s="5">
        <f>(B90-AVERAGE(B$4:B89))/STDEV(B$4:B89)</f>
        <v>0.28364143016785975</v>
      </c>
      <c r="H90" s="5">
        <f>(C90-AVERAGE(C$4:C89))/STDEV(C$4:C89)</f>
        <v>1.7327120636489795</v>
      </c>
      <c r="I90" s="5">
        <f>(D90-AVERAGE(D$4:D89))/STDEV(D$4:D89)</f>
        <v>-1.0542345832861832</v>
      </c>
      <c r="K90" s="3">
        <v>36371</v>
      </c>
      <c r="L90" s="13">
        <f t="shared" si="7"/>
        <v>1.8645849774887473</v>
      </c>
      <c r="M90" s="13">
        <f t="shared" si="8"/>
        <v>0.32375031332066428</v>
      </c>
      <c r="N90" s="13">
        <f t="shared" si="9"/>
        <v>0.90161444994423257</v>
      </c>
      <c r="P90" s="3">
        <v>36371</v>
      </c>
      <c r="Q90" s="13">
        <f t="shared" si="10"/>
        <v>3.9822736997891388</v>
      </c>
      <c r="R90" s="13">
        <f>(SQRT((G90 - $G$209)^2 + (H90 - $H$209)^2 + (I90 - $I$209)^2))/$Q$199</f>
        <v>0.42604832514232516</v>
      </c>
      <c r="S90" s="13">
        <f t="shared" si="11"/>
        <v>0.785474362929928</v>
      </c>
    </row>
    <row r="91" spans="1:19" x14ac:dyDescent="0.3">
      <c r="A91" s="3">
        <v>36403</v>
      </c>
      <c r="B91">
        <v>0.44077933645978051</v>
      </c>
      <c r="C91" s="4">
        <f t="shared" si="6"/>
        <v>0.32453969473941896</v>
      </c>
      <c r="D91">
        <f>VLOOKUP(A90,CPI!$A$15:$C$521,3,TRUE)</f>
        <v>2.1446078431372584E-2</v>
      </c>
      <c r="F91" s="3">
        <v>36403</v>
      </c>
      <c r="G91" s="5">
        <f>(B91-AVERAGE(B$4:B90))/STDEV(B$4:B90)</f>
        <v>0.70000444771141301</v>
      </c>
      <c r="H91" s="5">
        <f>(C91-AVERAGE(C$4:C90))/STDEV(C$4:C90)</f>
        <v>1.8663667571344777</v>
      </c>
      <c r="I91" s="5">
        <f>(D91-AVERAGE(D$4:D90))/STDEV(D$4:D90)</f>
        <v>-0.72072325520498515</v>
      </c>
      <c r="K91" s="3">
        <v>36403</v>
      </c>
      <c r="L91" s="13">
        <f t="shared" si="7"/>
        <v>2.1037475996957387</v>
      </c>
      <c r="M91" s="13">
        <f t="shared" si="8"/>
        <v>0.36527643028980755</v>
      </c>
      <c r="N91" s="13">
        <f t="shared" si="9"/>
        <v>0.86079724496819987</v>
      </c>
      <c r="P91" s="3">
        <v>36403</v>
      </c>
      <c r="Q91" s="13">
        <f t="shared" si="10"/>
        <v>4.5258201792252395</v>
      </c>
      <c r="R91" s="13">
        <f>(SQRT((G91 - $G$209)^2 + (H91 - $H$209)^2 + (I91 - $I$209)^2))/$Q$199</f>
        <v>0.48420029676924276</v>
      </c>
      <c r="S91" s="13">
        <f t="shared" si="11"/>
        <v>0.69663575490472085</v>
      </c>
    </row>
    <row r="92" spans="1:19" x14ac:dyDescent="0.3">
      <c r="A92" s="3">
        <v>36433</v>
      </c>
      <c r="B92">
        <v>0.7891777678246954</v>
      </c>
      <c r="C92" s="4">
        <f t="shared" si="6"/>
        <v>0.34839843136491488</v>
      </c>
      <c r="D92">
        <f>VLOOKUP(A91,CPI!$A$15:$C$521,3,TRUE)</f>
        <v>2.2643818849449104E-2</v>
      </c>
      <c r="F92" s="3">
        <v>36433</v>
      </c>
      <c r="G92" s="5">
        <f>(B92-AVERAGE(B$4:B91))/STDEV(B$4:B91)</f>
        <v>1.1442937211773252</v>
      </c>
      <c r="H92" s="5">
        <f>(C92-AVERAGE(C$4:C91))/STDEV(C$4:C91)</f>
        <v>1.9545268374121674</v>
      </c>
      <c r="I92" s="5">
        <f>(D92-AVERAGE(D$4:D91))/STDEV(D$4:D91)</f>
        <v>-0.4992838854556651</v>
      </c>
      <c r="K92" s="3">
        <v>36433</v>
      </c>
      <c r="L92" s="13">
        <f t="shared" si="7"/>
        <v>2.402663178601057</v>
      </c>
      <c r="M92" s="13">
        <f t="shared" si="8"/>
        <v>0.41717753080031439</v>
      </c>
      <c r="N92" s="13">
        <f t="shared" si="9"/>
        <v>0.79761836181502999</v>
      </c>
      <c r="P92" s="3">
        <v>36433</v>
      </c>
      <c r="Q92" s="13">
        <f t="shared" si="10"/>
        <v>5.0021627238591426</v>
      </c>
      <c r="R92" s="13">
        <f>(SQRT((G92 - $G$209)^2 + (H92 - $H$209)^2 + (I92 - $I$209)^2))/$Q$199</f>
        <v>0.53516237487704676</v>
      </c>
      <c r="S92" s="13">
        <f t="shared" si="11"/>
        <v>0.60706484123965498</v>
      </c>
    </row>
    <row r="93" spans="1:19" x14ac:dyDescent="0.3">
      <c r="A93" s="3">
        <v>36462</v>
      </c>
      <c r="B93">
        <v>1.1465562988576967</v>
      </c>
      <c r="C93" s="4">
        <f t="shared" si="6"/>
        <v>0.35737853103300132</v>
      </c>
      <c r="D93">
        <f>VLOOKUP(A92,CPI!$A$15:$C$521,3,TRUE)</f>
        <v>2.629969418960254E-2</v>
      </c>
      <c r="F93" s="3">
        <v>36462</v>
      </c>
      <c r="G93" s="5">
        <f>(B93-AVERAGE(B$4:B92))/STDEV(B$4:B92)</f>
        <v>1.5905632954309026</v>
      </c>
      <c r="H93" s="5">
        <f>(C93-AVERAGE(C$4:C92))/STDEV(C$4:C92)</f>
        <v>1.9527096776417656</v>
      </c>
      <c r="I93" s="5">
        <f>(D93-AVERAGE(D$4:D92))/STDEV(D$4:D92)</f>
        <v>0.16403900564154394</v>
      </c>
      <c r="K93" s="3">
        <v>36462</v>
      </c>
      <c r="L93" s="13">
        <f t="shared" si="7"/>
        <v>2.8191491081168278</v>
      </c>
      <c r="M93" s="13">
        <f t="shared" si="8"/>
        <v>0.48949252411104038</v>
      </c>
      <c r="N93" s="13">
        <f t="shared" si="9"/>
        <v>0.68780167129939396</v>
      </c>
      <c r="P93" s="3">
        <v>36462</v>
      </c>
      <c r="Q93" s="13">
        <f t="shared" si="10"/>
        <v>5.7731495009163911</v>
      </c>
      <c r="R93" s="13">
        <f>(SQRT((G93 - $G$209)^2 + (H93 - $H$209)^2 + (I93 - $I$209)^2))/$Q$199</f>
        <v>0.61764731936730433</v>
      </c>
      <c r="S93" s="13">
        <f t="shared" si="11"/>
        <v>0.44660042468870187</v>
      </c>
    </row>
    <row r="94" spans="1:19" x14ac:dyDescent="0.3">
      <c r="A94" s="3">
        <v>36494</v>
      </c>
      <c r="B94">
        <v>1.4966752350371906</v>
      </c>
      <c r="C94" s="4">
        <f t="shared" si="6"/>
        <v>0.35011893617949386</v>
      </c>
      <c r="D94">
        <f>VLOOKUP(A93,CPI!$A$15:$C$521,3,TRUE)</f>
        <v>2.56253813300793E-2</v>
      </c>
      <c r="F94" s="3">
        <v>36494</v>
      </c>
      <c r="G94" s="5">
        <f>(B94-AVERAGE(B$4:B93))/STDEV(B$4:B93)</f>
        <v>2.0076742359816104</v>
      </c>
      <c r="H94" s="5">
        <f>(C94-AVERAGE(C$4:C93))/STDEV(C$4:C93)</f>
        <v>1.8618845896516092</v>
      </c>
      <c r="I94" s="5">
        <f>(D94-AVERAGE(D$4:D93))/STDEV(D$4:D93)</f>
        <v>4.0734599544515915E-2</v>
      </c>
      <c r="K94" s="3">
        <v>36494</v>
      </c>
      <c r="L94" s="13">
        <f t="shared" si="7"/>
        <v>2.9880980331886433</v>
      </c>
      <c r="M94" s="13">
        <f t="shared" si="8"/>
        <v>0.51882734557938492</v>
      </c>
      <c r="N94" s="13">
        <f t="shared" si="9"/>
        <v>0.63681316330867677</v>
      </c>
      <c r="P94" s="3">
        <v>36494</v>
      </c>
      <c r="Q94" s="13">
        <f t="shared" si="10"/>
        <v>5.9653310495225043</v>
      </c>
      <c r="R94" s="13">
        <f>(SQRT((G94 - $G$209)^2 + (H94 - $H$209)^2 + (I94 - $I$209)^2))/$Q$199</f>
        <v>0.63820809270421197</v>
      </c>
      <c r="S94" s="13">
        <f t="shared" si="11"/>
        <v>0.40530899858202857</v>
      </c>
    </row>
    <row r="95" spans="1:19" x14ac:dyDescent="0.3">
      <c r="A95" s="3">
        <v>36525</v>
      </c>
      <c r="B95">
        <v>1.8225054806779255</v>
      </c>
      <c r="C95" s="4">
        <f t="shared" si="6"/>
        <v>0.32583024564073493</v>
      </c>
      <c r="D95">
        <f>VLOOKUP(A94,CPI!$A$15:$C$521,3,TRUE)</f>
        <v>2.6203534430225606E-2</v>
      </c>
      <c r="F95" s="3">
        <v>36525</v>
      </c>
      <c r="G95" s="5">
        <f>(B95-AVERAGE(B$4:B94))/STDEV(B$4:B94)</f>
        <v>2.3635348720006801</v>
      </c>
      <c r="H95" s="5">
        <f>(C95-AVERAGE(C$4:C94))/STDEV(C$4:C94)</f>
        <v>1.6858222758003614</v>
      </c>
      <c r="I95" s="5">
        <f>(D95-AVERAGE(D$4:D94))/STDEV(D$4:D94)</f>
        <v>0.14602396927033448</v>
      </c>
      <c r="K95" s="3">
        <v>36525</v>
      </c>
      <c r="L95" s="13">
        <f t="shared" si="7"/>
        <v>3.1761807659009462</v>
      </c>
      <c r="M95" s="13">
        <f t="shared" si="8"/>
        <v>0.55148439493941193</v>
      </c>
      <c r="N95" s="13">
        <f t="shared" si="9"/>
        <v>0.57650013014717805</v>
      </c>
      <c r="P95" s="3">
        <v>36525</v>
      </c>
      <c r="Q95" s="13">
        <f t="shared" si="10"/>
        <v>6.2720894531480349</v>
      </c>
      <c r="R95" s="13">
        <f>(SQRT((G95 - $G$209)^2 + (H95 - $H$209)^2 + (I95 - $I$209)^2))/$Q$199</f>
        <v>0.67102700821343753</v>
      </c>
      <c r="S95" s="13">
        <f t="shared" si="11"/>
        <v>0.33985183719436263</v>
      </c>
    </row>
    <row r="96" spans="1:19" x14ac:dyDescent="0.3">
      <c r="A96" s="3">
        <v>36556</v>
      </c>
      <c r="B96">
        <v>2.1075944598771108</v>
      </c>
      <c r="C96" s="4">
        <f t="shared" si="6"/>
        <v>0.2850889791991853</v>
      </c>
      <c r="D96">
        <f>VLOOKUP(A95,CPI!$A$15:$C$521,3,TRUE)</f>
        <v>2.6763990267639981E-2</v>
      </c>
      <c r="F96" s="3">
        <v>36556</v>
      </c>
      <c r="G96" s="5">
        <f>(B96-AVERAGE(B$4:B95))/STDEV(B$4:B95)</f>
        <v>2.6319868144732141</v>
      </c>
      <c r="H96" s="5">
        <f>(C96-AVERAGE(C$4:C95))/STDEV(C$4:C95)</f>
        <v>1.4331518052353855</v>
      </c>
      <c r="I96" s="5">
        <f>(D96-AVERAGE(D$4:D95))/STDEV(D$4:D95)</f>
        <v>0.24805652679167495</v>
      </c>
      <c r="K96" s="3">
        <v>36556</v>
      </c>
      <c r="L96" s="13">
        <f t="shared" si="7"/>
        <v>3.2950019673511415</v>
      </c>
      <c r="M96" s="13">
        <f t="shared" si="8"/>
        <v>0.57211547459685308</v>
      </c>
      <c r="N96" s="13">
        <f t="shared" si="9"/>
        <v>0.53684722366381643</v>
      </c>
      <c r="P96" s="3">
        <v>36556</v>
      </c>
      <c r="Q96" s="13">
        <f t="shared" si="10"/>
        <v>6.5148337291467042</v>
      </c>
      <c r="R96" s="13">
        <f>(SQRT((G96 - $G$209)^2 + (H96 - $H$209)^2 + (I96 - $I$209)^2))/$Q$199</f>
        <v>0.69699729554767964</v>
      </c>
      <c r="S96" s="13">
        <f t="shared" si="11"/>
        <v>0.28932293177364865</v>
      </c>
    </row>
    <row r="97" spans="1:19" x14ac:dyDescent="0.3">
      <c r="A97" s="3">
        <v>36585</v>
      </c>
      <c r="B97">
        <v>2.3418734871724669</v>
      </c>
      <c r="C97" s="4">
        <f t="shared" si="6"/>
        <v>0.2342790272953561</v>
      </c>
      <c r="D97">
        <f>VLOOKUP(A96,CPI!$A$15:$C$521,3,TRUE)</f>
        <v>2.7929568913175329E-2</v>
      </c>
      <c r="F97" s="3">
        <v>36585</v>
      </c>
      <c r="G97" s="5">
        <f>(B97-AVERAGE(B$4:B96))/STDEV(B$4:B96)</f>
        <v>2.8036588287173725</v>
      </c>
      <c r="H97" s="5">
        <f>(C97-AVERAGE(C$4:C96))/STDEV(C$4:C96)</f>
        <v>1.1394977609029353</v>
      </c>
      <c r="I97" s="5">
        <f>(D97-AVERAGE(D$4:D96))/STDEV(D$4:D96)</f>
        <v>0.46162037573080233</v>
      </c>
      <c r="K97" s="3">
        <v>36585</v>
      </c>
      <c r="L97" s="13">
        <f t="shared" si="7"/>
        <v>3.3947864650720012</v>
      </c>
      <c r="M97" s="13">
        <f t="shared" si="8"/>
        <v>0.5894411866409256</v>
      </c>
      <c r="N97" s="13">
        <f t="shared" si="9"/>
        <v>0.50284680437695051</v>
      </c>
      <c r="P97" s="3">
        <v>36585</v>
      </c>
      <c r="Q97" s="13">
        <f t="shared" si="10"/>
        <v>6.7667873696647129</v>
      </c>
      <c r="R97" s="13">
        <f>(SQRT((G97 - $G$209)^2 + (H97 - $H$209)^2 + (I97 - $I$209)^2))/$Q$199</f>
        <v>0.72395285778386964</v>
      </c>
      <c r="S97" s="13">
        <f t="shared" si="11"/>
        <v>0.23898674141649501</v>
      </c>
    </row>
    <row r="98" spans="1:19" x14ac:dyDescent="0.3">
      <c r="A98" s="3">
        <v>36616</v>
      </c>
      <c r="B98">
        <v>2.512228681249725</v>
      </c>
      <c r="C98" s="4">
        <f t="shared" si="6"/>
        <v>0.17035519407725808</v>
      </c>
      <c r="D98">
        <f>VLOOKUP(A97,CPI!$A$15:$C$521,3,TRUE)</f>
        <v>3.2179720704310855E-2</v>
      </c>
      <c r="F98" s="3">
        <v>36616</v>
      </c>
      <c r="G98" s="5">
        <f>(B98-AVERAGE(B$4:B97))/STDEV(B$4:B97)</f>
        <v>2.8738681520864371</v>
      </c>
      <c r="H98" s="5">
        <f>(C98-AVERAGE(C$4:C97))/STDEV(C$4:C97)</f>
        <v>0.78603491055058139</v>
      </c>
      <c r="I98" s="5">
        <f>(D98-AVERAGE(D$4:D97))/STDEV(D$4:D97)</f>
        <v>1.245867158011035</v>
      </c>
      <c r="K98" s="3">
        <v>36616</v>
      </c>
      <c r="L98" s="13">
        <f t="shared" si="7"/>
        <v>3.7208391882785694</v>
      </c>
      <c r="M98" s="13">
        <f t="shared" si="8"/>
        <v>0.64605414479065382</v>
      </c>
      <c r="N98" s="13">
        <f t="shared" si="9"/>
        <v>0.38957052740445086</v>
      </c>
      <c r="P98" s="3">
        <v>36616</v>
      </c>
      <c r="Q98" s="13">
        <f t="shared" si="10"/>
        <v>7.3491894478344841</v>
      </c>
      <c r="R98" s="13">
        <f>(SQRT((G98 - $G$209)^2 + (H98 - $H$209)^2 + (I98 - $I$209)^2))/$Q$199</f>
        <v>0.78626184221574813</v>
      </c>
      <c r="S98" s="13">
        <f t="shared" si="11"/>
        <v>0.13573880383029249</v>
      </c>
    </row>
    <row r="99" spans="1:19" x14ac:dyDescent="0.3">
      <c r="A99" s="3">
        <v>36644</v>
      </c>
      <c r="B99">
        <v>2.6121603809928957</v>
      </c>
      <c r="C99" s="4">
        <f t="shared" si="6"/>
        <v>9.9931699743170732E-2</v>
      </c>
      <c r="D99">
        <f>VLOOKUP(A98,CPI!$A$15:$C$521,3,TRUE)</f>
        <v>3.762135922330101E-2</v>
      </c>
      <c r="F99" s="3">
        <v>36644</v>
      </c>
      <c r="G99" s="5">
        <f>(B99-AVERAGE(B$4:B98))/STDEV(B$4:B98)</f>
        <v>2.8517347215126576</v>
      </c>
      <c r="H99" s="5">
        <f>(C99-AVERAGE(C$4:C98))/STDEV(C$4:C98)</f>
        <v>0.40444673767633488</v>
      </c>
      <c r="I99" s="5">
        <f>(D99-AVERAGE(D$4:D98))/STDEV(D$4:D98)</f>
        <v>2.2342865954763527</v>
      </c>
      <c r="K99" s="3">
        <v>36644</v>
      </c>
      <c r="L99" s="13">
        <f t="shared" si="7"/>
        <v>4.2762657882805799</v>
      </c>
      <c r="M99" s="13">
        <f t="shared" si="8"/>
        <v>0.74249358731982507</v>
      </c>
      <c r="N99" s="13">
        <f t="shared" si="9"/>
        <v>0.20607499124289272</v>
      </c>
      <c r="P99" s="3">
        <v>36644</v>
      </c>
      <c r="Q99" s="13">
        <f t="shared" si="10"/>
        <v>8.0789349884406771</v>
      </c>
      <c r="R99" s="13">
        <f>(SQRT((G99 - $G$209)^2 + (H99 - $H$209)^2 + (I99 - $I$209)^2))/$Q$199</f>
        <v>0.86433454359029493</v>
      </c>
      <c r="S99" s="13">
        <f t="shared" si="11"/>
        <v>4.4466444395605542E-2</v>
      </c>
    </row>
    <row r="100" spans="1:19" x14ac:dyDescent="0.3">
      <c r="A100" s="3">
        <v>36677</v>
      </c>
      <c r="B100">
        <v>2.6492326727883651</v>
      </c>
      <c r="C100" s="4">
        <f t="shared" si="6"/>
        <v>3.7072291795469337E-2</v>
      </c>
      <c r="D100">
        <f>VLOOKUP(A99,CPI!$A$15:$C$521,3,TRUE)</f>
        <v>3.0138637733574392E-2</v>
      </c>
      <c r="F100" s="3">
        <v>36677</v>
      </c>
      <c r="G100" s="5">
        <f>(B100-AVERAGE(B$4:B99))/STDEV(B$4:B99)</f>
        <v>2.7624839365110376</v>
      </c>
      <c r="H100" s="5">
        <f>(C100-AVERAGE(C$4:C99))/STDEV(C$4:C99)</f>
        <v>6.5868331051868526E-2</v>
      </c>
      <c r="I100" s="5">
        <f>(D100-AVERAGE(D$4:D99))/STDEV(D$4:D99)</f>
        <v>0.8123322898780565</v>
      </c>
      <c r="K100" s="3">
        <v>36677</v>
      </c>
      <c r="L100" s="13">
        <f t="shared" si="7"/>
        <v>3.2941190832214806</v>
      </c>
      <c r="M100" s="13">
        <f t="shared" si="8"/>
        <v>0.57196217827780382</v>
      </c>
      <c r="N100" s="13">
        <f t="shared" si="9"/>
        <v>0.53714549130507161</v>
      </c>
      <c r="P100" s="3">
        <v>36677</v>
      </c>
      <c r="Q100" s="13">
        <f t="shared" si="10"/>
        <v>7.0171350936696735</v>
      </c>
      <c r="R100" s="13">
        <f>(SQRT((G100 - $G$209)^2 + (H100 - $H$209)^2 + (I100 - $I$209)^2))/$Q$199</f>
        <v>0.75073660911697226</v>
      </c>
      <c r="S100" s="13">
        <f t="shared" si="11"/>
        <v>0.1919809531441154</v>
      </c>
    </row>
    <row r="101" spans="1:19" x14ac:dyDescent="0.3">
      <c r="A101" s="3">
        <v>36707</v>
      </c>
      <c r="B101">
        <v>2.6266865519235076</v>
      </c>
      <c r="C101" s="4">
        <f t="shared" si="6"/>
        <v>-2.2546120864857411E-2</v>
      </c>
      <c r="D101">
        <f>VLOOKUP(A100,CPI!$A$15:$C$521,3,TRUE)</f>
        <v>3.1325301204819356E-2</v>
      </c>
      <c r="F101" s="3">
        <v>36707</v>
      </c>
      <c r="G101" s="5">
        <f>(B101-AVERAGE(B$4:B100))/STDEV(B$4:B100)</f>
        <v>2.6218892898470356</v>
      </c>
      <c r="H101" s="5">
        <f>(C101-AVERAGE(C$4:C100))/STDEV(C$4:C100)</f>
        <v>-0.25494769177050047</v>
      </c>
      <c r="I101" s="5">
        <f>(D101-AVERAGE(D$4:D100))/STDEV(D$4:D100)</f>
        <v>1.0205636120247339</v>
      </c>
      <c r="K101" s="3">
        <v>36707</v>
      </c>
      <c r="L101" s="13">
        <f t="shared" si="7"/>
        <v>3.2874407260178997</v>
      </c>
      <c r="M101" s="13">
        <f t="shared" si="8"/>
        <v>0.57080260643568881</v>
      </c>
      <c r="N101" s="13">
        <f t="shared" si="9"/>
        <v>0.53940005208236586</v>
      </c>
      <c r="P101" s="3">
        <v>36707</v>
      </c>
      <c r="Q101" s="13">
        <f t="shared" si="10"/>
        <v>7.106339877782065</v>
      </c>
      <c r="R101" s="13">
        <f>(SQRT((G101 - $G$209)^2 + (H101 - $H$209)^2 + (I101 - $I$209)^2))/$Q$199</f>
        <v>0.76028028987095442</v>
      </c>
      <c r="S101" s="13">
        <f t="shared" si="11"/>
        <v>0.17612276366595023</v>
      </c>
    </row>
    <row r="102" spans="1:19" x14ac:dyDescent="0.3">
      <c r="A102" s="3">
        <v>36738</v>
      </c>
      <c r="B102">
        <v>2.5470963064460999</v>
      </c>
      <c r="C102" s="4">
        <f t="shared" si="6"/>
        <v>-7.9590245477407784E-2</v>
      </c>
      <c r="D102">
        <f>VLOOKUP(A101,CPI!$A$15:$C$521,3,TRUE)</f>
        <v>3.7349397590361599E-2</v>
      </c>
      <c r="F102" s="3">
        <v>36738</v>
      </c>
      <c r="G102" s="5">
        <f>(B102-AVERAGE(B$4:B101))/STDEV(B$4:B101)</f>
        <v>2.4408186115332651</v>
      </c>
      <c r="H102" s="5">
        <f>(C102-AVERAGE(C$4:C101))/STDEV(C$4:C101)</f>
        <v>-0.56170149593736796</v>
      </c>
      <c r="I102" s="5">
        <f>(D102-AVERAGE(D$4:D101))/STDEV(D$4:D101)</f>
        <v>2.1020198938043211</v>
      </c>
      <c r="K102" s="3">
        <v>36738</v>
      </c>
      <c r="L102" s="13">
        <f t="shared" si="7"/>
        <v>3.9039388762976928</v>
      </c>
      <c r="M102" s="13">
        <f t="shared" si="8"/>
        <v>0.67784598162339738</v>
      </c>
      <c r="N102" s="13">
        <f t="shared" si="9"/>
        <v>0.32643747704476106</v>
      </c>
      <c r="P102" s="3">
        <v>36738</v>
      </c>
      <c r="Q102" s="13">
        <f t="shared" si="10"/>
        <v>7.8404187993279404</v>
      </c>
      <c r="R102" s="13">
        <f>(SQRT((G102 - $G$209)^2 + (H102 - $H$209)^2 + (I102 - $I$209)^2))/$Q$199</f>
        <v>0.83881660319955986</v>
      </c>
      <c r="S102" s="13">
        <f t="shared" si="11"/>
        <v>6.8818923092629422E-2</v>
      </c>
    </row>
    <row r="103" spans="1:19" x14ac:dyDescent="0.3">
      <c r="A103" s="3">
        <v>36769</v>
      </c>
      <c r="B103">
        <v>2.412951672728695</v>
      </c>
      <c r="C103" s="4">
        <f t="shared" si="6"/>
        <v>-0.13414463371740482</v>
      </c>
      <c r="D103">
        <f>VLOOKUP(A102,CPI!$A$15:$C$521,3,TRUE)</f>
        <v>3.5992801439711952E-2</v>
      </c>
      <c r="F103" s="3">
        <v>36769</v>
      </c>
      <c r="G103" s="5">
        <f>(B103-AVERAGE(B$4:B102))/STDEV(B$4:B102)</f>
        <v>2.226386834607641</v>
      </c>
      <c r="H103" s="5">
        <f>(C103-AVERAGE(C$4:C102))/STDEV(C$4:C102)</f>
        <v>-0.85370912221494599</v>
      </c>
      <c r="I103" s="5">
        <f>(D103-AVERAGE(D$4:D102))/STDEV(D$4:D102)</f>
        <v>1.8040756761119232</v>
      </c>
      <c r="K103" s="3">
        <v>36769</v>
      </c>
      <c r="L103" s="13">
        <f t="shared" si="7"/>
        <v>3.5927194122124018</v>
      </c>
      <c r="M103" s="13">
        <f t="shared" si="8"/>
        <v>0.62380854153589649</v>
      </c>
      <c r="N103" s="13">
        <f t="shared" si="9"/>
        <v>0.43423310581046687</v>
      </c>
      <c r="P103" s="3">
        <v>36769</v>
      </c>
      <c r="Q103" s="13">
        <f t="shared" si="10"/>
        <v>7.5432511779011771</v>
      </c>
      <c r="R103" s="13">
        <f>(SQRT((G103 - $G$209)^2 + (H103 - $H$209)^2 + (I103 - $I$209)^2))/$Q$199</f>
        <v>0.80702376901990391</v>
      </c>
      <c r="S103" s="13">
        <f t="shared" si="11"/>
        <v>0.10676330354549816</v>
      </c>
    </row>
    <row r="104" spans="1:19" x14ac:dyDescent="0.3">
      <c r="A104" s="3">
        <v>36798</v>
      </c>
      <c r="B104">
        <v>2.2211995955121981</v>
      </c>
      <c r="C104" s="4">
        <f t="shared" si="6"/>
        <v>-0.1917520772164969</v>
      </c>
      <c r="D104">
        <f>VLOOKUP(A103,CPI!$A$15:$C$521,3,TRUE)</f>
        <v>3.3512866546977937E-2</v>
      </c>
      <c r="F104" s="3">
        <v>36798</v>
      </c>
      <c r="G104" s="5">
        <f>(B104-AVERAGE(B$4:B103))/STDEV(B$4:B103)</f>
        <v>1.9773974559290148</v>
      </c>
      <c r="H104" s="5">
        <f>(C104-AVERAGE(C$4:C103))/STDEV(C$4:C103)</f>
        <v>-1.1590730432695495</v>
      </c>
      <c r="I104" s="5">
        <f>(D104-AVERAGE(D$4:D103))/STDEV(D$4:D103)</f>
        <v>1.3291889099810454</v>
      </c>
      <c r="K104" s="3">
        <v>36798</v>
      </c>
      <c r="L104" s="13">
        <f t="shared" si="7"/>
        <v>3.1784337584950939</v>
      </c>
      <c r="M104" s="13">
        <f t="shared" si="8"/>
        <v>0.55187558497208444</v>
      </c>
      <c r="N104" s="13">
        <f t="shared" si="9"/>
        <v>0.57575821998863941</v>
      </c>
      <c r="P104" s="3">
        <v>36798</v>
      </c>
      <c r="Q104" s="13">
        <f t="shared" si="10"/>
        <v>7.1151935866336782</v>
      </c>
      <c r="R104" s="13">
        <f>(SQRT((G104 - $G$209)^2 + (H104 - $H$209)^2 + (I104 - $I$209)^2))/$Q$199</f>
        <v>0.76122751452498238</v>
      </c>
      <c r="S104" s="13">
        <f t="shared" si="11"/>
        <v>0.17457708423213894</v>
      </c>
    </row>
    <row r="105" spans="1:19" x14ac:dyDescent="0.3">
      <c r="A105" s="3">
        <v>36830</v>
      </c>
      <c r="B105">
        <v>1.9813444461878182</v>
      </c>
      <c r="C105" s="4">
        <f t="shared" si="6"/>
        <v>-0.2398551493243799</v>
      </c>
      <c r="D105">
        <f>VLOOKUP(A104,CPI!$A$15:$C$521,3,TRUE)</f>
        <v>3.4564958283670899E-2</v>
      </c>
      <c r="F105" s="3">
        <v>36830</v>
      </c>
      <c r="G105" s="5">
        <f>(B105-AVERAGE(B$4:B104))/STDEV(B$4:B104)</f>
        <v>1.7027903755727172</v>
      </c>
      <c r="H105" s="5">
        <f>(C105-AVERAGE(C$4:C104))/STDEV(C$4:C104)</f>
        <v>-1.40639475614566</v>
      </c>
      <c r="I105" s="5">
        <f>(D105-AVERAGE(D$4:D104))/STDEV(D$4:D104)</f>
        <v>1.4958850245784145</v>
      </c>
      <c r="K105" s="3">
        <v>36830</v>
      </c>
      <c r="L105" s="13">
        <f t="shared" si="7"/>
        <v>3.2229469367843264</v>
      </c>
      <c r="M105" s="13">
        <f t="shared" si="8"/>
        <v>0.55960446597886304</v>
      </c>
      <c r="N105" s="13">
        <f t="shared" si="9"/>
        <v>0.56101726024175769</v>
      </c>
      <c r="P105" s="3">
        <v>36830</v>
      </c>
      <c r="Q105" s="13">
        <f t="shared" si="10"/>
        <v>7.1562372259166178</v>
      </c>
      <c r="R105" s="13">
        <f>(SQRT((G105 - $G$209)^2 + (H105 - $H$209)^2 + (I105 - $I$209)^2))/$Q$199</f>
        <v>0.76561861747081161</v>
      </c>
      <c r="S105" s="13">
        <f t="shared" si="11"/>
        <v>0.16748087522989014</v>
      </c>
    </row>
    <row r="106" spans="1:19" x14ac:dyDescent="0.3">
      <c r="A106" s="3">
        <v>36860</v>
      </c>
      <c r="B106">
        <v>1.6986774238626119</v>
      </c>
      <c r="C106" s="4">
        <f t="shared" si="6"/>
        <v>-0.28266702232520635</v>
      </c>
      <c r="D106">
        <f>VLOOKUP(A105,CPI!$A$15:$C$521,3,TRUE)</f>
        <v>3.4503271861986873E-2</v>
      </c>
      <c r="F106" s="3">
        <v>36860</v>
      </c>
      <c r="G106" s="5">
        <f>(B106-AVERAGE(B$4:B105))/STDEV(B$4:B105)</f>
        <v>1.4050212604228554</v>
      </c>
      <c r="H106" s="5">
        <f>(C106-AVERAGE(C$4:C105))/STDEV(C$4:C105)</f>
        <v>-1.616964213486511</v>
      </c>
      <c r="I106" s="5">
        <f>(D106-AVERAGE(D$4:D105))/STDEV(D$4:D105)</f>
        <v>1.4616162586302579</v>
      </c>
      <c r="K106" s="3">
        <v>36860</v>
      </c>
      <c r="L106" s="13">
        <f t="shared" si="7"/>
        <v>3.1391214377647869</v>
      </c>
      <c r="M106" s="13">
        <f t="shared" si="8"/>
        <v>0.54504973562359249</v>
      </c>
      <c r="N106" s="13">
        <f t="shared" si="9"/>
        <v>0.58864281649361361</v>
      </c>
      <c r="P106" s="3">
        <v>36860</v>
      </c>
      <c r="Q106" s="13">
        <f t="shared" si="10"/>
        <v>7.0391995743980962</v>
      </c>
      <c r="R106" s="13">
        <f>(SQRT((G106 - $G$209)^2 + (H106 - $H$209)^2 + (I106 - $I$209)^2))/$Q$199</f>
        <v>0.75309720403539215</v>
      </c>
      <c r="S106" s="13">
        <f t="shared" si="11"/>
        <v>0.18801124680857514</v>
      </c>
    </row>
    <row r="107" spans="1:19" x14ac:dyDescent="0.3">
      <c r="A107" s="3">
        <v>36889</v>
      </c>
      <c r="B107">
        <v>1.3785619602309342</v>
      </c>
      <c r="C107" s="4">
        <f t="shared" si="6"/>
        <v>-0.32011546363167764</v>
      </c>
      <c r="D107">
        <f>VLOOKUP(A106,CPI!$A$15:$C$521,3,TRUE)</f>
        <v>3.444180522565321E-2</v>
      </c>
      <c r="F107" s="3">
        <v>36889</v>
      </c>
      <c r="G107" s="5">
        <f>(B107-AVERAGE(B$4:B106))/STDEV(B$4:B106)</f>
        <v>1.0854434614919433</v>
      </c>
      <c r="H107" s="5">
        <f>(C107-AVERAGE(C$4:C106))/STDEV(C$4:C106)</f>
        <v>-1.78936993681997</v>
      </c>
      <c r="I107" s="5">
        <f>(D107-AVERAGE(D$4:D106))/STDEV(D$4:D106)</f>
        <v>1.4289032094038947</v>
      </c>
      <c r="K107" s="3">
        <v>36889</v>
      </c>
      <c r="L107" s="13">
        <f t="shared" si="7"/>
        <v>3.068020281782184</v>
      </c>
      <c r="M107" s="13">
        <f t="shared" si="8"/>
        <v>0.53270434948955236</v>
      </c>
      <c r="N107" s="13">
        <f t="shared" si="9"/>
        <v>0.61159769408487696</v>
      </c>
      <c r="P107" s="3">
        <v>36889</v>
      </c>
      <c r="Q107" s="13">
        <f t="shared" si="10"/>
        <v>6.9150354494835726</v>
      </c>
      <c r="R107" s="13">
        <f>(SQRT((G107 - $G$209)^2 + (H107 - $H$209)^2 + (I107 - $I$209)^2))/$Q$199</f>
        <v>0.7398133563015219</v>
      </c>
      <c r="S107" s="13">
        <f t="shared" si="11"/>
        <v>0.21073255182928063</v>
      </c>
    </row>
    <row r="108" spans="1:19" x14ac:dyDescent="0.3">
      <c r="A108" s="3">
        <v>36922</v>
      </c>
      <c r="B108">
        <v>1.0299244455015508</v>
      </c>
      <c r="C108" s="4">
        <f t="shared" si="6"/>
        <v>-0.34863751472938342</v>
      </c>
      <c r="D108">
        <f>VLOOKUP(A107,CPI!$A$15:$C$521,3,TRUE)</f>
        <v>3.4360189573459543E-2</v>
      </c>
      <c r="F108" s="3">
        <v>36922</v>
      </c>
      <c r="G108" s="5">
        <f>(B108-AVERAGE(B$4:B107))/STDEV(B$4:B107)</f>
        <v>0.74824901416738332</v>
      </c>
      <c r="H108" s="5">
        <f>(C108-AVERAGE(C$4:C107))/STDEV(C$4:C107)</f>
        <v>-1.9048517363610373</v>
      </c>
      <c r="I108" s="5">
        <f>(D108-AVERAGE(D$4:D107))/STDEV(D$4:D107)</f>
        <v>1.3940937573922929</v>
      </c>
      <c r="K108" s="3">
        <v>36922</v>
      </c>
      <c r="L108" s="13">
        <f t="shared" si="7"/>
        <v>2.9978896864604576</v>
      </c>
      <c r="M108" s="13">
        <f t="shared" si="8"/>
        <v>0.5205274830646428</v>
      </c>
      <c r="N108" s="13">
        <f t="shared" si="9"/>
        <v>0.63375936415827527</v>
      </c>
      <c r="P108" s="3">
        <v>36922</v>
      </c>
      <c r="Q108" s="13">
        <f t="shared" si="10"/>
        <v>6.7747129220802362</v>
      </c>
      <c r="R108" s="13">
        <f>(SQRT((G108 - $G$209)^2 + (H108 - $H$209)^2 + (I108 - $I$209)^2))/$Q$199</f>
        <v>0.72480078250904367</v>
      </c>
      <c r="S108" s="13">
        <f t="shared" si="11"/>
        <v>0.23744795963703591</v>
      </c>
    </row>
    <row r="109" spans="1:19" x14ac:dyDescent="0.3">
      <c r="A109" s="3">
        <v>36950</v>
      </c>
      <c r="B109">
        <v>0.65846123584593619</v>
      </c>
      <c r="C109" s="4">
        <f t="shared" si="6"/>
        <v>-0.37146320965561463</v>
      </c>
      <c r="D109">
        <f>VLOOKUP(A108,CPI!$A$15:$C$521,3,TRUE)</f>
        <v>3.7212049616065945E-2</v>
      </c>
      <c r="F109" s="3">
        <v>36950</v>
      </c>
      <c r="G109" s="5">
        <f>(B109-AVERAGE(B$4:B108))/STDEV(B$4:B108)</f>
        <v>0.39474508792179508</v>
      </c>
      <c r="H109" s="5">
        <f>(C109-AVERAGE(C$4:C108))/STDEV(C$4:C108)</f>
        <v>-1.9830347734004581</v>
      </c>
      <c r="I109" s="5">
        <f>(D109-AVERAGE(D$4:D108))/STDEV(D$4:D108)</f>
        <v>1.8652325615082952</v>
      </c>
      <c r="K109" s="3">
        <v>36950</v>
      </c>
      <c r="L109" s="13">
        <f t="shared" si="7"/>
        <v>3.3368674960972191</v>
      </c>
      <c r="M109" s="13">
        <f t="shared" si="8"/>
        <v>0.57938464077190865</v>
      </c>
      <c r="N109" s="13">
        <f t="shared" si="9"/>
        <v>0.52264904287666836</v>
      </c>
      <c r="P109" s="3">
        <v>36950</v>
      </c>
      <c r="Q109" s="13">
        <f t="shared" si="10"/>
        <v>7.0395920618504135</v>
      </c>
      <c r="R109" s="13">
        <f>(SQRT((G109 - $G$209)^2 + (H109 - $H$209)^2 + (I109 - $I$209)^2))/$Q$199</f>
        <v>0.75313919477593516</v>
      </c>
      <c r="S109" s="13">
        <f t="shared" si="11"/>
        <v>0.18794090869528485</v>
      </c>
    </row>
    <row r="110" spans="1:19" x14ac:dyDescent="0.3">
      <c r="A110" s="3">
        <v>36980</v>
      </c>
      <c r="B110">
        <v>0.27379146769977453</v>
      </c>
      <c r="C110" s="4">
        <f t="shared" si="6"/>
        <v>-0.38466976814616166</v>
      </c>
      <c r="D110">
        <f>VLOOKUP(A109,CPI!$A$15:$C$521,3,TRUE)</f>
        <v>3.529411764705892E-2</v>
      </c>
      <c r="F110" s="3">
        <v>36980</v>
      </c>
      <c r="G110" s="5">
        <f>(B110-AVERAGE(B$4:B109))/STDEV(B$4:B109)</f>
        <v>3.0804000778296401E-2</v>
      </c>
      <c r="H110" s="5">
        <f>(C110-AVERAGE(C$4:C109))/STDEV(C$4:C109)</f>
        <v>-2.0059537949797459</v>
      </c>
      <c r="I110" s="5">
        <f>(D110-AVERAGE(D$4:D109))/STDEV(D$4:D109)</f>
        <v>1.500377376167175</v>
      </c>
      <c r="K110" s="3">
        <v>36980</v>
      </c>
      <c r="L110" s="13">
        <f t="shared" si="7"/>
        <v>3.0278140799969666</v>
      </c>
      <c r="M110" s="13">
        <f t="shared" si="8"/>
        <v>0.52572329441158583</v>
      </c>
      <c r="N110" s="13">
        <f t="shared" si="9"/>
        <v>0.62436424894877873</v>
      </c>
      <c r="P110" s="3">
        <v>36980</v>
      </c>
      <c r="Q110" s="13">
        <f t="shared" si="10"/>
        <v>6.6131215040835389</v>
      </c>
      <c r="R110" s="13">
        <f>(SQRT((G110 - $G$209)^2 + (H110 - $H$209)^2 + (I110 - $I$209)^2))/$Q$199</f>
        <v>0.70751273096238287</v>
      </c>
      <c r="S110" s="13">
        <f t="shared" si="11"/>
        <v>0.2693825392694647</v>
      </c>
    </row>
    <row r="111" spans="1:19" x14ac:dyDescent="0.3">
      <c r="A111" s="3">
        <v>37011</v>
      </c>
      <c r="B111">
        <v>-0.11161868913222306</v>
      </c>
      <c r="C111" s="4">
        <f t="shared" si="6"/>
        <v>-0.38541015683199759</v>
      </c>
      <c r="D111">
        <f>VLOOKUP(A110,CPI!$A$15:$C$521,3,TRUE)</f>
        <v>2.9824561403508643E-2</v>
      </c>
      <c r="F111" s="3">
        <v>37011</v>
      </c>
      <c r="G111" s="5">
        <f>(B111-AVERAGE(B$4:B110))/STDEV(B$4:B110)</f>
        <v>-0.33355713504960532</v>
      </c>
      <c r="H111" s="5">
        <f>(C111-AVERAGE(C$4:C110))/STDEV(C$4:C110)</f>
        <v>-1.9635611467251131</v>
      </c>
      <c r="I111" s="5">
        <f>(D111-AVERAGE(D$4:D110))/STDEV(D$4:D110)</f>
        <v>0.55316992214039828</v>
      </c>
      <c r="K111" s="3">
        <v>37011</v>
      </c>
      <c r="L111" s="13">
        <f t="shared" si="7"/>
        <v>2.3511701093081689</v>
      </c>
      <c r="M111" s="13">
        <f t="shared" si="8"/>
        <v>0.40823672224576529</v>
      </c>
      <c r="N111" s="13">
        <f t="shared" si="9"/>
        <v>0.80946480823583133</v>
      </c>
      <c r="P111" s="3">
        <v>37011</v>
      </c>
      <c r="Q111" s="13">
        <f t="shared" si="10"/>
        <v>5.6988660905966242</v>
      </c>
      <c r="R111" s="13">
        <f>(SQRT((G111 - $G$209)^2 + (H111 - $H$209)^2 + (I111 - $I$209)^2))/$Q$199</f>
        <v>0.60970001967409826</v>
      </c>
      <c r="S111" s="13">
        <f t="shared" si="11"/>
        <v>0.46252425125757979</v>
      </c>
    </row>
    <row r="112" spans="1:19" x14ac:dyDescent="0.3">
      <c r="A112" s="3">
        <v>37042</v>
      </c>
      <c r="B112">
        <v>-0.49030027500688539</v>
      </c>
      <c r="C112" s="4">
        <f t="shared" si="6"/>
        <v>-0.37868158587466233</v>
      </c>
      <c r="D112">
        <f>VLOOKUP(A111,CPI!$A$15:$C$521,3,TRUE)</f>
        <v>3.2182562902282053E-2</v>
      </c>
      <c r="F112" s="3">
        <v>37042</v>
      </c>
      <c r="G112" s="5">
        <f>(B112-AVERAGE(B$4:B111))/STDEV(B$4:B111)</f>
        <v>-0.69120803530941943</v>
      </c>
      <c r="H112" s="5">
        <f>(C112-AVERAGE(C$4:C111))/STDEV(C$4:C111)</f>
        <v>-1.8864355340813663</v>
      </c>
      <c r="I112" s="5">
        <f>(D112-AVERAGE(D$4:D111))/STDEV(D$4:D111)</f>
        <v>0.94976878366025153</v>
      </c>
      <c r="K112" s="3">
        <v>37042</v>
      </c>
      <c r="L112" s="13">
        <f t="shared" si="7"/>
        <v>2.6087703259722792</v>
      </c>
      <c r="M112" s="13">
        <f t="shared" si="8"/>
        <v>0.4529641827065905</v>
      </c>
      <c r="N112" s="13">
        <f t="shared" si="9"/>
        <v>0.74629658277033073</v>
      </c>
      <c r="P112" s="3">
        <v>37042</v>
      </c>
      <c r="Q112" s="13">
        <f t="shared" si="10"/>
        <v>5.8716603692148617</v>
      </c>
      <c r="R112" s="13">
        <f>(SQRT((G112 - $G$209)^2 + (H112 - $H$209)^2 + (I112 - $I$209)^2))/$Q$199</f>
        <v>0.62818662269271408</v>
      </c>
      <c r="S112" s="13">
        <f t="shared" si="11"/>
        <v>0.42543882860482873</v>
      </c>
    </row>
    <row r="113" spans="1:19" x14ac:dyDescent="0.3">
      <c r="A113" s="3">
        <v>37071</v>
      </c>
      <c r="B113">
        <v>-0.85331406477029825</v>
      </c>
      <c r="C113" s="4">
        <f t="shared" si="6"/>
        <v>-0.36301378976341286</v>
      </c>
      <c r="D113">
        <f>VLOOKUP(A112,CPI!$A$15:$C$521,3,TRUE)</f>
        <v>3.5630841121495394E-2</v>
      </c>
      <c r="F113" s="3">
        <v>37071</v>
      </c>
      <c r="G113" s="5">
        <f>(B113-AVERAGE(B$4:B112))/STDEV(B$4:B112)</f>
        <v>-1.0318739930584724</v>
      </c>
      <c r="H113" s="5">
        <f>(C113-AVERAGE(C$4:C112))/STDEV(C$4:C112)</f>
        <v>-1.7698322625225316</v>
      </c>
      <c r="I113" s="5">
        <f>(D113-AVERAGE(D$4:D112))/STDEV(D$4:D112)</f>
        <v>1.5266494095488417</v>
      </c>
      <c r="K113" s="3">
        <v>37071</v>
      </c>
      <c r="L113" s="13">
        <f t="shared" si="7"/>
        <v>3.052394807193382</v>
      </c>
      <c r="M113" s="13">
        <f t="shared" si="8"/>
        <v>0.52999127802593804</v>
      </c>
      <c r="N113" s="13">
        <f t="shared" si="9"/>
        <v>0.61657829293512334</v>
      </c>
      <c r="P113" s="3">
        <v>37071</v>
      </c>
      <c r="Q113" s="13">
        <f t="shared" si="10"/>
        <v>6.2314664609033805</v>
      </c>
      <c r="R113" s="13">
        <f>(SQRT((G113 - $G$209)^2 + (H113 - $H$209)^2 + (I113 - $I$209)^2))/$Q$199</f>
        <v>0.66668090869520968</v>
      </c>
      <c r="S113" s="13">
        <f t="shared" si="11"/>
        <v>0.34844509144506536</v>
      </c>
    </row>
    <row r="114" spans="1:19" x14ac:dyDescent="0.3">
      <c r="A114" s="3">
        <v>37103</v>
      </c>
      <c r="B114">
        <v>-1.1883712727826401</v>
      </c>
      <c r="C114" s="4">
        <f t="shared" si="6"/>
        <v>-0.33505720801234185</v>
      </c>
      <c r="D114">
        <f>VLOOKUP(A113,CPI!$A$15:$C$521,3,TRUE)</f>
        <v>3.1939605110336888E-2</v>
      </c>
      <c r="F114" s="3">
        <v>37103</v>
      </c>
      <c r="G114" s="5">
        <f>(B114-AVERAGE(B$4:B113))/STDEV(B$4:B113)</f>
        <v>-1.340891183204389</v>
      </c>
      <c r="H114" s="5">
        <f>(C114-AVERAGE(C$4:C113))/STDEV(C$4:C113)</f>
        <v>-1.5995335177013348</v>
      </c>
      <c r="I114" s="5">
        <f>(D114-AVERAGE(D$4:D113))/STDEV(D$4:D113)</f>
        <v>0.88113582082820086</v>
      </c>
      <c r="K114" s="3">
        <v>37103</v>
      </c>
      <c r="L114" s="13">
        <f t="shared" si="7"/>
        <v>2.6114088378770037</v>
      </c>
      <c r="M114" s="13">
        <f t="shared" si="8"/>
        <v>0.45342231095827545</v>
      </c>
      <c r="N114" s="13">
        <f t="shared" si="9"/>
        <v>0.74560005951140573</v>
      </c>
      <c r="P114" s="3">
        <v>37103</v>
      </c>
      <c r="Q114" s="13">
        <f t="shared" si="10"/>
        <v>5.531010756835359</v>
      </c>
      <c r="R114" s="13">
        <f>(SQRT((G114 - $G$209)^2 + (H114 - $H$209)^2 + (I114 - $I$209)^2))/$Q$199</f>
        <v>0.59174181559109418</v>
      </c>
      <c r="S114" s="13">
        <f t="shared" si="11"/>
        <v>0.49829371972179554</v>
      </c>
    </row>
    <row r="115" spans="1:19" x14ac:dyDescent="0.3">
      <c r="A115" s="3">
        <v>37134</v>
      </c>
      <c r="B115">
        <v>-1.483976224321901</v>
      </c>
      <c r="C115" s="4">
        <f t="shared" si="6"/>
        <v>-0.29560495153926092</v>
      </c>
      <c r="D115">
        <f>VLOOKUP(A114,CPI!$A$15:$C$521,3,TRUE)</f>
        <v>2.7214823393167276E-2</v>
      </c>
      <c r="F115" s="3">
        <v>37134</v>
      </c>
      <c r="G115" s="5">
        <f>(B115-AVERAGE(B$4:B114))/STDEV(B$4:B114)</f>
        <v>-1.6042553644351507</v>
      </c>
      <c r="H115" s="5">
        <f>(C115-AVERAGE(C$4:C114))/STDEV(C$4:C114)</f>
        <v>-1.3814390895151483</v>
      </c>
      <c r="I115" s="5">
        <f>(D115-AVERAGE(D$4:D114))/STDEV(D$4:D114)</f>
        <v>7.6312389575725253E-2</v>
      </c>
      <c r="K115" s="3">
        <v>37134</v>
      </c>
      <c r="L115" s="13">
        <f t="shared" si="7"/>
        <v>2.1957938351246509</v>
      </c>
      <c r="M115" s="13">
        <f t="shared" si="8"/>
        <v>0.38125853779355517</v>
      </c>
      <c r="N115" s="13">
        <f t="shared" si="9"/>
        <v>0.84278657353729136</v>
      </c>
      <c r="P115" s="3">
        <v>37134</v>
      </c>
      <c r="Q115" s="13">
        <f t="shared" si="10"/>
        <v>4.687125871706515</v>
      </c>
      <c r="R115" s="13">
        <f>(SQRT((G115 - $G$209)^2 + (H115 - $H$209)^2 + (I115 - $I$209)^2))/$Q$199</f>
        <v>0.50145777962914995</v>
      </c>
      <c r="S115" s="13">
        <f t="shared" si="11"/>
        <v>0.66740644788564829</v>
      </c>
    </row>
    <row r="116" spans="1:19" x14ac:dyDescent="0.3">
      <c r="A116" s="3">
        <v>37162</v>
      </c>
      <c r="B116">
        <v>-1.7264978372382549</v>
      </c>
      <c r="C116" s="4">
        <f t="shared" si="6"/>
        <v>-0.24252161291635388</v>
      </c>
      <c r="D116">
        <f>VLOOKUP(A115,CPI!$A$15:$C$521,3,TRUE)</f>
        <v>2.7214823393167276E-2</v>
      </c>
      <c r="F116" s="3">
        <v>37162</v>
      </c>
      <c r="G116" s="5">
        <f>(B116-AVERAGE(B$4:B115))/STDEV(B$4:B115)</f>
        <v>-1.8071872092703389</v>
      </c>
      <c r="H116" s="5">
        <f>(C116-AVERAGE(C$4:C115))/STDEV(C$4:C115)</f>
        <v>-1.105348379147977</v>
      </c>
      <c r="I116" s="5">
        <f>(D116-AVERAGE(D$4:D115))/STDEV(D$4:D115)</f>
        <v>7.5972035517598915E-2</v>
      </c>
      <c r="K116" s="3">
        <v>37162</v>
      </c>
      <c r="L116" s="13">
        <f t="shared" si="7"/>
        <v>2.1991567521374416</v>
      </c>
      <c r="M116" s="13">
        <f t="shared" si="8"/>
        <v>0.38184244544577101</v>
      </c>
      <c r="N116" s="13">
        <f t="shared" si="9"/>
        <v>0.84210415322421217</v>
      </c>
      <c r="P116" s="3">
        <v>37162</v>
      </c>
      <c r="Q116" s="13">
        <f t="shared" si="10"/>
        <v>4.5309286799308905</v>
      </c>
      <c r="R116" s="13">
        <f>(SQRT((G116 - $G$209)^2 + (H116 - $H$209)^2 + (I116 - $I$209)^2))/$Q$199</f>
        <v>0.48474683584056427</v>
      </c>
      <c r="S116" s="13">
        <f t="shared" si="11"/>
        <v>0.69572886918173249</v>
      </c>
    </row>
    <row r="117" spans="1:19" x14ac:dyDescent="0.3">
      <c r="A117" s="3">
        <v>37195</v>
      </c>
      <c r="B117">
        <v>-1.9036210761330985</v>
      </c>
      <c r="C117" s="4">
        <f t="shared" si="6"/>
        <v>-0.1771232388948436</v>
      </c>
      <c r="D117">
        <f>VLOOKUP(A116,CPI!$A$15:$C$521,3,TRUE)</f>
        <v>2.5921658986175045E-2</v>
      </c>
      <c r="F117" s="3">
        <v>37195</v>
      </c>
      <c r="G117" s="5">
        <f>(B117-AVERAGE(B$4:B116))/STDEV(B$4:B116)</f>
        <v>-1.9386268802950357</v>
      </c>
      <c r="H117" s="5">
        <f>(C117-AVERAGE(C$4:C116))/STDEV(C$4:C116)</f>
        <v>-0.77662069230839159</v>
      </c>
      <c r="I117" s="5">
        <f>(D117-AVERAGE(D$4:D116))/STDEV(D$4:D116)</f>
        <v>-0.14468545567439947</v>
      </c>
      <c r="K117" s="3">
        <v>37195</v>
      </c>
      <c r="L117" s="13">
        <f t="shared" si="7"/>
        <v>2.0946869513890256</v>
      </c>
      <c r="M117" s="13">
        <f t="shared" si="8"/>
        <v>0.36370321814683654</v>
      </c>
      <c r="N117" s="13">
        <f t="shared" si="9"/>
        <v>0.86250053301912577</v>
      </c>
      <c r="P117" s="3">
        <v>37195</v>
      </c>
      <c r="Q117" s="13">
        <f t="shared" si="10"/>
        <v>4.1794939356737197</v>
      </c>
      <c r="R117" s="13">
        <f>(SQRT((G117 - $G$209)^2 + (H117 - $H$209)^2 + (I117 - $I$209)^2))/$Q$199</f>
        <v>0.44714816847736494</v>
      </c>
      <c r="S117" s="13">
        <f t="shared" si="11"/>
        <v>0.75505393456609393</v>
      </c>
    </row>
    <row r="118" spans="1:19" x14ac:dyDescent="0.3">
      <c r="A118" s="3">
        <v>37225</v>
      </c>
      <c r="B118">
        <v>-2.007417976758894</v>
      </c>
      <c r="C118" s="4">
        <f t="shared" si="6"/>
        <v>-0.1037969006257955</v>
      </c>
      <c r="D118">
        <f>VLOOKUP(A117,CPI!$A$15:$C$521,3,TRUE)</f>
        <v>2.1276595744680771E-2</v>
      </c>
      <c r="F118" s="3">
        <v>37225</v>
      </c>
      <c r="G118" s="5">
        <f>(B118-AVERAGE(B$4:B117))/STDEV(B$4:B117)</f>
        <v>-1.994439884997226</v>
      </c>
      <c r="H118" s="5">
        <f>(C118-AVERAGE(C$4:C117))/STDEV(C$4:C117)</f>
        <v>-0.41409081411544296</v>
      </c>
      <c r="I118" s="5">
        <f>(D118-AVERAGE(D$4:D117))/STDEV(D$4:D117)</f>
        <v>-0.9388915327798949</v>
      </c>
      <c r="K118" s="3">
        <v>37225</v>
      </c>
      <c r="L118" s="13">
        <f t="shared" si="7"/>
        <v>1.9392113097637143</v>
      </c>
      <c r="M118" s="13">
        <f t="shared" si="8"/>
        <v>0.3367077803965452</v>
      </c>
      <c r="N118" s="13">
        <f t="shared" si="9"/>
        <v>0.88979613727423035</v>
      </c>
      <c r="P118" s="3">
        <v>37225</v>
      </c>
      <c r="Q118" s="13">
        <f t="shared" si="10"/>
        <v>3.3051808885326479</v>
      </c>
      <c r="R118" s="13">
        <f>(SQRT((G118 - $G$209)^2 + (H118 - $H$209)^2 + (I118 - $I$209)^2))/$Q$199</f>
        <v>0.35360873912968843</v>
      </c>
      <c r="S118" s="13">
        <f t="shared" si="11"/>
        <v>0.87313364407913918</v>
      </c>
    </row>
    <row r="119" spans="1:19" x14ac:dyDescent="0.3">
      <c r="A119" s="3">
        <v>37256</v>
      </c>
      <c r="B119">
        <v>-2.0435418051424064</v>
      </c>
      <c r="C119" s="4">
        <f t="shared" si="6"/>
        <v>-3.6123828383512357E-2</v>
      </c>
      <c r="D119">
        <f>VLOOKUP(A118,CPI!$A$15:$C$521,3,TRUE)</f>
        <v>1.8943742824339749E-2</v>
      </c>
      <c r="F119" s="3">
        <v>37256</v>
      </c>
      <c r="G119" s="5">
        <f>(B119-AVERAGE(B$4:B118))/STDEV(B$4:B118)</f>
        <v>-1.984901773045739</v>
      </c>
      <c r="H119" s="5">
        <f>(C119-AVERAGE(C$4:C118))/STDEV(C$4:C118)</f>
        <v>-8.1226121571201626E-2</v>
      </c>
      <c r="I119" s="5">
        <f>(D119-AVERAGE(D$4:D118))/STDEV(D$4:D118)</f>
        <v>-1.3306547201480248</v>
      </c>
      <c r="K119" s="3">
        <v>37256</v>
      </c>
      <c r="L119" s="13">
        <f t="shared" si="7"/>
        <v>1.9619183124946986</v>
      </c>
      <c r="M119" s="13">
        <f t="shared" si="8"/>
        <v>0.34065042679640534</v>
      </c>
      <c r="N119" s="13">
        <f t="shared" si="9"/>
        <v>0.88603609283748652</v>
      </c>
      <c r="P119" s="3">
        <v>37256</v>
      </c>
      <c r="Q119" s="13">
        <f t="shared" si="10"/>
        <v>2.8205345869916649</v>
      </c>
      <c r="R119" s="13">
        <f>(SQRT((G119 - $G$209)^2 + (H119 - $H$209)^2 + (I119 - $I$209)^2))/$Q$199</f>
        <v>0.30175827363584473</v>
      </c>
      <c r="S119" s="13">
        <f t="shared" si="11"/>
        <v>0.91981173160286278</v>
      </c>
    </row>
    <row r="120" spans="1:19" x14ac:dyDescent="0.3">
      <c r="A120" s="3">
        <v>37287</v>
      </c>
      <c r="B120">
        <v>-2.026712855203348</v>
      </c>
      <c r="C120" s="4">
        <f t="shared" si="6"/>
        <v>1.6828949939058369E-2</v>
      </c>
      <c r="D120">
        <f>VLOOKUP(A119,CPI!$A$15:$C$521,3,TRUE)</f>
        <v>1.6036655211913109E-2</v>
      </c>
      <c r="F120" s="3">
        <v>37287</v>
      </c>
      <c r="G120" s="5">
        <f>(B120-AVERAGE(B$4:B119))/STDEV(B$4:B119)</f>
        <v>-1.9282797266800353</v>
      </c>
      <c r="H120" s="5">
        <f>(C120-AVERAGE(C$4:C119))/STDEV(C$4:C119)</f>
        <v>0.17906716332110145</v>
      </c>
      <c r="I120" s="5">
        <f>(D120-AVERAGE(D$4:D119))/STDEV(D$4:D119)</f>
        <v>-1.8109734694769504</v>
      </c>
      <c r="K120" s="3">
        <v>37287</v>
      </c>
      <c r="L120" s="13">
        <f t="shared" si="7"/>
        <v>2.1006960676451691</v>
      </c>
      <c r="M120" s="13">
        <f t="shared" si="8"/>
        <v>0.36474658881333571</v>
      </c>
      <c r="N120" s="13">
        <f t="shared" si="9"/>
        <v>0.8613722861091978</v>
      </c>
      <c r="P120" s="3">
        <v>37287</v>
      </c>
      <c r="Q120" s="13">
        <f t="shared" si="10"/>
        <v>2.2942592141559706</v>
      </c>
      <c r="R120" s="13">
        <f>(SQRT((G120 - $G$209)^2 + (H120 - $H$209)^2 + (I120 - $I$209)^2))/$Q$199</f>
        <v>0.24545407205066169</v>
      </c>
      <c r="S120" s="13">
        <f t="shared" si="11"/>
        <v>0.95628869377992709</v>
      </c>
    </row>
    <row r="121" spans="1:19" x14ac:dyDescent="0.3">
      <c r="A121" s="3">
        <v>37315</v>
      </c>
      <c r="B121">
        <v>-1.9688499182755475</v>
      </c>
      <c r="C121" s="4">
        <f t="shared" si="6"/>
        <v>5.7862936927800535E-2</v>
      </c>
      <c r="D121">
        <f>VLOOKUP(A120,CPI!$A$15:$C$521,3,TRUE)</f>
        <v>1.1958997722095743E-2</v>
      </c>
      <c r="F121" s="3">
        <v>37315</v>
      </c>
      <c r="G121" s="5">
        <f>(B121-AVERAGE(B$4:B120))/STDEV(B$4:B120)</f>
        <v>-1.8386739989713823</v>
      </c>
      <c r="H121" s="5">
        <f>(C121-AVERAGE(C$4:C120))/STDEV(C$4:C120)</f>
        <v>0.3805624736020588</v>
      </c>
      <c r="I121" s="5">
        <f>(D121-AVERAGE(D$4:D120))/STDEV(D$4:D120)</f>
        <v>-2.4675241408802577</v>
      </c>
      <c r="K121" s="3">
        <v>37315</v>
      </c>
      <c r="L121" s="13">
        <f t="shared" si="7"/>
        <v>2.4393201108846374</v>
      </c>
      <c r="M121" s="13">
        <f t="shared" si="8"/>
        <v>0.42354232160119659</v>
      </c>
      <c r="N121" s="13">
        <f t="shared" si="9"/>
        <v>0.78894421787430813</v>
      </c>
      <c r="P121" s="3">
        <v>37315</v>
      </c>
      <c r="Q121" s="13">
        <f t="shared" si="10"/>
        <v>1.6463318701700203</v>
      </c>
      <c r="R121" s="13">
        <f>(SQRT((G121 - $G$209)^2 + (H121 - $H$209)^2 + (I121 - $I$209)^2))/$Q$199</f>
        <v>0.17613478851328301</v>
      </c>
      <c r="S121" s="13">
        <f t="shared" si="11"/>
        <v>0.98369647926792592</v>
      </c>
    </row>
    <row r="122" spans="1:19" x14ac:dyDescent="0.3">
      <c r="A122" s="3">
        <v>37344</v>
      </c>
      <c r="B122">
        <v>-1.8826208364562786</v>
      </c>
      <c r="C122" s="4">
        <f t="shared" si="6"/>
        <v>8.6229081819268805E-2</v>
      </c>
      <c r="D122">
        <f>VLOOKUP(A121,CPI!$A$15:$C$521,3,TRUE)</f>
        <v>1.1363636363636465E-2</v>
      </c>
      <c r="F122" s="3">
        <v>37344</v>
      </c>
      <c r="G122" s="5">
        <f>(B122-AVERAGE(B$4:B121))/STDEV(B$4:B121)</f>
        <v>-1.7292526498240894</v>
      </c>
      <c r="H122" s="5">
        <f>(C122-AVERAGE(C$4:C121))/STDEV(C$4:C121)</f>
        <v>0.51907368162541745</v>
      </c>
      <c r="I122" s="5">
        <f>(D122-AVERAGE(D$4:D121))/STDEV(D$4:D121)</f>
        <v>-2.4941182196373255</v>
      </c>
      <c r="K122" s="3">
        <v>37344</v>
      </c>
      <c r="L122" s="13">
        <f t="shared" si="7"/>
        <v>2.4111458543497153</v>
      </c>
      <c r="M122" s="13">
        <f t="shared" si="8"/>
        <v>0.41865038881675321</v>
      </c>
      <c r="N122" s="13">
        <f t="shared" si="9"/>
        <v>0.79562885122896665</v>
      </c>
      <c r="P122" s="3">
        <v>37344</v>
      </c>
      <c r="Q122" s="13">
        <f t="shared" si="10"/>
        <v>1.6196267835480329</v>
      </c>
      <c r="R122" s="13">
        <f>(SQRT((G122 - $G$209)^2 + (H122 - $H$209)^2 + (I122 - $I$209)^2))/$Q$199</f>
        <v>0.17327771281085683</v>
      </c>
      <c r="S122" s="13">
        <f t="shared" si="11"/>
        <v>0.98447298703978281</v>
      </c>
    </row>
    <row r="123" spans="1:19" x14ac:dyDescent="0.3">
      <c r="A123" s="3">
        <v>37376</v>
      </c>
      <c r="B123">
        <v>-1.7768299109542054</v>
      </c>
      <c r="C123" s="4">
        <f t="shared" si="6"/>
        <v>0.10579092550207325</v>
      </c>
      <c r="D123">
        <f>VLOOKUP(A122,CPI!$A$15:$C$521,3,TRUE)</f>
        <v>1.3628620102214661E-2</v>
      </c>
      <c r="F123" s="3">
        <v>37376</v>
      </c>
      <c r="G123" s="5">
        <f>(B123-AVERAGE(B$4:B122))/STDEV(B$4:B122)</f>
        <v>-1.6084042352156602</v>
      </c>
      <c r="H123" s="5">
        <f>(C123-AVERAGE(C$4:C122))/STDEV(C$4:C122)</f>
        <v>0.61340592467931954</v>
      </c>
      <c r="I123" s="5">
        <f>(D123-AVERAGE(D$4:D122))/STDEV(D$4:D122)</f>
        <v>-2.0538196944272924</v>
      </c>
      <c r="K123" s="3">
        <v>37376</v>
      </c>
      <c r="L123" s="13">
        <f t="shared" si="7"/>
        <v>2.070149825888036</v>
      </c>
      <c r="M123" s="13">
        <f t="shared" si="8"/>
        <v>0.3594428051515367</v>
      </c>
      <c r="N123" s="13">
        <f t="shared" si="9"/>
        <v>0.86705068930130313</v>
      </c>
      <c r="P123" s="3">
        <v>37376</v>
      </c>
      <c r="Q123" s="13">
        <f t="shared" si="10"/>
        <v>2.0477775766069466</v>
      </c>
      <c r="R123" s="13">
        <f>(SQRT((G123 - $G$209)^2 + (H123 - $H$209)^2 + (I123 - $I$209)^2))/$Q$199</f>
        <v>0.21908393861114955</v>
      </c>
      <c r="S123" s="13">
        <f t="shared" si="11"/>
        <v>0.96878394412641811</v>
      </c>
    </row>
    <row r="124" spans="1:19" x14ac:dyDescent="0.3">
      <c r="A124" s="3">
        <v>37407</v>
      </c>
      <c r="B124">
        <v>-1.6589794046167452</v>
      </c>
      <c r="C124" s="4">
        <f t="shared" si="6"/>
        <v>0.11785050633746019</v>
      </c>
      <c r="D124">
        <f>VLOOKUP(A123,CPI!$A$15:$C$521,3,TRUE)</f>
        <v>1.6439909297052191E-2</v>
      </c>
      <c r="F124" s="3">
        <v>37407</v>
      </c>
      <c r="G124" s="5">
        <f>(B124-AVERAGE(B$4:B123))/STDEV(B$4:B123)</f>
        <v>-1.4825553473882263</v>
      </c>
      <c r="H124" s="5">
        <f>(C124-AVERAGE(C$4:C123))/STDEV(C$4:C123)</f>
        <v>0.66991458435261153</v>
      </c>
      <c r="I124" s="5">
        <f>(D124-AVERAGE(D$4:D123))/STDEV(D$4:D123)</f>
        <v>-1.5605828688992451</v>
      </c>
      <c r="K124" s="3">
        <v>37407</v>
      </c>
      <c r="L124" s="13">
        <f t="shared" si="7"/>
        <v>1.7436116378169499</v>
      </c>
      <c r="M124" s="13">
        <f t="shared" si="8"/>
        <v>0.30274555510635121</v>
      </c>
      <c r="N124" s="13">
        <f t="shared" si="9"/>
        <v>0.91904419258881154</v>
      </c>
      <c r="P124" s="3">
        <v>37407</v>
      </c>
      <c r="Q124" s="13">
        <f t="shared" si="10"/>
        <v>2.5443000230337658</v>
      </c>
      <c r="R124" s="13">
        <f>(SQRT((G124 - $G$209)^2 + (H124 - $H$209)^2 + (I124 - $I$209)^2))/$Q$199</f>
        <v>0.27220498770099927</v>
      </c>
      <c r="S124" s="13">
        <f t="shared" si="11"/>
        <v>0.94070464351343841</v>
      </c>
    </row>
    <row r="125" spans="1:19" x14ac:dyDescent="0.3">
      <c r="A125" s="3">
        <v>37435</v>
      </c>
      <c r="B125">
        <v>-1.5403237831195637</v>
      </c>
      <c r="C125" s="4">
        <f t="shared" si="6"/>
        <v>0.11865562149718145</v>
      </c>
      <c r="D125">
        <f>VLOOKUP(A124,CPI!$A$15:$C$521,3,TRUE)</f>
        <v>1.2408347433727984E-2</v>
      </c>
      <c r="F125" s="3">
        <v>37435</v>
      </c>
      <c r="G125" s="5">
        <f>(B125-AVERAGE(B$4:B124))/STDEV(B$4:B124)</f>
        <v>-1.3608750595920842</v>
      </c>
      <c r="H125" s="5">
        <f>(C125-AVERAGE(C$4:C124))/STDEV(C$4:C124)</f>
        <v>0.66993538404032049</v>
      </c>
      <c r="I125" s="5">
        <f>(D125-AVERAGE(D$4:D124))/STDEV(D$4:D124)</f>
        <v>-2.1793633197128242</v>
      </c>
      <c r="K125" s="3">
        <v>37435</v>
      </c>
      <c r="L125" s="13">
        <f t="shared" si="7"/>
        <v>1.9993244090402393</v>
      </c>
      <c r="M125" s="13">
        <f t="shared" si="8"/>
        <v>0.34714529596189231</v>
      </c>
      <c r="N125" s="13">
        <f t="shared" si="9"/>
        <v>0.87967385388710972</v>
      </c>
      <c r="P125" s="3">
        <v>37435</v>
      </c>
      <c r="Q125" s="13">
        <f t="shared" si="10"/>
        <v>2.0290319738112497</v>
      </c>
      <c r="R125" s="13">
        <f>(SQRT((G125 - $G$209)^2 + (H125 - $H$209)^2 + (I125 - $I$209)^2))/$Q$199</f>
        <v>0.21707841782655032</v>
      </c>
      <c r="S125" s="13">
        <f t="shared" si="11"/>
        <v>0.96962466658365154</v>
      </c>
    </row>
    <row r="126" spans="1:19" x14ac:dyDescent="0.3">
      <c r="A126" s="3">
        <v>37468</v>
      </c>
      <c r="B126">
        <v>-1.4316418953631065</v>
      </c>
      <c r="C126" s="4">
        <f t="shared" si="6"/>
        <v>0.10868188775645726</v>
      </c>
      <c r="D126">
        <f>VLOOKUP(A125,CPI!$A$15:$C$521,3,TRUE)</f>
        <v>1.0692177827799521E-2</v>
      </c>
      <c r="F126" s="3">
        <v>37468</v>
      </c>
      <c r="G126" s="5">
        <f>(B126-AVERAGE(B$4:B125))/STDEV(B$4:B125)</f>
        <v>-1.2517416105597186</v>
      </c>
      <c r="H126" s="5">
        <f>(C126-AVERAGE(C$4:C125))/STDEV(C$4:C125)</f>
        <v>0.61611114043320636</v>
      </c>
      <c r="I126" s="5">
        <f>(D126-AVERAGE(D$4:D125))/STDEV(D$4:D125)</f>
        <v>-2.3977573967864547</v>
      </c>
      <c r="K126" s="3">
        <v>37468</v>
      </c>
      <c r="L126" s="13">
        <f t="shared" si="7"/>
        <v>2.0708536945348044</v>
      </c>
      <c r="M126" s="13">
        <f t="shared" si="8"/>
        <v>0.35956501877959823</v>
      </c>
      <c r="N126" s="13">
        <f t="shared" si="9"/>
        <v>0.86692143525874976</v>
      </c>
      <c r="P126" s="3">
        <v>37468</v>
      </c>
      <c r="Q126" s="13">
        <f t="shared" si="10"/>
        <v>1.9080760046547327</v>
      </c>
      <c r="R126" s="13">
        <f>(SQRT((G126 - $G$209)^2 + (H126 - $H$209)^2 + (I126 - $I$209)^2))/$Q$199</f>
        <v>0.20413779848192079</v>
      </c>
      <c r="S126" s="13">
        <f t="shared" si="11"/>
        <v>0.97469584691334998</v>
      </c>
    </row>
    <row r="127" spans="1:19" x14ac:dyDescent="0.3">
      <c r="A127" s="3">
        <v>37498</v>
      </c>
      <c r="B127">
        <v>-1.3393631729206996</v>
      </c>
      <c r="C127" s="4">
        <f t="shared" si="6"/>
        <v>9.2278722442406869E-2</v>
      </c>
      <c r="D127">
        <f>VLOOKUP(A126,CPI!$A$15:$C$521,3,TRUE)</f>
        <v>1.465614430665152E-2</v>
      </c>
      <c r="F127" s="3">
        <v>37498</v>
      </c>
      <c r="G127" s="5">
        <f>(B127-AVERAGE(B$4:B126))/STDEV(B$4:B126)</f>
        <v>-1.1596855336734735</v>
      </c>
      <c r="H127" s="5">
        <f>(C127-AVERAGE(C$4:C126))/STDEV(C$4:C126)</f>
        <v>0.53045496799894309</v>
      </c>
      <c r="I127" s="5">
        <f>(D127-AVERAGE(D$4:D126))/STDEV(D$4:D126)</f>
        <v>-1.724797728639974</v>
      </c>
      <c r="K127" s="3">
        <v>37498</v>
      </c>
      <c r="L127" s="13">
        <f t="shared" si="7"/>
        <v>1.5227033939459436</v>
      </c>
      <c r="M127" s="13">
        <f t="shared" si="8"/>
        <v>0.26438896957562408</v>
      </c>
      <c r="N127" s="13">
        <f t="shared" si="9"/>
        <v>0.94557477285198011</v>
      </c>
      <c r="P127" s="3">
        <v>37498</v>
      </c>
      <c r="Q127" s="13">
        <f t="shared" si="10"/>
        <v>2.5390270594140896</v>
      </c>
      <c r="R127" s="13">
        <f>(SQRT((G127 - $G$209)^2 + (H127 - $H$209)^2 + (I127 - $I$209)^2))/$Q$199</f>
        <v>0.27164085336768651</v>
      </c>
      <c r="S127" s="13">
        <f t="shared" si="11"/>
        <v>0.94106511796189807</v>
      </c>
    </row>
    <row r="128" spans="1:19" x14ac:dyDescent="0.3">
      <c r="A128" s="3">
        <v>37529</v>
      </c>
      <c r="B128">
        <v>-1.265116261741297</v>
      </c>
      <c r="C128" s="4">
        <f t="shared" si="6"/>
        <v>7.424691117940263E-2</v>
      </c>
      <c r="D128">
        <f>VLOOKUP(A127,CPI!$A$15:$C$521,3,TRUE)</f>
        <v>1.7474633596392231E-2</v>
      </c>
      <c r="F128" s="3">
        <v>37529</v>
      </c>
      <c r="G128" s="5">
        <f>(B128-AVERAGE(B$4:B127))/STDEV(B$4:B127)</f>
        <v>-1.0852419581415733</v>
      </c>
      <c r="H128" s="5">
        <f>(C128-AVERAGE(C$4:C127))/STDEV(C$4:C127)</f>
        <v>0.43708215357131791</v>
      </c>
      <c r="I128" s="5">
        <f>(D128-AVERAGE(D$4:D127))/STDEV(D$4:D127)</f>
        <v>-1.2679173374277148</v>
      </c>
      <c r="K128" s="3">
        <v>37529</v>
      </c>
      <c r="L128" s="13">
        <f t="shared" si="7"/>
        <v>1.2057221532649969</v>
      </c>
      <c r="M128" s="13">
        <f t="shared" si="8"/>
        <v>0.2093511047283789</v>
      </c>
      <c r="N128" s="13">
        <f t="shared" si="9"/>
        <v>0.97272554386242405</v>
      </c>
      <c r="P128" s="3">
        <v>37529</v>
      </c>
      <c r="Q128" s="13">
        <f t="shared" si="10"/>
        <v>2.9911663552328811</v>
      </c>
      <c r="R128" s="13">
        <f>(SQRT((G128 - $G$209)^2 + (H128 - $H$209)^2 + (I128 - $I$209)^2))/$Q$199</f>
        <v>0.32001351788967208</v>
      </c>
      <c r="S128" s="13">
        <f t="shared" si="11"/>
        <v>0.90487038564690692</v>
      </c>
    </row>
    <row r="129" spans="1:19" x14ac:dyDescent="0.3">
      <c r="A129" s="3">
        <v>37560</v>
      </c>
      <c r="B129">
        <v>-1.2111335716118667</v>
      </c>
      <c r="C129" s="4">
        <f t="shared" si="6"/>
        <v>5.3982690129430244E-2</v>
      </c>
      <c r="D129">
        <f>VLOOKUP(A128,CPI!$A$15:$C$521,3,TRUE)</f>
        <v>1.516002245929271E-2</v>
      </c>
      <c r="F129" s="3">
        <v>37560</v>
      </c>
      <c r="G129" s="5">
        <f>(B129-AVERAGE(B$4:B128))/STDEV(B$4:B128)</f>
        <v>-1.0296688174054152</v>
      </c>
      <c r="H129" s="5">
        <f>(C129-AVERAGE(C$4:C128))/STDEV(C$4:C128)</f>
        <v>0.33280919287753763</v>
      </c>
      <c r="I129" s="5">
        <f>(D129-AVERAGE(D$4:D128))/STDEV(D$4:D128)</f>
        <v>-1.6066917585380946</v>
      </c>
      <c r="K129" s="3">
        <v>37560</v>
      </c>
      <c r="L129" s="13">
        <f t="shared" si="7"/>
        <v>1.287371716609319</v>
      </c>
      <c r="M129" s="13">
        <f t="shared" si="8"/>
        <v>0.22352802454397322</v>
      </c>
      <c r="N129" s="13">
        <f t="shared" si="9"/>
        <v>0.96686723073384373</v>
      </c>
      <c r="P129" s="3">
        <v>37560</v>
      </c>
      <c r="Q129" s="13">
        <f t="shared" si="10"/>
        <v>2.7373752706619214</v>
      </c>
      <c r="R129" s="13">
        <f>(SQRT((G129 - $G$209)^2 + (H129 - $H$209)^2 + (I129 - $I$209)^2))/$Q$199</f>
        <v>0.29286137449901645</v>
      </c>
      <c r="S129" s="13">
        <f t="shared" si="11"/>
        <v>0.92652269116606234</v>
      </c>
    </row>
    <row r="130" spans="1:19" x14ac:dyDescent="0.3">
      <c r="A130" s="3">
        <v>37589</v>
      </c>
      <c r="B130">
        <v>-1.1759759488091626</v>
      </c>
      <c r="C130" s="4">
        <f t="shared" si="6"/>
        <v>3.515762280270418E-2</v>
      </c>
      <c r="D130">
        <f>VLOOKUP(A129,CPI!$A$15:$C$521,3,TRUE)</f>
        <v>2.0270270270270396E-2</v>
      </c>
      <c r="F130" s="3">
        <v>37589</v>
      </c>
      <c r="G130" s="5">
        <f>(B130-AVERAGE(B$4:B129))/STDEV(B$4:B129)</f>
        <v>-0.99122776589014594</v>
      </c>
      <c r="H130" s="5">
        <f>(C130-AVERAGE(C$4:C129))/STDEV(C$4:C129)</f>
        <v>0.23606778483426874</v>
      </c>
      <c r="I130" s="5">
        <f>(D130-AVERAGE(D$4:D129))/STDEV(D$4:D129)</f>
        <v>-0.81190267668390637</v>
      </c>
      <c r="K130" s="3">
        <v>37589</v>
      </c>
      <c r="L130" s="13">
        <f t="shared" si="7"/>
        <v>0.95872650117335556</v>
      </c>
      <c r="M130" s="13">
        <f t="shared" si="8"/>
        <v>0.1664649285986062</v>
      </c>
      <c r="N130" s="13">
        <f t="shared" si="9"/>
        <v>0.98622522128823176</v>
      </c>
      <c r="P130" s="3">
        <v>37589</v>
      </c>
      <c r="Q130" s="13">
        <f t="shared" si="10"/>
        <v>3.4745562002939785</v>
      </c>
      <c r="R130" s="13">
        <f>(SQRT((G130 - $G$209)^2 + (H130 - $H$209)^2 + (I130 - $I$209)^2))/$Q$199</f>
        <v>0.37172955988095802</v>
      </c>
      <c r="S130" s="13">
        <f t="shared" si="11"/>
        <v>0.85368009982738202</v>
      </c>
    </row>
    <row r="131" spans="1:19" x14ac:dyDescent="0.3">
      <c r="A131" s="3">
        <v>37621</v>
      </c>
      <c r="B131">
        <v>-1.1528171838117556</v>
      </c>
      <c r="C131" s="4">
        <f t="shared" si="6"/>
        <v>2.3158764997406989E-2</v>
      </c>
      <c r="D131">
        <f>VLOOKUP(A130,CPI!$A$15:$C$521,3,TRUE)</f>
        <v>2.2535211267605604E-2</v>
      </c>
      <c r="F131" s="3">
        <v>37621</v>
      </c>
      <c r="G131" s="5">
        <f>(B131-AVERAGE(B$4:B130))/STDEV(B$4:B130)</f>
        <v>-0.96371998141202664</v>
      </c>
      <c r="H131" s="5">
        <f>(C131-AVERAGE(C$4:C130))/STDEV(C$4:C130)</f>
        <v>0.17413151601993854</v>
      </c>
      <c r="I131" s="5">
        <f>(D131-AVERAGE(D$4:D130))/STDEV(D$4:D130)</f>
        <v>-0.46390613627850047</v>
      </c>
      <c r="K131" s="3">
        <v>37621</v>
      </c>
      <c r="L131" s="13">
        <f t="shared" si="7"/>
        <v>0.98551122711682593</v>
      </c>
      <c r="M131" s="13">
        <f t="shared" si="8"/>
        <v>0.1711155953802756</v>
      </c>
      <c r="N131" s="13">
        <f t="shared" si="9"/>
        <v>0.98504411060046637</v>
      </c>
      <c r="P131" s="3">
        <v>37621</v>
      </c>
      <c r="Q131" s="13">
        <f t="shared" si="10"/>
        <v>3.8130393716052406</v>
      </c>
      <c r="R131" s="13">
        <f>(SQRT((G131 - $G$209)^2 + (H131 - $H$209)^2 + (I131 - $I$209)^2))/$Q$199</f>
        <v>0.40794258768807784</v>
      </c>
      <c r="S131" s="13">
        <f t="shared" si="11"/>
        <v>0.8098477801084234</v>
      </c>
    </row>
    <row r="132" spans="1:19" x14ac:dyDescent="0.3">
      <c r="A132" s="3">
        <v>37652</v>
      </c>
      <c r="B132">
        <v>-1.1312483316634023</v>
      </c>
      <c r="C132" s="4">
        <f t="shared" si="6"/>
        <v>2.1568852148353246E-2</v>
      </c>
      <c r="D132">
        <f>VLOOKUP(A131,CPI!$A$15:$C$521,3,TRUE)</f>
        <v>2.4802705749718212E-2</v>
      </c>
      <c r="F132" s="3">
        <v>37652</v>
      </c>
      <c r="G132" s="5">
        <f>(B132-AVERAGE(B$4:B131))/STDEV(B$4:B131)</f>
        <v>-0.93803906224523692</v>
      </c>
      <c r="H132" s="5">
        <f>(C132-AVERAGE(C$4:C131))/STDEV(C$4:C131)</f>
        <v>0.16532604567993708</v>
      </c>
      <c r="I132" s="5">
        <f>(D132-AVERAGE(D$4:D131))/STDEV(D$4:D131)</f>
        <v>-0.11754815190872066</v>
      </c>
      <c r="K132" s="3">
        <v>37652</v>
      </c>
      <c r="L132" s="13">
        <f t="shared" si="7"/>
        <v>1.1396692180008943</v>
      </c>
      <c r="M132" s="13">
        <f t="shared" si="8"/>
        <v>0.19788224771961765</v>
      </c>
      <c r="N132" s="13">
        <f t="shared" si="9"/>
        <v>0.9769340014515685</v>
      </c>
      <c r="P132" s="3">
        <v>37652</v>
      </c>
      <c r="Q132" s="13">
        <f t="shared" si="10"/>
        <v>4.1422399485947032</v>
      </c>
      <c r="R132" s="13">
        <f>(SQRT((G132 - $G$209)^2 + (H132 - $H$209)^2 + (I132 - $I$209)^2))/$Q$199</f>
        <v>0.44316250601505625</v>
      </c>
      <c r="S132" s="13">
        <f t="shared" si="11"/>
        <v>0.76096343354527174</v>
      </c>
    </row>
    <row r="133" spans="1:19" x14ac:dyDescent="0.3">
      <c r="A133" s="3">
        <v>37680</v>
      </c>
      <c r="B133">
        <v>-1.098485983284532</v>
      </c>
      <c r="C133" s="4">
        <f t="shared" ref="C133:C196" si="12">B133-B132</f>
        <v>3.2762348378870376E-2</v>
      </c>
      <c r="D133">
        <f>VLOOKUP(A132,CPI!$A$15:$C$521,3,TRUE)</f>
        <v>2.7574563871693769E-2</v>
      </c>
      <c r="F133" s="3">
        <v>37680</v>
      </c>
      <c r="G133" s="5">
        <f>(B133-AVERAGE(B$4:B132))/STDEV(B$4:B132)</f>
        <v>-0.90319414801170594</v>
      </c>
      <c r="H133" s="5">
        <f>(C133-AVERAGE(C$4:C132))/STDEV(C$4:C132)</f>
        <v>0.22197684118494049</v>
      </c>
      <c r="I133" s="5">
        <f>(D133-AVERAGE(D$4:D132))/STDEV(D$4:D132)</f>
        <v>0.30526046908471988</v>
      </c>
      <c r="K133" s="3">
        <v>37680</v>
      </c>
      <c r="L133" s="13">
        <f t="shared" si="7"/>
        <v>1.4340893963607544</v>
      </c>
      <c r="M133" s="13">
        <f t="shared" si="8"/>
        <v>0.24900280599007374</v>
      </c>
      <c r="N133" s="13">
        <f t="shared" si="9"/>
        <v>0.95439507423973846</v>
      </c>
      <c r="P133" s="3">
        <v>37680</v>
      </c>
      <c r="Q133" s="13">
        <f t="shared" si="10"/>
        <v>4.5382096309859863</v>
      </c>
      <c r="R133" s="13">
        <f>(SQRT((G133 - $G$209)^2 + (H133 - $H$209)^2 + (I133 - $I$209)^2))/$Q$199</f>
        <v>0.48552579711653859</v>
      </c>
      <c r="S133" s="13">
        <f t="shared" si="11"/>
        <v>0.6944341473712824</v>
      </c>
    </row>
    <row r="134" spans="1:19" x14ac:dyDescent="0.3">
      <c r="A134" s="3">
        <v>37711</v>
      </c>
      <c r="B134">
        <v>-1.0401293797926212</v>
      </c>
      <c r="C134" s="4">
        <f t="shared" si="12"/>
        <v>5.8356603491910741E-2</v>
      </c>
      <c r="D134">
        <f>VLOOKUP(A133,CPI!$A$15:$C$521,3,TRUE)</f>
        <v>3.1460674157303359E-2</v>
      </c>
      <c r="F134" s="3">
        <v>37711</v>
      </c>
      <c r="G134" s="5">
        <f>(B134-AVERAGE(B$4:B133))/STDEV(B$4:B133)</f>
        <v>-0.84693586772161111</v>
      </c>
      <c r="H134" s="5">
        <f>(C134-AVERAGE(C$4:C133))/STDEV(C$4:C133)</f>
        <v>0.35260204163812603</v>
      </c>
      <c r="I134" s="5">
        <f>(D134-AVERAGE(D$4:D133))/STDEV(D$4:D133)</f>
        <v>0.89820591065678446</v>
      </c>
      <c r="K134" s="3">
        <v>37711</v>
      </c>
      <c r="L134" s="13">
        <f t="shared" si="7"/>
        <v>1.9408767482805536</v>
      </c>
      <c r="M134" s="13">
        <f t="shared" si="8"/>
        <v>0.3369969526510429</v>
      </c>
      <c r="N134" s="13">
        <f t="shared" si="9"/>
        <v>0.8895229706774731</v>
      </c>
      <c r="P134" s="3">
        <v>37711</v>
      </c>
      <c r="Q134" s="13">
        <f t="shared" si="10"/>
        <v>5.0985531031799987</v>
      </c>
      <c r="R134" s="13">
        <f>(SQRT((G134 - $G$209)^2 + (H134 - $H$209)^2 + (I134 - $I$209)^2))/$Q$199</f>
        <v>0.54547481514745266</v>
      </c>
      <c r="S134" s="13">
        <f t="shared" si="11"/>
        <v>0.58784427951686657</v>
      </c>
    </row>
    <row r="135" spans="1:19" x14ac:dyDescent="0.3">
      <c r="A135" s="3">
        <v>37741</v>
      </c>
      <c r="B135">
        <v>-0.94548172474056569</v>
      </c>
      <c r="C135" s="4">
        <f t="shared" si="12"/>
        <v>9.4647655052055524E-2</v>
      </c>
      <c r="D135">
        <f>VLOOKUP(A134,CPI!$A$15:$C$521,3,TRUE)</f>
        <v>3.0252100840336249E-2</v>
      </c>
      <c r="F135" s="3">
        <v>37741</v>
      </c>
      <c r="G135" s="5">
        <f>(B135-AVERAGE(B$4:B134))/STDEV(B$4:B134)</f>
        <v>-0.7602631068823148</v>
      </c>
      <c r="H135" s="5">
        <f>(C135-AVERAGE(C$4:C134))/STDEV(C$4:C134)</f>
        <v>0.53820984663480831</v>
      </c>
      <c r="I135" s="5">
        <f>(D135-AVERAGE(D$4:D134))/STDEV(D$4:D134)</f>
        <v>0.70708971915918573</v>
      </c>
      <c r="K135" s="3">
        <v>37741</v>
      </c>
      <c r="L135" s="13">
        <f t="shared" si="7"/>
        <v>1.7923973870570242</v>
      </c>
      <c r="M135" s="13">
        <f t="shared" si="8"/>
        <v>0.31121628816102248</v>
      </c>
      <c r="N135" s="13">
        <f t="shared" si="9"/>
        <v>0.91226931893302265</v>
      </c>
      <c r="P135" s="3">
        <v>37741</v>
      </c>
      <c r="Q135" s="13">
        <f t="shared" si="10"/>
        <v>4.9264638130022824</v>
      </c>
      <c r="R135" s="13">
        <f>(SQRT((G135 - $G$209)^2 + (H135 - $H$209)^2 + (I135 - $I$209)^2))/$Q$199</f>
        <v>0.52706363616218366</v>
      </c>
      <c r="S135" s="13">
        <f t="shared" si="11"/>
        <v>0.62192566141475281</v>
      </c>
    </row>
    <row r="136" spans="1:19" x14ac:dyDescent="0.3">
      <c r="A136" s="3">
        <v>37771</v>
      </c>
      <c r="B136">
        <v>-0.80699405039587069</v>
      </c>
      <c r="C136" s="4">
        <f t="shared" si="12"/>
        <v>0.138487674344695</v>
      </c>
      <c r="D136">
        <f>VLOOKUP(A135,CPI!$A$15:$C$521,3,TRUE)</f>
        <v>2.1751254880089332E-2</v>
      </c>
      <c r="F136" s="3">
        <v>37771</v>
      </c>
      <c r="G136" s="5">
        <f>(B136-AVERAGE(B$4:B135))/STDEV(B$4:B135)</f>
        <v>-0.63681632555460432</v>
      </c>
      <c r="H136" s="5">
        <f>(C136-AVERAGE(C$4:C135))/STDEV(C$4:C135)</f>
        <v>0.76224380503811073</v>
      </c>
      <c r="I136" s="5">
        <f>(D136-AVERAGE(D$4:D135))/STDEV(D$4:D135)</f>
        <v>-0.60027886063212066</v>
      </c>
      <c r="K136" s="3">
        <v>37771</v>
      </c>
      <c r="L136" s="13">
        <f t="shared" si="7"/>
        <v>1.0338506032665262</v>
      </c>
      <c r="M136" s="13">
        <f t="shared" si="8"/>
        <v>0.17950882409504751</v>
      </c>
      <c r="N136" s="13">
        <f t="shared" si="9"/>
        <v>0.98274702030637628</v>
      </c>
      <c r="P136" s="3">
        <v>37771</v>
      </c>
      <c r="Q136" s="13">
        <f t="shared" si="10"/>
        <v>3.7530358942877458</v>
      </c>
      <c r="R136" s="13">
        <f>(SQRT((G136 - $G$209)^2 + (H136 - $H$209)^2 + (I136 - $I$209)^2))/$Q$199</f>
        <v>0.40152304374382614</v>
      </c>
      <c r="S136" s="13">
        <f t="shared" si="11"/>
        <v>0.81809860358574482</v>
      </c>
    </row>
    <row r="137" spans="1:19" x14ac:dyDescent="0.3">
      <c r="A137" s="3">
        <v>37802</v>
      </c>
      <c r="B137">
        <v>-0.61835013213362766</v>
      </c>
      <c r="C137" s="4">
        <f t="shared" si="12"/>
        <v>0.18864391826224303</v>
      </c>
      <c r="D137">
        <f>VLOOKUP(A136,CPI!$A$15:$C$521,3,TRUE)</f>
        <v>1.8941504178273005E-2</v>
      </c>
      <c r="F137" s="3">
        <v>37802</v>
      </c>
      <c r="G137" s="5">
        <f>(B137-AVERAGE(B$4:B136))/STDEV(B$4:B136)</f>
        <v>-0.47110890427900293</v>
      </c>
      <c r="H137" s="5">
        <f>(C137-AVERAGE(C$4:C136))/STDEV(C$4:C136)</f>
        <v>1.0174531638448721</v>
      </c>
      <c r="I137" s="5">
        <f>(D137-AVERAGE(D$4:D136))/STDEV(D$4:D136)</f>
        <v>-1.02906858698388</v>
      </c>
      <c r="K137" s="3">
        <v>37802</v>
      </c>
      <c r="L137" s="13">
        <f t="shared" si="7"/>
        <v>1.1802989013915934</v>
      </c>
      <c r="M137" s="13">
        <f t="shared" si="8"/>
        <v>0.20493683245920624</v>
      </c>
      <c r="N137" s="13">
        <f t="shared" si="9"/>
        <v>0.97440012133130294</v>
      </c>
      <c r="P137" s="3">
        <v>37802</v>
      </c>
      <c r="Q137" s="13">
        <f t="shared" si="10"/>
        <v>3.4601561322866563</v>
      </c>
      <c r="R137" s="13">
        <f>(SQRT((G137 - $G$209)^2 + (H137 - $H$209)^2 + (I137 - $I$209)^2))/$Q$199</f>
        <v>0.37018895134448798</v>
      </c>
      <c r="S137" s="13">
        <f t="shared" si="11"/>
        <v>0.85539830795731897</v>
      </c>
    </row>
    <row r="138" spans="1:19" x14ac:dyDescent="0.3">
      <c r="A138" s="3">
        <v>37833</v>
      </c>
      <c r="B138">
        <v>-0.37570799458999254</v>
      </c>
      <c r="C138" s="4">
        <f t="shared" si="12"/>
        <v>0.24264213754363512</v>
      </c>
      <c r="D138">
        <f>VLOOKUP(A137,CPI!$A$15:$C$521,3,TRUE)</f>
        <v>1.9487750556792971E-2</v>
      </c>
      <c r="F138" s="3">
        <v>37833</v>
      </c>
      <c r="G138" s="5">
        <f>(B138-AVERAGE(B$4:B137))/STDEV(B$4:B137)</f>
        <v>-0.25952726564329848</v>
      </c>
      <c r="H138" s="5">
        <f>(C138-AVERAGE(C$4:C137))/STDEV(C$4:C137)</f>
        <v>1.2893463769532534</v>
      </c>
      <c r="I138" s="5">
        <f>(D138-AVERAGE(D$4:D137))/STDEV(D$4:D137)</f>
        <v>-0.93725298893737075</v>
      </c>
      <c r="K138" s="3">
        <v>37833</v>
      </c>
      <c r="L138" s="13">
        <f t="shared" si="7"/>
        <v>1.3854104312962365</v>
      </c>
      <c r="M138" s="13">
        <f t="shared" si="8"/>
        <v>0.24055061401060768</v>
      </c>
      <c r="N138" s="13">
        <f t="shared" si="9"/>
        <v>0.95882045560628404</v>
      </c>
      <c r="P138" s="3">
        <v>37833</v>
      </c>
      <c r="Q138" s="13">
        <f t="shared" si="10"/>
        <v>3.6714335022791582</v>
      </c>
      <c r="R138" s="13">
        <f>(SQRT((G138 - $G$209)^2 + (H138 - $H$209)^2 + (I138 - $I$209)^2))/$Q$199</f>
        <v>0.39279271402171106</v>
      </c>
      <c r="S138" s="13">
        <f t="shared" si="11"/>
        <v>0.82898801623009477</v>
      </c>
    </row>
    <row r="139" spans="1:19" x14ac:dyDescent="0.3">
      <c r="A139" s="3">
        <v>37862</v>
      </c>
      <c r="B139">
        <v>-8.8844382156553992E-2</v>
      </c>
      <c r="C139" s="4">
        <f t="shared" si="12"/>
        <v>0.28686361243343855</v>
      </c>
      <c r="D139">
        <f>VLOOKUP(A138,CPI!$A$15:$C$521,3,TRUE)</f>
        <v>2.055555555555566E-2</v>
      </c>
      <c r="F139" s="3">
        <v>37862</v>
      </c>
      <c r="G139" s="5">
        <f>(B139-AVERAGE(B$4:B138))/STDEV(B$4:B138)</f>
        <v>-1.0026358862283714E-2</v>
      </c>
      <c r="H139" s="5">
        <f>(C139-AVERAGE(C$4:C138))/STDEV(C$4:C138)</f>
        <v>1.5051177707208607</v>
      </c>
      <c r="I139" s="5">
        <f>(D139-AVERAGE(D$4:D138))/STDEV(D$4:D138)</f>
        <v>-0.76659065771137147</v>
      </c>
      <c r="K139" s="3">
        <v>37862</v>
      </c>
      <c r="L139" s="13">
        <f t="shared" si="7"/>
        <v>1.5897986732339948</v>
      </c>
      <c r="M139" s="13">
        <f t="shared" si="8"/>
        <v>0.27603881013215359</v>
      </c>
      <c r="N139" s="13">
        <f t="shared" si="9"/>
        <v>0.93821757294113139</v>
      </c>
      <c r="P139" s="3">
        <v>37862</v>
      </c>
      <c r="Q139" s="13">
        <f t="shared" si="10"/>
        <v>3.9799352893377273</v>
      </c>
      <c r="R139" s="13">
        <f>(SQRT((G139 - $G$209)^2 + (H139 - $H$209)^2 + (I139 - $I$209)^2))/$Q$199</f>
        <v>0.42579814749723466</v>
      </c>
      <c r="S139" s="13">
        <f t="shared" si="11"/>
        <v>0.78582214387653904</v>
      </c>
    </row>
    <row r="140" spans="1:19" x14ac:dyDescent="0.3">
      <c r="A140" s="3">
        <v>37894</v>
      </c>
      <c r="B140">
        <v>0.21719656732169587</v>
      </c>
      <c r="C140" s="4">
        <f t="shared" si="12"/>
        <v>0.30604094947824989</v>
      </c>
      <c r="D140">
        <f>VLOOKUP(A139,CPI!$A$15:$C$521,3,TRUE)</f>
        <v>2.2160664819944609E-2</v>
      </c>
      <c r="F140" s="3">
        <v>37894</v>
      </c>
      <c r="G140" s="5">
        <f>(B140-AVERAGE(B$4:B139))/STDEV(B$4:B139)</f>
        <v>0.2560889891233693</v>
      </c>
      <c r="H140" s="5">
        <f>(C140-AVERAGE(C$4:C139))/STDEV(C$4:C139)</f>
        <v>1.5857893858017746</v>
      </c>
      <c r="I140" s="5">
        <f>(D140-AVERAGE(D$4:D139))/STDEV(D$4:D139)</f>
        <v>-0.51497941933991298</v>
      </c>
      <c r="K140" s="3">
        <v>37894</v>
      </c>
      <c r="L140" s="13">
        <f t="shared" si="7"/>
        <v>1.7317439050662764</v>
      </c>
      <c r="M140" s="13">
        <f t="shared" si="8"/>
        <v>0.30068494524258882</v>
      </c>
      <c r="N140" s="13">
        <f t="shared" si="9"/>
        <v>0.92064096654929006</v>
      </c>
      <c r="P140" s="3">
        <v>37894</v>
      </c>
      <c r="Q140" s="13">
        <f t="shared" si="10"/>
        <v>4.3485158691600336</v>
      </c>
      <c r="R140" s="13">
        <f>(SQRT((G140 - $G$209)^2 + (H140 - $H$209)^2 + (I140 - $I$209)^2))/$Q$199</f>
        <v>0.46523118263030339</v>
      </c>
      <c r="S140" s="13">
        <f t="shared" si="11"/>
        <v>0.72731327399770418</v>
      </c>
    </row>
    <row r="141" spans="1:19" x14ac:dyDescent="0.3">
      <c r="A141" s="3">
        <v>37925</v>
      </c>
      <c r="B141">
        <v>0.50588675968890562</v>
      </c>
      <c r="C141" s="4">
        <f t="shared" si="12"/>
        <v>0.28869019236720972</v>
      </c>
      <c r="D141">
        <f>VLOOKUP(A140,CPI!$A$15:$C$521,3,TRUE)</f>
        <v>2.3783185840707821E-2</v>
      </c>
      <c r="F141" s="3">
        <v>37925</v>
      </c>
      <c r="G141" s="5">
        <f>(B141-AVERAGE(B$4:B140))/STDEV(B$4:B140)</f>
        <v>0.50695877171569725</v>
      </c>
      <c r="H141" s="5">
        <f>(C141-AVERAGE(C$4:C140))/STDEV(C$4:C140)</f>
        <v>1.4769020275884726</v>
      </c>
      <c r="I141" s="5">
        <f>(D141-AVERAGE(D$4:D140))/STDEV(D$4:D140)</f>
        <v>-0.26209873537112477</v>
      </c>
      <c r="K141" s="3">
        <v>37925</v>
      </c>
      <c r="L141" s="13">
        <f t="shared" si="7"/>
        <v>1.7629762591706644</v>
      </c>
      <c r="M141" s="13">
        <f t="shared" si="8"/>
        <v>0.30610785948308422</v>
      </c>
      <c r="N141" s="13">
        <f t="shared" si="9"/>
        <v>0.91639575705342713</v>
      </c>
      <c r="P141" s="3">
        <v>37925</v>
      </c>
      <c r="Q141" s="13">
        <f t="shared" si="10"/>
        <v>4.6830961323446276</v>
      </c>
      <c r="R141" s="13">
        <f>(SQRT((G141 - $G$209)^2 + (H141 - $H$209)^2 + (I141 - $I$209)^2))/$Q$199</f>
        <v>0.50102665313325312</v>
      </c>
      <c r="S141" s="13">
        <f t="shared" si="11"/>
        <v>0.66815123292547696</v>
      </c>
    </row>
    <row r="142" spans="1:19" x14ac:dyDescent="0.3">
      <c r="A142" s="3">
        <v>37953</v>
      </c>
      <c r="B142">
        <v>0.73968296402786315</v>
      </c>
      <c r="C142" s="4">
        <f t="shared" si="12"/>
        <v>0.23379620433895754</v>
      </c>
      <c r="D142">
        <f>VLOOKUP(A141,CPI!$A$15:$C$521,3,TRUE)</f>
        <v>2.0419426048565059E-2</v>
      </c>
      <c r="F142" s="3">
        <v>37953</v>
      </c>
      <c r="G142" s="5">
        <f>(B142-AVERAGE(B$4:B141))/STDEV(B$4:B141)</f>
        <v>0.70918547667914555</v>
      </c>
      <c r="H142" s="5">
        <f>(C142-AVERAGE(C$4:C141))/STDEV(C$4:C141)</f>
        <v>1.1804900985553455</v>
      </c>
      <c r="I142" s="5">
        <f>(D142-AVERAGE(D$4:D141))/STDEV(D$4:D141)</f>
        <v>-0.78221784410740647</v>
      </c>
      <c r="K142" s="3">
        <v>37953</v>
      </c>
      <c r="L142" s="13">
        <f t="shared" si="7"/>
        <v>1.4928869450699453</v>
      </c>
      <c r="M142" s="13">
        <f t="shared" si="8"/>
        <v>0.2592119008003973</v>
      </c>
      <c r="N142" s="13">
        <f t="shared" si="9"/>
        <v>0.94865476434887808</v>
      </c>
      <c r="P142" s="3">
        <v>37953</v>
      </c>
      <c r="Q142" s="13">
        <f t="shared" si="10"/>
        <v>4.393088949932987</v>
      </c>
      <c r="R142" s="13">
        <f>(SQRT((G142 - $G$209)^2 + (H142 - $H$209)^2 + (I142 - $I$209)^2))/$Q$199</f>
        <v>0.46999988710452267</v>
      </c>
      <c r="S142" s="13">
        <f t="shared" si="11"/>
        <v>0.71974969577511017</v>
      </c>
    </row>
    <row r="143" spans="1:19" x14ac:dyDescent="0.3">
      <c r="A143" s="3">
        <v>37986</v>
      </c>
      <c r="B143">
        <v>0.89944828670403354</v>
      </c>
      <c r="C143" s="4">
        <f t="shared" si="12"/>
        <v>0.15976532267617038</v>
      </c>
      <c r="D143">
        <f>VLOOKUP(A142,CPI!$A$15:$C$521,3,TRUE)</f>
        <v>1.9283746556473913E-2</v>
      </c>
      <c r="F143" s="3">
        <v>37986</v>
      </c>
      <c r="G143" s="5">
        <f>(B143-AVERAGE(B$4:B142))/STDEV(B$4:B142)</f>
        <v>0.84538219616261634</v>
      </c>
      <c r="H143" s="5">
        <f>(C143-AVERAGE(C$4:C142))/STDEV(C$4:C142)</f>
        <v>0.79393943852156557</v>
      </c>
      <c r="I143" s="5">
        <f>(D143-AVERAGE(D$4:D142))/STDEV(D$4:D142)</f>
        <v>-0.95389263617941544</v>
      </c>
      <c r="K143" s="3">
        <v>37986</v>
      </c>
      <c r="L143" s="13">
        <f t="shared" si="7"/>
        <v>1.2843728851128249</v>
      </c>
      <c r="M143" s="13">
        <f t="shared" si="8"/>
        <v>0.22300733353320823</v>
      </c>
      <c r="N143" s="13">
        <f t="shared" si="9"/>
        <v>0.96709566079779552</v>
      </c>
      <c r="P143" s="3">
        <v>37986</v>
      </c>
      <c r="Q143" s="13">
        <f t="shared" si="10"/>
        <v>4.3614836232928322</v>
      </c>
      <c r="R143" s="13">
        <f>(SQRT((G143 - $G$209)^2 + (H143 - $H$209)^2 + (I143 - $I$209)^2))/$Q$199</f>
        <v>0.46661855335005797</v>
      </c>
      <c r="S143" s="13">
        <f t="shared" si="11"/>
        <v>0.72512326919098569</v>
      </c>
    </row>
    <row r="144" spans="1:19" x14ac:dyDescent="0.3">
      <c r="A144" s="3">
        <v>38016</v>
      </c>
      <c r="B144">
        <v>0.98190505570738351</v>
      </c>
      <c r="C144" s="4">
        <f t="shared" si="12"/>
        <v>8.2456769003349972E-2</v>
      </c>
      <c r="D144">
        <f>VLOOKUP(A143,CPI!$A$15:$C$521,3,TRUE)</f>
        <v>2.0352035203520247E-2</v>
      </c>
      <c r="F144" s="3">
        <v>38016</v>
      </c>
      <c r="G144" s="5">
        <f>(B144-AVERAGE(B$4:B143))/STDEV(B$4:B143)</f>
        <v>0.91256259843154763</v>
      </c>
      <c r="H144" s="5">
        <f>(C144-AVERAGE(C$4:C143))/STDEV(C$4:C143)</f>
        <v>0.39570235547318666</v>
      </c>
      <c r="I144" s="5">
        <f>(D144-AVERAGE(D$4:D143))/STDEV(D$4:D143)</f>
        <v>-0.78161070197842397</v>
      </c>
      <c r="K144" s="3">
        <v>38016</v>
      </c>
      <c r="L144" s="13">
        <f t="shared" si="7"/>
        <v>1.1086980893933145</v>
      </c>
      <c r="M144" s="13">
        <f t="shared" si="8"/>
        <v>0.1925046904016868</v>
      </c>
      <c r="N144" s="13">
        <f t="shared" si="9"/>
        <v>0.97875076368289027</v>
      </c>
      <c r="P144" s="3">
        <v>38016</v>
      </c>
      <c r="Q144" s="13">
        <f t="shared" si="10"/>
        <v>4.5566836516946321</v>
      </c>
      <c r="R144" s="13">
        <f>(SQRT((G144 - $G$209)^2 + (H144 - $H$209)^2 + (I144 - $I$209)^2))/$Q$199</f>
        <v>0.48750226236602157</v>
      </c>
      <c r="S144" s="13">
        <f t="shared" si="11"/>
        <v>0.69113763082048318</v>
      </c>
    </row>
    <row r="145" spans="1:19" x14ac:dyDescent="0.3">
      <c r="A145" s="3">
        <v>38044</v>
      </c>
      <c r="B145">
        <v>0.99723560979180326</v>
      </c>
      <c r="C145" s="4">
        <f t="shared" si="12"/>
        <v>1.5330554084419745E-2</v>
      </c>
      <c r="D145">
        <f>VLOOKUP(A144,CPI!$A$15:$C$521,3,TRUE)</f>
        <v>2.0262869660460092E-2</v>
      </c>
      <c r="F145" s="3">
        <v>38044</v>
      </c>
      <c r="G145" s="5">
        <f>(B145-AVERAGE(B$4:B144))/STDEV(B$4:B144)</f>
        <v>0.92010937111036062</v>
      </c>
      <c r="H145" s="5">
        <f>(C145-AVERAGE(C$4:C144))/STDEV(C$4:C144)</f>
        <v>5.1266694711339544E-2</v>
      </c>
      <c r="I145" s="5">
        <f>(D145-AVERAGE(D$4:D144))/STDEV(D$4:D144)</f>
        <v>-0.79101800414493983</v>
      </c>
      <c r="K145" s="3">
        <v>38044</v>
      </c>
      <c r="L145" s="13">
        <f t="shared" ref="L145:L208" si="13">SQRT((G145 - $G$265)^2 + (H145 - $H$265)^2 + (I145 - $I$265)^2)</f>
        <v>1.0165808526746027</v>
      </c>
      <c r="M145" s="13">
        <f t="shared" ref="M145:M208" si="14">(SQRT((G145 - $G$265)^2 + (H145 - $H$265)^2 + (I145 - $I$265)^2))/$L$199</f>
        <v>0.17651025485170033</v>
      </c>
      <c r="N145" s="13">
        <f t="shared" ref="N145:N208" si="15">(1 - M145^3)^3</f>
        <v>0.98359256989837152</v>
      </c>
      <c r="P145" s="3">
        <v>38044</v>
      </c>
      <c r="Q145" s="13">
        <f t="shared" ref="Q145:Q209" si="16">SQRT((G145 - $G$209)^2 + (H145 - $H$209)^2 + (I145 - $I$209)^2)</f>
        <v>4.6068862922796994</v>
      </c>
      <c r="R145" s="13">
        <f>(SQRT((G145 - $G$209)^2 + (H145 - $H$209)^2 + (I145 - $I$209)^2))/$Q$199</f>
        <v>0.49287325204463722</v>
      </c>
      <c r="S145" s="13">
        <f t="shared" ref="S145:S209" si="17">(1 - R145^3)^3</f>
        <v>0.68209768309746444</v>
      </c>
    </row>
    <row r="146" spans="1:19" x14ac:dyDescent="0.3">
      <c r="A146" s="3">
        <v>38077</v>
      </c>
      <c r="B146">
        <v>0.96651956883981505</v>
      </c>
      <c r="C146" s="4">
        <f t="shared" si="12"/>
        <v>-3.071604095198821E-2</v>
      </c>
      <c r="D146">
        <f>VLOOKUP(A145,CPI!$A$15:$C$521,3,TRUE)</f>
        <v>1.6884531590414031E-2</v>
      </c>
      <c r="F146" s="3">
        <v>38077</v>
      </c>
      <c r="G146" s="5">
        <f>(B146-AVERAGE(B$4:B145))/STDEV(B$4:B145)</f>
        <v>0.88716688396616727</v>
      </c>
      <c r="H146" s="5">
        <f>(C146-AVERAGE(C$4:C145))/STDEV(C$4:C145)</f>
        <v>-0.18491366525318187</v>
      </c>
      <c r="I146" s="5">
        <f>(D146-AVERAGE(D$4:D145))/STDEV(D$4:D145)</f>
        <v>-1.312264798928316</v>
      </c>
      <c r="K146" s="3">
        <v>38077</v>
      </c>
      <c r="L146" s="13">
        <f t="shared" si="13"/>
        <v>1.0899853912415431</v>
      </c>
      <c r="M146" s="13">
        <f t="shared" si="14"/>
        <v>0.18925558029790898</v>
      </c>
      <c r="N146" s="13">
        <f t="shared" si="15"/>
        <v>0.97980145620800696</v>
      </c>
      <c r="P146" s="3">
        <v>38077</v>
      </c>
      <c r="Q146" s="13">
        <f t="shared" si="16"/>
        <v>4.2951464012326852</v>
      </c>
      <c r="R146" s="13">
        <f>(SQRT((G146 - $G$209)^2 + (H146 - $H$209)^2 + (I146 - $I$209)^2))/$Q$199</f>
        <v>0.45952138613254184</v>
      </c>
      <c r="S146" s="13">
        <f t="shared" si="17"/>
        <v>0.73623484723423072</v>
      </c>
    </row>
    <row r="147" spans="1:19" x14ac:dyDescent="0.3">
      <c r="A147" s="3">
        <v>38107</v>
      </c>
      <c r="B147">
        <v>0.91194503911201474</v>
      </c>
      <c r="C147" s="4">
        <f t="shared" si="12"/>
        <v>-5.4574529727800303E-2</v>
      </c>
      <c r="D147">
        <f>VLOOKUP(A146,CPI!$A$15:$C$521,3,TRUE)</f>
        <v>1.7400761283306032E-2</v>
      </c>
      <c r="F147" s="3">
        <v>38107</v>
      </c>
      <c r="G147" s="5">
        <f>(B147-AVERAGE(B$4:B146))/STDEV(B$4:B146)</f>
        <v>0.8336685832262003</v>
      </c>
      <c r="H147" s="5">
        <f>(C147-AVERAGE(C$4:C146))/STDEV(C$4:C146)</f>
        <v>-0.30694717803722804</v>
      </c>
      <c r="I147" s="5">
        <f>(D147-AVERAGE(D$4:D146))/STDEV(D$4:D146)</f>
        <v>-1.2197034287233413</v>
      </c>
      <c r="K147" s="3">
        <v>38107</v>
      </c>
      <c r="L147" s="13">
        <f t="shared" si="13"/>
        <v>1.0231929595356928</v>
      </c>
      <c r="M147" s="13">
        <f t="shared" si="14"/>
        <v>0.17765832356073322</v>
      </c>
      <c r="N147" s="13">
        <f t="shared" si="15"/>
        <v>0.98327213857107798</v>
      </c>
      <c r="P147" s="3">
        <v>38107</v>
      </c>
      <c r="Q147" s="13">
        <f t="shared" si="16"/>
        <v>4.3458321707501923</v>
      </c>
      <c r="R147" s="13">
        <f>(SQRT((G147 - $G$209)^2 + (H147 - $H$209)^2 + (I147 - $I$209)^2))/$Q$199</f>
        <v>0.46494406393909926</v>
      </c>
      <c r="S147" s="13">
        <f t="shared" si="17"/>
        <v>0.72776541914044979</v>
      </c>
    </row>
    <row r="148" spans="1:19" x14ac:dyDescent="0.3">
      <c r="A148" s="3">
        <v>38138</v>
      </c>
      <c r="B148">
        <v>0.85334584208028008</v>
      </c>
      <c r="C148" s="4">
        <f t="shared" si="12"/>
        <v>-5.8599197031734662E-2</v>
      </c>
      <c r="D148">
        <f>VLOOKUP(A147,CPI!$A$15:$C$521,3,TRUE)</f>
        <v>2.2925764192139653E-2</v>
      </c>
      <c r="F148" s="3">
        <v>38138</v>
      </c>
      <c r="G148" s="5">
        <f>(B148-AVERAGE(B$4:B147))/STDEV(B$4:B147)</f>
        <v>0.77721110474193955</v>
      </c>
      <c r="H148" s="5">
        <f>(C148-AVERAGE(C$4:C147))/STDEV(C$4:C147)</f>
        <v>-0.32655015528873932</v>
      </c>
      <c r="I148" s="5">
        <f>(D148-AVERAGE(D$4:D147))/STDEV(D$4:D147)</f>
        <v>-0.35294690040895976</v>
      </c>
      <c r="K148" s="3">
        <v>38138</v>
      </c>
      <c r="L148" s="13">
        <f t="shared" si="13"/>
        <v>1.018941911701305</v>
      </c>
      <c r="M148" s="13">
        <f t="shared" si="14"/>
        <v>0.17692020859952734</v>
      </c>
      <c r="N148" s="13">
        <f t="shared" si="15"/>
        <v>0.98347861869340691</v>
      </c>
      <c r="P148" s="3">
        <v>38138</v>
      </c>
      <c r="Q148" s="13">
        <f t="shared" si="16"/>
        <v>4.9058296726027342</v>
      </c>
      <c r="R148" s="13">
        <f>(SQRT((G148 - $G$209)^2 + (H148 - $H$209)^2 + (I148 - $I$209)^2))/$Q$199</f>
        <v>0.52485606791833217</v>
      </c>
      <c r="S148" s="13">
        <f t="shared" si="17"/>
        <v>0.62593882252161903</v>
      </c>
    </row>
    <row r="149" spans="1:19" x14ac:dyDescent="0.3">
      <c r="A149" s="3">
        <v>38168</v>
      </c>
      <c r="B149">
        <v>0.80089229568048825</v>
      </c>
      <c r="C149" s="4">
        <f t="shared" si="12"/>
        <v>-5.2453546399791828E-2</v>
      </c>
      <c r="D149">
        <f>VLOOKUP(A148,CPI!$A$15:$C$521,3,TRUE)</f>
        <v>2.8977583378895666E-2</v>
      </c>
      <c r="F149" s="3">
        <v>38168</v>
      </c>
      <c r="G149" s="5">
        <f>(B149-AVERAGE(B$4:B148))/STDEV(B$4:B148)</f>
        <v>0.72670298206319917</v>
      </c>
      <c r="H149" s="5">
        <f>(C149-AVERAGE(C$4:C148))/STDEV(C$4:C148)</f>
        <v>-0.2935043528809741</v>
      </c>
      <c r="I149" s="5">
        <f>(D149-AVERAGE(D$4:D148))/STDEV(D$4:D148)</f>
        <v>0.58919895400410016</v>
      </c>
      <c r="K149" s="3">
        <v>38168</v>
      </c>
      <c r="L149" s="13">
        <f t="shared" si="13"/>
        <v>1.6530874334055237</v>
      </c>
      <c r="M149" s="13">
        <f t="shared" si="14"/>
        <v>0.28702771982658049</v>
      </c>
      <c r="N149" s="13">
        <f t="shared" si="15"/>
        <v>0.93072402403800092</v>
      </c>
      <c r="P149" s="3">
        <v>38168</v>
      </c>
      <c r="Q149" s="13">
        <f t="shared" si="16"/>
        <v>5.5985444015784775</v>
      </c>
      <c r="R149" s="13">
        <f>(SQRT((G149 - $G$209)^2 + (H149 - $H$209)^2 + (I149 - $I$209)^2))/$Q$199</f>
        <v>0.59896698352344557</v>
      </c>
      <c r="S149" s="13">
        <f t="shared" si="17"/>
        <v>0.4839469202034129</v>
      </c>
    </row>
    <row r="150" spans="1:19" x14ac:dyDescent="0.3">
      <c r="A150" s="3">
        <v>38198</v>
      </c>
      <c r="B150">
        <v>0.76146555635705104</v>
      </c>
      <c r="C150" s="4">
        <f t="shared" si="12"/>
        <v>-3.942673932343721E-2</v>
      </c>
      <c r="D150">
        <f>VLOOKUP(A149,CPI!$A$15:$C$521,3,TRUE)</f>
        <v>3.1676679410158393E-2</v>
      </c>
      <c r="F150" s="3">
        <v>38198</v>
      </c>
      <c r="G150" s="5">
        <f>(B150-AVERAGE(B$4:B149))/STDEV(B$4:B149)</f>
        <v>0.68811156447431743</v>
      </c>
      <c r="H150" s="5">
        <f>(C150-AVERAGE(C$4:C149))/STDEV(C$4:C149)</f>
        <v>-0.22478709406672637</v>
      </c>
      <c r="I150" s="5">
        <f>(D150-AVERAGE(D$4:D149))/STDEV(D$4:D149)</f>
        <v>1.0070280779957395</v>
      </c>
      <c r="K150" s="3">
        <v>38198</v>
      </c>
      <c r="L150" s="13">
        <f t="shared" si="13"/>
        <v>2.0027355751170153</v>
      </c>
      <c r="M150" s="13">
        <f t="shared" si="14"/>
        <v>0.34773758116180442</v>
      </c>
      <c r="N150" s="13">
        <f t="shared" si="15"/>
        <v>0.87908321692403035</v>
      </c>
      <c r="P150" s="3">
        <v>38198</v>
      </c>
      <c r="Q150" s="13">
        <f t="shared" si="16"/>
        <v>5.9091731540871031</v>
      </c>
      <c r="R150" s="13">
        <f>(SQRT((G150 - $G$209)^2 + (H150 - $H$209)^2 + (I150 - $I$209)^2))/$Q$199</f>
        <v>0.63219997294714014</v>
      </c>
      <c r="S150" s="13">
        <f t="shared" si="17"/>
        <v>0.41737590296063215</v>
      </c>
    </row>
    <row r="151" spans="1:19" x14ac:dyDescent="0.3">
      <c r="A151" s="3">
        <v>38230</v>
      </c>
      <c r="B151">
        <v>0.72987721261332028</v>
      </c>
      <c r="C151" s="4">
        <f t="shared" si="12"/>
        <v>-3.1588343743730762E-2</v>
      </c>
      <c r="D151">
        <f>VLOOKUP(A150,CPI!$A$15:$C$521,3,TRUE)</f>
        <v>2.9395753946652059E-2</v>
      </c>
      <c r="F151" s="3">
        <v>38230</v>
      </c>
      <c r="G151" s="5">
        <f>(B151-AVERAGE(B$4:B150))/STDEV(B$4:B150)</f>
        <v>0.65674130257467789</v>
      </c>
      <c r="H151" s="5">
        <f>(C151-AVERAGE(C$4:C150))/STDEV(C$4:C150)</f>
        <v>-0.1831605635277043</v>
      </c>
      <c r="I151" s="5">
        <f>(D151-AVERAGE(D$4:D150))/STDEV(D$4:D150)</f>
        <v>0.6447774208213326</v>
      </c>
      <c r="K151" s="3">
        <v>38230</v>
      </c>
      <c r="L151" s="13">
        <f t="shared" si="13"/>
        <v>1.6584392904459446</v>
      </c>
      <c r="M151" s="13">
        <f t="shared" si="14"/>
        <v>0.2879569697211159</v>
      </c>
      <c r="N151" s="13">
        <f t="shared" si="15"/>
        <v>0.93006524551413372</v>
      </c>
      <c r="P151" s="3">
        <v>38230</v>
      </c>
      <c r="Q151" s="13">
        <f t="shared" si="16"/>
        <v>5.583651901382173</v>
      </c>
      <c r="R151" s="13">
        <f>(SQRT((G151 - $G$209)^2 + (H151 - $H$209)^2 + (I151 - $I$209)^2))/$Q$199</f>
        <v>0.59737369153898112</v>
      </c>
      <c r="S151" s="13">
        <f t="shared" si="17"/>
        <v>0.48711647856721041</v>
      </c>
    </row>
    <row r="152" spans="1:19" x14ac:dyDescent="0.3">
      <c r="A152" s="3">
        <v>38260</v>
      </c>
      <c r="B152">
        <v>0.69751316046378864</v>
      </c>
      <c r="C152" s="4">
        <f t="shared" si="12"/>
        <v>-3.2364052149531641E-2</v>
      </c>
      <c r="D152">
        <f>VLOOKUP(A151,CPI!$A$15:$C$521,3,TRUE)</f>
        <v>2.5474254742547497E-2</v>
      </c>
      <c r="F152" s="3">
        <v>38260</v>
      </c>
      <c r="G152" s="5">
        <f>(B152-AVERAGE(B$4:B151))/STDEV(B$4:B151)</f>
        <v>0.62490162816540062</v>
      </c>
      <c r="H152" s="5">
        <f>(C152-AVERAGE(C$4:C151))/STDEV(C$4:C151)</f>
        <v>-0.18657783837262149</v>
      </c>
      <c r="I152" s="5">
        <f>(D152-AVERAGE(D$4:D151))/STDEV(D$4:D151)</f>
        <v>2.9497729841103271E-2</v>
      </c>
      <c r="K152" s="3">
        <v>38260</v>
      </c>
      <c r="L152" s="13">
        <f t="shared" si="13"/>
        <v>1.1240523693945488</v>
      </c>
      <c r="M152" s="13">
        <f t="shared" si="14"/>
        <v>0.19517067399654969</v>
      </c>
      <c r="N152" s="13">
        <f t="shared" si="15"/>
        <v>0.9778623132598091</v>
      </c>
      <c r="P152" s="3">
        <v>38260</v>
      </c>
      <c r="Q152" s="13">
        <f t="shared" si="16"/>
        <v>5.0714119198276961</v>
      </c>
      <c r="R152" s="13">
        <f>(SQRT((G152 - $G$209)^2 + (H152 - $H$209)^2 + (I152 - $I$209)^2))/$Q$199</f>
        <v>0.54257108311360447</v>
      </c>
      <c r="S152" s="13">
        <f t="shared" si="17"/>
        <v>0.59328862056006204</v>
      </c>
    </row>
    <row r="153" spans="1:19" x14ac:dyDescent="0.3">
      <c r="A153" s="3">
        <v>38289</v>
      </c>
      <c r="B153">
        <v>0.6544466869770168</v>
      </c>
      <c r="C153" s="4">
        <f t="shared" si="12"/>
        <v>-4.3066473486771839E-2</v>
      </c>
      <c r="D153">
        <f>VLOOKUP(A152,CPI!$A$15:$C$521,3,TRUE)</f>
        <v>2.5391680172879516E-2</v>
      </c>
      <c r="F153" s="3">
        <v>38289</v>
      </c>
      <c r="G153" s="5">
        <f>(B153-AVERAGE(B$4:B152))/STDEV(B$4:B152)</f>
        <v>0.58375970782365116</v>
      </c>
      <c r="H153" s="5">
        <f>(C153-AVERAGE(C$4:C152))/STDEV(C$4:C152)</f>
        <v>-0.2420453060237312</v>
      </c>
      <c r="I153" s="5">
        <f>(D153-AVERAGE(D$4:D152))/STDEV(D$4:D152)</f>
        <v>1.6464279209867191E-2</v>
      </c>
      <c r="K153" s="3">
        <v>38289</v>
      </c>
      <c r="L153" s="13">
        <f t="shared" si="13"/>
        <v>1.0949996582297279</v>
      </c>
      <c r="M153" s="13">
        <f t="shared" si="14"/>
        <v>0.19012621399285845</v>
      </c>
      <c r="N153" s="13">
        <f t="shared" si="15"/>
        <v>0.97952334231644445</v>
      </c>
      <c r="P153" s="3">
        <v>38289</v>
      </c>
      <c r="Q153" s="13">
        <f t="shared" si="16"/>
        <v>5.0496807563280663</v>
      </c>
      <c r="R153" s="13">
        <f>(SQRT((G153 - $G$209)^2 + (H153 - $H$209)^2 + (I153 - $I$209)^2))/$Q$199</f>
        <v>0.54024614853843911</v>
      </c>
      <c r="S153" s="13">
        <f t="shared" si="17"/>
        <v>0.59762976770470388</v>
      </c>
    </row>
    <row r="154" spans="1:19" x14ac:dyDescent="0.3">
      <c r="A154" s="3">
        <v>38321</v>
      </c>
      <c r="B154">
        <v>0.58855826861600613</v>
      </c>
      <c r="C154" s="4">
        <f t="shared" si="12"/>
        <v>-6.588841836101067E-2</v>
      </c>
      <c r="D154">
        <f>VLOOKUP(A153,CPI!$A$15:$C$521,3,TRUE)</f>
        <v>3.1909140075716547E-2</v>
      </c>
      <c r="F154" s="3">
        <v>38321</v>
      </c>
      <c r="G154" s="5">
        <f>(B154-AVERAGE(B$4:B153))/STDEV(B$4:B153)</f>
        <v>0.52253170275625527</v>
      </c>
      <c r="H154" s="5">
        <f>(C154-AVERAGE(C$4:C153))/STDEV(C$4:C153)</f>
        <v>-0.36122939719555436</v>
      </c>
      <c r="I154" s="5">
        <f>(D154-AVERAGE(D$4:D153))/STDEV(D$4:D153)</f>
        <v>1.040778679305898</v>
      </c>
      <c r="K154" s="3">
        <v>38321</v>
      </c>
      <c r="L154" s="13">
        <f t="shared" si="13"/>
        <v>1.99120431671521</v>
      </c>
      <c r="M154" s="13">
        <f t="shared" si="14"/>
        <v>0.34573539377660195</v>
      </c>
      <c r="N154" s="13">
        <f t="shared" si="15"/>
        <v>0.88107279752189549</v>
      </c>
      <c r="P154" s="3">
        <v>38321</v>
      </c>
      <c r="Q154" s="13">
        <f t="shared" si="16"/>
        <v>5.8832304176214967</v>
      </c>
      <c r="R154" s="13">
        <f>(SQRT((G154 - $G$209)^2 + (H154 - $H$209)^2 + (I154 - $I$209)^2))/$Q$199</f>
        <v>0.62942445818998882</v>
      </c>
      <c r="S154" s="13">
        <f t="shared" si="17"/>
        <v>0.42295198626859437</v>
      </c>
    </row>
    <row r="155" spans="1:19" x14ac:dyDescent="0.3">
      <c r="A155" s="3">
        <v>38352</v>
      </c>
      <c r="B155">
        <v>0.48963499313558162</v>
      </c>
      <c r="C155" s="4">
        <f t="shared" si="12"/>
        <v>-9.8923275480424511E-2</v>
      </c>
      <c r="D155">
        <f>VLOOKUP(A154,CPI!$A$15:$C$521,3,TRUE)</f>
        <v>3.621621621621629E-2</v>
      </c>
      <c r="F155" s="3">
        <v>38352</v>
      </c>
      <c r="G155" s="5">
        <f>(B155-AVERAGE(B$4:B154))/STDEV(B$4:B154)</f>
        <v>0.43209987871856298</v>
      </c>
      <c r="H155" s="5">
        <f>(C155-AVERAGE(C$4:C154))/STDEV(C$4:C154)</f>
        <v>-0.5341391263054549</v>
      </c>
      <c r="I155" s="5">
        <f>(D155-AVERAGE(D$4:D154))/STDEV(D$4:D154)</f>
        <v>1.7104088626187375</v>
      </c>
      <c r="K155" s="3">
        <v>38352</v>
      </c>
      <c r="L155" s="13">
        <f t="shared" si="13"/>
        <v>2.63607753839716</v>
      </c>
      <c r="M155" s="13">
        <f t="shared" si="14"/>
        <v>0.45770556949518082</v>
      </c>
      <c r="N155" s="13">
        <f t="shared" si="15"/>
        <v>0.73904095202947195</v>
      </c>
      <c r="P155" s="3">
        <v>38352</v>
      </c>
      <c r="Q155" s="13">
        <f t="shared" si="16"/>
        <v>6.4581988977504503</v>
      </c>
      <c r="R155" s="13">
        <f>(SQRT((G155 - $G$209)^2 + (H155 - $H$209)^2 + (I155 - $I$209)^2))/$Q$199</f>
        <v>0.69093815022515448</v>
      </c>
      <c r="S155" s="13">
        <f t="shared" si="17"/>
        <v>0.30096399575911864</v>
      </c>
    </row>
    <row r="156" spans="1:19" x14ac:dyDescent="0.3">
      <c r="A156" s="3">
        <v>38383</v>
      </c>
      <c r="B156">
        <v>0.35880818431959655</v>
      </c>
      <c r="C156" s="4">
        <f t="shared" si="12"/>
        <v>-0.13082680881598507</v>
      </c>
      <c r="D156">
        <f>VLOOKUP(A155,CPI!$A$15:$C$521,3,TRUE)</f>
        <v>3.3423180592992097E-2</v>
      </c>
      <c r="F156" s="3">
        <v>38383</v>
      </c>
      <c r="G156" s="5">
        <f>(B156-AVERAGE(B$4:B155))/STDEV(B$4:B155)</f>
        <v>0.31340954909018137</v>
      </c>
      <c r="H156" s="5">
        <f>(C156-AVERAGE(C$4:C155))/STDEV(C$4:C155)</f>
        <v>-0.70057802925649348</v>
      </c>
      <c r="I156" s="5">
        <f>(D156-AVERAGE(D$4:D155))/STDEV(D$4:D155)</f>
        <v>1.2523970436590213</v>
      </c>
      <c r="K156" s="3">
        <v>38383</v>
      </c>
      <c r="L156" s="13">
        <f t="shared" si="13"/>
        <v>2.2129494562885732</v>
      </c>
      <c r="M156" s="13">
        <f t="shared" si="14"/>
        <v>0.38423729059596745</v>
      </c>
      <c r="N156" s="13">
        <f t="shared" si="15"/>
        <v>0.83928727342124154</v>
      </c>
      <c r="P156" s="3">
        <v>38383</v>
      </c>
      <c r="Q156" s="13">
        <f t="shared" si="16"/>
        <v>6.0497933676237388</v>
      </c>
      <c r="R156" s="13">
        <f>(SQRT((G156 - $G$209)^2 + (H156 - $H$209)^2 + (I156 - $I$209)^2))/$Q$199</f>
        <v>0.64724439504741216</v>
      </c>
      <c r="S156" s="13">
        <f t="shared" si="17"/>
        <v>0.38718608017770623</v>
      </c>
    </row>
    <row r="157" spans="1:19" x14ac:dyDescent="0.3">
      <c r="A157" s="3">
        <v>38411</v>
      </c>
      <c r="B157">
        <v>0.19709310917092704</v>
      </c>
      <c r="C157" s="4">
        <f t="shared" si="12"/>
        <v>-0.16171507514866951</v>
      </c>
      <c r="D157">
        <f>VLOOKUP(A156,CPI!$A$15:$C$521,3,TRUE)</f>
        <v>2.8448738593666034E-2</v>
      </c>
      <c r="F157" s="3">
        <v>38411</v>
      </c>
      <c r="G157" s="5">
        <f>(B157-AVERAGE(B$4:B156))/STDEV(B$4:B156)</f>
        <v>0.16722212672339315</v>
      </c>
      <c r="H157" s="5">
        <f>(C157-AVERAGE(C$4:C156))/STDEV(C$4:C156)</f>
        <v>-0.8607723873848212</v>
      </c>
      <c r="I157" s="5">
        <f>(D157-AVERAGE(D$4:D156))/STDEV(D$4:D156)</f>
        <v>0.46659294244533955</v>
      </c>
      <c r="K157" s="3">
        <v>38411</v>
      </c>
      <c r="L157" s="13">
        <f t="shared" si="13"/>
        <v>1.5374785193193081</v>
      </c>
      <c r="M157" s="13">
        <f t="shared" si="14"/>
        <v>0.26695439379963631</v>
      </c>
      <c r="N157" s="13">
        <f t="shared" si="15"/>
        <v>0.94400566615710835</v>
      </c>
      <c r="P157" s="3">
        <v>38411</v>
      </c>
      <c r="Q157" s="13">
        <f t="shared" si="16"/>
        <v>5.3695000871931855</v>
      </c>
      <c r="R157" s="13">
        <f>(SQRT((G157 - $G$209)^2 + (H157 - $H$209)^2 + (I157 - $I$209)^2))/$Q$199</f>
        <v>0.57446240300393148</v>
      </c>
      <c r="S157" s="13">
        <f t="shared" si="17"/>
        <v>0.53227472649656615</v>
      </c>
    </row>
    <row r="158" spans="1:19" x14ac:dyDescent="0.3">
      <c r="A158" s="3">
        <v>38442</v>
      </c>
      <c r="B158">
        <v>6.4746459936009066E-3</v>
      </c>
      <c r="C158" s="4">
        <f t="shared" si="12"/>
        <v>-0.19061846317732614</v>
      </c>
      <c r="D158">
        <f>VLOOKUP(A157,CPI!$A$15:$C$521,3,TRUE)</f>
        <v>3.0530262453133394E-2</v>
      </c>
      <c r="F158" s="3">
        <v>38442</v>
      </c>
      <c r="G158" s="5">
        <f>(B158-AVERAGE(B$4:B157))/STDEV(B$4:B157)</f>
        <v>-4.8745842509329614E-3</v>
      </c>
      <c r="H158" s="5">
        <f>(C158-AVERAGE(C$4:C157))/STDEV(C$4:C157)</f>
        <v>-1.0091380288219653</v>
      </c>
      <c r="I158" s="5">
        <f>(D158-AVERAGE(D$4:D157))/STDEV(D$4:D157)</f>
        <v>0.79002519206936417</v>
      </c>
      <c r="K158" s="3">
        <v>38442</v>
      </c>
      <c r="L158" s="13">
        <f t="shared" si="13"/>
        <v>1.8722381767464127</v>
      </c>
      <c r="M158" s="13">
        <f t="shared" si="14"/>
        <v>0.32507914825577766</v>
      </c>
      <c r="N158" s="13">
        <f t="shared" si="15"/>
        <v>0.90044025402018135</v>
      </c>
      <c r="P158" s="3">
        <v>38442</v>
      </c>
      <c r="Q158" s="13">
        <f t="shared" si="16"/>
        <v>5.6136742419661161</v>
      </c>
      <c r="R158" s="13">
        <f>(SQRT((G158 - $G$209)^2 + (H158 - $H$209)^2 + (I158 - $I$209)^2))/$Q$199</f>
        <v>0.60058566763276866</v>
      </c>
      <c r="S158" s="13">
        <f t="shared" si="17"/>
        <v>0.48072375915819837</v>
      </c>
    </row>
    <row r="159" spans="1:19" x14ac:dyDescent="0.3">
      <c r="A159" s="3">
        <v>38471</v>
      </c>
      <c r="B159">
        <v>-0.20310798236706384</v>
      </c>
      <c r="C159" s="4">
        <f t="shared" si="12"/>
        <v>-0.20958262836066474</v>
      </c>
      <c r="D159">
        <f>VLOOKUP(A158,CPI!$A$15:$C$521,3,TRUE)</f>
        <v>3.2068412613575736E-2</v>
      </c>
      <c r="F159" s="3">
        <v>38471</v>
      </c>
      <c r="G159" s="5">
        <f>(B159-AVERAGE(B$4:B158))/STDEV(B$4:B158)</f>
        <v>-0.19408172728378856</v>
      </c>
      <c r="H159" s="5">
        <f>(C159-AVERAGE(C$4:C158))/STDEV(C$4:C158)</f>
        <v>-1.1031141336033425</v>
      </c>
      <c r="I159" s="5">
        <f>(D159-AVERAGE(D$4:D158))/STDEV(D$4:D158)</f>
        <v>1.0265549063331336</v>
      </c>
      <c r="K159" s="3">
        <v>38471</v>
      </c>
      <c r="L159" s="13">
        <f t="shared" si="13"/>
        <v>2.1254452028336361</v>
      </c>
      <c r="M159" s="13">
        <f t="shared" si="14"/>
        <v>0.3690438133262528</v>
      </c>
      <c r="N159" s="13">
        <f t="shared" si="15"/>
        <v>0.85666770283984284</v>
      </c>
      <c r="P159" s="3">
        <v>38471</v>
      </c>
      <c r="Q159" s="13">
        <f t="shared" si="16"/>
        <v>5.7741033384779961</v>
      </c>
      <c r="R159" s="13">
        <f>(SQRT((G159 - $G$209)^2 + (H159 - $H$209)^2 + (I159 - $I$209)^2))/$Q$199</f>
        <v>0.61774936682215431</v>
      </c>
      <c r="S159" s="13">
        <f t="shared" si="17"/>
        <v>0.44639571238470915</v>
      </c>
    </row>
    <row r="160" spans="1:19" x14ac:dyDescent="0.3">
      <c r="A160" s="3">
        <v>38503</v>
      </c>
      <c r="B160">
        <v>-0.41421481396427878</v>
      </c>
      <c r="C160" s="4">
        <f t="shared" si="12"/>
        <v>-0.21110683159721494</v>
      </c>
      <c r="D160">
        <f>VLOOKUP(A159,CPI!$A$15:$C$521,3,TRUE)</f>
        <v>3.3617929562433257E-2</v>
      </c>
      <c r="F160" s="3">
        <v>38503</v>
      </c>
      <c r="G160" s="5">
        <f>(B160-AVERAGE(B$4:B159))/STDEV(B$4:B159)</f>
        <v>-0.38463271355624079</v>
      </c>
      <c r="H160" s="5">
        <f>(C160-AVERAGE(C$4:C159))/STDEV(C$4:C159)</f>
        <v>-1.1033785148239976</v>
      </c>
      <c r="I160" s="5">
        <f>(D160-AVERAGE(D$4:D159))/STDEV(D$4:D159)</f>
        <v>1.2622179863940437</v>
      </c>
      <c r="K160" s="3">
        <v>38503</v>
      </c>
      <c r="L160" s="13">
        <f t="shared" si="13"/>
        <v>2.3511168271835534</v>
      </c>
      <c r="M160" s="13">
        <f t="shared" si="14"/>
        <v>0.40822747080120952</v>
      </c>
      <c r="N160" s="13">
        <f t="shared" si="15"/>
        <v>0.80947686045881817</v>
      </c>
      <c r="P160" s="3">
        <v>38503</v>
      </c>
      <c r="Q160" s="13">
        <f t="shared" si="16"/>
        <v>5.9134233798534019</v>
      </c>
      <c r="R160" s="13">
        <f>(SQRT((G160 - $G$209)^2 + (H160 - $H$209)^2 + (I160 - $I$209)^2))/$Q$199</f>
        <v>0.63265468844529993</v>
      </c>
      <c r="S160" s="13">
        <f t="shared" si="17"/>
        <v>0.41646241109991744</v>
      </c>
    </row>
    <row r="161" spans="1:19" x14ac:dyDescent="0.3">
      <c r="A161" s="3">
        <v>38533</v>
      </c>
      <c r="B161">
        <v>-0.6038178136483151</v>
      </c>
      <c r="C161" s="4">
        <f t="shared" si="12"/>
        <v>-0.18960299968403632</v>
      </c>
      <c r="D161">
        <f>VLOOKUP(A160,CPI!$A$15:$C$521,3,TRUE)</f>
        <v>2.8692879914983926E-2</v>
      </c>
      <c r="F161" s="3">
        <v>38533</v>
      </c>
      <c r="G161" s="5">
        <f>(B161-AVERAGE(B$4:B160))/STDEV(B$4:B160)</f>
        <v>-0.55542151840089038</v>
      </c>
      <c r="H161" s="5">
        <f>(C161-AVERAGE(C$4:C160))/STDEV(C$4:C160)</f>
        <v>-0.98178051680531586</v>
      </c>
      <c r="I161" s="5">
        <f>(D161-AVERAGE(D$4:D160))/STDEV(D$4:D160)</f>
        <v>0.48282782256707113</v>
      </c>
      <c r="K161" s="3">
        <v>38533</v>
      </c>
      <c r="L161" s="13">
        <f t="shared" si="13"/>
        <v>1.662708684094736</v>
      </c>
      <c r="M161" s="13">
        <f t="shared" si="14"/>
        <v>0.28869827008992344</v>
      </c>
      <c r="N161" s="13">
        <f t="shared" si="15"/>
        <v>0.92953687795583884</v>
      </c>
      <c r="P161" s="3">
        <v>38533</v>
      </c>
      <c r="Q161" s="13">
        <f t="shared" si="16"/>
        <v>5.1325808701546451</v>
      </c>
      <c r="R161" s="13">
        <f>(SQRT((G161 - $G$209)^2 + (H161 - $H$209)^2 + (I161 - $I$209)^2))/$Q$199</f>
        <v>0.54911531658477208</v>
      </c>
      <c r="S161" s="13">
        <f t="shared" si="17"/>
        <v>0.58098424737213106</v>
      </c>
    </row>
    <row r="162" spans="1:19" x14ac:dyDescent="0.3">
      <c r="A162" s="3">
        <v>38562</v>
      </c>
      <c r="B162">
        <v>-0.75395451634277022</v>
      </c>
      <c r="C162" s="4">
        <f t="shared" si="12"/>
        <v>-0.15013670269445512</v>
      </c>
      <c r="D162">
        <f>VLOOKUP(A161,CPI!$A$15:$C$521,3,TRUE)</f>
        <v>2.541026998411855E-2</v>
      </c>
      <c r="F162" s="3">
        <v>38562</v>
      </c>
      <c r="G162" s="5">
        <f>(B162-AVERAGE(B$4:B161))/STDEV(B$4:B161)</f>
        <v>-0.68977910660474528</v>
      </c>
      <c r="H162" s="5">
        <f>(C162-AVERAGE(C$4:C161))/STDEV(C$4:C161)</f>
        <v>-0.76674856025175298</v>
      </c>
      <c r="I162" s="5">
        <f>(D162-AVERAGE(D$4:D161))/STDEV(D$4:D161)</f>
        <v>-3.2866032712773045E-2</v>
      </c>
      <c r="K162" s="3">
        <v>38562</v>
      </c>
      <c r="L162" s="13">
        <f t="shared" si="13"/>
        <v>1.2145927288792455</v>
      </c>
      <c r="M162" s="13">
        <f t="shared" si="14"/>
        <v>0.21089131430269151</v>
      </c>
      <c r="N162" s="13">
        <f t="shared" si="15"/>
        <v>0.97212482927012078</v>
      </c>
      <c r="P162" s="3">
        <v>38562</v>
      </c>
      <c r="Q162" s="13">
        <f t="shared" si="16"/>
        <v>4.5622294313106666</v>
      </c>
      <c r="R162" s="13">
        <f>(SQRT((G162 - $G$209)^2 + (H162 - $H$209)^2 + (I162 - $I$209)^2))/$Q$199</f>
        <v>0.48809558424571686</v>
      </c>
      <c r="S162" s="13">
        <f t="shared" si="17"/>
        <v>0.69014485871223485</v>
      </c>
    </row>
    <row r="163" spans="1:19" x14ac:dyDescent="0.3">
      <c r="A163" s="3">
        <v>38595</v>
      </c>
      <c r="B163">
        <v>-0.8550719548710255</v>
      </c>
      <c r="C163" s="4">
        <f t="shared" si="12"/>
        <v>-0.10111743852825528</v>
      </c>
      <c r="D163">
        <f>VLOOKUP(A162,CPI!$A$15:$C$521,3,TRUE)</f>
        <v>3.0671602326811209E-2</v>
      </c>
      <c r="F163" s="3">
        <v>38595</v>
      </c>
      <c r="G163" s="5">
        <f>(B163-AVERAGE(B$4:B162))/STDEV(B$4:B162)</f>
        <v>-0.77877533203216087</v>
      </c>
      <c r="H163" s="5">
        <f>(C163-AVERAGE(C$4:C162))/STDEV(C$4:C162)</f>
        <v>-0.50306231647876531</v>
      </c>
      <c r="I163" s="5">
        <f>(D163-AVERAGE(D$4:D162))/STDEV(D$4:D162)</f>
        <v>0.79339200374734786</v>
      </c>
      <c r="K163" s="3">
        <v>38595</v>
      </c>
      <c r="L163" s="13">
        <f t="shared" si="13"/>
        <v>1.8180595768501897</v>
      </c>
      <c r="M163" s="13">
        <f t="shared" si="14"/>
        <v>0.31567204753178668</v>
      </c>
      <c r="N163" s="13">
        <f t="shared" si="15"/>
        <v>0.90856831888375544</v>
      </c>
      <c r="P163" s="3">
        <v>38595</v>
      </c>
      <c r="Q163" s="13">
        <f t="shared" si="16"/>
        <v>5.1841959213664035</v>
      </c>
      <c r="R163" s="13">
        <f>(SQRT((G163 - $G$209)^2 + (H163 - $H$209)^2 + (I163 - $I$209)^2))/$Q$199</f>
        <v>0.55463741470727668</v>
      </c>
      <c r="S163" s="13">
        <f t="shared" si="17"/>
        <v>0.57050858844157182</v>
      </c>
    </row>
    <row r="164" spans="1:19" x14ac:dyDescent="0.3">
      <c r="A164" s="3">
        <v>38625</v>
      </c>
      <c r="B164">
        <v>-0.90683678555158087</v>
      </c>
      <c r="C164" s="4">
        <f t="shared" si="12"/>
        <v>-5.1764830680555374E-2</v>
      </c>
      <c r="D164">
        <f>VLOOKUP(A163,CPI!$A$15:$C$521,3,TRUE)</f>
        <v>3.6469344608879295E-2</v>
      </c>
      <c r="F164" s="3">
        <v>38625</v>
      </c>
      <c r="G164" s="5">
        <f>(B164-AVERAGE(B$4:B163))/STDEV(B$4:B163)</f>
        <v>-0.82212939361916648</v>
      </c>
      <c r="H164" s="5">
        <f>(C164-AVERAGE(C$4:C163))/STDEV(C$4:C163)</f>
        <v>-0.23884540832765533</v>
      </c>
      <c r="I164" s="5">
        <f>(D164-AVERAGE(D$4:D163))/STDEV(D$4:D163)</f>
        <v>1.7008215601926699</v>
      </c>
      <c r="K164" s="3">
        <v>38625</v>
      </c>
      <c r="L164" s="13">
        <f t="shared" si="13"/>
        <v>2.6441110243967931</v>
      </c>
      <c r="M164" s="13">
        <f t="shared" si="14"/>
        <v>0.45910043411161749</v>
      </c>
      <c r="N164" s="13">
        <f t="shared" si="15"/>
        <v>0.73688671730242228</v>
      </c>
      <c r="P164" s="3">
        <v>38625</v>
      </c>
      <c r="Q164" s="13">
        <f t="shared" si="16"/>
        <v>5.9584082201546584</v>
      </c>
      <c r="R164" s="13">
        <f>(SQRT((G164 - $G$209)^2 + (H164 - $H$209)^2 + (I164 - $I$209)^2))/$Q$199</f>
        <v>0.63746744550621226</v>
      </c>
      <c r="S164" s="13">
        <f t="shared" si="17"/>
        <v>0.40679606015210878</v>
      </c>
    </row>
    <row r="165" spans="1:19" x14ac:dyDescent="0.3">
      <c r="A165" s="3">
        <v>38656</v>
      </c>
      <c r="B165">
        <v>-0.90651560499900619</v>
      </c>
      <c r="C165" s="4">
        <f t="shared" si="12"/>
        <v>3.211805525746847E-4</v>
      </c>
      <c r="D165">
        <f>VLOOKUP(A164,CPI!$A$15:$C$521,3,TRUE)</f>
        <v>4.7418335089568053E-2</v>
      </c>
      <c r="F165" s="3">
        <v>38656</v>
      </c>
      <c r="G165" s="5">
        <f>(B165-AVERAGE(B$4:B164))/STDEV(B$4:B164)</f>
        <v>-0.81756902430865508</v>
      </c>
      <c r="H165" s="5">
        <f>(C165-AVERAGE(C$4:C164))/STDEV(C$4:C164)</f>
        <v>3.9533430684600107E-2</v>
      </c>
      <c r="I165" s="5">
        <f>(D165-AVERAGE(D$4:D164))/STDEV(D$4:D164)</f>
        <v>3.3917253590087393</v>
      </c>
      <c r="K165" s="3">
        <v>38656</v>
      </c>
      <c r="L165" s="13">
        <f t="shared" si="13"/>
        <v>4.2902553342823717</v>
      </c>
      <c r="M165" s="13">
        <f t="shared" si="14"/>
        <v>0.74492261037641638</v>
      </c>
      <c r="N165" s="13">
        <f t="shared" si="15"/>
        <v>0.20188516281772054</v>
      </c>
      <c r="P165" s="3">
        <v>38656</v>
      </c>
      <c r="Q165" s="13">
        <f t="shared" si="16"/>
        <v>7.5450948698790858</v>
      </c>
      <c r="R165" s="13">
        <f>(SQRT((G165 - $G$209)^2 + (H165 - $H$209)^2 + (I165 - $I$209)^2))/$Q$199</f>
        <v>0.80722101861611018</v>
      </c>
      <c r="S165" s="13">
        <f t="shared" si="17"/>
        <v>0.10650324818522924</v>
      </c>
    </row>
    <row r="166" spans="1:19" x14ac:dyDescent="0.3">
      <c r="A166" s="3">
        <v>38686</v>
      </c>
      <c r="B166">
        <v>-0.86689425629833938</v>
      </c>
      <c r="C166" s="4">
        <f t="shared" si="12"/>
        <v>3.9621348700666803E-2</v>
      </c>
      <c r="D166">
        <f>VLOOKUP(A165,CPI!$A$15:$C$521,3,TRUE)</f>
        <v>4.3501048218029359E-2</v>
      </c>
      <c r="F166" s="3">
        <v>38686</v>
      </c>
      <c r="G166" s="5">
        <f>(B166-AVERAGE(B$4:B165))/STDEV(B$4:B165)</f>
        <v>-0.77712805856694611</v>
      </c>
      <c r="H166" s="5">
        <f>(C166-AVERAGE(C$4:C165))/STDEV(C$4:C165)</f>
        <v>0.24951887969175107</v>
      </c>
      <c r="I166" s="5">
        <f>(D166-AVERAGE(D$4:D165))/STDEV(D$4:D165)</f>
        <v>2.6732774140579334</v>
      </c>
      <c r="K166" s="3">
        <v>38686</v>
      </c>
      <c r="L166" s="13">
        <f t="shared" si="13"/>
        <v>3.5899548976344064</v>
      </c>
      <c r="M166" s="13">
        <f t="shared" si="14"/>
        <v>0.62332853527626719</v>
      </c>
      <c r="N166" s="13">
        <f t="shared" si="15"/>
        <v>0.43519706992267165</v>
      </c>
      <c r="P166" s="3">
        <v>38686</v>
      </c>
      <c r="Q166" s="13">
        <f t="shared" si="16"/>
        <v>6.833522788123747</v>
      </c>
      <c r="R166" s="13">
        <f>(SQRT((G166 - $G$209)^2 + (H166 - $H$209)^2 + (I166 - $I$209)^2))/$Q$199</f>
        <v>0.73109262652042062</v>
      </c>
      <c r="S166" s="13">
        <f t="shared" si="17"/>
        <v>0.22612654454663414</v>
      </c>
    </row>
    <row r="167" spans="1:19" x14ac:dyDescent="0.3">
      <c r="A167" s="3">
        <v>38716</v>
      </c>
      <c r="B167">
        <v>-0.80339612071318645</v>
      </c>
      <c r="C167" s="4">
        <f t="shared" si="12"/>
        <v>6.3498135585152937E-2</v>
      </c>
      <c r="D167">
        <f>VLOOKUP(A166,CPI!$A$15:$C$521,3,TRUE)</f>
        <v>3.3385498174230532E-2</v>
      </c>
      <c r="F167" s="3">
        <v>38716</v>
      </c>
      <c r="G167" s="5">
        <f>(B167-AVERAGE(B$4:B166))/STDEV(B$4:B166)</f>
        <v>-0.71515996876609222</v>
      </c>
      <c r="H167" s="5">
        <f>(C167-AVERAGE(C$4:C166))/STDEV(C$4:C166)</f>
        <v>0.37673087217674212</v>
      </c>
      <c r="I167" s="5">
        <f>(D167-AVERAGE(D$4:D166))/STDEV(D$4:D166)</f>
        <v>1.1041146634416483</v>
      </c>
      <c r="K167" s="3">
        <v>38716</v>
      </c>
      <c r="L167" s="13">
        <f t="shared" si="13"/>
        <v>2.0883897021350446</v>
      </c>
      <c r="M167" s="13">
        <f t="shared" si="14"/>
        <v>0.36260981857339342</v>
      </c>
      <c r="N167" s="13">
        <f t="shared" si="15"/>
        <v>0.86367699987711066</v>
      </c>
      <c r="P167" s="3">
        <v>38716</v>
      </c>
      <c r="Q167" s="13">
        <f t="shared" si="16"/>
        <v>5.3305133062389416</v>
      </c>
      <c r="R167" s="13">
        <f>(SQRT((G167 - $G$209)^2 + (H167 - $H$209)^2 + (I167 - $I$209)^2))/$Q$199</f>
        <v>0.57029135551186039</v>
      </c>
      <c r="S167" s="13">
        <f t="shared" si="17"/>
        <v>0.54039316767315426</v>
      </c>
    </row>
    <row r="168" spans="1:19" x14ac:dyDescent="0.3">
      <c r="A168" s="3">
        <v>38748</v>
      </c>
      <c r="B168">
        <v>-0.73075838736150922</v>
      </c>
      <c r="C168" s="4">
        <f t="shared" si="12"/>
        <v>7.2637733351677225E-2</v>
      </c>
      <c r="D168">
        <f>VLOOKUP(A167,CPI!$A$15:$C$521,3,TRUE)</f>
        <v>3.3385498174230532E-2</v>
      </c>
      <c r="F168" s="3">
        <v>38748</v>
      </c>
      <c r="G168" s="5">
        <f>(B168-AVERAGE(B$4:B167))/STDEV(B$4:B167)</f>
        <v>-0.64524735440649827</v>
      </c>
      <c r="H168" s="5">
        <f>(C168-AVERAGE(C$4:C167))/STDEV(C$4:C167)</f>
        <v>0.42455816405855928</v>
      </c>
      <c r="I168" s="5">
        <f>(D168-AVERAGE(D$4:D167))/STDEV(D$4:D167)</f>
        <v>1.0966705406854436</v>
      </c>
      <c r="K168" s="3">
        <v>38748</v>
      </c>
      <c r="L168" s="13">
        <f t="shared" si="13"/>
        <v>2.0726104007846886</v>
      </c>
      <c r="M168" s="13">
        <f t="shared" si="14"/>
        <v>0.35987003796921885</v>
      </c>
      <c r="N168" s="13">
        <f t="shared" si="15"/>
        <v>0.86659851735119631</v>
      </c>
      <c r="P168" s="3">
        <v>38748</v>
      </c>
      <c r="Q168" s="13">
        <f t="shared" si="16"/>
        <v>5.3404309726474199</v>
      </c>
      <c r="R168" s="13">
        <f>(SQRT((G168 - $G$209)^2 + (H168 - $H$209)^2 + (I168 - $I$209)^2))/$Q$199</f>
        <v>0.57135240894042716</v>
      </c>
      <c r="S168" s="13">
        <f t="shared" si="17"/>
        <v>0.5383314246056532</v>
      </c>
    </row>
    <row r="169" spans="1:19" x14ac:dyDescent="0.3">
      <c r="A169" s="3">
        <v>38776</v>
      </c>
      <c r="B169">
        <v>-0.66412493722300447</v>
      </c>
      <c r="C169" s="4">
        <f t="shared" si="12"/>
        <v>6.6633450138504746E-2</v>
      </c>
      <c r="D169">
        <f>VLOOKUP(A168,CPI!$A$15:$C$521,3,TRUE)</f>
        <v>4.0187891440501167E-2</v>
      </c>
      <c r="F169" s="3">
        <v>38776</v>
      </c>
      <c r="G169" s="5">
        <f>(B169-AVERAGE(B$4:B168))/STDEV(B$4:B168)</f>
        <v>-0.58125753070816166</v>
      </c>
      <c r="H169" s="5">
        <f>(C169-AVERAGE(C$4:C168))/STDEV(C$4:C168)</f>
        <v>0.39068533913915199</v>
      </c>
      <c r="I169" s="5">
        <f>(D169-AVERAGE(D$4:D168))/STDEV(D$4:D168)</f>
        <v>2.0995719096353329</v>
      </c>
      <c r="K169" s="3">
        <v>38776</v>
      </c>
      <c r="L169" s="13">
        <f t="shared" si="13"/>
        <v>3.0122756539200894</v>
      </c>
      <c r="M169" s="13">
        <f t="shared" si="14"/>
        <v>0.52302533729424694</v>
      </c>
      <c r="N169" s="13">
        <f t="shared" si="15"/>
        <v>0.62925434130450753</v>
      </c>
      <c r="P169" s="3">
        <v>38776</v>
      </c>
      <c r="Q169" s="13">
        <f t="shared" si="16"/>
        <v>6.3168835106822954</v>
      </c>
      <c r="R169" s="13">
        <f>(SQRT((G169 - $G$209)^2 + (H169 - $H$209)^2 + (I169 - $I$209)^2))/$Q$199</f>
        <v>0.67581935415133998</v>
      </c>
      <c r="S169" s="13">
        <f t="shared" si="17"/>
        <v>0.33041489858034745</v>
      </c>
    </row>
    <row r="170" spans="1:19" x14ac:dyDescent="0.3">
      <c r="A170" s="3">
        <v>38807</v>
      </c>
      <c r="B170">
        <v>-0.61091347551060804</v>
      </c>
      <c r="C170" s="4">
        <f t="shared" si="12"/>
        <v>5.3211461712396435E-2</v>
      </c>
      <c r="D170">
        <f>VLOOKUP(A169,CPI!$A$15:$C$521,3,TRUE)</f>
        <v>3.6382536382536301E-2</v>
      </c>
      <c r="F170" s="3">
        <v>38807</v>
      </c>
      <c r="G170" s="5">
        <f>(B170-AVERAGE(B$4:B169))/STDEV(B$4:B169)</f>
        <v>-0.52992840943364716</v>
      </c>
      <c r="H170" s="5">
        <f>(C170-AVERAGE(C$4:C169))/STDEV(C$4:C169)</f>
        <v>0.31681013099486921</v>
      </c>
      <c r="I170" s="5">
        <f>(D170-AVERAGE(D$4:D169))/STDEV(D$4:D169)</f>
        <v>1.5064467068048768</v>
      </c>
      <c r="K170" s="3">
        <v>38807</v>
      </c>
      <c r="L170" s="13">
        <f t="shared" si="13"/>
        <v>2.4151818816704735</v>
      </c>
      <c r="M170" s="13">
        <f t="shared" si="14"/>
        <v>0.41935116948668338</v>
      </c>
      <c r="N170" s="13">
        <f t="shared" si="15"/>
        <v>0.79467849067394658</v>
      </c>
      <c r="P170" s="3">
        <v>38807</v>
      </c>
      <c r="Q170" s="13">
        <f t="shared" si="16"/>
        <v>5.7741063481629151</v>
      </c>
      <c r="R170" s="13">
        <f>(SQRT((G170 - $G$209)^2 + (H170 - $H$209)^2 + (I170 - $I$209)^2))/$Q$199</f>
        <v>0.61774968881690295</v>
      </c>
      <c r="S170" s="13">
        <f t="shared" si="17"/>
        <v>0.44639506643911125</v>
      </c>
    </row>
    <row r="171" spans="1:19" x14ac:dyDescent="0.3">
      <c r="A171" s="3">
        <v>38835</v>
      </c>
      <c r="B171">
        <v>-0.56789616146562694</v>
      </c>
      <c r="C171" s="4">
        <f t="shared" si="12"/>
        <v>4.3017314044981103E-2</v>
      </c>
      <c r="D171">
        <f>VLOOKUP(A170,CPI!$A$15:$C$521,3,TRUE)</f>
        <v>3.417918177110324E-2</v>
      </c>
      <c r="F171" s="3">
        <v>38835</v>
      </c>
      <c r="G171" s="5">
        <f>(B171-AVERAGE(B$4:B170))/STDEV(B$4:B170)</f>
        <v>-0.48820860970145885</v>
      </c>
      <c r="H171" s="5">
        <f>(C171-AVERAGE(C$4:C170))/STDEV(C$4:C170)</f>
        <v>0.26053787876376988</v>
      </c>
      <c r="I171" s="5">
        <f>(D171-AVERAGE(D$4:D170))/STDEV(D$4:D170)</f>
        <v>1.1691031397556855</v>
      </c>
      <c r="K171" s="3">
        <v>38835</v>
      </c>
      <c r="L171" s="13">
        <f t="shared" si="13"/>
        <v>2.0714438560430053</v>
      </c>
      <c r="M171" s="13">
        <f t="shared" si="14"/>
        <v>0.35966748928938813</v>
      </c>
      <c r="N171" s="13">
        <f t="shared" si="15"/>
        <v>0.86681300385297677</v>
      </c>
      <c r="P171" s="3">
        <v>38835</v>
      </c>
      <c r="Q171" s="13">
        <f t="shared" si="16"/>
        <v>5.4765695614136458</v>
      </c>
      <c r="R171" s="13">
        <f>(SQRT((G171 - $G$209)^2 + (H171 - $H$209)^2 + (I171 - $I$209)^2))/$Q$199</f>
        <v>0.58591735904271702</v>
      </c>
      <c r="S171" s="13">
        <f t="shared" si="17"/>
        <v>0.50980487460315382</v>
      </c>
    </row>
    <row r="172" spans="1:19" x14ac:dyDescent="0.3">
      <c r="A172" s="3">
        <v>38868</v>
      </c>
      <c r="B172">
        <v>-0.5320504171036663</v>
      </c>
      <c r="C172" s="4">
        <f t="shared" si="12"/>
        <v>3.5845744361960641E-2</v>
      </c>
      <c r="D172">
        <f>VLOOKUP(A171,CPI!$A$15:$C$521,3,TRUE)</f>
        <v>3.6138358286009309E-2</v>
      </c>
      <c r="F172" s="3">
        <v>38868</v>
      </c>
      <c r="G172" s="5">
        <f>(B172-AVERAGE(B$4:B171))/STDEV(B$4:B171)</f>
        <v>-0.45326283463478045</v>
      </c>
      <c r="H172" s="5">
        <f>(C172-AVERAGE(C$4:C171))/STDEV(C$4:C171)</f>
        <v>0.22074820237352777</v>
      </c>
      <c r="I172" s="5">
        <f>(D172-AVERAGE(D$4:D171))/STDEV(D$4:D171)</f>
        <v>1.4475205004275822</v>
      </c>
      <c r="K172" s="3">
        <v>38868</v>
      </c>
      <c r="L172" s="13">
        <f t="shared" si="13"/>
        <v>2.3305365703863128</v>
      </c>
      <c r="M172" s="13">
        <f t="shared" si="14"/>
        <v>0.40465409406227432</v>
      </c>
      <c r="N172" s="13">
        <f t="shared" si="15"/>
        <v>0.8141001022592802</v>
      </c>
      <c r="P172" s="3">
        <v>38868</v>
      </c>
      <c r="Q172" s="13">
        <f t="shared" si="16"/>
        <v>5.753583015460876</v>
      </c>
      <c r="R172" s="13">
        <f>(SQRT((G172 - $G$209)^2 + (H172 - $H$209)^2 + (I172 - $I$209)^2))/$Q$199</f>
        <v>0.61555397546738977</v>
      </c>
      <c r="S172" s="13">
        <f t="shared" si="17"/>
        <v>0.4507985954279401</v>
      </c>
    </row>
    <row r="173" spans="1:19" x14ac:dyDescent="0.3">
      <c r="A173" s="3">
        <v>38898</v>
      </c>
      <c r="B173">
        <v>-0.49874133593087527</v>
      </c>
      <c r="C173" s="4">
        <f t="shared" si="12"/>
        <v>3.3309081172791022E-2</v>
      </c>
      <c r="D173">
        <f>VLOOKUP(A172,CPI!$A$15:$C$521,3,TRUE)</f>
        <v>3.9772727272727293E-2</v>
      </c>
      <c r="F173" s="3">
        <v>38898</v>
      </c>
      <c r="G173" s="5">
        <f>(B173-AVERAGE(B$4:B172))/STDEV(B$4:B172)</f>
        <v>-0.42077225994876299</v>
      </c>
      <c r="H173" s="5">
        <f>(C173-AVERAGE(C$4:C172))/STDEV(C$4:C172)</f>
        <v>0.20624457301809501</v>
      </c>
      <c r="I173" s="5">
        <f>(D173-AVERAGE(D$4:D172))/STDEV(D$4:D172)</f>
        <v>1.9643329167758874</v>
      </c>
      <c r="K173" s="3">
        <v>38898</v>
      </c>
      <c r="L173" s="13">
        <f t="shared" si="13"/>
        <v>2.8329390568931849</v>
      </c>
      <c r="M173" s="13">
        <f t="shared" si="14"/>
        <v>0.49188689084193316</v>
      </c>
      <c r="N173" s="13">
        <f t="shared" si="15"/>
        <v>0.68376671450642668</v>
      </c>
      <c r="P173" s="3">
        <v>38898</v>
      </c>
      <c r="Q173" s="13">
        <f t="shared" si="16"/>
        <v>6.2524707337217409</v>
      </c>
      <c r="R173" s="13">
        <f>(SQRT((G173 - $G$209)^2 + (H173 - $H$209)^2 + (I173 - $I$209)^2))/$Q$199</f>
        <v>0.66892807599954862</v>
      </c>
      <c r="S173" s="13">
        <f t="shared" si="17"/>
        <v>0.34399799643901208</v>
      </c>
    </row>
    <row r="174" spans="1:19" x14ac:dyDescent="0.3">
      <c r="A174" s="3">
        <v>38929</v>
      </c>
      <c r="B174">
        <v>-0.46244045906308412</v>
      </c>
      <c r="C174" s="4">
        <f t="shared" si="12"/>
        <v>3.6300876867791154E-2</v>
      </c>
      <c r="D174">
        <f>VLOOKUP(A173,CPI!$A$15:$C$521,3,TRUE)</f>
        <v>4.1817243159524953E-2</v>
      </c>
      <c r="F174" s="3">
        <v>38929</v>
      </c>
      <c r="G174" s="5">
        <f>(B174-AVERAGE(B$4:B173))/STDEV(B$4:B173)</f>
        <v>-0.38558521455247136</v>
      </c>
      <c r="H174" s="5">
        <f>(C174-AVERAGE(C$4:C173))/STDEV(C$4:C173)</f>
        <v>0.22196261679398796</v>
      </c>
      <c r="I174" s="5">
        <f>(D174-AVERAGE(D$4:D173))/STDEV(D$4:D173)</f>
        <v>2.2322744013996836</v>
      </c>
      <c r="K174" s="3">
        <v>38929</v>
      </c>
      <c r="L174" s="13">
        <f t="shared" si="13"/>
        <v>3.0958044762861818</v>
      </c>
      <c r="M174" s="13">
        <f t="shared" si="14"/>
        <v>0.53752855529654453</v>
      </c>
      <c r="N174" s="13">
        <f t="shared" si="15"/>
        <v>0.60268334379005961</v>
      </c>
      <c r="P174" s="3">
        <v>38929</v>
      </c>
      <c r="Q174" s="13">
        <f t="shared" si="16"/>
        <v>6.5152363925727803</v>
      </c>
      <c r="R174" s="13">
        <f>(SQRT((G174 - $G$209)^2 + (H174 - $H$209)^2 + (I174 - $I$209)^2))/$Q$199</f>
        <v>0.69704037497697269</v>
      </c>
      <c r="S174" s="13">
        <f t="shared" si="17"/>
        <v>0.28924054032214619</v>
      </c>
    </row>
    <row r="175" spans="1:19" x14ac:dyDescent="0.3">
      <c r="A175" s="3">
        <v>38960</v>
      </c>
      <c r="B175">
        <v>-0.41774142809209636</v>
      </c>
      <c r="C175" s="4">
        <f t="shared" si="12"/>
        <v>4.4699030970987763E-2</v>
      </c>
      <c r="D175">
        <f>VLOOKUP(A174,CPI!$A$15:$C$521,3,TRUE)</f>
        <v>4.1046690610569536E-2</v>
      </c>
      <c r="F175" s="3">
        <v>38960</v>
      </c>
      <c r="G175" s="5">
        <f>(B175-AVERAGE(B$4:B174))/STDEV(B$4:B174)</f>
        <v>-0.34265020698440712</v>
      </c>
      <c r="H175" s="5">
        <f>(C175-AVERAGE(C$4:C174))/STDEV(C$4:C174)</f>
        <v>0.26730263774292451</v>
      </c>
      <c r="I175" s="5">
        <f>(D175-AVERAGE(D$4:D174))/STDEV(D$4:D174)</f>
        <v>2.0836908103309262</v>
      </c>
      <c r="K175" s="3">
        <v>38960</v>
      </c>
      <c r="L175" s="13">
        <f t="shared" si="13"/>
        <v>2.9496791629773229</v>
      </c>
      <c r="M175" s="13">
        <f t="shared" si="14"/>
        <v>0.51215662720585564</v>
      </c>
      <c r="N175" s="13">
        <f t="shared" si="15"/>
        <v>0.64869512271390506</v>
      </c>
      <c r="P175" s="3">
        <v>38960</v>
      </c>
      <c r="Q175" s="13">
        <f t="shared" si="16"/>
        <v>6.3828622069975172</v>
      </c>
      <c r="R175" s="13">
        <f>(SQRT((G175 - $G$209)^2 + (H175 - $H$209)^2 + (I175 - $I$209)^2))/$Q$199</f>
        <v>0.68287816406228685</v>
      </c>
      <c r="S175" s="13">
        <f t="shared" si="17"/>
        <v>0.31659889320931361</v>
      </c>
    </row>
    <row r="176" spans="1:19" x14ac:dyDescent="0.3">
      <c r="A176" s="3">
        <v>38989</v>
      </c>
      <c r="B176">
        <v>-0.35916876459194436</v>
      </c>
      <c r="C176" s="4">
        <f t="shared" si="12"/>
        <v>5.8572663500152E-2</v>
      </c>
      <c r="D176">
        <f>VLOOKUP(A175,CPI!$A$15:$C$521,3,TRUE)</f>
        <v>3.9265680775114831E-2</v>
      </c>
      <c r="F176" s="3">
        <v>38989</v>
      </c>
      <c r="G176" s="5">
        <f>(B176-AVERAGE(B$4:B175))/STDEV(B$4:B175)</f>
        <v>-0.2868296645464869</v>
      </c>
      <c r="H176" s="5">
        <f>(C176-AVERAGE(C$4:C175))/STDEV(C$4:C175)</f>
        <v>0.34270214626318657</v>
      </c>
      <c r="I176" s="5">
        <f>(D176-AVERAGE(D$4:D175))/STDEV(D$4:D175)</f>
        <v>1.7995836759536241</v>
      </c>
      <c r="K176" s="3">
        <v>38989</v>
      </c>
      <c r="L176" s="13">
        <f t="shared" si="13"/>
        <v>2.6751095341786839</v>
      </c>
      <c r="M176" s="13">
        <f t="shared" si="14"/>
        <v>0.46448274565843534</v>
      </c>
      <c r="N176" s="13">
        <f t="shared" si="15"/>
        <v>0.72849111088623886</v>
      </c>
      <c r="P176" s="3">
        <v>38989</v>
      </c>
      <c r="Q176" s="13">
        <f t="shared" si="16"/>
        <v>6.1258396052470987</v>
      </c>
      <c r="R176" s="13">
        <f>(SQRT((G176 - $G$209)^2 + (H176 - $H$209)^2 + (I176 - $I$209)^2))/$Q$199</f>
        <v>0.65538029293271405</v>
      </c>
      <c r="S176" s="13">
        <f t="shared" si="17"/>
        <v>0.37091831467407416</v>
      </c>
    </row>
    <row r="177" spans="1:19" x14ac:dyDescent="0.3">
      <c r="A177" s="3">
        <v>39021</v>
      </c>
      <c r="B177">
        <v>-0.27581665147130829</v>
      </c>
      <c r="C177" s="4">
        <f t="shared" si="12"/>
        <v>8.3352113120636062E-2</v>
      </c>
      <c r="D177">
        <f>VLOOKUP(A176,CPI!$A$15:$C$521,3,TRUE)</f>
        <v>2.0120724346076369E-2</v>
      </c>
      <c r="F177" s="3">
        <v>39021</v>
      </c>
      <c r="G177" s="5">
        <f>(B177-AVERAGE(B$4:B176))/STDEV(B$4:B176)</f>
        <v>-0.20786963981495443</v>
      </c>
      <c r="H177" s="5">
        <f>(C177-AVERAGE(C$4:C176))/STDEV(C$4:C176)</f>
        <v>0.47810123394842147</v>
      </c>
      <c r="I177" s="5">
        <f>(D177-AVERAGE(D$4:D176))/STDEV(D$4:D176)</f>
        <v>-0.91585607747286146</v>
      </c>
      <c r="K177" s="3">
        <v>39021</v>
      </c>
      <c r="L177" s="13">
        <f t="shared" si="13"/>
        <v>0.57823222711977107</v>
      </c>
      <c r="M177" s="13">
        <f t="shared" si="14"/>
        <v>0.10039921320950423</v>
      </c>
      <c r="N177" s="13">
        <f t="shared" si="15"/>
        <v>0.9969669987290759</v>
      </c>
      <c r="P177" s="3">
        <v>39021</v>
      </c>
      <c r="Q177" s="13">
        <f t="shared" si="16"/>
        <v>3.7231641157672883</v>
      </c>
      <c r="R177" s="13">
        <f>(SQRT((G177 - $G$209)^2 + (H177 - $H$209)^2 + (I177 - $I$209)^2))/$Q$199</f>
        <v>0.39832717571287252</v>
      </c>
      <c r="S177" s="13">
        <f t="shared" si="17"/>
        <v>0.82212923705279095</v>
      </c>
    </row>
    <row r="178" spans="1:19" x14ac:dyDescent="0.3">
      <c r="A178" s="3">
        <v>39051</v>
      </c>
      <c r="B178">
        <v>-0.15757193289893281</v>
      </c>
      <c r="C178" s="4">
        <f t="shared" si="12"/>
        <v>0.11824471857237548</v>
      </c>
      <c r="D178">
        <f>VLOOKUP(A177,CPI!$A$15:$C$521,3,TRUE)</f>
        <v>1.4063284781516971E-2</v>
      </c>
      <c r="F178" s="3">
        <v>39051</v>
      </c>
      <c r="G178" s="5">
        <f>(B178-AVERAGE(B$4:B177))/STDEV(B$4:B177)</f>
        <v>-9.6195270872906261E-2</v>
      </c>
      <c r="H178" s="5">
        <f>(C178-AVERAGE(C$4:C177))/STDEV(C$4:C177)</f>
        <v>0.66906130385942375</v>
      </c>
      <c r="I178" s="5">
        <f>(D178-AVERAGE(D$4:D177))/STDEV(D$4:D177)</f>
        <v>-1.7636914969835555</v>
      </c>
      <c r="K178" s="3">
        <v>39051</v>
      </c>
      <c r="L178" s="13">
        <f t="shared" si="13"/>
        <v>1.1947265671522003</v>
      </c>
      <c r="M178" s="13">
        <f t="shared" si="14"/>
        <v>0.20744192681901019</v>
      </c>
      <c r="N178" s="13">
        <f t="shared" si="15"/>
        <v>0.97345832693008816</v>
      </c>
      <c r="P178" s="3">
        <v>39051</v>
      </c>
      <c r="Q178" s="13">
        <f t="shared" si="16"/>
        <v>3.1291235368035455</v>
      </c>
      <c r="R178" s="13">
        <f>(SQRT((G178 - $G$209)^2 + (H178 - $H$209)^2 + (I178 - $I$209)^2))/$Q$199</f>
        <v>0.33477303232300937</v>
      </c>
      <c r="S178" s="13">
        <f t="shared" si="17"/>
        <v>0.89161317700139175</v>
      </c>
    </row>
    <row r="179" spans="1:19" x14ac:dyDescent="0.3">
      <c r="A179" s="3">
        <v>39080</v>
      </c>
      <c r="B179">
        <v>5.1398922701832621E-3</v>
      </c>
      <c r="C179" s="4">
        <f t="shared" si="12"/>
        <v>0.16271182516911609</v>
      </c>
      <c r="D179">
        <f>VLOOKUP(A178,CPI!$A$15:$C$521,3,TRUE)</f>
        <v>1.9687026754164672E-2</v>
      </c>
      <c r="F179" s="3">
        <v>39080</v>
      </c>
      <c r="G179" s="5">
        <f>(B179-AVERAGE(B$4:B178))/STDEV(B$4:B178)</f>
        <v>5.7334527235597843E-2</v>
      </c>
      <c r="H179" s="5">
        <f>(C179-AVERAGE(C$4:C178))/STDEV(C$4:C178)</f>
        <v>0.9121973798689158</v>
      </c>
      <c r="I179" s="5">
        <f>(D179-AVERAGE(D$4:D178))/STDEV(D$4:D178)</f>
        <v>-0.95626632881673213</v>
      </c>
      <c r="K179" s="3">
        <v>39080</v>
      </c>
      <c r="L179" s="13">
        <f t="shared" si="13"/>
        <v>1.0113960693721742</v>
      </c>
      <c r="M179" s="13">
        <f t="shared" si="14"/>
        <v>0.17561001418746322</v>
      </c>
      <c r="N179" s="13">
        <f t="shared" si="15"/>
        <v>0.98384098091816552</v>
      </c>
      <c r="P179" s="3">
        <v>39080</v>
      </c>
      <c r="Q179" s="13">
        <f t="shared" si="16"/>
        <v>3.8243687414336827</v>
      </c>
      <c r="R179" s="13">
        <f>(SQRT((G179 - $G$209)^2 + (H179 - $H$209)^2 + (I179 - $I$209)^2))/$Q$199</f>
        <v>0.40915467389917409</v>
      </c>
      <c r="S179" s="13">
        <f t="shared" si="17"/>
        <v>0.80826683556034518</v>
      </c>
    </row>
    <row r="180" spans="1:19" x14ac:dyDescent="0.3">
      <c r="A180" s="3">
        <v>39113</v>
      </c>
      <c r="B180">
        <v>0.22650070437639183</v>
      </c>
      <c r="C180" s="4">
        <f t="shared" si="12"/>
        <v>0.22136081210620856</v>
      </c>
      <c r="D180">
        <f>VLOOKUP(A179,CPI!$A$15:$C$521,3,TRUE)</f>
        <v>2.5239777889954462E-2</v>
      </c>
      <c r="F180" s="3">
        <v>39113</v>
      </c>
      <c r="G180" s="5">
        <f>(B180-AVERAGE(B$4:B179))/STDEV(B$4:B179)</f>
        <v>0.26626149659557913</v>
      </c>
      <c r="H180" s="5">
        <f>(C180-AVERAGE(C$4:C179))/STDEV(C$4:C179)</f>
        <v>1.2319416810792683</v>
      </c>
      <c r="I180" s="5">
        <f>(D180-AVERAGE(D$4:D179))/STDEV(D$4:D179)</f>
        <v>-0.17391631305669064</v>
      </c>
      <c r="K180" s="3">
        <v>39113</v>
      </c>
      <c r="L180" s="13">
        <f t="shared" si="13"/>
        <v>1.5117499383761341</v>
      </c>
      <c r="M180" s="13">
        <f t="shared" si="14"/>
        <v>0.26248710684719762</v>
      </c>
      <c r="N180" s="13">
        <f t="shared" si="15"/>
        <v>0.94671963441364604</v>
      </c>
      <c r="P180" s="3">
        <v>39113</v>
      </c>
      <c r="Q180" s="13">
        <f t="shared" si="16"/>
        <v>4.5898724092055669</v>
      </c>
      <c r="R180" s="13">
        <f>(SQRT((G180 - $G$209)^2 + (H180 - $H$209)^2 + (I180 - $I$209)^2))/$Q$199</f>
        <v>0.49105300137018326</v>
      </c>
      <c r="S180" s="13">
        <f t="shared" si="17"/>
        <v>0.68517464597682498</v>
      </c>
    </row>
    <row r="181" spans="1:19" x14ac:dyDescent="0.3">
      <c r="A181" s="3">
        <v>39141</v>
      </c>
      <c r="B181">
        <v>0.51141049623282198</v>
      </c>
      <c r="C181" s="4">
        <f t="shared" si="12"/>
        <v>0.28490979185643017</v>
      </c>
      <c r="D181">
        <f>VLOOKUP(A180,CPI!$A$15:$C$521,3,TRUE)</f>
        <v>2.0757651781234232E-2</v>
      </c>
      <c r="F181" s="3">
        <v>39141</v>
      </c>
      <c r="G181" s="5">
        <f>(B181-AVERAGE(B$4:B180))/STDEV(B$4:B180)</f>
        <v>0.53528840216298312</v>
      </c>
      <c r="H181" s="5">
        <f>(C181-AVERAGE(C$4:C180))/STDEV(C$4:C180)</f>
        <v>1.5742953705902318</v>
      </c>
      <c r="I181" s="5">
        <f>(D181-AVERAGE(D$4:D180))/STDEV(D$4:D180)</f>
        <v>-0.80246654706760234</v>
      </c>
      <c r="K181" s="3">
        <v>39141</v>
      </c>
      <c r="L181" s="13">
        <f t="shared" si="13"/>
        <v>1.7689971988738573</v>
      </c>
      <c r="M181" s="13">
        <f t="shared" si="14"/>
        <v>0.30715328307006329</v>
      </c>
      <c r="N181" s="13">
        <f t="shared" si="15"/>
        <v>0.91556139158402761</v>
      </c>
      <c r="P181" s="3">
        <v>39141</v>
      </c>
      <c r="Q181" s="13">
        <f t="shared" si="16"/>
        <v>4.3032840244023607</v>
      </c>
      <c r="R181" s="13">
        <f>(SQRT((G181 - $G$209)^2 + (H181 - $H$209)^2 + (I181 - $I$209)^2))/$Q$199</f>
        <v>0.46039199950154841</v>
      </c>
      <c r="S181" s="13">
        <f t="shared" si="17"/>
        <v>0.73488408063398547</v>
      </c>
    </row>
    <row r="182" spans="1:19" x14ac:dyDescent="0.3">
      <c r="A182" s="3">
        <v>39171</v>
      </c>
      <c r="B182">
        <v>0.85745681560370224</v>
      </c>
      <c r="C182" s="4">
        <f t="shared" si="12"/>
        <v>0.34604631937088026</v>
      </c>
      <c r="D182">
        <f>VLOOKUP(A181,CPI!$A$15:$C$521,3,TRUE)</f>
        <v>2.4202607823470279E-2</v>
      </c>
      <c r="F182" s="3">
        <v>39171</v>
      </c>
      <c r="G182" s="5">
        <f>(B182-AVERAGE(B$4:B181))/STDEV(B$4:B181)</f>
        <v>0.86175348012304298</v>
      </c>
      <c r="H182" s="5">
        <f>(C182-AVERAGE(C$4:C181))/STDEV(C$4:C181)</f>
        <v>1.8953799654321897</v>
      </c>
      <c r="I182" s="5">
        <f>(D182-AVERAGE(D$4:D181))/STDEV(D$4:D181)</f>
        <v>-0.31478799963149628</v>
      </c>
      <c r="K182" s="3">
        <v>39171</v>
      </c>
      <c r="L182" s="13">
        <f t="shared" si="13"/>
        <v>2.2532578848570917</v>
      </c>
      <c r="M182" s="13">
        <f t="shared" si="14"/>
        <v>0.39123609544319798</v>
      </c>
      <c r="N182" s="13">
        <f t="shared" si="15"/>
        <v>0.83088935676957665</v>
      </c>
      <c r="P182" s="3">
        <v>39171</v>
      </c>
      <c r="Q182" s="13">
        <f t="shared" si="16"/>
        <v>4.932588117615194</v>
      </c>
      <c r="R182" s="13">
        <f>(SQRT((G182 - $G$209)^2 + (H182 - $H$209)^2 + (I182 - $I$209)^2))/$Q$199</f>
        <v>0.52771885223212134</v>
      </c>
      <c r="S182" s="13">
        <f t="shared" si="17"/>
        <v>0.62073137895262909</v>
      </c>
    </row>
    <row r="183" spans="1:19" x14ac:dyDescent="0.3">
      <c r="A183" s="3">
        <v>39202</v>
      </c>
      <c r="B183">
        <v>1.2596294314331684</v>
      </c>
      <c r="C183" s="4">
        <f t="shared" si="12"/>
        <v>0.40217261582946617</v>
      </c>
      <c r="D183">
        <f>VLOOKUP(A182,CPI!$A$15:$C$521,3,TRUE)</f>
        <v>2.798197295943905E-2</v>
      </c>
      <c r="F183" s="3">
        <v>39202</v>
      </c>
      <c r="G183" s="5">
        <f>(B183-AVERAGE(B$4:B182))/STDEV(B$4:B182)</f>
        <v>1.2395071672293005</v>
      </c>
      <c r="H183" s="5">
        <f>(C183-AVERAGE(C$4:C182))/STDEV(C$4:C182)</f>
        <v>2.1779100905865798</v>
      </c>
      <c r="I183" s="5">
        <f>(D183-AVERAGE(D$4:D182))/STDEV(D$4:D182)</f>
        <v>0.21848799612188619</v>
      </c>
      <c r="K183" s="3">
        <v>39202</v>
      </c>
      <c r="L183" s="13">
        <f t="shared" si="13"/>
        <v>2.8234093075974691</v>
      </c>
      <c r="M183" s="13">
        <f t="shared" si="14"/>
        <v>0.49023222808448103</v>
      </c>
      <c r="N183" s="13">
        <f t="shared" si="15"/>
        <v>0.68655764705502909</v>
      </c>
      <c r="P183" s="3">
        <v>39202</v>
      </c>
      <c r="Q183" s="13">
        <f t="shared" si="16"/>
        <v>5.6283993645656567</v>
      </c>
      <c r="R183" s="13">
        <f>(SQRT((G183 - $G$209)^2 + (H183 - $H$209)^2 + (I183 - $I$209)^2))/$Q$199</f>
        <v>0.60216105252441532</v>
      </c>
      <c r="S183" s="13">
        <f t="shared" si="17"/>
        <v>0.47758397154002186</v>
      </c>
    </row>
    <row r="184" spans="1:19" x14ac:dyDescent="0.3">
      <c r="A184" s="3">
        <v>39233</v>
      </c>
      <c r="B184">
        <v>1.7022791625380254</v>
      </c>
      <c r="C184" s="4">
        <f t="shared" si="12"/>
        <v>0.44264973110485695</v>
      </c>
      <c r="D184">
        <f>VLOOKUP(A183,CPI!$A$15:$C$521,3,TRUE)</f>
        <v>2.5929247633283303E-2</v>
      </c>
      <c r="F184" s="3">
        <v>39233</v>
      </c>
      <c r="G184" s="5">
        <f>(B184-AVERAGE(B$4:B183))/STDEV(B$4:B183)</f>
        <v>1.6505674498519476</v>
      </c>
      <c r="H184" s="5">
        <f>(C184-AVERAGE(C$4:C183))/STDEV(C$4:C183)</f>
        <v>2.3625156418639182</v>
      </c>
      <c r="I184" s="5">
        <f>(D184-AVERAGE(D$4:D183))/STDEV(D$4:D183)</f>
        <v>-7.2038412959950768E-2</v>
      </c>
      <c r="K184" s="3">
        <v>39233</v>
      </c>
      <c r="L184" s="13">
        <f t="shared" si="13"/>
        <v>3.0938756512591743</v>
      </c>
      <c r="M184" s="13">
        <f t="shared" si="14"/>
        <v>0.53719365089992355</v>
      </c>
      <c r="N184" s="13">
        <f t="shared" si="15"/>
        <v>0.60330455283970152</v>
      </c>
      <c r="P184" s="3">
        <v>39233</v>
      </c>
      <c r="Q184" s="13">
        <f t="shared" si="16"/>
        <v>5.7393631772796851</v>
      </c>
      <c r="R184" s="13">
        <f>(SQRT((G184 - $G$209)^2 + (H184 - $H$209)^2 + (I184 - $I$209)^2))/$Q$199</f>
        <v>0.61403264903490173</v>
      </c>
      <c r="S184" s="13">
        <f t="shared" si="17"/>
        <v>0.45384804753914504</v>
      </c>
    </row>
    <row r="185" spans="1:19" x14ac:dyDescent="0.3">
      <c r="A185" s="3">
        <v>39262</v>
      </c>
      <c r="B185">
        <v>2.1620312759194333</v>
      </c>
      <c r="C185" s="4">
        <f t="shared" si="12"/>
        <v>0.45975211338140798</v>
      </c>
      <c r="D185">
        <f>VLOOKUP(A184,CPI!$A$15:$C$521,3,TRUE)</f>
        <v>2.7098857426726131E-2</v>
      </c>
      <c r="F185" s="3">
        <v>39262</v>
      </c>
      <c r="G185" s="5">
        <f>(B185-AVERAGE(B$4:B184))/STDEV(B$4:B184)</f>
        <v>2.0676319619547123</v>
      </c>
      <c r="H185" s="5">
        <f>(C185-AVERAGE(C$4:C184))/STDEV(C$4:C184)</f>
        <v>2.4116359802283909</v>
      </c>
      <c r="I185" s="5">
        <f>(D185-AVERAGE(D$4:D184))/STDEV(D$4:D184)</f>
        <v>9.3795506632933678E-2</v>
      </c>
      <c r="K185" s="3">
        <v>39262</v>
      </c>
      <c r="L185" s="13">
        <f t="shared" si="13"/>
        <v>3.4231574133113241</v>
      </c>
      <c r="M185" s="13">
        <f t="shared" si="14"/>
        <v>0.59436727126167366</v>
      </c>
      <c r="N185" s="13">
        <f t="shared" si="15"/>
        <v>0.49308846035134735</v>
      </c>
      <c r="P185" s="3">
        <v>39262</v>
      </c>
      <c r="Q185" s="13">
        <f t="shared" si="16"/>
        <v>6.155212814603316</v>
      </c>
      <c r="R185" s="13">
        <f>(SQRT((G185 - $G$209)^2 + (H185 - $H$209)^2 + (I185 - $I$209)^2))/$Q$199</f>
        <v>0.65852282094401926</v>
      </c>
      <c r="S185" s="13">
        <f t="shared" si="17"/>
        <v>0.36465246936805623</v>
      </c>
    </row>
    <row r="186" spans="1:19" x14ac:dyDescent="0.3">
      <c r="A186" s="3">
        <v>39294</v>
      </c>
      <c r="B186">
        <v>2.6122049961993414</v>
      </c>
      <c r="C186" s="4">
        <f t="shared" si="12"/>
        <v>0.4501737202799081</v>
      </c>
      <c r="D186">
        <f>VLOOKUP(A185,CPI!$A$15:$C$521,3,TRUE)</f>
        <v>2.692765113974227E-2</v>
      </c>
      <c r="F186" s="3">
        <v>39294</v>
      </c>
      <c r="G186" s="5">
        <f>(B186-AVERAGE(B$4:B185))/STDEV(B$4:B185)</f>
        <v>2.4591627191643295</v>
      </c>
      <c r="H186" s="5">
        <f>(C186-AVERAGE(C$4:C185))/STDEV(C$4:C185)</f>
        <v>2.3168218593823231</v>
      </c>
      <c r="I186" s="5">
        <f>(D186-AVERAGE(D$4:D185))/STDEV(D$4:D185)</f>
        <v>6.9224521263485994E-2</v>
      </c>
      <c r="K186" s="3">
        <v>39294</v>
      </c>
      <c r="L186" s="13">
        <f t="shared" si="13"/>
        <v>3.6124295580652617</v>
      </c>
      <c r="M186" s="13">
        <f t="shared" si="14"/>
        <v>0.62723083978054595</v>
      </c>
      <c r="N186" s="13">
        <f t="shared" si="15"/>
        <v>0.42735894915702705</v>
      </c>
      <c r="P186" s="3">
        <v>39294</v>
      </c>
      <c r="Q186" s="13">
        <f t="shared" si="16"/>
        <v>6.4032905126840785</v>
      </c>
      <c r="R186" s="13">
        <f>(SQRT((G186 - $G$209)^2 + (H186 - $H$209)^2 + (I186 - $I$209)^2))/$Q$199</f>
        <v>0.68506371083264461</v>
      </c>
      <c r="S186" s="13">
        <f t="shared" si="17"/>
        <v>0.31234360906742309</v>
      </c>
    </row>
    <row r="187" spans="1:19" x14ac:dyDescent="0.3">
      <c r="A187" s="3">
        <v>39325</v>
      </c>
      <c r="B187">
        <v>3.0247610227847148</v>
      </c>
      <c r="C187" s="4">
        <f t="shared" si="12"/>
        <v>0.41255602658537338</v>
      </c>
      <c r="D187">
        <f>VLOOKUP(A186,CPI!$A$15:$C$521,3,TRUE)</f>
        <v>2.3178905864958077E-2</v>
      </c>
      <c r="F187" s="3">
        <v>39325</v>
      </c>
      <c r="G187" s="5">
        <f>(B187-AVERAGE(B$4:B186))/STDEV(B$4:B186)</f>
        <v>2.7934308221876183</v>
      </c>
      <c r="H187" s="5">
        <f>(C187-AVERAGE(C$4:C186))/STDEV(C$4:C186)</f>
        <v>2.0812413555139471</v>
      </c>
      <c r="I187" s="5">
        <f>(D187-AVERAGE(D$4:D186))/STDEV(D$4:D186)</f>
        <v>-0.46476585146120714</v>
      </c>
      <c r="K187" s="3">
        <v>39325</v>
      </c>
      <c r="L187" s="13">
        <f t="shared" si="13"/>
        <v>3.6206962020004023</v>
      </c>
      <c r="M187" s="13">
        <f t="shared" si="14"/>
        <v>0.62866618791239492</v>
      </c>
      <c r="N187" s="13">
        <f t="shared" si="15"/>
        <v>0.42447537896660564</v>
      </c>
      <c r="P187" s="3">
        <v>39325</v>
      </c>
      <c r="Q187" s="13">
        <f t="shared" si="16"/>
        <v>6.3001979629936784</v>
      </c>
      <c r="R187" s="13">
        <f>(SQRT((G187 - $G$209)^2 + (H187 - $H$209)^2 + (I187 - $I$209)^2))/$Q$199</f>
        <v>0.67403423083166614</v>
      </c>
      <c r="S187" s="13">
        <f t="shared" si="17"/>
        <v>0.33392507548383654</v>
      </c>
    </row>
    <row r="188" spans="1:19" x14ac:dyDescent="0.3">
      <c r="A188" s="3">
        <v>39353</v>
      </c>
      <c r="B188">
        <v>3.372343605804442</v>
      </c>
      <c r="C188" s="4">
        <f t="shared" si="12"/>
        <v>0.34758258301972722</v>
      </c>
      <c r="D188">
        <f>VLOOKUP(A187,CPI!$A$15:$C$521,3,TRUE)</f>
        <v>1.8974484789008761E-2</v>
      </c>
      <c r="F188" s="3">
        <v>39353</v>
      </c>
      <c r="G188" s="5">
        <f>(B188-AVERAGE(B$4:B187))/STDEV(B$4:B187)</f>
        <v>3.0433007801890528</v>
      </c>
      <c r="H188" s="5">
        <f>(C188-AVERAGE(C$4:C187))/STDEV(C$4:C187)</f>
        <v>1.7160617849282978</v>
      </c>
      <c r="I188" s="5">
        <f>(D188-AVERAGE(D$4:D187))/STDEV(D$4:D187)</f>
        <v>-1.0632101537372101</v>
      </c>
      <c r="K188" s="3">
        <v>39353</v>
      </c>
      <c r="L188" s="13">
        <f t="shared" si="13"/>
        <v>3.6167937683062323</v>
      </c>
      <c r="M188" s="13">
        <f t="shared" si="14"/>
        <v>0.62798860327750083</v>
      </c>
      <c r="N188" s="13">
        <f t="shared" si="15"/>
        <v>0.42583664634247376</v>
      </c>
      <c r="P188" s="3">
        <v>39353</v>
      </c>
      <c r="Q188" s="13">
        <f t="shared" si="16"/>
        <v>6.1458944525844865</v>
      </c>
      <c r="R188" s="13">
        <f>(SQRT((G188 - $G$209)^2 + (H188 - $H$209)^2 + (I188 - $I$209)^2))/$Q$199</f>
        <v>0.65752588481393792</v>
      </c>
      <c r="S188" s="13">
        <f t="shared" si="17"/>
        <v>0.36663902295698797</v>
      </c>
    </row>
    <row r="189" spans="1:19" x14ac:dyDescent="0.3">
      <c r="A189" s="3">
        <v>39386</v>
      </c>
      <c r="B189">
        <v>3.6321268541385603</v>
      </c>
      <c r="C189" s="4">
        <f t="shared" si="12"/>
        <v>0.25978324833411826</v>
      </c>
      <c r="D189">
        <f>VLOOKUP(A188,CPI!$A$15:$C$521,3,TRUE)</f>
        <v>2.8338264299802685E-2</v>
      </c>
      <c r="F189" s="3">
        <v>39386</v>
      </c>
      <c r="G189" s="5">
        <f>(B189-AVERAGE(B$4:B188))/STDEV(B$4:B188)</f>
        <v>3.1918303157284869</v>
      </c>
      <c r="H189" s="5">
        <f>(C189-AVERAGE(C$4:C188))/STDEV(C$4:C188)</f>
        <v>1.2470234752688119</v>
      </c>
      <c r="I189" s="5">
        <f>(D189-AVERAGE(D$4:D188))/STDEV(D$4:D188)</f>
        <v>0.27866414421494473</v>
      </c>
      <c r="K189" s="3">
        <v>39386</v>
      </c>
      <c r="L189" s="13">
        <f t="shared" si="13"/>
        <v>3.7084695214520864</v>
      </c>
      <c r="M189" s="13">
        <f t="shared" si="14"/>
        <v>0.64390638346087004</v>
      </c>
      <c r="N189" s="13">
        <f t="shared" si="15"/>
        <v>0.39387551677525434</v>
      </c>
      <c r="P189" s="3">
        <v>39386</v>
      </c>
      <c r="Q189" s="13">
        <f t="shared" si="16"/>
        <v>6.9569523284986516</v>
      </c>
      <c r="R189" s="13">
        <f>(SQRT((G189 - $G$209)^2 + (H189 - $H$209)^2 + (I189 - $I$209)^2))/$Q$199</f>
        <v>0.74429788384680673</v>
      </c>
      <c r="S189" s="13">
        <f t="shared" si="17"/>
        <v>0.20295988403787948</v>
      </c>
    </row>
    <row r="190" spans="1:19" x14ac:dyDescent="0.3">
      <c r="A190" s="3">
        <v>39416</v>
      </c>
      <c r="B190">
        <v>3.7979146002015889</v>
      </c>
      <c r="C190" s="4">
        <f t="shared" si="12"/>
        <v>0.1657877460630286</v>
      </c>
      <c r="D190">
        <f>VLOOKUP(A189,CPI!$A$15:$C$521,3,TRUE)</f>
        <v>3.610698365527476E-2</v>
      </c>
      <c r="F190" s="3">
        <v>39416</v>
      </c>
      <c r="G190" s="5">
        <f>(B190-AVERAGE(B$4:B189))/STDEV(B$4:B189)</f>
        <v>3.2425933988406612</v>
      </c>
      <c r="H190" s="5">
        <f>(C190-AVERAGE(C$4:C189))/STDEV(C$4:C189)</f>
        <v>0.75649666960564255</v>
      </c>
      <c r="I190" s="5">
        <f>(D190-AVERAGE(D$4:D189))/STDEV(D$4:D189)</f>
        <v>1.3888643072790976</v>
      </c>
      <c r="K190" s="3">
        <v>39416</v>
      </c>
      <c r="L190" s="13">
        <f t="shared" si="13"/>
        <v>4.0901015586069471</v>
      </c>
      <c r="M190" s="13">
        <f t="shared" si="14"/>
        <v>0.71016965013616706</v>
      </c>
      <c r="N190" s="13">
        <f t="shared" si="15"/>
        <v>0.26440207735334775</v>
      </c>
      <c r="P190" s="3">
        <v>39416</v>
      </c>
      <c r="Q190" s="13">
        <f t="shared" si="16"/>
        <v>7.7131299317870701</v>
      </c>
      <c r="R190" s="13">
        <f>(SQRT((G190 - $G$209)^2 + (H190 - $H$209)^2 + (I190 - $I$209)^2))/$Q$199</f>
        <v>0.82519845113032297</v>
      </c>
      <c r="S190" s="13">
        <f t="shared" si="17"/>
        <v>8.4073184720128105E-2</v>
      </c>
    </row>
    <row r="191" spans="1:19" x14ac:dyDescent="0.3">
      <c r="A191" s="3">
        <v>39447</v>
      </c>
      <c r="B191">
        <v>3.8737569981869036</v>
      </c>
      <c r="C191" s="4">
        <f t="shared" si="12"/>
        <v>7.5842397985314669E-2</v>
      </c>
      <c r="D191">
        <f>VLOOKUP(A190,CPI!$A$15:$C$521,3,TRUE)</f>
        <v>4.373267326732666E-2</v>
      </c>
      <c r="F191" s="3">
        <v>39447</v>
      </c>
      <c r="G191" s="5">
        <f>(B191-AVERAGE(B$4:B190))/STDEV(B$4:B190)</f>
        <v>3.2102892576249169</v>
      </c>
      <c r="H191" s="5">
        <f>(C191-AVERAGE(C$4:C190))/STDEV(C$4:C190)</f>
        <v>0.29156384197527624</v>
      </c>
      <c r="I191" s="5">
        <f>(D191-AVERAGE(D$4:D190))/STDEV(D$4:D190)</f>
        <v>2.465905177415892</v>
      </c>
      <c r="K191" s="3">
        <v>39447</v>
      </c>
      <c r="L191" s="13">
        <f t="shared" si="13"/>
        <v>4.6797867995816018</v>
      </c>
      <c r="M191" s="13">
        <f t="shared" si="14"/>
        <v>0.81255746502848558</v>
      </c>
      <c r="N191" s="13">
        <f t="shared" si="15"/>
        <v>9.9580697428380702E-2</v>
      </c>
      <c r="P191" s="3">
        <v>39447</v>
      </c>
      <c r="Q191" s="13">
        <f t="shared" si="16"/>
        <v>8.4942545154475368</v>
      </c>
      <c r="R191" s="13">
        <f>(SQRT((G191 - $G$209)^2 + (H191 - $H$209)^2 + (I191 - $I$209)^2))/$Q$199</f>
        <v>0.90876800101175359</v>
      </c>
      <c r="S191" s="13">
        <f t="shared" si="17"/>
        <v>1.5528732130689012E-2</v>
      </c>
    </row>
    <row r="192" spans="1:19" x14ac:dyDescent="0.3">
      <c r="A192" s="3">
        <v>39478</v>
      </c>
      <c r="B192">
        <v>3.863820786052711</v>
      </c>
      <c r="C192" s="4">
        <f t="shared" si="12"/>
        <v>-9.9362121341926013E-3</v>
      </c>
      <c r="D192">
        <f>VLOOKUP(A191,CPI!$A$15:$C$521,3,TRUE)</f>
        <v>4.1088133924175319E-2</v>
      </c>
      <c r="F192" s="3">
        <v>39478</v>
      </c>
      <c r="G192" s="5">
        <f>(B192-AVERAGE(B$4:B191))/STDEV(B$4:B191)</f>
        <v>3.108852255085139</v>
      </c>
      <c r="H192" s="5">
        <f>(C192-AVERAGE(C$4:C191))/STDEV(C$4:C191)</f>
        <v>-0.15072550992819164</v>
      </c>
      <c r="I192" s="5">
        <f>(D192-AVERAGE(D$4:D191))/STDEV(D$4:D191)</f>
        <v>2.0480624362107207</v>
      </c>
      <c r="K192" s="3">
        <v>39478</v>
      </c>
      <c r="L192" s="13">
        <f t="shared" si="13"/>
        <v>4.3039885502395432</v>
      </c>
      <c r="M192" s="13">
        <f t="shared" si="14"/>
        <v>0.74730712651416986</v>
      </c>
      <c r="N192" s="13">
        <f t="shared" si="15"/>
        <v>0.19780159927459739</v>
      </c>
      <c r="P192" s="3">
        <v>39478</v>
      </c>
      <c r="Q192" s="13">
        <f t="shared" si="16"/>
        <v>8.1604155562013201</v>
      </c>
      <c r="R192" s="13">
        <f>(SQRT((G192 - $G$209)^2 + (H192 - $H$209)^2 + (I192 - $I$209)^2))/$Q$199</f>
        <v>0.87305183979921852</v>
      </c>
      <c r="S192" s="13">
        <f t="shared" si="17"/>
        <v>3.7441673999098112E-2</v>
      </c>
    </row>
    <row r="193" spans="1:21" x14ac:dyDescent="0.3">
      <c r="A193" s="3">
        <v>39507</v>
      </c>
      <c r="B193">
        <v>3.7708084830499096</v>
      </c>
      <c r="C193" s="4">
        <f t="shared" si="12"/>
        <v>-9.3012303002801389E-2</v>
      </c>
      <c r="D193">
        <f>VLOOKUP(A192,CPI!$A$15:$C$521,3,TRUE)</f>
        <v>4.294695655165981E-2</v>
      </c>
      <c r="F193" s="3">
        <v>39507</v>
      </c>
      <c r="G193" s="5">
        <f>(B193-AVERAGE(B$4:B192))/STDEV(B$4:B192)</f>
        <v>2.9489399503423526</v>
      </c>
      <c r="H193" s="5">
        <f>(C193-AVERAGE(C$4:C192))/STDEV(C$4:C192)</f>
        <v>-0.57897774066815366</v>
      </c>
      <c r="I193" s="5">
        <f>(D193-AVERAGE(D$4:D192))/STDEV(D$4:D192)</f>
        <v>2.27973975305293</v>
      </c>
      <c r="K193" s="3">
        <v>39507</v>
      </c>
      <c r="L193" s="13">
        <f t="shared" si="13"/>
        <v>4.3771858930061107</v>
      </c>
      <c r="M193" s="13">
        <f t="shared" si="14"/>
        <v>0.76001647628423641</v>
      </c>
      <c r="N193" s="13">
        <f t="shared" si="15"/>
        <v>0.17655418440936857</v>
      </c>
      <c r="P193" s="3">
        <v>39507</v>
      </c>
      <c r="Q193" s="13">
        <f t="shared" si="16"/>
        <v>8.2948068645204884</v>
      </c>
      <c r="R193" s="13">
        <f>(SQRT((G193 - $G$209)^2 + (H193 - $H$209)^2 + (I193 - $I$209)^2))/$Q$199</f>
        <v>0.88742985500849436</v>
      </c>
      <c r="S193" s="13">
        <f t="shared" si="17"/>
        <v>2.7303752183470739E-2</v>
      </c>
    </row>
    <row r="194" spans="1:21" x14ac:dyDescent="0.3">
      <c r="A194" s="3">
        <v>39538</v>
      </c>
      <c r="B194">
        <v>3.5899150177214558</v>
      </c>
      <c r="C194" s="4">
        <f t="shared" si="12"/>
        <v>-0.18089346532845374</v>
      </c>
      <c r="D194">
        <f>VLOOKUP(A193,CPI!$A$15:$C$521,3,TRUE)</f>
        <v>4.1429592706119678E-2</v>
      </c>
      <c r="F194" s="3">
        <v>39538</v>
      </c>
      <c r="G194" s="5">
        <f>(B194-AVERAGE(B$4:B193))/STDEV(B$4:B193)</f>
        <v>2.7328635129492858</v>
      </c>
      <c r="H194" s="5">
        <f>(C194-AVERAGE(C$4:C193))/STDEV(C$4:C193)</f>
        <v>-1.0312022827841738</v>
      </c>
      <c r="I194" s="5">
        <f>(D194-AVERAGE(D$4:D193))/STDEV(D$4:D193)</f>
        <v>2.0336094071559225</v>
      </c>
      <c r="K194" s="3">
        <v>39538</v>
      </c>
      <c r="L194" s="13">
        <f t="shared" si="13"/>
        <v>4.1324110432242556</v>
      </c>
      <c r="M194" s="13">
        <f t="shared" si="14"/>
        <v>0.71751590094622009</v>
      </c>
      <c r="N194" s="13">
        <f t="shared" si="15"/>
        <v>0.25076443569472467</v>
      </c>
      <c r="P194" s="3">
        <v>39538</v>
      </c>
      <c r="Q194" s="13">
        <f t="shared" si="16"/>
        <v>8.0693713568645844</v>
      </c>
      <c r="R194" s="13">
        <f>(SQRT((G194 - $G$209)^2 + (H194 - $H$209)^2 + (I194 - $I$209)^2))/$Q$199</f>
        <v>0.86331136700263644</v>
      </c>
      <c r="S194" s="13">
        <f t="shared" si="17"/>
        <v>4.533447622432777E-2</v>
      </c>
    </row>
    <row r="195" spans="1:21" x14ac:dyDescent="0.3">
      <c r="A195" s="3">
        <v>39568</v>
      </c>
      <c r="B195">
        <v>3.3152883783795697</v>
      </c>
      <c r="C195" s="4">
        <f t="shared" si="12"/>
        <v>-0.27462663934188614</v>
      </c>
      <c r="D195">
        <f>VLOOKUP(A194,CPI!$A$15:$C$521,3,TRUE)</f>
        <v>3.9749035501344343E-2</v>
      </c>
      <c r="F195" s="3">
        <v>39568</v>
      </c>
      <c r="G195" s="5">
        <f>(B195-AVERAGE(B$4:B194))/STDEV(B$4:B194)</f>
        <v>2.4602846202429243</v>
      </c>
      <c r="H195" s="5">
        <f>(C195-AVERAGE(C$4:C194))/STDEV(C$4:C194)</f>
        <v>-1.510075899049895</v>
      </c>
      <c r="I195" s="5">
        <f>(D195-AVERAGE(D$4:D194))/STDEV(D$4:D194)</f>
        <v>1.7764084992539748</v>
      </c>
      <c r="K195" s="3">
        <v>39568</v>
      </c>
      <c r="L195" s="13">
        <f t="shared" si="13"/>
        <v>3.9171315854995776</v>
      </c>
      <c r="M195" s="13">
        <f t="shared" si="14"/>
        <v>0.68013664887065306</v>
      </c>
      <c r="N195" s="13">
        <f t="shared" si="15"/>
        <v>0.3219520871743502</v>
      </c>
      <c r="P195" s="3">
        <v>39568</v>
      </c>
      <c r="Q195" s="13">
        <f t="shared" si="16"/>
        <v>7.8426326608327486</v>
      </c>
      <c r="R195" s="13">
        <f>(SQRT((G195 - $G$209)^2 + (H195 - $H$209)^2 + (I195 - $I$209)^2))/$Q$199</f>
        <v>0.83905345582630686</v>
      </c>
      <c r="S195" s="13">
        <f t="shared" si="17"/>
        <v>6.8567279512876667E-2</v>
      </c>
    </row>
    <row r="196" spans="1:21" x14ac:dyDescent="0.3">
      <c r="A196" s="3">
        <v>39598</v>
      </c>
      <c r="B196">
        <v>2.9367134979640874</v>
      </c>
      <c r="C196" s="4">
        <f t="shared" si="12"/>
        <v>-0.37857488041548226</v>
      </c>
      <c r="D196">
        <f>VLOOKUP(A195,CPI!$A$15:$C$521,3,TRUE)</f>
        <v>3.9037609759888126E-2</v>
      </c>
      <c r="F196" s="3">
        <v>39598</v>
      </c>
      <c r="G196" s="5">
        <f>(B196-AVERAGE(B$4:B195))/STDEV(B$4:B195)</f>
        <v>2.1255251053902486</v>
      </c>
      <c r="H196" s="5">
        <f>(C196-AVERAGE(C$4:C195))/STDEV(C$4:C195)</f>
        <v>-2.0326941811802253</v>
      </c>
      <c r="I196" s="5">
        <f>(D196-AVERAGE(D$4:D195))/STDEV(D$4:D195)</f>
        <v>1.6604433685416013</v>
      </c>
      <c r="K196" s="3">
        <v>39598</v>
      </c>
      <c r="L196" s="13">
        <f t="shared" si="13"/>
        <v>3.8632965081768096</v>
      </c>
      <c r="M196" s="13">
        <f t="shared" si="14"/>
        <v>0.67078919441761864</v>
      </c>
      <c r="N196" s="13">
        <f t="shared" si="15"/>
        <v>0.34032122508454599</v>
      </c>
      <c r="P196" s="3">
        <v>39598</v>
      </c>
      <c r="Q196" s="13">
        <f t="shared" si="16"/>
        <v>7.7396433020458275</v>
      </c>
      <c r="R196" s="13">
        <f>(SQRT((G196 - $G$209)^2 + (H196 - $H$209)^2 + (I196 - $I$209)^2))/$Q$199</f>
        <v>0.82803501582782735</v>
      </c>
      <c r="S196" s="13">
        <f t="shared" si="17"/>
        <v>8.0769703394781359E-2</v>
      </c>
    </row>
    <row r="197" spans="1:21" x14ac:dyDescent="0.3">
      <c r="A197" s="3">
        <v>39629</v>
      </c>
      <c r="B197">
        <v>2.4427259261081518</v>
      </c>
      <c r="C197" s="4">
        <f t="shared" ref="C197:C260" si="18">B197-B196</f>
        <v>-0.49398757185593567</v>
      </c>
      <c r="D197">
        <f>VLOOKUP(A196,CPI!$A$15:$C$521,3,TRUE)</f>
        <v>4.088413823123993E-2</v>
      </c>
      <c r="F197" s="3">
        <v>39629</v>
      </c>
      <c r="G197" s="5">
        <f>(B197-AVERAGE(B$4:B196))/STDEV(B$4:B196)</f>
        <v>1.720006825954342</v>
      </c>
      <c r="H197" s="5">
        <f>(C197-AVERAGE(C$4:C196))/STDEV(C$4:C196)</f>
        <v>-2.5957221008643172</v>
      </c>
      <c r="I197" s="5">
        <f>(D197-AVERAGE(D$4:D196))/STDEV(D$4:D196)</f>
        <v>1.8947653781144196</v>
      </c>
      <c r="K197" s="3">
        <v>39629</v>
      </c>
      <c r="L197" s="13">
        <f t="shared" si="13"/>
        <v>4.127157616858371</v>
      </c>
      <c r="M197" s="13">
        <f t="shared" si="14"/>
        <v>0.7166037416976494</v>
      </c>
      <c r="N197" s="13">
        <f t="shared" si="15"/>
        <v>0.25244673512309684</v>
      </c>
      <c r="P197" s="3">
        <v>39629</v>
      </c>
      <c r="Q197" s="13">
        <f t="shared" si="16"/>
        <v>7.9228634445888106</v>
      </c>
      <c r="R197" s="13">
        <f>(SQRT((G197 - $G$209)^2 + (H197 - $H$209)^2 + (I197 - $I$209)^2))/$Q$199</f>
        <v>0.84763704239544102</v>
      </c>
      <c r="S197" s="13">
        <f t="shared" si="17"/>
        <v>5.9768438549444379E-2</v>
      </c>
    </row>
    <row r="198" spans="1:21" x14ac:dyDescent="0.3">
      <c r="A198" s="3">
        <v>39660</v>
      </c>
      <c r="B198">
        <v>1.8317354968779289</v>
      </c>
      <c r="C198" s="4">
        <f t="shared" si="18"/>
        <v>-0.61099042923022284</v>
      </c>
      <c r="D198">
        <f>VLOOKUP(A197,CPI!$A$15:$C$521,3,TRUE)</f>
        <v>4.9359661059478643E-2</v>
      </c>
      <c r="F198" s="3">
        <v>39660</v>
      </c>
      <c r="G198" s="5">
        <f>(B198-AVERAGE(B$4:B197))/STDEV(B$4:B197)</f>
        <v>1.2404465339476705</v>
      </c>
      <c r="H198" s="5">
        <f>(C198-AVERAGE(C$4:C197))/STDEV(C$4:C197)</f>
        <v>-3.1342405764941708</v>
      </c>
      <c r="I198" s="5">
        <f>(D198-AVERAGE(D$4:D197))/STDEV(D$4:D197)</f>
        <v>3.0141834709374784</v>
      </c>
      <c r="K198" s="3">
        <v>39660</v>
      </c>
      <c r="L198" s="13">
        <f t="shared" si="13"/>
        <v>5.0883253757626123</v>
      </c>
      <c r="M198" s="13">
        <f t="shared" si="14"/>
        <v>0.88349254904933627</v>
      </c>
      <c r="N198" s="13">
        <f t="shared" si="15"/>
        <v>2.9901227346816328E-2</v>
      </c>
      <c r="P198" s="3">
        <v>39660</v>
      </c>
      <c r="Q198" s="13">
        <f t="shared" si="16"/>
        <v>8.8050473035662389</v>
      </c>
      <c r="R198" s="13">
        <f>(SQRT((G198 - $G$209)^2 + (H198 - $H$209)^2 + (I198 - $I$209)^2))/$Q$199</f>
        <v>0.94201853998181428</v>
      </c>
      <c r="S198" s="13">
        <f t="shared" si="17"/>
        <v>4.4152828772463081E-3</v>
      </c>
    </row>
    <row r="199" spans="1:21" x14ac:dyDescent="0.3">
      <c r="A199" s="3">
        <v>39689</v>
      </c>
      <c r="B199">
        <v>1.1145659499132443</v>
      </c>
      <c r="C199" s="4">
        <f t="shared" si="18"/>
        <v>-0.7171695469646846</v>
      </c>
      <c r="D199">
        <f>VLOOKUP(A198,CPI!$A$15:$C$521,3,TRUE)</f>
        <v>5.4975120783418374E-2</v>
      </c>
      <c r="F199" s="3">
        <v>39689</v>
      </c>
      <c r="G199" s="5">
        <f>(B199-AVERAGE(B$4:B198))/STDEV(B$4:B198)</f>
        <v>0.69068391116629313</v>
      </c>
      <c r="H199" s="5">
        <f>(C199-AVERAGE(C$4:C198))/STDEV(C$4:C198)</f>
        <v>-3.5729900066329261</v>
      </c>
      <c r="I199" s="5">
        <f>(D199-AVERAGE(D$4:D198))/STDEV(D$4:D198)</f>
        <v>3.6796438886642293</v>
      </c>
      <c r="K199" s="3">
        <v>39689</v>
      </c>
      <c r="L199" s="13">
        <f t="shared" si="13"/>
        <v>5.7593302640048281</v>
      </c>
      <c r="M199" s="13">
        <f t="shared" si="14"/>
        <v>1</v>
      </c>
      <c r="N199" s="13">
        <f t="shared" si="15"/>
        <v>0</v>
      </c>
      <c r="P199" s="3">
        <v>39689</v>
      </c>
      <c r="Q199" s="13">
        <f t="shared" si="16"/>
        <v>9.3470000109936482</v>
      </c>
      <c r="R199" s="13">
        <f>(SQRT((G199 - $G$209)^2 + (H199 - $H$209)^2 + (I199 - $I$209)^2))/$Q$199</f>
        <v>1</v>
      </c>
      <c r="S199" s="13">
        <f t="shared" si="17"/>
        <v>0</v>
      </c>
    </row>
    <row r="200" spans="1:21" x14ac:dyDescent="0.3">
      <c r="A200" s="3">
        <v>39721</v>
      </c>
      <c r="B200">
        <v>0.31823462709031708</v>
      </c>
      <c r="C200" s="4">
        <f t="shared" si="18"/>
        <v>-0.79633132282292718</v>
      </c>
      <c r="D200">
        <f>VLOOKUP(A199,CPI!$A$15:$C$521,3,TRUE)</f>
        <v>5.3080171620912386E-2</v>
      </c>
      <c r="F200" s="3">
        <v>39721</v>
      </c>
      <c r="G200" s="5">
        <f>(B200-AVERAGE(B$4:B199))/STDEV(B$4:B199)</f>
        <v>8.5764027021383166E-2</v>
      </c>
      <c r="H200" s="5">
        <f>(C200-AVERAGE(C$4:C199))/STDEV(C$4:C199)</f>
        <v>-3.8314207980793782</v>
      </c>
      <c r="I200" s="5">
        <f>(D200-AVERAGE(D$4:D199))/STDEV(D$4:D199)</f>
        <v>3.3066616108490661</v>
      </c>
      <c r="K200" s="3">
        <v>39721</v>
      </c>
      <c r="L200" s="13">
        <f t="shared" si="13"/>
        <v>5.5891489492090232</v>
      </c>
      <c r="M200" s="13">
        <f t="shared" si="14"/>
        <v>0.97045119710195837</v>
      </c>
      <c r="N200" s="13">
        <f t="shared" si="15"/>
        <v>6.3722854425117895E-4</v>
      </c>
      <c r="P200" s="3">
        <v>39721</v>
      </c>
      <c r="Q200" s="13">
        <f t="shared" si="16"/>
        <v>8.995420644322996</v>
      </c>
      <c r="R200" s="13">
        <f>(SQRT((G200 - $G$209)^2 + (H200 - $H$209)^2 + (I200 - $I$209)^2))/$Q$199</f>
        <v>0.96238586003454207</v>
      </c>
      <c r="S200" s="13">
        <f t="shared" si="17"/>
        <v>1.2826352827900222E-3</v>
      </c>
    </row>
    <row r="201" spans="1:21" x14ac:dyDescent="0.3">
      <c r="A201" s="3">
        <v>39752</v>
      </c>
      <c r="B201">
        <v>-0.51201687372076221</v>
      </c>
      <c r="C201" s="4">
        <f t="shared" si="18"/>
        <v>-0.83025150081107935</v>
      </c>
      <c r="D201">
        <f>VLOOKUP(A200,CPI!$A$15:$C$521,3,TRUE)</f>
        <v>4.9533198751360752E-2</v>
      </c>
      <c r="F201" s="3">
        <v>39752</v>
      </c>
      <c r="G201" s="5">
        <f>(B201-AVERAGE(B$4:B200))/STDEV(B$4:B200)</f>
        <v>-0.54403062946043079</v>
      </c>
      <c r="H201" s="5">
        <f>(C201-AVERAGE(C$4:C200))/STDEV(C$4:C200)</f>
        <v>-3.8431131984897866</v>
      </c>
      <c r="I201" s="5">
        <f>(D201-AVERAGE(D$4:D200))/STDEV(D$4:D200)</f>
        <v>2.7671275291366451</v>
      </c>
      <c r="K201" s="3">
        <v>39752</v>
      </c>
      <c r="L201" s="13">
        <f t="shared" si="13"/>
        <v>5.2276708009033834</v>
      </c>
      <c r="M201" s="13">
        <f t="shared" si="14"/>
        <v>0.90768727634456792</v>
      </c>
      <c r="N201" s="13">
        <f t="shared" si="15"/>
        <v>1.6033492075812873E-2</v>
      </c>
      <c r="P201" s="3">
        <v>39752</v>
      </c>
      <c r="Q201" s="13">
        <f t="shared" si="16"/>
        <v>8.4174217423365594</v>
      </c>
      <c r="R201" s="13">
        <f>(SQRT((G201 - $G$209)^2 + (H201 - $H$209)^2 + (I201 - $I$209)^2))/$Q$199</f>
        <v>0.90054795468452464</v>
      </c>
      <c r="S201" s="13">
        <f t="shared" si="17"/>
        <v>1.9610406509424298E-2</v>
      </c>
    </row>
    <row r="202" spans="1:21" x14ac:dyDescent="0.3">
      <c r="A202" s="3">
        <v>39780</v>
      </c>
      <c r="B202">
        <v>-1.3214918348777822</v>
      </c>
      <c r="C202" s="4">
        <f t="shared" si="18"/>
        <v>-0.80947496115702</v>
      </c>
      <c r="D202">
        <f>VLOOKUP(A201,CPI!$A$15:$C$521,3,TRUE)</f>
        <v>3.7310578899565128E-2</v>
      </c>
      <c r="F202" s="3">
        <v>39780</v>
      </c>
      <c r="G202" s="5">
        <f>(B202-AVERAGE(B$4:B201))/STDEV(B$4:B201)</f>
        <v>-1.1571784378501881</v>
      </c>
      <c r="H202" s="5">
        <f>(C202-AVERAGE(C$4:C201))/STDEV(C$4:C201)</f>
        <v>-3.604401005992528</v>
      </c>
      <c r="I202" s="5">
        <f>(D202-AVERAGE(D$4:D201))/STDEV(D$4:D201)</f>
        <v>1.2070110198270447</v>
      </c>
      <c r="K202" s="3">
        <v>39780</v>
      </c>
      <c r="L202" s="13">
        <f t="shared" si="13"/>
        <v>4.2099182754299607</v>
      </c>
      <c r="M202" s="13">
        <f t="shared" si="14"/>
        <v>0.73097358242181043</v>
      </c>
      <c r="N202" s="13">
        <f t="shared" si="15"/>
        <v>0.22633912739010362</v>
      </c>
      <c r="P202" s="3">
        <v>39780</v>
      </c>
      <c r="Q202" s="13">
        <f t="shared" si="16"/>
        <v>6.9505935764339011</v>
      </c>
      <c r="R202" s="13">
        <f>(SQRT((G202 - $G$209)^2 + (H202 - $H$209)^2 + (I202 - $I$209)^2))/$Q$199</f>
        <v>0.74361758513521248</v>
      </c>
      <c r="S202" s="13">
        <f t="shared" si="17"/>
        <v>0.20413247538336848</v>
      </c>
    </row>
    <row r="203" spans="1:21" x14ac:dyDescent="0.3">
      <c r="A203" s="3">
        <v>39813</v>
      </c>
      <c r="B203">
        <v>-2.0558956804271933</v>
      </c>
      <c r="C203" s="4">
        <f t="shared" si="18"/>
        <v>-0.73440384554941107</v>
      </c>
      <c r="D203">
        <f>VLOOKUP(A202,CPI!$A$15:$C$521,3,TRUE)</f>
        <v>1.0999174706166848E-2</v>
      </c>
      <c r="F203" s="3">
        <v>39813</v>
      </c>
      <c r="G203" s="5">
        <f>(B203-AVERAGE(B$4:B202))/STDEV(B$4:B202)</f>
        <v>-1.7078260660559925</v>
      </c>
      <c r="H203" s="5">
        <f>(C203-AVERAGE(C$4:C202))/STDEV(C$4:C202)</f>
        <v>-3.1567648173509371</v>
      </c>
      <c r="I203" s="5">
        <f>(D203-AVERAGE(D$4:D202))/STDEV(D$4:D202)</f>
        <v>-2.0279879054181391</v>
      </c>
      <c r="K203" s="3">
        <v>39813</v>
      </c>
      <c r="L203" s="13">
        <f t="shared" si="13"/>
        <v>3.675706713483565</v>
      </c>
      <c r="M203" s="13">
        <f t="shared" si="14"/>
        <v>0.63821773452658581</v>
      </c>
      <c r="N203" s="13">
        <f t="shared" si="15"/>
        <v>0.40528964104669229</v>
      </c>
      <c r="P203" s="3">
        <v>39813</v>
      </c>
      <c r="Q203" s="13">
        <f t="shared" si="16"/>
        <v>4.5372514516197731</v>
      </c>
      <c r="R203" s="13">
        <f>(SQRT((G203 - $G$209)^2 + (H203 - $H$209)^2 + (I203 - $I$209)^2))/$Q$199</f>
        <v>0.48542328514851829</v>
      </c>
      <c r="S203" s="13">
        <f t="shared" si="17"/>
        <v>0.6946046795186126</v>
      </c>
    </row>
    <row r="204" spans="1:21" x14ac:dyDescent="0.3">
      <c r="A204" s="3">
        <v>39843</v>
      </c>
      <c r="B204">
        <v>-2.6658379410108153</v>
      </c>
      <c r="C204" s="4">
        <f t="shared" si="18"/>
        <v>-0.609942260583622</v>
      </c>
      <c r="D204">
        <f>VLOOKUP(A203,CPI!$A$15:$C$521,3,TRUE)</f>
        <v>-2.2228002553859039E-4</v>
      </c>
      <c r="F204" s="3">
        <v>39843</v>
      </c>
      <c r="G204" s="5">
        <f>(B204-AVERAGE(B$4:B203))/STDEV(B$4:B203)</f>
        <v>-2.151985543663995</v>
      </c>
      <c r="H204" s="5">
        <f>(C204-AVERAGE(C$4:C203))/STDEV(C$4:C203)</f>
        <v>-2.5438737294697251</v>
      </c>
      <c r="I204" s="5">
        <f>(D204-AVERAGE(D$4:D203))/STDEV(D$4:D203)</f>
        <v>-3.3682952452709323</v>
      </c>
      <c r="K204" s="3">
        <v>39843</v>
      </c>
      <c r="L204" s="13">
        <f t="shared" si="13"/>
        <v>4.0927573528584267</v>
      </c>
      <c r="M204" s="13">
        <f t="shared" si="14"/>
        <v>0.71063077914418349</v>
      </c>
      <c r="N204" s="13">
        <f t="shared" si="15"/>
        <v>0.26354020710510462</v>
      </c>
      <c r="P204" s="3">
        <v>39843</v>
      </c>
      <c r="Q204" s="13">
        <f t="shared" si="16"/>
        <v>3.503607089999119</v>
      </c>
      <c r="R204" s="13">
        <f>(SQRT((G204 - $G$209)^2 + (H204 - $H$209)^2 + (I204 - $I$209)^2))/$Q$199</f>
        <v>0.37483760413804279</v>
      </c>
      <c r="S204" s="13">
        <f t="shared" si="17"/>
        <v>0.85017732821352388</v>
      </c>
      <c r="U204">
        <f>MAX(16)</f>
        <v>16</v>
      </c>
    </row>
    <row r="205" spans="1:21" x14ac:dyDescent="0.3">
      <c r="A205" s="3">
        <v>39871</v>
      </c>
      <c r="B205">
        <v>-3.1133214394593498</v>
      </c>
      <c r="C205" s="4">
        <f t="shared" si="18"/>
        <v>-0.44748349844853452</v>
      </c>
      <c r="D205">
        <f>VLOOKUP(A204,CPI!$A$15:$C$521,3,TRUE)</f>
        <v>-1.1358601902212717E-3</v>
      </c>
      <c r="F205" s="3">
        <v>39871</v>
      </c>
      <c r="G205" s="5">
        <f>(B205-AVERAGE(B$4:B204))/STDEV(B$4:B204)</f>
        <v>-2.4572513079728391</v>
      </c>
      <c r="H205" s="5">
        <f>(C205-AVERAGE(C$4:C204))/STDEV(C$4:C204)</f>
        <v>-1.8161523190454347</v>
      </c>
      <c r="I205" s="5">
        <f>(D205-AVERAGE(D$4:D204))/STDEV(D$4:D204)</f>
        <v>-3.3769696231298054</v>
      </c>
      <c r="K205" s="3">
        <v>39871</v>
      </c>
      <c r="L205" s="13">
        <f t="shared" si="13"/>
        <v>3.8851364938348962</v>
      </c>
      <c r="M205" s="13">
        <f t="shared" si="14"/>
        <v>0.67458129951612011</v>
      </c>
      <c r="N205" s="13">
        <f t="shared" si="15"/>
        <v>0.3328486941074647</v>
      </c>
      <c r="P205" s="3">
        <v>39871</v>
      </c>
      <c r="Q205" s="13">
        <f t="shared" si="16"/>
        <v>2.7861149901514319</v>
      </c>
      <c r="R205" s="13">
        <f>(SQRT((G205 - $G$209)^2 + (H205 - $H$209)^2 + (I205 - $I$209)^2))/$Q$199</f>
        <v>0.29807585181068696</v>
      </c>
      <c r="S205" s="13">
        <f t="shared" si="17"/>
        <v>0.92263418532118768</v>
      </c>
    </row>
    <row r="206" spans="1:21" x14ac:dyDescent="0.3">
      <c r="A206" s="3">
        <v>39903</v>
      </c>
      <c r="B206">
        <v>-3.3741843772665967</v>
      </c>
      <c r="C206" s="4">
        <f t="shared" si="18"/>
        <v>-0.2608629378072469</v>
      </c>
      <c r="D206">
        <f>VLOOKUP(A205,CPI!$A$15:$C$521,3,TRUE)</f>
        <v>8.4631406715107715E-5</v>
      </c>
      <c r="F206" s="3">
        <v>39903</v>
      </c>
      <c r="G206" s="5">
        <f>(B206-AVERAGE(B$4:B205))/STDEV(B$4:B205)</f>
        <v>-2.6081013952013476</v>
      </c>
      <c r="H206" s="5">
        <f>(C206-AVERAGE(C$4:C205))/STDEV(C$4:C205)</f>
        <v>-1.0187299436119208</v>
      </c>
      <c r="I206" s="5">
        <f>(D206-AVERAGE(D$4:D205))/STDEV(D$4:D205)</f>
        <v>-3.1356671885815515</v>
      </c>
      <c r="K206" s="3">
        <v>39903</v>
      </c>
      <c r="L206" s="13">
        <f t="shared" si="13"/>
        <v>3.5401163203450294</v>
      </c>
      <c r="M206" s="13">
        <f t="shared" si="14"/>
        <v>0.61467499831887773</v>
      </c>
      <c r="N206" s="13">
        <f t="shared" si="15"/>
        <v>0.45256064763055831</v>
      </c>
      <c r="P206" s="3">
        <v>39903</v>
      </c>
      <c r="Q206" s="13">
        <f t="shared" si="16"/>
        <v>2.1106153860674954</v>
      </c>
      <c r="R206" s="13">
        <f>(SQRT((G206 - $G$209)^2 + (H206 - $H$209)^2 + (I206 - $I$209)^2))/$Q$199</f>
        <v>0.22580671697711094</v>
      </c>
      <c r="S206" s="13">
        <f t="shared" si="17"/>
        <v>0.96585540679197091</v>
      </c>
    </row>
    <row r="207" spans="1:21" x14ac:dyDescent="0.3">
      <c r="A207" s="3">
        <v>39933</v>
      </c>
      <c r="B207">
        <v>-3.4498106735816871</v>
      </c>
      <c r="C207" s="4">
        <f t="shared" si="18"/>
        <v>-7.5626296315090435E-2</v>
      </c>
      <c r="D207">
        <f>VLOOKUP(A206,CPI!$A$15:$C$521,3,TRUE)</f>
        <v>-4.4647876766238381E-3</v>
      </c>
      <c r="F207" s="3">
        <v>39933</v>
      </c>
      <c r="G207" s="5">
        <f>(B207-AVERAGE(B$4:B206))/STDEV(B$4:B206)</f>
        <v>-2.6141181837273404</v>
      </c>
      <c r="H207" s="5">
        <f>(C207-AVERAGE(C$4:C206))/STDEV(C$4:C206)</f>
        <v>-0.24120423620971043</v>
      </c>
      <c r="I207" s="5">
        <f>(D207-AVERAGE(D$4:D206))/STDEV(D$4:D206)</f>
        <v>-3.5701025316585406</v>
      </c>
      <c r="K207" s="3">
        <v>39933</v>
      </c>
      <c r="L207" s="13">
        <f t="shared" si="13"/>
        <v>3.7280308479343418</v>
      </c>
      <c r="M207" s="13">
        <f t="shared" si="14"/>
        <v>0.64730284200475863</v>
      </c>
      <c r="N207" s="13">
        <f t="shared" si="15"/>
        <v>0.38706901808590494</v>
      </c>
      <c r="P207" s="3">
        <v>39933</v>
      </c>
      <c r="Q207" s="13">
        <f t="shared" si="16"/>
        <v>1.2444967490367713</v>
      </c>
      <c r="R207" s="13">
        <f>(SQRT((G207 - $G$209)^2 + (H207 - $H$209)^2 + (I207 - $I$209)^2))/$Q$199</f>
        <v>0.13314397641735673</v>
      </c>
      <c r="S207" s="13">
        <f t="shared" si="17"/>
        <v>0.99293584268487312</v>
      </c>
    </row>
    <row r="208" spans="1:21" x14ac:dyDescent="0.3">
      <c r="A208" s="3">
        <v>39962</v>
      </c>
      <c r="B208">
        <v>-3.3680548410290694</v>
      </c>
      <c r="C208" s="4">
        <f t="shared" si="18"/>
        <v>8.1755832552617758E-2</v>
      </c>
      <c r="D208">
        <f>VLOOKUP(A207,CPI!$A$15:$C$521,3,TRUE)</f>
        <v>-5.7632442437670628E-3</v>
      </c>
      <c r="F208" s="3">
        <v>39962</v>
      </c>
      <c r="G208" s="5">
        <f>(B208-AVERAGE(B$4:B207))/STDEV(B$4:B207)</f>
        <v>-2.5061369750824696</v>
      </c>
      <c r="H208" s="5">
        <f>(C208-AVERAGE(C$4:C207))/STDEV(C$4:C207)</f>
        <v>0.4172211155782159</v>
      </c>
      <c r="I208" s="5">
        <f>(D208-AVERAGE(D$4:D207))/STDEV(D$4:D207)</f>
        <v>-3.59767735889301</v>
      </c>
      <c r="K208" s="3">
        <v>39962</v>
      </c>
      <c r="L208" s="13">
        <f t="shared" si="13"/>
        <v>3.7065884808507752</v>
      </c>
      <c r="M208" s="13">
        <f t="shared" si="14"/>
        <v>0.6435797759361952</v>
      </c>
      <c r="N208" s="13">
        <f t="shared" si="15"/>
        <v>0.39453041486117157</v>
      </c>
      <c r="P208" s="3">
        <v>39962</v>
      </c>
      <c r="Q208" s="13">
        <f t="shared" si="16"/>
        <v>0.63143502880743962</v>
      </c>
      <c r="R208" s="13">
        <f>(SQRT((G208 - $G$209)^2 + (H208 - $H$209)^2 + (I208 - $I$209)^2))/$Q$199</f>
        <v>6.7554833429417524E-2</v>
      </c>
      <c r="S208" s="13">
        <f t="shared" si="17"/>
        <v>0.99907539414641355</v>
      </c>
    </row>
    <row r="209" spans="1:19" x14ac:dyDescent="0.3">
      <c r="A209" s="29">
        <v>39994</v>
      </c>
      <c r="B209" s="30">
        <v>-3.1691198373746441</v>
      </c>
      <c r="C209" s="31">
        <f t="shared" si="18"/>
        <v>0.19893500365442529</v>
      </c>
      <c r="D209" s="30">
        <f>VLOOKUP(A208,CPI!$A$15:$C$521,3,TRUE)</f>
        <v>-1.0157614958551719E-2</v>
      </c>
      <c r="E209" s="30"/>
      <c r="F209" s="29">
        <v>39994</v>
      </c>
      <c r="G209" s="32">
        <f>(B209-AVERAGE(B$4:B208))/STDEV(B$4:B208)</f>
        <v>-2.3211983389419606</v>
      </c>
      <c r="H209" s="32">
        <f>(C209-AVERAGE(C$4:C208))/STDEV(C$4:C208)</f>
        <v>0.90679296807994114</v>
      </c>
      <c r="I209" s="32">
        <f>(D209-AVERAGE(D$4:D208))/STDEV(D$4:D208)</f>
        <v>-3.9509864271400188</v>
      </c>
      <c r="J209" s="30"/>
      <c r="K209" s="29">
        <v>39994</v>
      </c>
      <c r="L209" s="32">
        <f>SQRT((G209 - $G$265)^2 + (H209 - $H$265)^2 + (I209 - $I$265)^2)</f>
        <v>3.9602605775039761</v>
      </c>
      <c r="M209" s="32">
        <f t="shared" ref="M209:M265" si="19">(SQRT((G209 - $G$265)^2 + (H209 - $H$265)^2 + (I209 - $I$265)^2))/$L$199</f>
        <v>0.68762519181356263</v>
      </c>
      <c r="N209" s="13">
        <f t="shared" ref="N209:N265" si="20">(1 - M209^3)^3</f>
        <v>0.30737096128189334</v>
      </c>
      <c r="O209" s="30"/>
      <c r="P209" s="29">
        <v>39994</v>
      </c>
      <c r="Q209" s="13">
        <f t="shared" si="16"/>
        <v>0</v>
      </c>
      <c r="R209" s="13">
        <f>(SQRT((G209 - $G$209)^2 + (H209 - $H$209)^2 + (I209 - $I$209)^2))/$Q$199</f>
        <v>0</v>
      </c>
      <c r="S209" s="13">
        <f t="shared" si="17"/>
        <v>1</v>
      </c>
    </row>
    <row r="210" spans="1:19" x14ac:dyDescent="0.3">
      <c r="A210" s="3">
        <v>40025</v>
      </c>
      <c r="B210">
        <v>-2.8916760544905689</v>
      </c>
      <c r="C210" s="4">
        <f t="shared" si="18"/>
        <v>0.27744378288407523</v>
      </c>
      <c r="D210">
        <f>VLOOKUP(A209,CPI!$A$15:$C$521,3,TRUE)</f>
        <v>-1.2291746182109153E-2</v>
      </c>
      <c r="F210" s="3">
        <v>40025</v>
      </c>
      <c r="G210" s="5">
        <f>(B210-AVERAGE(B$4:B209))/STDEV(B$4:B209)</f>
        <v>-2.0908399873402908</v>
      </c>
      <c r="H210" s="5">
        <f>(C210-AVERAGE(C$4:C209))/STDEV(C$4:C209)</f>
        <v>1.2317431354827755</v>
      </c>
      <c r="I210" s="5">
        <f>(D210-AVERAGE(D$4:D209))/STDEV(D$4:D209)</f>
        <v>-4.0203517848268211</v>
      </c>
      <c r="K210" s="3">
        <v>40025</v>
      </c>
      <c r="L210" s="13">
        <f t="shared" ref="L209:L265" si="21">SQRT((G210 - $G$265)^2 + (H210 - $H$265)^2 + (I210 - $I$265)^2)</f>
        <v>3.9865221730656084</v>
      </c>
      <c r="M210" s="13">
        <f t="shared" si="19"/>
        <v>0.69218502678704286</v>
      </c>
      <c r="N210" s="13">
        <f t="shared" si="20"/>
        <v>0.29856012582472874</v>
      </c>
      <c r="P210" s="3"/>
      <c r="Q210" s="13"/>
      <c r="R210" s="13"/>
      <c r="S210" s="13"/>
    </row>
    <row r="211" spans="1:19" x14ac:dyDescent="0.3">
      <c r="A211" s="3">
        <v>40056</v>
      </c>
      <c r="B211">
        <v>-2.5676127888605635</v>
      </c>
      <c r="C211" s="4">
        <f t="shared" si="18"/>
        <v>0.32406326563000531</v>
      </c>
      <c r="D211">
        <f>VLOOKUP(A210,CPI!$A$15:$C$521,3,TRUE)</f>
        <v>-1.9587610037622771E-2</v>
      </c>
      <c r="F211" s="3">
        <v>40056</v>
      </c>
      <c r="G211" s="5">
        <f>(B211-AVERAGE(B$4:B210))/STDEV(B$4:B210)</f>
        <v>-1.8381997615895092</v>
      </c>
      <c r="H211" s="5">
        <f>(C211-AVERAGE(C$4:C210))/STDEV(C$4:C210)</f>
        <v>1.4193729313870518</v>
      </c>
      <c r="I211" s="5">
        <f>(D211-AVERAGE(D$4:D210))/STDEV(D$4:D210)</f>
        <v>-4.5910779368711561</v>
      </c>
      <c r="K211" s="3">
        <v>40056</v>
      </c>
      <c r="L211" s="13">
        <f t="shared" si="21"/>
        <v>4.4084291750008076</v>
      </c>
      <c r="M211" s="13">
        <f t="shared" si="19"/>
        <v>0.76544128794853084</v>
      </c>
      <c r="N211" s="13">
        <f t="shared" si="20"/>
        <v>0.16776521461751498</v>
      </c>
      <c r="P211" s="3"/>
      <c r="Q211" s="13"/>
      <c r="R211" s="13"/>
      <c r="S211" s="13"/>
    </row>
    <row r="212" spans="1:19" x14ac:dyDescent="0.3">
      <c r="A212" s="3">
        <v>40086</v>
      </c>
      <c r="B212">
        <v>-2.2194096420790901</v>
      </c>
      <c r="C212" s="4">
        <f t="shared" si="18"/>
        <v>0.34820314678147346</v>
      </c>
      <c r="D212">
        <f>VLOOKUP(A211,CPI!$A$15:$C$521,3,TRUE)</f>
        <v>-1.4838355663267633E-2</v>
      </c>
      <c r="F212" s="3">
        <v>40086</v>
      </c>
      <c r="G212" s="5">
        <f>(B212-AVERAGE(B$4:B211))/STDEV(B$4:B211)</f>
        <v>-1.577739665914244</v>
      </c>
      <c r="H212" s="5">
        <f>(C212-AVERAGE(C$4:C211))/STDEV(C$4:C211)</f>
        <v>1.5099095262370779</v>
      </c>
      <c r="I212" s="5">
        <f>(D212-AVERAGE(D$4:D211))/STDEV(D$4:D211)</f>
        <v>-3.91009703041976</v>
      </c>
      <c r="K212" s="3">
        <v>40086</v>
      </c>
      <c r="L212" s="13">
        <f t="shared" si="21"/>
        <v>3.7704929892220771</v>
      </c>
      <c r="M212" s="13">
        <f t="shared" si="19"/>
        <v>0.65467559879092851</v>
      </c>
      <c r="N212" s="13">
        <f t="shared" si="20"/>
        <v>0.37232489071983144</v>
      </c>
      <c r="P212" s="3"/>
      <c r="Q212" s="13"/>
      <c r="R212" s="13"/>
      <c r="S212" s="13"/>
    </row>
    <row r="213" spans="1:19" x14ac:dyDescent="0.3">
      <c r="A213" s="3">
        <v>40116</v>
      </c>
      <c r="B213">
        <v>-1.8651736514941273</v>
      </c>
      <c r="C213" s="4">
        <f t="shared" si="18"/>
        <v>0.3542359905849628</v>
      </c>
      <c r="D213">
        <f>VLOOKUP(A212,CPI!$A$15:$C$521,3,TRUE)</f>
        <v>-1.377942862886461E-2</v>
      </c>
      <c r="F213" s="3">
        <v>40116</v>
      </c>
      <c r="G213" s="5">
        <f>(B213-AVERAGE(B$4:B212))/STDEV(B$4:B212)</f>
        <v>-1.3200600254284061</v>
      </c>
      <c r="H213" s="5">
        <f>(C213-AVERAGE(C$4:C212))/STDEV(C$4:C212)</f>
        <v>1.523231191242447</v>
      </c>
      <c r="I213" s="5">
        <f>(D213-AVERAGE(D$4:D212))/STDEV(D$4:D212)</f>
        <v>-3.6670941335265876</v>
      </c>
      <c r="K213" s="3">
        <v>40116</v>
      </c>
      <c r="L213" s="13">
        <f t="shared" si="21"/>
        <v>3.4815738695758416</v>
      </c>
      <c r="M213" s="13">
        <f t="shared" si="19"/>
        <v>0.60451019649546578</v>
      </c>
      <c r="N213" s="13">
        <f t="shared" si="20"/>
        <v>0.47289715798182463</v>
      </c>
      <c r="P213" s="3"/>
      <c r="Q213" s="13"/>
      <c r="R213" s="13"/>
      <c r="S213" s="13"/>
    </row>
    <row r="214" spans="1:19" x14ac:dyDescent="0.3">
      <c r="A214" s="3">
        <v>40147</v>
      </c>
      <c r="B214">
        <v>-1.5211809332035522</v>
      </c>
      <c r="C214" s="4">
        <f t="shared" si="18"/>
        <v>0.34399271829057509</v>
      </c>
      <c r="D214">
        <f>VLOOKUP(A213,CPI!$A$15:$C$521,3,TRUE)</f>
        <v>-2.2396829420032738E-3</v>
      </c>
      <c r="F214" s="3">
        <v>40147</v>
      </c>
      <c r="G214" s="5">
        <f>(B214-AVERAGE(B$4:B213))/STDEV(B$4:B213)</f>
        <v>-1.0743770245575957</v>
      </c>
      <c r="H214" s="5">
        <f>(C214-AVERAGE(C$4:C213))/STDEV(C$4:C213)</f>
        <v>1.4687519448101036</v>
      </c>
      <c r="I214" s="5">
        <f>(D214-AVERAGE(D$4:D213))/STDEV(D$4:D213)</f>
        <v>-2.5108991998452521</v>
      </c>
      <c r="K214" s="3">
        <v>40147</v>
      </c>
      <c r="L214" s="13">
        <f t="shared" si="21"/>
        <v>2.4879166921815865</v>
      </c>
      <c r="M214" s="13">
        <f t="shared" si="19"/>
        <v>0.43198020918001323</v>
      </c>
      <c r="N214" s="13">
        <f t="shared" si="20"/>
        <v>0.77713887682212279</v>
      </c>
      <c r="P214" s="3"/>
      <c r="Q214" s="13"/>
      <c r="R214" s="13"/>
      <c r="S214" s="13"/>
    </row>
    <row r="215" spans="1:19" x14ac:dyDescent="0.3">
      <c r="A215" s="3">
        <v>40178</v>
      </c>
      <c r="B215">
        <v>-1.1998972416789648</v>
      </c>
      <c r="C215" s="4">
        <f t="shared" si="18"/>
        <v>0.32128369152458736</v>
      </c>
      <c r="D215">
        <f>VLOOKUP(A214,CPI!$A$15:$C$521,3,TRUE)</f>
        <v>1.9145871744709275E-2</v>
      </c>
      <c r="F215" s="3">
        <v>40178</v>
      </c>
      <c r="G215" s="5">
        <f>(B215-AVERAGE(B$4:B214))/STDEV(B$4:B214)</f>
        <v>-0.84754174222981016</v>
      </c>
      <c r="H215" s="5">
        <f>(C215-AVERAGE(C$4:C214))/STDEV(C$4:C214)</f>
        <v>1.3638505077096534</v>
      </c>
      <c r="I215" s="5">
        <f>(D215-AVERAGE(D$4:D214))/STDEV(D$4:D214)</f>
        <v>-0.57342139960068361</v>
      </c>
      <c r="K215" s="3">
        <v>40178</v>
      </c>
      <c r="L215" s="13">
        <f t="shared" si="21"/>
        <v>1.6538782196540112</v>
      </c>
      <c r="M215" s="13">
        <f t="shared" si="19"/>
        <v>0.28716502507080827</v>
      </c>
      <c r="N215" s="13">
        <f t="shared" si="20"/>
        <v>0.93062693193678137</v>
      </c>
      <c r="P215" s="3"/>
      <c r="Q215" s="13"/>
      <c r="R215" s="13"/>
      <c r="S215" s="13"/>
    </row>
    <row r="216" spans="1:19" x14ac:dyDescent="0.3">
      <c r="A216" s="3">
        <v>40207</v>
      </c>
      <c r="B216">
        <v>-0.90795770797206077</v>
      </c>
      <c r="C216" s="4">
        <f t="shared" si="18"/>
        <v>0.29193953370690406</v>
      </c>
      <c r="D216">
        <f>VLOOKUP(A215,CPI!$A$15:$C$521,3,TRUE)</f>
        <v>2.8141231232083674E-2</v>
      </c>
      <c r="F216" s="3">
        <v>40207</v>
      </c>
      <c r="G216" s="5">
        <f>(B216-AVERAGE(B$4:B215))/STDEV(B$4:B215)</f>
        <v>-0.64283165974340617</v>
      </c>
      <c r="H216" s="5">
        <f>(C216-AVERAGE(C$4:C215))/STDEV(C$4:C215)</f>
        <v>1.2335120198171208</v>
      </c>
      <c r="I216" s="5">
        <f>(D216-AVERAGE(D$4:D215))/STDEV(D$4:D215)</f>
        <v>0.22663895612302548</v>
      </c>
      <c r="K216" s="3">
        <v>40207</v>
      </c>
      <c r="L216" s="13">
        <f t="shared" si="21"/>
        <v>1.7785573581975989</v>
      </c>
      <c r="M216" s="13">
        <f t="shared" si="19"/>
        <v>0.30881322596020999</v>
      </c>
      <c r="N216" s="13">
        <f t="shared" si="20"/>
        <v>0.91422590986317931</v>
      </c>
      <c r="P216" s="3"/>
      <c r="Q216" s="13"/>
      <c r="R216" s="13"/>
      <c r="S216" s="13"/>
    </row>
    <row r="217" spans="1:19" x14ac:dyDescent="0.3">
      <c r="A217" s="3">
        <v>40235</v>
      </c>
      <c r="B217">
        <v>-0.64855196984022012</v>
      </c>
      <c r="C217" s="4">
        <f t="shared" si="18"/>
        <v>0.25940573813184065</v>
      </c>
      <c r="D217">
        <f>VLOOKUP(A216,CPI!$A$15:$C$521,3,TRUE)</f>
        <v>2.6107307498124399E-2</v>
      </c>
      <c r="F217" s="3">
        <v>40235</v>
      </c>
      <c r="G217" s="5">
        <f>(B217-AVERAGE(B$4:B216))/STDEV(B$4:B216)</f>
        <v>-0.46160337218703607</v>
      </c>
      <c r="H217" s="5">
        <f>(C217-AVERAGE(C$4:C216))/STDEV(C$4:C216)</f>
        <v>1.0920502149797318</v>
      </c>
      <c r="I217" s="5">
        <f>(D217-AVERAGE(D$4:D216))/STDEV(D$4:D216)</f>
        <v>4.5181384684803629E-2</v>
      </c>
      <c r="K217" s="3">
        <v>40235</v>
      </c>
      <c r="L217" s="13">
        <f t="shared" si="21"/>
        <v>1.5134569711172394</v>
      </c>
      <c r="M217" s="13">
        <f t="shared" si="19"/>
        <v>0.26278350116092086</v>
      </c>
      <c r="N217" s="13">
        <f t="shared" si="20"/>
        <v>0.94654224034533796</v>
      </c>
      <c r="P217" s="3"/>
      <c r="Q217" s="13"/>
      <c r="R217" s="13"/>
      <c r="S217" s="13"/>
    </row>
    <row r="218" spans="1:19" x14ac:dyDescent="0.3">
      <c r="A218" s="3">
        <v>40268</v>
      </c>
      <c r="B218">
        <v>-0.42312734935172069</v>
      </c>
      <c r="C218" s="4">
        <f t="shared" si="18"/>
        <v>0.22542462048849943</v>
      </c>
      <c r="D218">
        <f>VLOOKUP(A217,CPI!$A$15:$C$521,3,TRUE)</f>
        <v>2.1372323170588237E-2</v>
      </c>
      <c r="F218" s="3">
        <v>40268</v>
      </c>
      <c r="G218" s="5">
        <f>(B218-AVERAGE(B$4:B217))/STDEV(B$4:B217)</f>
        <v>-0.30437076794015805</v>
      </c>
      <c r="H218" s="5">
        <f>(C218-AVERAGE(C$4:C217))/STDEV(C$4:C217)</f>
        <v>0.94637856652767249</v>
      </c>
      <c r="I218" s="5">
        <f>(D218-AVERAGE(D$4:D217))/STDEV(D$4:D217)</f>
        <v>-0.37705028806557478</v>
      </c>
      <c r="K218" s="3">
        <v>40268</v>
      </c>
      <c r="L218" s="13">
        <f t="shared" si="21"/>
        <v>1.1456537215001139</v>
      </c>
      <c r="M218" s="13">
        <f t="shared" si="19"/>
        <v>0.19892134484113924</v>
      </c>
      <c r="N218" s="13">
        <f t="shared" si="20"/>
        <v>0.9765716077685721</v>
      </c>
      <c r="P218" s="3"/>
      <c r="Q218" s="13"/>
      <c r="R218" s="13"/>
      <c r="S218" s="13"/>
    </row>
    <row r="219" spans="1:19" x14ac:dyDescent="0.3">
      <c r="A219" s="3">
        <v>40298</v>
      </c>
      <c r="B219">
        <v>-0.23528855846776695</v>
      </c>
      <c r="C219" s="4">
        <f t="shared" si="18"/>
        <v>0.18783879088395375</v>
      </c>
      <c r="D219">
        <f>VLOOKUP(A218,CPI!$A$15:$C$521,3,TRUE)</f>
        <v>2.2635826725334818E-2</v>
      </c>
      <c r="F219" s="3">
        <v>40298</v>
      </c>
      <c r="G219" s="5">
        <f>(B219-AVERAGE(B$4:B218))/STDEV(B$4:B218)</f>
        <v>-0.17339389698257709</v>
      </c>
      <c r="H219" s="5">
        <f>(C219-AVERAGE(C$4:C218))/STDEV(C$4:C218)</f>
        <v>0.78722375344305628</v>
      </c>
      <c r="I219" s="5">
        <f>(D219-AVERAGE(D$4:D218))/STDEV(D$4:D218)</f>
        <v>-0.26318301027614766</v>
      </c>
      <c r="K219" s="3">
        <v>40298</v>
      </c>
      <c r="L219" s="13">
        <f t="shared" si="21"/>
        <v>1.0430421080335401</v>
      </c>
      <c r="M219" s="13">
        <f t="shared" si="19"/>
        <v>0.18110475701531425</v>
      </c>
      <c r="N219" s="13">
        <f t="shared" si="20"/>
        <v>0.98228551435470657</v>
      </c>
      <c r="P219" s="3"/>
      <c r="Q219" s="13"/>
      <c r="R219" s="13"/>
      <c r="S219" s="13"/>
    </row>
    <row r="220" spans="1:19" x14ac:dyDescent="0.3">
      <c r="A220" s="3">
        <v>40329</v>
      </c>
      <c r="B220">
        <v>-8.5908957809424424E-2</v>
      </c>
      <c r="C220" s="4">
        <f t="shared" si="18"/>
        <v>0.14937960065834252</v>
      </c>
      <c r="D220">
        <f>VLOOKUP(A219,CPI!$A$15:$C$521,3,TRUE)</f>
        <v>2.1940773545078063E-2</v>
      </c>
      <c r="F220" s="3">
        <v>40329</v>
      </c>
      <c r="G220" s="5">
        <f>(B220-AVERAGE(B$4:B219))/STDEV(B$4:B219)</f>
        <v>-6.9200710699553483E-2</v>
      </c>
      <c r="H220" s="5">
        <f>(C220-AVERAGE(C$4:C219))/STDEV(C$4:C219)</f>
        <v>0.62554335901119817</v>
      </c>
      <c r="I220" s="5">
        <f>(D220-AVERAGE(D$4:D219))/STDEV(D$4:D219)</f>
        <v>-0.32475752323304424</v>
      </c>
      <c r="K220" s="3">
        <v>40329</v>
      </c>
      <c r="L220" s="13">
        <f t="shared" si="21"/>
        <v>0.87149734303369575</v>
      </c>
      <c r="M220" s="13">
        <f t="shared" si="19"/>
        <v>0.15131921648606558</v>
      </c>
      <c r="N220" s="13">
        <f t="shared" si="20"/>
        <v>0.9896414759239911</v>
      </c>
      <c r="P220" s="3"/>
      <c r="Q220" s="13"/>
      <c r="R220" s="13"/>
      <c r="S220" s="13"/>
    </row>
    <row r="221" spans="1:19" x14ac:dyDescent="0.3">
      <c r="A221" s="3">
        <v>40359</v>
      </c>
      <c r="B221">
        <v>2.6651830795920522E-2</v>
      </c>
      <c r="C221" s="4">
        <f t="shared" si="18"/>
        <v>0.11256078860534495</v>
      </c>
      <c r="D221">
        <f>VLOOKUP(A220,CPI!$A$15:$C$521,3,TRUE)</f>
        <v>2.0077738449549853E-2</v>
      </c>
      <c r="F221" s="3">
        <v>40359</v>
      </c>
      <c r="G221" s="5">
        <f>(B221-AVERAGE(B$4:B220))/STDEV(B$4:B220)</f>
        <v>9.3410715141872859E-3</v>
      </c>
      <c r="H221" s="5">
        <f>(C221-AVERAGE(C$4:C220))/STDEV(C$4:C220)</f>
        <v>0.47136272522436806</v>
      </c>
      <c r="I221" s="5">
        <f>(D221-AVERAGE(D$4:D220))/STDEV(D$4:D220)</f>
        <v>-0.49106559951087286</v>
      </c>
      <c r="K221" s="3">
        <v>40359</v>
      </c>
      <c r="L221" s="13">
        <f t="shared" si="21"/>
        <v>0.65762413052532875</v>
      </c>
      <c r="M221" s="13">
        <f t="shared" si="19"/>
        <v>0.11418413259531342</v>
      </c>
      <c r="N221" s="13">
        <f t="shared" si="20"/>
        <v>0.99554044200232705</v>
      </c>
      <c r="P221" s="3"/>
      <c r="Q221" s="13"/>
      <c r="R221" s="13"/>
      <c r="S221" s="13"/>
    </row>
    <row r="222" spans="1:19" x14ac:dyDescent="0.3">
      <c r="A222" s="3">
        <v>40389</v>
      </c>
      <c r="B222">
        <v>0.11059175321742772</v>
      </c>
      <c r="C222" s="4">
        <f t="shared" si="18"/>
        <v>8.393992242150719E-2</v>
      </c>
      <c r="D222">
        <f>VLOOKUP(A221,CPI!$A$15:$C$521,3,TRUE)</f>
        <v>1.1615997020345548E-2</v>
      </c>
      <c r="F222" s="3">
        <v>40389</v>
      </c>
      <c r="G222" s="5">
        <f>(B222-AVERAGE(B$4:B221))/STDEV(B$4:B221)</f>
        <v>6.790673409544995E-2</v>
      </c>
      <c r="H222" s="5">
        <f>(C222-AVERAGE(C$4:C221))/STDEV(C$4:C221)</f>
        <v>0.35153597751340593</v>
      </c>
      <c r="I222" s="5">
        <f>(D222-AVERAGE(D$4:D221))/STDEV(D$4:D221)</f>
        <v>-1.2501065578173287</v>
      </c>
      <c r="K222" s="3">
        <v>40389</v>
      </c>
      <c r="L222" s="13">
        <f t="shared" si="21"/>
        <v>0.6200184691171311</v>
      </c>
      <c r="M222" s="13">
        <f t="shared" si="19"/>
        <v>0.10765461272331914</v>
      </c>
      <c r="N222" s="13">
        <f t="shared" si="20"/>
        <v>0.99626167360647311</v>
      </c>
      <c r="P222" s="3"/>
      <c r="Q222" s="13"/>
      <c r="R222" s="13"/>
      <c r="S222" s="13"/>
    </row>
    <row r="223" spans="1:19" x14ac:dyDescent="0.3">
      <c r="A223" s="3">
        <v>40421</v>
      </c>
      <c r="B223">
        <v>0.17481921051728441</v>
      </c>
      <c r="C223" s="4">
        <f t="shared" si="18"/>
        <v>6.4227457299856697E-2</v>
      </c>
      <c r="D223">
        <f>VLOOKUP(A222,CPI!$A$15:$C$521,3,TRUE)</f>
        <v>1.3743095852388532E-2</v>
      </c>
      <c r="F223" s="3">
        <v>40421</v>
      </c>
      <c r="G223" s="5">
        <f>(B223-AVERAGE(B$4:B222))/STDEV(B$4:B222)</f>
        <v>0.11268264261427538</v>
      </c>
      <c r="H223" s="5">
        <f>(C223-AVERAGE(C$4:C222))/STDEV(C$4:C222)</f>
        <v>0.26884981334284769</v>
      </c>
      <c r="I223" s="5">
        <f>(D223-AVERAGE(D$4:D222))/STDEV(D$4:D222)</f>
        <v>-1.0519016313023042</v>
      </c>
      <c r="K223" s="3">
        <v>40421</v>
      </c>
      <c r="L223" s="13">
        <f t="shared" si="21"/>
        <v>0.45816254032037695</v>
      </c>
      <c r="M223" s="13">
        <f t="shared" si="19"/>
        <v>7.9551357418038995E-2</v>
      </c>
      <c r="N223" s="13">
        <f t="shared" si="20"/>
        <v>0.99849045737253739</v>
      </c>
      <c r="P223" s="3"/>
      <c r="Q223" s="13"/>
      <c r="R223" s="13"/>
      <c r="S223" s="13"/>
    </row>
    <row r="224" spans="1:19" x14ac:dyDescent="0.3">
      <c r="A224" s="3">
        <v>40451</v>
      </c>
      <c r="B224">
        <v>0.2259405331781017</v>
      </c>
      <c r="C224" s="4">
        <f t="shared" si="18"/>
        <v>5.1121322660817287E-2</v>
      </c>
      <c r="D224">
        <f>VLOOKUP(A223,CPI!$A$15:$C$521,3,TRUE)</f>
        <v>1.1914873865719766E-2</v>
      </c>
      <c r="F224" s="3">
        <v>40451</v>
      </c>
      <c r="G224" s="5">
        <f>(B224-AVERAGE(B$4:B223))/STDEV(B$4:B223)</f>
        <v>0.14826762432735319</v>
      </c>
      <c r="H224" s="5">
        <f>(C224-AVERAGE(C$4:C223))/STDEV(C$4:C223)</f>
        <v>0.21370372969445231</v>
      </c>
      <c r="I224" s="5">
        <f>(D224-AVERAGE(D$4:D223))/STDEV(D$4:D223)</f>
        <v>-1.2109284872384516</v>
      </c>
      <c r="K224" s="3">
        <v>40451</v>
      </c>
      <c r="L224" s="13">
        <f t="shared" si="21"/>
        <v>0.53324521724858875</v>
      </c>
      <c r="M224" s="13">
        <f t="shared" si="19"/>
        <v>9.2588060209242012E-2</v>
      </c>
      <c r="N224" s="13">
        <f t="shared" si="20"/>
        <v>0.99762074243443899</v>
      </c>
      <c r="P224" s="3"/>
      <c r="Q224" s="13"/>
      <c r="R224" s="13"/>
      <c r="S224" s="13"/>
    </row>
    <row r="225" spans="1:19" x14ac:dyDescent="0.3">
      <c r="A225" s="3">
        <v>40480</v>
      </c>
      <c r="B225">
        <v>0.26777941587892345</v>
      </c>
      <c r="C225" s="4">
        <f t="shared" si="18"/>
        <v>4.1838882700821756E-2</v>
      </c>
      <c r="D225">
        <f>VLOOKUP(A224,CPI!$A$15:$C$521,3,TRUE)</f>
        <v>1.1210918137134485E-2</v>
      </c>
      <c r="F225" s="3">
        <v>40480</v>
      </c>
      <c r="G225" s="5">
        <f>(B225-AVERAGE(B$4:B224))/STDEV(B$4:B224)</f>
        <v>0.17732648590265454</v>
      </c>
      <c r="H225" s="5">
        <f>(C225-AVERAGE(C$4:C224))/STDEV(C$4:C224)</f>
        <v>0.17452107844117704</v>
      </c>
      <c r="I225" s="5">
        <f>(D225-AVERAGE(D$4:D224))/STDEV(D$4:D224)</f>
        <v>-1.2672934201218853</v>
      </c>
      <c r="K225" s="3">
        <v>40480</v>
      </c>
      <c r="L225" s="13">
        <f t="shared" si="21"/>
        <v>0.56826518894691358</v>
      </c>
      <c r="M225" s="13">
        <f t="shared" si="19"/>
        <v>9.8668623415904391E-2</v>
      </c>
      <c r="N225" s="13">
        <f t="shared" si="20"/>
        <v>0.99712100296736739</v>
      </c>
      <c r="P225" s="3"/>
      <c r="Q225" s="13"/>
      <c r="R225" s="13"/>
      <c r="S225" s="13"/>
    </row>
    <row r="226" spans="1:19" x14ac:dyDescent="0.3">
      <c r="A226" s="3">
        <v>40512</v>
      </c>
      <c r="B226">
        <v>0.3035443998409999</v>
      </c>
      <c r="C226" s="4">
        <f t="shared" si="18"/>
        <v>3.5764983962076446E-2</v>
      </c>
      <c r="D226">
        <f>VLOOKUP(A225,CPI!$A$15:$C$521,3,TRUE)</f>
        <v>1.1616145287262736E-2</v>
      </c>
      <c r="F226" s="3">
        <v>40512</v>
      </c>
      <c r="G226" s="5">
        <f>(B226-AVERAGE(B$4:B225))/STDEV(B$4:B225)</f>
        <v>0.2021035081691252</v>
      </c>
      <c r="H226" s="5">
        <f>(C226-AVERAGE(C$4:C225))/STDEV(C$4:C225)</f>
        <v>0.14875252304056308</v>
      </c>
      <c r="I226" s="5">
        <f>(D226-AVERAGE(D$4:D225))/STDEV(D$4:D225)</f>
        <v>-1.2236042710654849</v>
      </c>
      <c r="K226" s="3">
        <v>40512</v>
      </c>
      <c r="L226" s="13">
        <f t="shared" si="21"/>
        <v>0.53680932214356047</v>
      </c>
      <c r="M226" s="13">
        <f t="shared" si="19"/>
        <v>9.3206900374954854E-2</v>
      </c>
      <c r="N226" s="13">
        <f t="shared" si="20"/>
        <v>0.99757275430427139</v>
      </c>
      <c r="P226" s="3"/>
      <c r="Q226" s="13"/>
      <c r="R226" s="13"/>
      <c r="S226" s="13"/>
    </row>
    <row r="227" spans="1:19" x14ac:dyDescent="0.3">
      <c r="A227" s="3">
        <v>40543</v>
      </c>
      <c r="B227">
        <v>0.33617653600010877</v>
      </c>
      <c r="C227" s="4">
        <f t="shared" si="18"/>
        <v>3.2632136159108871E-2</v>
      </c>
      <c r="D227">
        <f>VLOOKUP(A226,CPI!$A$15:$C$521,3,TRUE)</f>
        <v>1.0633694541370087E-2</v>
      </c>
      <c r="F227" s="3">
        <v>40543</v>
      </c>
      <c r="G227" s="5">
        <f>(B227-AVERAGE(B$4:B226))/STDEV(B$4:B226)</f>
        <v>0.22466447687759472</v>
      </c>
      <c r="H227" s="5">
        <f>(C227-AVERAGE(C$4:C226))/STDEV(C$4:C226)</f>
        <v>0.13530092854610201</v>
      </c>
      <c r="I227" s="5">
        <f>(D227-AVERAGE(D$4:D226))/STDEV(D$4:D226)</f>
        <v>-1.3046234352925985</v>
      </c>
      <c r="K227" s="3">
        <v>40543</v>
      </c>
      <c r="L227" s="13">
        <f t="shared" si="21"/>
        <v>0.60446457565126088</v>
      </c>
      <c r="M227" s="13">
        <f t="shared" si="19"/>
        <v>0.10495396998312409</v>
      </c>
      <c r="N227" s="13">
        <f t="shared" si="20"/>
        <v>0.99653569850526558</v>
      </c>
      <c r="P227" s="3"/>
      <c r="Q227" s="13"/>
      <c r="R227" s="13"/>
      <c r="S227" s="13"/>
    </row>
    <row r="228" spans="1:19" x14ac:dyDescent="0.3">
      <c r="A228" s="3">
        <v>40574</v>
      </c>
      <c r="B228">
        <v>0.36975525800929288</v>
      </c>
      <c r="C228" s="4">
        <f t="shared" si="18"/>
        <v>3.3578722009184103E-2</v>
      </c>
      <c r="D228">
        <f>VLOOKUP(A227,CPI!$A$15:$C$521,3,TRUE)</f>
        <v>1.421689740369092E-2</v>
      </c>
      <c r="F228" s="3">
        <v>40574</v>
      </c>
      <c r="G228" s="5">
        <f>(B228-AVERAGE(B$4:B227))/STDEV(B$4:B227)</f>
        <v>0.24788916008559339</v>
      </c>
      <c r="H228" s="5">
        <f>(C228-AVERAGE(C$4:C227))/STDEV(C$4:C227)</f>
        <v>0.13896486012012635</v>
      </c>
      <c r="I228" s="5">
        <f>(D228-AVERAGE(D$4:D227))/STDEV(D$4:D227)</f>
        <v>-0.97687345130547498</v>
      </c>
      <c r="K228" s="3">
        <v>40574</v>
      </c>
      <c r="L228" s="13">
        <f t="shared" si="21"/>
        <v>0.42542932647442927</v>
      </c>
      <c r="M228" s="13">
        <f t="shared" si="19"/>
        <v>7.386784694972523E-2</v>
      </c>
      <c r="N228" s="13">
        <f t="shared" si="20"/>
        <v>0.99879131670557364</v>
      </c>
      <c r="P228" s="3"/>
      <c r="Q228" s="13"/>
      <c r="R228" s="13"/>
      <c r="S228" s="13"/>
    </row>
    <row r="229" spans="1:19" x14ac:dyDescent="0.3">
      <c r="A229" s="3">
        <v>40602</v>
      </c>
      <c r="B229">
        <v>0.40714523301081912</v>
      </c>
      <c r="C229" s="4">
        <f t="shared" si="18"/>
        <v>3.7389975001526243E-2</v>
      </c>
      <c r="D229">
        <f>VLOOKUP(A228,CPI!$A$15:$C$521,3,TRUE)</f>
        <v>1.6627886658144186E-2</v>
      </c>
      <c r="F229" s="3">
        <v>40602</v>
      </c>
      <c r="G229" s="5">
        <f>(B229-AVERAGE(B$4:B228))/STDEV(B$4:B228)</f>
        <v>0.27380731404225178</v>
      </c>
      <c r="H229" s="5">
        <f>(C229-AVERAGE(C$4:C228))/STDEV(C$4:C228)</f>
        <v>0.15467256301225127</v>
      </c>
      <c r="I229" s="5">
        <f>(D229-AVERAGE(D$4:D228))/STDEV(D$4:D228)</f>
        <v>-0.75736324364352492</v>
      </c>
      <c r="K229" s="3">
        <v>40602</v>
      </c>
      <c r="L229" s="13">
        <f t="shared" si="21"/>
        <v>0.43782882424600728</v>
      </c>
      <c r="M229" s="13">
        <f t="shared" si="19"/>
        <v>7.6020787865281589E-2</v>
      </c>
      <c r="N229" s="13">
        <f t="shared" si="20"/>
        <v>0.99868257003238636</v>
      </c>
      <c r="P229" s="3"/>
      <c r="Q229" s="13"/>
      <c r="R229" s="13"/>
      <c r="S229" s="13"/>
    </row>
    <row r="230" spans="1:19" x14ac:dyDescent="0.3">
      <c r="A230" s="3">
        <v>40633</v>
      </c>
      <c r="B230">
        <v>0.44744204823587497</v>
      </c>
      <c r="C230" s="4">
        <f t="shared" si="18"/>
        <v>4.0296815225055849E-2</v>
      </c>
      <c r="D230">
        <f>VLOOKUP(A229,CPI!$A$15:$C$521,3,TRUE)</f>
        <v>2.101256150719677E-2</v>
      </c>
      <c r="F230" s="3">
        <v>40633</v>
      </c>
      <c r="G230" s="5">
        <f>(B230-AVERAGE(B$4:B229))/STDEV(B$4:B229)</f>
        <v>0.30177836443881495</v>
      </c>
      <c r="H230" s="5">
        <f>(C230-AVERAGE(C$4:C229))/STDEV(C$4:C229)</f>
        <v>0.16656945358646288</v>
      </c>
      <c r="I230" s="5">
        <f>(D230-AVERAGE(D$4:D229))/STDEV(D$4:D229)</f>
        <v>-0.36285087875322591</v>
      </c>
      <c r="K230" s="3">
        <v>40633</v>
      </c>
      <c r="L230" s="13">
        <f t="shared" si="21"/>
        <v>0.65924988512004556</v>
      </c>
      <c r="M230" s="13">
        <f t="shared" si="19"/>
        <v>0.11446641447882991</v>
      </c>
      <c r="N230" s="13">
        <f t="shared" si="20"/>
        <v>0.99550733564799665</v>
      </c>
      <c r="P230" s="3"/>
      <c r="Q230" s="13"/>
      <c r="R230" s="13"/>
      <c r="S230" s="13"/>
    </row>
    <row r="231" spans="1:19" x14ac:dyDescent="0.3">
      <c r="A231" s="3">
        <v>40662</v>
      </c>
      <c r="B231">
        <v>0.48792135264533326</v>
      </c>
      <c r="C231" s="4">
        <f t="shared" si="18"/>
        <v>4.0479304409458294E-2</v>
      </c>
      <c r="D231">
        <f>VLOOKUP(A230,CPI!$A$15:$C$521,3,TRUE)</f>
        <v>2.6000322127884834E-2</v>
      </c>
      <c r="F231" s="3">
        <v>40662</v>
      </c>
      <c r="G231" s="5">
        <f>(B231-AVERAGE(B$4:B230))/STDEV(B$4:B230)</f>
        <v>0.3298631381545104</v>
      </c>
      <c r="H231" s="5">
        <f>(C231-AVERAGE(C$4:C230))/STDEV(C$4:C230)</f>
        <v>0.16696404399380366</v>
      </c>
      <c r="I231" s="5">
        <f>(D231-AVERAGE(D$4:D230))/STDEV(D$4:D230)</f>
        <v>8.4692382093469409E-2</v>
      </c>
      <c r="K231" s="3">
        <v>40662</v>
      </c>
      <c r="L231" s="13">
        <f t="shared" si="21"/>
        <v>1.039010084642134</v>
      </c>
      <c r="M231" s="13">
        <f t="shared" si="19"/>
        <v>0.18040467155284204</v>
      </c>
      <c r="N231" s="13">
        <f t="shared" si="20"/>
        <v>0.98248895068663367</v>
      </c>
      <c r="P231" s="3"/>
      <c r="Q231" s="13"/>
      <c r="R231" s="13"/>
      <c r="S231" s="13"/>
    </row>
    <row r="232" spans="1:19" x14ac:dyDescent="0.3">
      <c r="A232" s="3">
        <v>40694</v>
      </c>
      <c r="B232">
        <v>0.52817532040307658</v>
      </c>
      <c r="C232" s="4">
        <f t="shared" si="18"/>
        <v>4.0253967757743314E-2</v>
      </c>
      <c r="D232">
        <f>VLOOKUP(A231,CPI!$A$15:$C$521,3,TRUE)</f>
        <v>3.0730163403503541E-2</v>
      </c>
      <c r="F232" s="3">
        <v>40694</v>
      </c>
      <c r="G232" s="5">
        <f>(B232-AVERAGE(B$4:B231))/STDEV(B$4:B231)</f>
        <v>0.35776728221098569</v>
      </c>
      <c r="H232" s="5">
        <f>(C232-AVERAGE(C$4:C231))/STDEV(C$4:C231)</f>
        <v>0.16563547276919341</v>
      </c>
      <c r="I232" s="5">
        <f>(D232-AVERAGE(D$4:D231))/STDEV(D$4:D231)</f>
        <v>0.50898049410668234</v>
      </c>
      <c r="K232" s="3">
        <v>40694</v>
      </c>
      <c r="L232" s="13">
        <f t="shared" si="21"/>
        <v>1.4361816481335761</v>
      </c>
      <c r="M232" s="13">
        <f t="shared" si="19"/>
        <v>0.24936608638500057</v>
      </c>
      <c r="N232" s="13">
        <f t="shared" si="20"/>
        <v>0.95419829375879706</v>
      </c>
      <c r="P232" s="3"/>
      <c r="Q232" s="13"/>
      <c r="R232" s="13"/>
      <c r="S232" s="13"/>
    </row>
    <row r="233" spans="1:19" x14ac:dyDescent="0.3">
      <c r="A233" s="3">
        <v>40724</v>
      </c>
      <c r="B233">
        <v>0.56586372223167214</v>
      </c>
      <c r="C233" s="4">
        <f t="shared" si="18"/>
        <v>3.7688401828595564E-2</v>
      </c>
      <c r="D233">
        <f>VLOOKUP(A232,CPI!$A$15:$C$521,3,TRUE)</f>
        <v>3.5062287447250151E-2</v>
      </c>
      <c r="F233" s="3">
        <v>40724</v>
      </c>
      <c r="G233" s="5">
        <f>(B233-AVERAGE(B$4:B232))/STDEV(B$4:B232)</f>
        <v>0.38381467143252779</v>
      </c>
      <c r="H233" s="5">
        <f>(C233-AVERAGE(C$4:C232))/STDEV(C$4:C232)</f>
        <v>0.1543868461271429</v>
      </c>
      <c r="I233" s="5">
        <f>(D233-AVERAGE(D$4:D232))/STDEV(D$4:D232)</f>
        <v>0.89700064405232049</v>
      </c>
      <c r="K233" s="3">
        <v>40724</v>
      </c>
      <c r="L233" s="13">
        <f t="shared" si="21"/>
        <v>1.8093877889605159</v>
      </c>
      <c r="M233" s="13">
        <f t="shared" si="19"/>
        <v>0.31416635372848606</v>
      </c>
      <c r="N233" s="13">
        <f t="shared" si="20"/>
        <v>0.90982961637291637</v>
      </c>
      <c r="P233" s="3"/>
      <c r="Q233" s="13"/>
      <c r="R233" s="13"/>
      <c r="S233" s="13"/>
    </row>
    <row r="234" spans="1:19" x14ac:dyDescent="0.3">
      <c r="A234" s="3">
        <v>40753</v>
      </c>
      <c r="B234">
        <v>0.59933462747042465</v>
      </c>
      <c r="C234" s="4">
        <f t="shared" si="18"/>
        <v>3.3470905238752513E-2</v>
      </c>
      <c r="D234">
        <f>VLOOKUP(A233,CPI!$A$15:$C$521,3,TRUE)</f>
        <v>3.5460340106312049E-2</v>
      </c>
      <c r="F234" s="3">
        <v>40753</v>
      </c>
      <c r="G234" s="5">
        <f>(B234-AVERAGE(B$4:B233))/STDEV(B$4:B233)</f>
        <v>0.40681756073866804</v>
      </c>
      <c r="H234" s="5">
        <f>(C234-AVERAGE(C$4:C233))/STDEV(C$4:C233)</f>
        <v>0.13612350711871374</v>
      </c>
      <c r="I234" s="5">
        <f>(D234-AVERAGE(D$4:D233))/STDEV(D$4:D233)</f>
        <v>0.92928536141944607</v>
      </c>
      <c r="K234" s="3">
        <v>40753</v>
      </c>
      <c r="L234" s="13">
        <f t="shared" si="21"/>
        <v>1.8440737359958661</v>
      </c>
      <c r="M234" s="13">
        <f t="shared" si="19"/>
        <v>0.32018891979873448</v>
      </c>
      <c r="N234" s="13">
        <f t="shared" si="20"/>
        <v>0.90471906964234783</v>
      </c>
      <c r="P234" s="3"/>
      <c r="Q234" s="13"/>
      <c r="R234" s="13"/>
      <c r="S234" s="13"/>
    </row>
    <row r="235" spans="1:19" x14ac:dyDescent="0.3">
      <c r="A235" s="3">
        <v>40786</v>
      </c>
      <c r="B235">
        <v>0.62635913261900311</v>
      </c>
      <c r="C235" s="4">
        <f t="shared" si="18"/>
        <v>2.7024505148578459E-2</v>
      </c>
      <c r="D235">
        <f>VLOOKUP(A234,CPI!$A$15:$C$521,3,TRUE)</f>
        <v>3.6182049550480766E-2</v>
      </c>
      <c r="F235" s="3">
        <v>40786</v>
      </c>
      <c r="G235" s="5">
        <f>(B235-AVERAGE(B$4:B234))/STDEV(B$4:B234)</f>
        <v>0.42517260699937282</v>
      </c>
      <c r="H235" s="5">
        <f>(C235-AVERAGE(C$4:C234))/STDEV(C$4:C234)</f>
        <v>0.108373962986658</v>
      </c>
      <c r="I235" s="5">
        <f>(D235-AVERAGE(D$4:D234))/STDEV(D$4:D234)</f>
        <v>0.99046722782289909</v>
      </c>
      <c r="K235" s="3">
        <v>40786</v>
      </c>
      <c r="L235" s="13">
        <f t="shared" si="21"/>
        <v>1.9045434173934679</v>
      </c>
      <c r="M235" s="13">
        <f t="shared" si="19"/>
        <v>0.3306883491812671</v>
      </c>
      <c r="N235" s="13">
        <f t="shared" si="20"/>
        <v>0.89538879799313054</v>
      </c>
      <c r="P235" s="3"/>
      <c r="Q235" s="13"/>
      <c r="R235" s="13"/>
      <c r="S235" s="13"/>
    </row>
    <row r="236" spans="1:19" x14ac:dyDescent="0.3">
      <c r="A236" s="3">
        <v>40816</v>
      </c>
      <c r="B236">
        <v>0.64376056707862117</v>
      </c>
      <c r="C236" s="4">
        <f t="shared" si="18"/>
        <v>1.7401434459618059E-2</v>
      </c>
      <c r="D236">
        <f>VLOOKUP(A235,CPI!$A$15:$C$521,3,TRUE)</f>
        <v>3.7323633561455294E-2</v>
      </c>
      <c r="F236" s="3">
        <v>40816</v>
      </c>
      <c r="G236" s="5">
        <f>(B236-AVERAGE(B$4:B235))/STDEV(B$4:B235)</f>
        <v>0.43659376675169315</v>
      </c>
      <c r="H236" s="5">
        <f>(C236-AVERAGE(C$4:C235))/STDEV(C$4:C235)</f>
        <v>6.707300733016984E-2</v>
      </c>
      <c r="I236" s="5">
        <f>(D236-AVERAGE(D$4:D235))/STDEV(D$4:D235)</f>
        <v>1.0889459215982935</v>
      </c>
      <c r="K236" s="3">
        <v>40816</v>
      </c>
      <c r="L236" s="13">
        <f t="shared" si="21"/>
        <v>1.9985510386720746</v>
      </c>
      <c r="M236" s="13">
        <f t="shared" si="19"/>
        <v>0.34701101465960299</v>
      </c>
      <c r="N236" s="13">
        <f t="shared" si="20"/>
        <v>0.87980751828253334</v>
      </c>
      <c r="P236" s="3"/>
      <c r="Q236" s="13"/>
      <c r="R236" s="13"/>
      <c r="S236" s="13"/>
    </row>
    <row r="237" spans="1:19" x14ac:dyDescent="0.3">
      <c r="A237" s="3">
        <v>40847</v>
      </c>
      <c r="B237">
        <v>0.64811038905039708</v>
      </c>
      <c r="C237" s="4">
        <f t="shared" si="18"/>
        <v>4.3498219717759135E-3</v>
      </c>
      <c r="D237">
        <f>VLOOKUP(A236,CPI!$A$15:$C$521,3,TRUE)</f>
        <v>3.8450437738511312E-2</v>
      </c>
      <c r="F237" s="3">
        <v>40847</v>
      </c>
      <c r="G237" s="5">
        <f>(B237-AVERAGE(B$4:B236))/STDEV(B$4:B236)</f>
        <v>0.43861123109638755</v>
      </c>
      <c r="H237" s="5">
        <f>(C237-AVERAGE(C$4:C236))/STDEV(C$4:C236)</f>
        <v>1.1112677745562594E-2</v>
      </c>
      <c r="I237" s="5">
        <f>(D237-AVERAGE(D$4:D236))/STDEV(D$4:D236)</f>
        <v>1.1851796338393095</v>
      </c>
      <c r="K237" s="3">
        <v>40847</v>
      </c>
      <c r="L237" s="13">
        <f t="shared" si="21"/>
        <v>2.0885942196122382</v>
      </c>
      <c r="M237" s="13">
        <f t="shared" si="19"/>
        <v>0.36264532920880038</v>
      </c>
      <c r="N237" s="13">
        <f t="shared" si="20"/>
        <v>0.86363888594264204</v>
      </c>
      <c r="P237" s="3"/>
      <c r="Q237" s="13"/>
      <c r="R237" s="13"/>
      <c r="S237" s="13"/>
    </row>
    <row r="238" spans="1:19" x14ac:dyDescent="0.3">
      <c r="A238" s="3">
        <v>40877</v>
      </c>
      <c r="B238">
        <v>0.63723214986768195</v>
      </c>
      <c r="C238" s="4">
        <f t="shared" si="18"/>
        <v>-1.0878239182715133E-2</v>
      </c>
      <c r="D238">
        <f>VLOOKUP(A237,CPI!$A$15:$C$521,3,TRUE)</f>
        <v>3.5324895901818865E-2</v>
      </c>
      <c r="F238" s="3">
        <v>40877</v>
      </c>
      <c r="G238" s="5">
        <f>(B238-AVERAGE(B$4:B237))/STDEV(B$4:B237)</f>
        <v>0.42965474391459535</v>
      </c>
      <c r="H238" s="5">
        <f>(C238-AVERAGE(C$4:C237))/STDEV(C$4:C237)</f>
        <v>-5.417514119093686E-2</v>
      </c>
      <c r="I238" s="5">
        <f>(D238-AVERAGE(D$4:D237))/STDEV(D$4:D237)</f>
        <v>0.89827819203454107</v>
      </c>
      <c r="K238" s="3">
        <v>40877</v>
      </c>
      <c r="L238" s="13">
        <f t="shared" si="21"/>
        <v>1.8079581788108254</v>
      </c>
      <c r="M238" s="13">
        <f t="shared" si="19"/>
        <v>0.31391812865991769</v>
      </c>
      <c r="N238" s="13">
        <f t="shared" si="20"/>
        <v>0.91003650531059244</v>
      </c>
      <c r="P238" s="3"/>
      <c r="Q238" s="13"/>
      <c r="R238" s="13"/>
      <c r="S238" s="13"/>
    </row>
    <row r="239" spans="1:19" x14ac:dyDescent="0.3">
      <c r="A239" s="3">
        <v>40907</v>
      </c>
      <c r="B239">
        <v>0.61086118294992808</v>
      </c>
      <c r="C239" s="4">
        <f t="shared" si="18"/>
        <v>-2.6370966917753869E-2</v>
      </c>
      <c r="D239">
        <f>VLOOKUP(A238,CPI!$A$15:$C$521,3,TRUE)</f>
        <v>3.4580767408810997E-2</v>
      </c>
      <c r="F239" s="3">
        <v>40907</v>
      </c>
      <c r="G239" s="5">
        <f>(B239-AVERAGE(B$4:B238))/STDEV(B$4:B238)</f>
        <v>0.40953137951480317</v>
      </c>
      <c r="H239" s="5">
        <f>(C239-AVERAGE(C$4:C238))/STDEV(C$4:C238)</f>
        <v>-0.12060027364847145</v>
      </c>
      <c r="I239" s="5">
        <f>(D239-AVERAGE(D$4:D238))/STDEV(D$4:D238)</f>
        <v>0.8279439282678982</v>
      </c>
      <c r="K239" s="3">
        <v>40907</v>
      </c>
      <c r="L239" s="13">
        <f t="shared" si="21"/>
        <v>1.7350448582902354</v>
      </c>
      <c r="M239" s="13">
        <f t="shared" si="19"/>
        <v>0.30125809404160625</v>
      </c>
      <c r="N239" s="13">
        <f t="shared" si="20"/>
        <v>0.92019883501462252</v>
      </c>
      <c r="P239" s="3"/>
      <c r="Q239" s="13"/>
      <c r="R239" s="13"/>
      <c r="S239" s="13"/>
    </row>
    <row r="240" spans="1:19" x14ac:dyDescent="0.3">
      <c r="A240" s="3">
        <v>40939</v>
      </c>
      <c r="B240">
        <v>0.57019872805958272</v>
      </c>
      <c r="C240" s="4">
        <f t="shared" si="18"/>
        <v>-4.0662454890345368E-2</v>
      </c>
      <c r="D240">
        <f>VLOOKUP(A239,CPI!$A$15:$C$521,3,TRUE)</f>
        <v>3.0194568062530402E-2</v>
      </c>
      <c r="F240" s="3">
        <v>40939</v>
      </c>
      <c r="G240" s="5">
        <f>(B240-AVERAGE(B$4:B239))/STDEV(B$4:B239)</f>
        <v>0.37910521319316864</v>
      </c>
      <c r="H240" s="5">
        <f>(C240-AVERAGE(C$4:C239))/STDEV(C$4:C239)</f>
        <v>-0.1818520836902997</v>
      </c>
      <c r="I240" s="5">
        <f>(D240-AVERAGE(D$4:D239))/STDEV(D$4:D239)</f>
        <v>0.43046316256560918</v>
      </c>
      <c r="K240" s="3">
        <v>40939</v>
      </c>
      <c r="L240" s="13">
        <f t="shared" si="21"/>
        <v>1.3514337997912045</v>
      </c>
      <c r="M240" s="13">
        <f t="shared" si="19"/>
        <v>0.23465120731789163</v>
      </c>
      <c r="N240" s="13">
        <f t="shared" si="20"/>
        <v>0.96173811245765173</v>
      </c>
      <c r="P240" s="3"/>
      <c r="Q240" s="13"/>
      <c r="R240" s="13"/>
      <c r="S240" s="13"/>
    </row>
    <row r="241" spans="1:19" x14ac:dyDescent="0.3">
      <c r="A241" s="3">
        <v>40968</v>
      </c>
      <c r="B241">
        <v>0.51729250037564312</v>
      </c>
      <c r="C241" s="4">
        <f t="shared" si="18"/>
        <v>-5.29062276839396E-2</v>
      </c>
      <c r="D241">
        <f>VLOOKUP(A240,CPI!$A$15:$C$521,3,TRUE)</f>
        <v>2.9780805312056069E-2</v>
      </c>
      <c r="F241" s="3">
        <v>40968</v>
      </c>
      <c r="G241" s="5">
        <f>(B241-AVERAGE(B$4:B240))/STDEV(B$4:B240)</f>
        <v>0.33985036923436723</v>
      </c>
      <c r="H241" s="5">
        <f>(C241-AVERAGE(C$4:C240))/STDEV(C$4:C240)</f>
        <v>-0.23426214937523937</v>
      </c>
      <c r="I241" s="5">
        <f>(D241-AVERAGE(D$4:D240))/STDEV(D$4:D240)</f>
        <v>0.39210776719907176</v>
      </c>
      <c r="K241" s="3">
        <v>40968</v>
      </c>
      <c r="L241" s="13">
        <f t="shared" si="21"/>
        <v>1.3073154071564035</v>
      </c>
      <c r="M241" s="13">
        <f t="shared" si="19"/>
        <v>0.22699087345745372</v>
      </c>
      <c r="N241" s="13">
        <f t="shared" si="20"/>
        <v>0.96532174977343022</v>
      </c>
      <c r="P241" s="3"/>
      <c r="Q241" s="13"/>
      <c r="R241" s="13"/>
      <c r="S241" s="13"/>
    </row>
    <row r="242" spans="1:19" x14ac:dyDescent="0.3">
      <c r="A242" s="3">
        <v>40998</v>
      </c>
      <c r="B242">
        <v>0.45272173026709989</v>
      </c>
      <c r="C242" s="4">
        <f t="shared" si="18"/>
        <v>-6.457077010854323E-2</v>
      </c>
      <c r="D242">
        <f>VLOOKUP(A241,CPI!$A$15:$C$521,3,TRUE)</f>
        <v>2.8501100010819735E-2</v>
      </c>
      <c r="F242" s="3">
        <v>40998</v>
      </c>
      <c r="G242" s="5">
        <f>(B242-AVERAGE(B$4:B241))/STDEV(B$4:B241)</f>
        <v>0.29217240477383433</v>
      </c>
      <c r="H242" s="5">
        <f>(C242-AVERAGE(C$4:C241))/STDEV(C$4:C241)</f>
        <v>-0.28415223017824687</v>
      </c>
      <c r="I242" s="5">
        <f>(D242-AVERAGE(D$4:D241))/STDEV(D$4:D241)</f>
        <v>0.27564686933640242</v>
      </c>
      <c r="K242" s="3">
        <v>40998</v>
      </c>
      <c r="L242" s="13">
        <f t="shared" si="21"/>
        <v>1.1901048774646965</v>
      </c>
      <c r="M242" s="13">
        <f t="shared" si="19"/>
        <v>0.20663945683106927</v>
      </c>
      <c r="N242" s="13">
        <f t="shared" si="20"/>
        <v>0.97376244348982188</v>
      </c>
      <c r="P242" s="3"/>
      <c r="Q242" s="13"/>
      <c r="R242" s="13"/>
      <c r="S242" s="13"/>
    </row>
    <row r="243" spans="1:19" x14ac:dyDescent="0.3">
      <c r="A243" s="3">
        <v>41029</v>
      </c>
      <c r="B243">
        <v>0.3786317228403755</v>
      </c>
      <c r="C243" s="4">
        <f t="shared" si="18"/>
        <v>-7.4090007426724391E-2</v>
      </c>
      <c r="D243">
        <f>VLOOKUP(A242,CPI!$A$15:$C$521,3,TRUE)</f>
        <v>2.5911058285304156E-2</v>
      </c>
      <c r="F243" s="3">
        <v>41029</v>
      </c>
      <c r="G243" s="5">
        <f>(B243-AVERAGE(B$4:B242))/STDEV(B$4:B242)</f>
        <v>0.23761171990670127</v>
      </c>
      <c r="H243" s="5">
        <f>(C243-AVERAGE(C$4:C242))/STDEV(C$4:C242)</f>
        <v>-0.32472816545014299</v>
      </c>
      <c r="I243" s="5">
        <f>(D243-AVERAGE(D$4:D242))/STDEV(D$4:D242)</f>
        <v>4.0782084252625125E-2</v>
      </c>
      <c r="K243" s="3">
        <v>41029</v>
      </c>
      <c r="L243" s="13">
        <f t="shared" si="21"/>
        <v>0.96433435547078139</v>
      </c>
      <c r="M243" s="13">
        <f t="shared" si="19"/>
        <v>0.16743862762963319</v>
      </c>
      <c r="N243" s="13">
        <f t="shared" si="20"/>
        <v>0.98598323033995949</v>
      </c>
      <c r="P243" s="3"/>
      <c r="Q243" s="13"/>
      <c r="R243" s="13"/>
      <c r="S243" s="13"/>
    </row>
    <row r="244" spans="1:19" x14ac:dyDescent="0.3">
      <c r="A244" s="3">
        <v>41060</v>
      </c>
      <c r="B244">
        <v>0.29803121613391603</v>
      </c>
      <c r="C244" s="4">
        <f t="shared" si="18"/>
        <v>-8.0600506706459463E-2</v>
      </c>
      <c r="D244">
        <f>VLOOKUP(A243,CPI!$A$15:$C$521,3,TRUE)</f>
        <v>2.288713535901743E-2</v>
      </c>
      <c r="F244" s="3">
        <v>41060</v>
      </c>
      <c r="G244" s="5">
        <f>(B244-AVERAGE(B$4:B243))/STDEV(B$4:B243)</f>
        <v>0.17833876558460135</v>
      </c>
      <c r="H244" s="5">
        <f>(C244-AVERAGE(C$4:C243))/STDEV(C$4:C243)</f>
        <v>-0.35222454696033406</v>
      </c>
      <c r="I244" s="5">
        <f>(D244-AVERAGE(D$4:D243))/STDEV(D$4:D243)</f>
        <v>-0.23336245466616379</v>
      </c>
      <c r="K244" s="3">
        <v>41060</v>
      </c>
      <c r="L244" s="13">
        <f>M244</f>
        <v>0.12333764786507943</v>
      </c>
      <c r="M244" s="13">
        <f t="shared" si="19"/>
        <v>0.12333764786507943</v>
      </c>
      <c r="N244" s="13">
        <f t="shared" si="20"/>
        <v>0.99438185236529497</v>
      </c>
      <c r="P244" s="3"/>
      <c r="Q244" s="13"/>
      <c r="R244" s="13"/>
      <c r="S244" s="13"/>
    </row>
    <row r="245" spans="1:19" x14ac:dyDescent="0.3">
      <c r="A245" s="3">
        <v>41089</v>
      </c>
      <c r="B245">
        <v>0.21496973232540695</v>
      </c>
      <c r="C245" s="4">
        <f t="shared" si="18"/>
        <v>-8.3061483808509085E-2</v>
      </c>
      <c r="D245">
        <f>VLOOKUP(A244,CPI!$A$15:$C$521,3,TRUE)</f>
        <v>1.7633092949430385E-2</v>
      </c>
      <c r="F245" s="3">
        <v>41089</v>
      </c>
      <c r="G245" s="5">
        <f>(B245-AVERAGE(B$4:B244))/STDEV(B$4:B244)</f>
        <v>0.11729027893170524</v>
      </c>
      <c r="H245" s="5">
        <f>(C245-AVERAGE(C$4:C244))/STDEV(C$4:C244)</f>
        <v>-0.36210041420722922</v>
      </c>
      <c r="I245" s="5">
        <f>(D245-AVERAGE(D$4:D244))/STDEV(D$4:D244)</f>
        <v>-0.70997100475968267</v>
      </c>
      <c r="K245" s="3">
        <v>41089</v>
      </c>
      <c r="L245" s="13">
        <f t="shared" si="21"/>
        <v>0.36863014439436537</v>
      </c>
      <c r="M245" s="13">
        <f t="shared" si="19"/>
        <v>6.4005731134792299E-2</v>
      </c>
      <c r="N245" s="13">
        <f t="shared" si="20"/>
        <v>0.99921356295972108</v>
      </c>
      <c r="P245" s="3"/>
      <c r="Q245" s="13"/>
      <c r="R245" s="13"/>
      <c r="S245" s="13"/>
    </row>
    <row r="246" spans="1:19" x14ac:dyDescent="0.3">
      <c r="A246" s="3">
        <v>41121</v>
      </c>
      <c r="B246">
        <v>0.13439123509508769</v>
      </c>
      <c r="C246" s="4">
        <f t="shared" si="18"/>
        <v>-8.0578497230319263E-2</v>
      </c>
      <c r="D246">
        <f>VLOOKUP(A245,CPI!$A$15:$C$521,3,TRUE)</f>
        <v>1.7045202008978189E-2</v>
      </c>
      <c r="F246" s="3">
        <v>41121</v>
      </c>
      <c r="G246" s="5">
        <f>(B246-AVERAGE(B$4:B245))/STDEV(B$4:B245)</f>
        <v>5.8070265086433509E-2</v>
      </c>
      <c r="H246" s="5">
        <f>(C246-AVERAGE(C$4:C245))/STDEV(C$4:C245)</f>
        <v>-0.35044603459397233</v>
      </c>
      <c r="I246" s="5">
        <f>(D246-AVERAGE(D$4:D245))/STDEV(D$4:D245)</f>
        <v>-0.7612103176253282</v>
      </c>
      <c r="K246" s="3">
        <v>41121</v>
      </c>
      <c r="L246" s="13">
        <f t="shared" si="21"/>
        <v>0.31418464715883304</v>
      </c>
      <c r="M246" s="13">
        <f t="shared" si="19"/>
        <v>5.4552288678850744E-2</v>
      </c>
      <c r="N246" s="13">
        <f t="shared" si="20"/>
        <v>0.99951304405287877</v>
      </c>
      <c r="P246" s="3"/>
      <c r="Q246" s="13"/>
      <c r="R246" s="13"/>
      <c r="S246" s="13"/>
    </row>
    <row r="247" spans="1:19" x14ac:dyDescent="0.3">
      <c r="A247" s="3">
        <v>41152</v>
      </c>
      <c r="B247">
        <v>6.0619371549755281E-2</v>
      </c>
      <c r="C247" s="4">
        <f t="shared" si="18"/>
        <v>-7.3771863545332411E-2</v>
      </c>
      <c r="D247">
        <f>VLOOKUP(A246,CPI!$A$15:$C$521,3,TRUE)</f>
        <v>1.4302625103634226E-2</v>
      </c>
      <c r="F247" s="3">
        <v>41152</v>
      </c>
      <c r="G247" s="5">
        <f>(B247-AVERAGE(B$4:B246))/STDEV(B$4:B246)</f>
        <v>3.8458748635625778E-3</v>
      </c>
      <c r="H247" s="5">
        <f>(C247-AVERAGE(C$4:C246))/STDEV(C$4:C246)</f>
        <v>-0.3199501846048135</v>
      </c>
      <c r="I247" s="5">
        <f>(D247-AVERAGE(D$4:D246))/STDEV(D$4:D246)</f>
        <v>-1.0082693291052827</v>
      </c>
      <c r="K247" s="3">
        <v>41152</v>
      </c>
      <c r="L247" s="13">
        <f t="shared" si="21"/>
        <v>0.30898078568923176</v>
      </c>
      <c r="M247" s="13">
        <f t="shared" si="19"/>
        <v>5.3648735447648699E-2</v>
      </c>
      <c r="N247" s="13">
        <f t="shared" si="20"/>
        <v>0.99953683827562423</v>
      </c>
      <c r="P247" s="3"/>
      <c r="Q247" s="13"/>
      <c r="R247" s="13"/>
      <c r="S247" s="13"/>
    </row>
    <row r="248" spans="1:19" x14ac:dyDescent="0.3">
      <c r="A248" s="3">
        <v>41180</v>
      </c>
      <c r="B248">
        <v>-2.4406615555671121E-3</v>
      </c>
      <c r="C248" s="4">
        <f t="shared" si="18"/>
        <v>-6.3060033105322391E-2</v>
      </c>
      <c r="D248">
        <f>VLOOKUP(A247,CPI!$A$15:$C$521,3,TRUE)</f>
        <v>1.6816346744845223E-2</v>
      </c>
      <c r="F248" s="3">
        <v>41180</v>
      </c>
      <c r="G248" s="5">
        <f>(B248-AVERAGE(B$4:B247))/STDEV(B$4:B247)</f>
        <v>-4.2506167244041416E-2</v>
      </c>
      <c r="H248" s="5">
        <f>(C248-AVERAGE(C$4:C247))/STDEV(C$4:C247)</f>
        <v>-0.27242128415561301</v>
      </c>
      <c r="I248" s="5">
        <f>(D248-AVERAGE(D$4:D247))/STDEV(D$4:D247)</f>
        <v>-0.77541095033537721</v>
      </c>
      <c r="K248" s="3">
        <v>41180</v>
      </c>
      <c r="L248" s="13">
        <f t="shared" si="21"/>
        <v>0.20471288619524597</v>
      </c>
      <c r="M248" s="13">
        <f t="shared" si="19"/>
        <v>3.5544564525962101E-2</v>
      </c>
      <c r="N248" s="13">
        <f t="shared" si="20"/>
        <v>0.9998652833281938</v>
      </c>
      <c r="P248" s="3"/>
      <c r="Q248" s="13"/>
      <c r="R248" s="13"/>
      <c r="S248" s="13"/>
    </row>
    <row r="249" spans="1:19" x14ac:dyDescent="0.3">
      <c r="A249" s="3">
        <v>41213</v>
      </c>
      <c r="B249">
        <v>-5.2742615693456708E-2</v>
      </c>
      <c r="C249" s="4">
        <f t="shared" si="18"/>
        <v>-5.0301954137889598E-2</v>
      </c>
      <c r="D249">
        <f>VLOOKUP(A248,CPI!$A$15:$C$521,3,TRUE)</f>
        <v>1.9464076162241772E-2</v>
      </c>
      <c r="F249" s="3">
        <v>41213</v>
      </c>
      <c r="G249" s="5">
        <f>(B249-AVERAGE(B$4:B248))/STDEV(B$4:B248)</f>
        <v>-7.9463377720794398E-2</v>
      </c>
      <c r="H249" s="5">
        <f>(C249-AVERAGE(C$4:C248))/STDEV(C$4:C248)</f>
        <v>-0.21596993879389484</v>
      </c>
      <c r="I249" s="5">
        <f>(D249-AVERAGE(D$4:D248))/STDEV(D$4:D248)</f>
        <v>-0.53179082040285208</v>
      </c>
      <c r="K249" s="3">
        <v>41213</v>
      </c>
      <c r="L249" s="13">
        <f t="shared" si="21"/>
        <v>0.33100963730900901</v>
      </c>
      <c r="M249" s="13">
        <f t="shared" si="19"/>
        <v>5.7473633588575795E-2</v>
      </c>
      <c r="N249" s="13">
        <f t="shared" si="20"/>
        <v>0.99943056420074139</v>
      </c>
      <c r="P249" s="3"/>
      <c r="Q249" s="13"/>
      <c r="R249" s="13"/>
      <c r="S249" s="13"/>
    </row>
    <row r="250" spans="1:19" x14ac:dyDescent="0.3">
      <c r="A250" s="3">
        <v>41243</v>
      </c>
      <c r="B250">
        <v>-8.7481582894796392E-2</v>
      </c>
      <c r="C250" s="4">
        <f t="shared" si="18"/>
        <v>-3.4738967201339684E-2</v>
      </c>
      <c r="D250">
        <f>VLOOKUP(A249,CPI!$A$15:$C$521,3,TRUE)</f>
        <v>2.1568964680875435E-2</v>
      </c>
      <c r="F250" s="3">
        <v>41243</v>
      </c>
      <c r="G250" s="5">
        <f>(B250-AVERAGE(B$4:B249))/STDEV(B$4:B249)</f>
        <v>-0.10493618402267962</v>
      </c>
      <c r="H250" s="5">
        <f>(C250-AVERAGE(C$4:C249))/STDEV(C$4:C249)</f>
        <v>-0.14724298257849627</v>
      </c>
      <c r="I250" s="5">
        <f>(D250-AVERAGE(D$4:D249))/STDEV(D$4:D249)</f>
        <v>-0.33846353651376332</v>
      </c>
      <c r="K250" s="3">
        <v>41243</v>
      </c>
      <c r="L250" s="13">
        <f t="shared" si="21"/>
        <v>0.50033447128938369</v>
      </c>
      <c r="M250" s="13">
        <f t="shared" si="19"/>
        <v>8.6873724609338399E-2</v>
      </c>
      <c r="N250" s="13">
        <f t="shared" si="20"/>
        <v>0.99803436983552407</v>
      </c>
      <c r="P250" s="3"/>
      <c r="Q250" s="13"/>
      <c r="R250" s="13"/>
      <c r="S250" s="13"/>
    </row>
    <row r="251" spans="1:19" x14ac:dyDescent="0.3">
      <c r="A251" s="3">
        <v>41274</v>
      </c>
      <c r="B251">
        <v>-0.10727518629155243</v>
      </c>
      <c r="C251" s="4">
        <f t="shared" si="18"/>
        <v>-1.9793603396756038E-2</v>
      </c>
      <c r="D251">
        <f>VLOOKUP(A250,CPI!$A$15:$C$521,3,TRUE)</f>
        <v>1.7848337559876137E-2</v>
      </c>
      <c r="F251" s="3">
        <v>41274</v>
      </c>
      <c r="G251" s="5">
        <f>(B251-AVERAGE(B$4:B250))/STDEV(B$4:B250)</f>
        <v>-0.11935776579707272</v>
      </c>
      <c r="H251" s="5">
        <f>(C251-AVERAGE(C$4:C250))/STDEV(C$4:C250)</f>
        <v>-8.1249039949306295E-2</v>
      </c>
      <c r="I251" s="5">
        <f>(D251-AVERAGE(D$4:D250))/STDEV(D$4:D250)</f>
        <v>-0.67759648660025429</v>
      </c>
      <c r="K251" s="3">
        <v>41274</v>
      </c>
      <c r="L251" s="13">
        <f t="shared" si="21"/>
        <v>0.15985757241124496</v>
      </c>
      <c r="M251" s="13">
        <f t="shared" si="19"/>
        <v>2.7756278088502229E-2</v>
      </c>
      <c r="N251" s="13">
        <f t="shared" si="20"/>
        <v>0.99993585014812914</v>
      </c>
      <c r="P251" s="3"/>
      <c r="Q251" s="13"/>
      <c r="R251" s="13"/>
      <c r="S251" s="13"/>
    </row>
    <row r="252" spans="1:19" x14ac:dyDescent="0.3">
      <c r="A252" s="3">
        <v>41305</v>
      </c>
      <c r="B252">
        <v>-0.1150887254224693</v>
      </c>
      <c r="C252" s="4">
        <f t="shared" si="18"/>
        <v>-7.8135391309168689E-3</v>
      </c>
      <c r="D252">
        <f>VLOOKUP(A251,CPI!$A$15:$C$521,3,TRUE)</f>
        <v>1.7640349988771176E-2</v>
      </c>
      <c r="F252" s="3">
        <v>41305</v>
      </c>
      <c r="G252" s="5">
        <f>(B252-AVERAGE(B$4:B251))/STDEV(B$4:B251)</f>
        <v>-0.12490343909639763</v>
      </c>
      <c r="H252" s="5">
        <f>(C252-AVERAGE(C$4:C251))/STDEV(C$4:C251)</f>
        <v>-2.8321689297608966E-2</v>
      </c>
      <c r="I252" s="5">
        <f>(D252-AVERAGE(D$4:D251))/STDEV(D$4:D251)</f>
        <v>-0.69462831144888304</v>
      </c>
      <c r="K252" s="3">
        <v>41305</v>
      </c>
      <c r="L252" s="13">
        <f t="shared" si="21"/>
        <v>0.15401315285400946</v>
      </c>
      <c r="M252" s="13">
        <f t="shared" si="19"/>
        <v>2.6741503923915336E-2</v>
      </c>
      <c r="N252" s="13">
        <f t="shared" si="20"/>
        <v>0.99994263190432742</v>
      </c>
      <c r="P252" s="3"/>
      <c r="Q252" s="13"/>
      <c r="R252" s="13"/>
      <c r="S252" s="13"/>
    </row>
    <row r="253" spans="1:19" x14ac:dyDescent="0.3">
      <c r="A253" s="3">
        <v>41333</v>
      </c>
      <c r="B253">
        <v>-0.11357909655147858</v>
      </c>
      <c r="C253" s="4">
        <f t="shared" si="18"/>
        <v>1.509628870990723E-3</v>
      </c>
      <c r="D253">
        <f>VLOOKUP(A252,CPI!$A$15:$C$521,3,TRUE)</f>
        <v>1.6054219778095957E-2</v>
      </c>
      <c r="F253" s="3">
        <v>41333</v>
      </c>
      <c r="G253" s="5">
        <f>(B253-AVERAGE(B$4:B252))/STDEV(B$4:B252)</f>
        <v>-0.12352876557913944</v>
      </c>
      <c r="H253" s="5">
        <f>(C253-AVERAGE(C$4:C252))/STDEV(C$4:C252)</f>
        <v>1.2879399973326168E-2</v>
      </c>
      <c r="I253" s="5">
        <f>(D253-AVERAGE(D$4:D252))/STDEV(D$4:D252)</f>
        <v>-0.83777543315554992</v>
      </c>
      <c r="K253" s="3">
        <v>41333</v>
      </c>
      <c r="L253" s="13">
        <f t="shared" si="21"/>
        <v>0.1012142402484251</v>
      </c>
      <c r="M253" s="13">
        <f t="shared" si="19"/>
        <v>1.7573960097583361E-2</v>
      </c>
      <c r="N253" s="13">
        <f t="shared" si="20"/>
        <v>0.99998371724810409</v>
      </c>
      <c r="P253" s="3"/>
      <c r="Q253" s="13"/>
      <c r="R253" s="13"/>
      <c r="S253" s="13"/>
    </row>
    <row r="254" spans="1:19" x14ac:dyDescent="0.3">
      <c r="A254" s="3">
        <v>41362</v>
      </c>
      <c r="B254">
        <v>-0.10578169601721388</v>
      </c>
      <c r="C254" s="4">
        <f t="shared" si="18"/>
        <v>7.7974005342646979E-3</v>
      </c>
      <c r="D254">
        <f>VLOOKUP(A253,CPI!$A$15:$C$521,3,TRUE)</f>
        <v>1.9553954185624445E-2</v>
      </c>
      <c r="F254" s="3">
        <v>41362</v>
      </c>
      <c r="G254" s="5">
        <f>(B254-AVERAGE(B$4:B253))/STDEV(B$4:B253)</f>
        <v>-0.11747863680706568</v>
      </c>
      <c r="H254" s="5">
        <f>(C254-AVERAGE(C$4:C253))/STDEV(C$4:C253)</f>
        <v>4.065834320015909E-2</v>
      </c>
      <c r="I254" s="5">
        <f>(D254-AVERAGE(D$4:D253))/STDEV(D$4:D253)</f>
        <v>-0.5143325329735583</v>
      </c>
      <c r="K254" s="3">
        <v>41362</v>
      </c>
      <c r="L254" s="13">
        <f t="shared" si="21"/>
        <v>0.34364772814423628</v>
      </c>
      <c r="M254" s="13">
        <f t="shared" si="19"/>
        <v>5.9668001727908586E-2</v>
      </c>
      <c r="N254" s="13">
        <f t="shared" si="20"/>
        <v>0.99936283270876625</v>
      </c>
      <c r="P254" s="3"/>
      <c r="Q254" s="13"/>
      <c r="R254" s="13"/>
      <c r="S254" s="13"/>
    </row>
    <row r="255" spans="1:19" x14ac:dyDescent="0.3">
      <c r="A255" s="3">
        <v>41394</v>
      </c>
      <c r="B255">
        <v>-9.313576926751517E-2</v>
      </c>
      <c r="C255" s="4">
        <f t="shared" si="18"/>
        <v>1.2645926749698708E-2</v>
      </c>
      <c r="D255">
        <f>VLOOKUP(A254,CPI!$A$15:$C$521,3,TRUE)</f>
        <v>1.4615357711208032E-2</v>
      </c>
      <c r="F255" s="3">
        <v>41394</v>
      </c>
      <c r="G255" s="5">
        <f>(B255-AVERAGE(B$4:B254))/STDEV(B$4:B254)</f>
        <v>-0.10781689229455288</v>
      </c>
      <c r="H255" s="5">
        <f>(C255-AVERAGE(C$4:C254))/STDEV(C$4:C254)</f>
        <v>6.2060660388070114E-2</v>
      </c>
      <c r="I255" s="5">
        <f>(D255-AVERAGE(D$4:D254))/STDEV(D$4:D254)</f>
        <v>-0.96611238627209461</v>
      </c>
      <c r="K255" s="3">
        <v>41394</v>
      </c>
      <c r="L255" s="13">
        <f t="shared" si="21"/>
        <v>0.19606052137298971</v>
      </c>
      <c r="M255" s="13">
        <f t="shared" si="19"/>
        <v>3.404224317510425E-2</v>
      </c>
      <c r="N255" s="13">
        <f t="shared" si="20"/>
        <v>0.99988165262473483</v>
      </c>
      <c r="P255" s="3"/>
      <c r="Q255" s="13"/>
      <c r="R255" s="13"/>
      <c r="S255" s="13"/>
    </row>
    <row r="256" spans="1:19" x14ac:dyDescent="0.3">
      <c r="A256" s="3">
        <v>41425</v>
      </c>
      <c r="B256">
        <v>-7.6790577624586326E-2</v>
      </c>
      <c r="C256" s="4">
        <f t="shared" si="18"/>
        <v>1.6345191642928844E-2</v>
      </c>
      <c r="D256">
        <f>VLOOKUP(A255,CPI!$A$15:$C$521,3,TRUE)</f>
        <v>1.1008621893325854E-2</v>
      </c>
      <c r="F256" s="3">
        <v>41425</v>
      </c>
      <c r="G256" s="5">
        <f>(B256-AVERAGE(B$4:B255))/STDEV(B$4:B255)</f>
        <v>-9.5394754902132214E-2</v>
      </c>
      <c r="H256" s="5">
        <f>(C256-AVERAGE(C$4:C255))/STDEV(C$4:C255)</f>
        <v>7.8361011491186155E-2</v>
      </c>
      <c r="I256" s="5">
        <f>(D256-AVERAGE(D$4:D255))/STDEV(D$4:D255)</f>
        <v>-1.2933460460541204</v>
      </c>
      <c r="K256" s="3">
        <v>41425</v>
      </c>
      <c r="L256" s="13">
        <f t="shared" si="21"/>
        <v>0.4862973587055075</v>
      </c>
      <c r="M256" s="13">
        <f t="shared" si="19"/>
        <v>8.4436442505270409E-2</v>
      </c>
      <c r="N256" s="13">
        <f t="shared" si="20"/>
        <v>0.99819511486155421</v>
      </c>
      <c r="P256" s="3"/>
      <c r="Q256" s="13"/>
      <c r="R256" s="13"/>
      <c r="S256" s="13"/>
    </row>
    <row r="257" spans="1:19" x14ac:dyDescent="0.3">
      <c r="A257" s="3">
        <v>41453</v>
      </c>
      <c r="B257">
        <v>-5.6423264586587696E-2</v>
      </c>
      <c r="C257" s="4">
        <f t="shared" si="18"/>
        <v>2.036731303799863E-2</v>
      </c>
      <c r="D257">
        <f>VLOOKUP(A256,CPI!$A$15:$C$521,3,TRUE)</f>
        <v>1.4155642159346948E-2</v>
      </c>
      <c r="F257" s="3">
        <v>41453</v>
      </c>
      <c r="G257" s="5">
        <f>(B257-AVERAGE(B$4:B256))/STDEV(B$4:B256)</f>
        <v>-7.9965048384352547E-2</v>
      </c>
      <c r="H257" s="5">
        <f>(C257-AVERAGE(C$4:C256))/STDEV(C$4:C256)</f>
        <v>9.6097952275857199E-2</v>
      </c>
      <c r="I257" s="5">
        <f>(D257-AVERAGE(D$4:D256))/STDEV(D$4:D256)</f>
        <v>-0.99816377889542995</v>
      </c>
      <c r="K257" s="3">
        <v>41453</v>
      </c>
      <c r="L257" s="13">
        <f t="shared" si="21"/>
        <v>0.24178560667457558</v>
      </c>
      <c r="M257" s="13">
        <f t="shared" si="19"/>
        <v>4.1981549171734196E-2</v>
      </c>
      <c r="N257" s="13">
        <f t="shared" si="20"/>
        <v>0.9997780452200179</v>
      </c>
      <c r="P257" s="3"/>
      <c r="Q257" s="13"/>
      <c r="R257" s="13"/>
      <c r="S257" s="13"/>
    </row>
    <row r="258" spans="1:19" x14ac:dyDescent="0.3">
      <c r="A258" s="3">
        <v>41486</v>
      </c>
      <c r="B258">
        <v>-3.5171661053438212E-2</v>
      </c>
      <c r="C258" s="4">
        <f t="shared" si="18"/>
        <v>2.1251603533149484E-2</v>
      </c>
      <c r="D258">
        <f>VLOOKUP(A257,CPI!$A$15:$C$521,3,TRUE)</f>
        <v>1.763356276630601E-2</v>
      </c>
      <c r="F258" s="3">
        <v>41486</v>
      </c>
      <c r="G258" s="5">
        <f>(B258-AVERAGE(B$4:B257))/STDEV(B$4:B257)</f>
        <v>-6.3874076596703036E-2</v>
      </c>
      <c r="H258" s="5">
        <f>(C258-AVERAGE(C$4:C257))/STDEV(C$4:C257)</f>
        <v>9.984906230689429E-2</v>
      </c>
      <c r="I258" s="5">
        <f>(D258-AVERAGE(D$4:D257))/STDEV(D$4:D257)</f>
        <v>-0.6755517925620933</v>
      </c>
      <c r="K258" s="3">
        <v>41486</v>
      </c>
      <c r="L258" s="13">
        <f t="shared" si="21"/>
        <v>0.24190314476076705</v>
      </c>
      <c r="M258" s="13">
        <f t="shared" si="19"/>
        <v>4.2001957462421406E-2</v>
      </c>
      <c r="N258" s="13">
        <f t="shared" si="20"/>
        <v>0.99977772139317211</v>
      </c>
      <c r="P258" s="3"/>
      <c r="Q258" s="13"/>
      <c r="R258" s="13"/>
      <c r="S258" s="13"/>
    </row>
    <row r="259" spans="1:19" x14ac:dyDescent="0.3">
      <c r="A259" s="3">
        <v>41516</v>
      </c>
      <c r="B259">
        <v>-1.7732380721835278E-2</v>
      </c>
      <c r="C259" s="4">
        <f t="shared" si="18"/>
        <v>1.7439280331602934E-2</v>
      </c>
      <c r="D259">
        <f>VLOOKUP(A258,CPI!$A$15:$C$521,3,TRUE)</f>
        <v>1.9551619685373334E-2</v>
      </c>
      <c r="F259" s="3">
        <v>41516</v>
      </c>
      <c r="G259" s="5">
        <f>(B259-AVERAGE(B$4:B258))/STDEV(B$4:B258)</f>
        <v>-5.0648186595054837E-2</v>
      </c>
      <c r="H259" s="5">
        <f>(C259-AVERAGE(C$4:C258))/STDEV(C$4:C258)</f>
        <v>8.2626370867856666E-2</v>
      </c>
      <c r="I259" s="5">
        <f>(D259-AVERAGE(D$4:D258))/STDEV(D$4:D258)</f>
        <v>-0.49767722226248423</v>
      </c>
      <c r="K259" s="3">
        <v>41516</v>
      </c>
      <c r="L259" s="13">
        <f t="shared" si="21"/>
        <v>0.37603470517060689</v>
      </c>
      <c r="M259" s="13">
        <f t="shared" si="19"/>
        <v>6.5291394647183518E-2</v>
      </c>
      <c r="N259" s="13">
        <f t="shared" si="20"/>
        <v>0.99916522736104152</v>
      </c>
      <c r="P259" s="3"/>
      <c r="Q259" s="13"/>
      <c r="R259" s="13"/>
      <c r="S259" s="13"/>
    </row>
    <row r="260" spans="1:19" x14ac:dyDescent="0.3">
      <c r="A260" s="3">
        <v>41547</v>
      </c>
      <c r="B260">
        <v>-8.6063929581636778E-3</v>
      </c>
      <c r="C260" s="4">
        <f t="shared" si="18"/>
        <v>9.1259877636716003E-3</v>
      </c>
      <c r="D260">
        <f>VLOOKUP(A259,CPI!$A$15:$C$521,3,TRUE)</f>
        <v>1.5137941831338653E-2</v>
      </c>
      <c r="F260" s="3">
        <v>41547</v>
      </c>
      <c r="G260" s="5">
        <f>(B260-AVERAGE(B$4:B259))/STDEV(B$4:B259)</f>
        <v>-4.3680350767000602E-2</v>
      </c>
      <c r="H260" s="5">
        <f>(C260-AVERAGE(C$4:C259))/STDEV(C$4:C259)</f>
        <v>4.5265343985805007E-2</v>
      </c>
      <c r="I260" s="5">
        <f>(D260-AVERAGE(D$4:D259))/STDEV(D$4:D259)</f>
        <v>-0.90194596018613493</v>
      </c>
      <c r="K260" s="3">
        <v>41547</v>
      </c>
      <c r="L260" s="13">
        <f t="shared" si="21"/>
        <v>0.15002019392998048</v>
      </c>
      <c r="M260" s="13">
        <f t="shared" si="19"/>
        <v>2.6048201275691716E-2</v>
      </c>
      <c r="N260" s="13">
        <f t="shared" si="20"/>
        <v>0.99994697913653419</v>
      </c>
      <c r="P260" s="3"/>
      <c r="Q260" s="13"/>
      <c r="R260" s="13"/>
      <c r="S260" s="13"/>
    </row>
    <row r="261" spans="1:19" x14ac:dyDescent="0.3">
      <c r="A261" s="3">
        <v>41578</v>
      </c>
      <c r="B261">
        <v>-9.3580240637530596E-3</v>
      </c>
      <c r="C261" s="4">
        <f t="shared" ref="C261:C265" si="22">B261-B260</f>
        <v>-7.5163110558938186E-4</v>
      </c>
      <c r="D261">
        <f>VLOOKUP(A260,CPI!$A$15:$C$521,3,TRUE)</f>
        <v>1.1497883904693307E-2</v>
      </c>
      <c r="F261" s="3">
        <v>41578</v>
      </c>
      <c r="G261" s="5">
        <f>(B261-AVERAGE(B$4:B260))/STDEV(B$4:B260)</f>
        <v>-4.4162300880577321E-2</v>
      </c>
      <c r="H261" s="5">
        <f>(C261-AVERAGE(C$4:C260))/STDEV(C$4:C260)</f>
        <v>8.9213297223279917E-4</v>
      </c>
      <c r="I261" s="5">
        <f>(D261-AVERAGE(D$4:D260))/STDEV(D$4:D260)</f>
        <v>-1.2333008516781494</v>
      </c>
      <c r="K261" s="3">
        <v>41578</v>
      </c>
      <c r="L261" s="13">
        <f t="shared" si="21"/>
        <v>0.40980701034580508</v>
      </c>
      <c r="M261" s="13">
        <f t="shared" si="19"/>
        <v>7.1155323893657085E-2</v>
      </c>
      <c r="N261" s="13">
        <f t="shared" si="20"/>
        <v>0.99891959400890484</v>
      </c>
      <c r="P261" s="3"/>
      <c r="Q261" s="13"/>
      <c r="R261" s="13"/>
      <c r="S261" s="13"/>
    </row>
    <row r="262" spans="1:19" x14ac:dyDescent="0.3">
      <c r="A262" s="3">
        <v>41607</v>
      </c>
      <c r="B262">
        <v>-1.6400691019689755E-2</v>
      </c>
      <c r="C262" s="4">
        <f t="shared" si="22"/>
        <v>-7.0426669559366956E-3</v>
      </c>
      <c r="D262">
        <f>VLOOKUP(A261,CPI!$A$15:$C$521,3,TRUE)</f>
        <v>9.1948267228427749E-3</v>
      </c>
      <c r="F262" s="3">
        <v>41607</v>
      </c>
      <c r="G262" s="5">
        <f>(B262-AVERAGE(B$4:B261))/STDEV(B$4:B261)</f>
        <v>-4.9398382178285426E-2</v>
      </c>
      <c r="H262" s="5">
        <f>(C262-AVERAGE(C$4:C261))/STDEV(C$4:C261)</f>
        <v>-2.7369796775929708E-2</v>
      </c>
      <c r="I262" s="5">
        <f>(D262-AVERAGE(D$4:D261))/STDEV(D$4:D261)</f>
        <v>-1.4387367644077595</v>
      </c>
      <c r="K262" s="3">
        <v>41607</v>
      </c>
      <c r="L262" s="13">
        <f t="shared" si="21"/>
        <v>0.60818425201335702</v>
      </c>
      <c r="M262" s="13">
        <f t="shared" si="19"/>
        <v>0.1055998222248932</v>
      </c>
      <c r="N262" s="13">
        <f t="shared" si="20"/>
        <v>0.99647142542844114</v>
      </c>
      <c r="P262" s="3"/>
      <c r="Q262" s="13"/>
      <c r="R262" s="13"/>
      <c r="S262" s="13"/>
    </row>
    <row r="263" spans="1:19" x14ac:dyDescent="0.3">
      <c r="A263" s="3">
        <v>41639</v>
      </c>
      <c r="B263">
        <v>-2.9656125703472536E-2</v>
      </c>
      <c r="C263" s="4">
        <f t="shared" si="22"/>
        <v>-1.325543468378278E-2</v>
      </c>
      <c r="D263">
        <f>VLOOKUP(A262,CPI!$A$15:$C$521,3,TRUE)</f>
        <v>1.2297244690514297E-2</v>
      </c>
      <c r="F263" s="3">
        <v>41639</v>
      </c>
      <c r="G263" s="5">
        <f>(B263-AVERAGE(B$4:B262))/STDEV(B$4:B262)</f>
        <v>-5.9338562358785193E-2</v>
      </c>
      <c r="H263" s="5">
        <f>(C263-AVERAGE(C$4:C262))/STDEV(C$4:C262)</f>
        <v>-5.5279891975033135E-2</v>
      </c>
      <c r="I263" s="5">
        <f>(D263-AVERAGE(D$4:D262))/STDEV(D$4:D262)</f>
        <v>-1.1459901810523807</v>
      </c>
      <c r="K263" s="3">
        <v>41639</v>
      </c>
      <c r="L263" s="13">
        <f t="shared" si="21"/>
        <v>0.31417316246838123</v>
      </c>
      <c r="M263" s="13">
        <f t="shared" si="19"/>
        <v>5.4550294577119227E-2</v>
      </c>
      <c r="N263" s="13">
        <f t="shared" si="20"/>
        <v>0.99951309744275108</v>
      </c>
      <c r="P263" s="3"/>
      <c r="Q263" s="13"/>
      <c r="R263" s="13"/>
      <c r="S263" s="13"/>
    </row>
    <row r="264" spans="1:19" x14ac:dyDescent="0.3">
      <c r="A264" s="3">
        <v>41670</v>
      </c>
      <c r="B264">
        <v>-4.7135215615626259E-2</v>
      </c>
      <c r="C264" s="4">
        <f t="shared" si="22"/>
        <v>-1.7479089912153724E-2</v>
      </c>
      <c r="D264">
        <f>VLOOKUP(A263,CPI!$A$15:$C$521,3,TRUE)</f>
        <v>1.5123388677579674E-2</v>
      </c>
      <c r="F264" s="3">
        <v>41670</v>
      </c>
      <c r="G264" s="5">
        <f>(B264-AVERAGE(B$4:B263))/STDEV(B$4:B263)</f>
        <v>-7.2483076917886149E-2</v>
      </c>
      <c r="H264" s="5">
        <f>(C264-AVERAGE(C$4:C263))/STDEV(C$4:C263)</f>
        <v>-7.4220355881375905E-2</v>
      </c>
      <c r="I264" s="5">
        <f>(D264-AVERAGE(D$4:D263))/STDEV(D$4:D263)</f>
        <v>-0.8821195791825337</v>
      </c>
      <c r="K264" s="3">
        <v>41670</v>
      </c>
      <c r="L264" s="13">
        <f t="shared" si="21"/>
        <v>5.062004731665249E-2</v>
      </c>
      <c r="M264" s="13">
        <f t="shared" si="19"/>
        <v>8.7892246140184281E-3</v>
      </c>
      <c r="N264" s="13">
        <f t="shared" si="20"/>
        <v>0.99999796308620381</v>
      </c>
      <c r="P264" s="3"/>
      <c r="R264" s="13"/>
      <c r="S264" s="13"/>
    </row>
    <row r="265" spans="1:19" x14ac:dyDescent="0.3">
      <c r="A265" s="25">
        <v>41698</v>
      </c>
      <c r="B265" s="26">
        <v>-6.6232017613390218E-2</v>
      </c>
      <c r="C265" s="27">
        <f t="shared" si="22"/>
        <v>-1.9096801997763958E-2</v>
      </c>
      <c r="D265" s="26">
        <f>VLOOKUP(A264,CPI!$A$15:$C$521,3,TRUE)</f>
        <v>1.5614665335183631E-2</v>
      </c>
      <c r="E265" s="26"/>
      <c r="F265" s="25">
        <v>41698</v>
      </c>
      <c r="G265" s="28">
        <f>(B265-AVERAGE(B$4:B264))/STDEV(B$4:B264)</f>
        <v>-8.6857490350940314E-2</v>
      </c>
      <c r="H265" s="28">
        <f>(C265-AVERAGE(C$4:C264))/STDEV(C$4:C264)</f>
        <v>-8.138694523403954E-2</v>
      </c>
      <c r="I265" s="28">
        <f>(D265-AVERAGE(D$4:D264))/STDEV(D$4:D264)</f>
        <v>-0.83411535618240529</v>
      </c>
      <c r="J265" s="26"/>
      <c r="K265" s="25">
        <v>41698</v>
      </c>
      <c r="L265" s="13">
        <f>'regime-based asset forecasts'!P6</f>
        <v>8.1587079202371756E-5</v>
      </c>
      <c r="M265" s="13">
        <f t="shared" si="19"/>
        <v>0</v>
      </c>
      <c r="N265" s="13">
        <f t="shared" si="20"/>
        <v>1</v>
      </c>
      <c r="O265" s="26"/>
      <c r="P265" s="26"/>
      <c r="Q265" s="26"/>
      <c r="R265" s="26"/>
      <c r="S265" s="26"/>
    </row>
    <row r="266" spans="1:19" x14ac:dyDescent="0.3">
      <c r="L266"/>
      <c r="M266"/>
      <c r="N266"/>
      <c r="Q266"/>
      <c r="R266"/>
      <c r="S266"/>
    </row>
    <row r="267" spans="1:19" x14ac:dyDescent="0.3">
      <c r="L267"/>
      <c r="M267"/>
      <c r="N267"/>
      <c r="Q267"/>
      <c r="R267"/>
      <c r="S267"/>
    </row>
    <row r="268" spans="1:19" x14ac:dyDescent="0.3">
      <c r="L268"/>
      <c r="M268"/>
      <c r="N268"/>
      <c r="Q268"/>
      <c r="R268"/>
      <c r="S268"/>
    </row>
    <row r="269" spans="1:19" x14ac:dyDescent="0.3">
      <c r="L269"/>
      <c r="M269"/>
      <c r="N269"/>
      <c r="Q269"/>
      <c r="R269"/>
      <c r="S269"/>
    </row>
    <row r="270" spans="1:19" x14ac:dyDescent="0.3">
      <c r="L270"/>
      <c r="M270"/>
      <c r="N270"/>
      <c r="Q270"/>
      <c r="R270"/>
      <c r="S270"/>
    </row>
    <row r="271" spans="1:19" x14ac:dyDescent="0.3">
      <c r="L271"/>
      <c r="M271"/>
      <c r="N271"/>
      <c r="Q271"/>
      <c r="R271"/>
      <c r="S271"/>
    </row>
    <row r="272" spans="1:19" x14ac:dyDescent="0.3">
      <c r="L272"/>
      <c r="M272"/>
      <c r="N272"/>
      <c r="Q272"/>
      <c r="R272"/>
      <c r="S272"/>
    </row>
    <row r="273" spans="12:19" x14ac:dyDescent="0.3">
      <c r="L273"/>
      <c r="M273"/>
      <c r="N273"/>
      <c r="Q273"/>
      <c r="R273"/>
      <c r="S273"/>
    </row>
    <row r="274" spans="12:19" x14ac:dyDescent="0.3">
      <c r="L274"/>
      <c r="M274"/>
      <c r="N274"/>
      <c r="Q274"/>
      <c r="R274"/>
      <c r="S274"/>
    </row>
    <row r="275" spans="12:19" x14ac:dyDescent="0.3">
      <c r="L275"/>
      <c r="M275"/>
      <c r="N275"/>
      <c r="Q275"/>
      <c r="R275"/>
      <c r="S275"/>
    </row>
    <row r="276" spans="12:19" x14ac:dyDescent="0.3">
      <c r="L276"/>
      <c r="M276"/>
      <c r="N276"/>
      <c r="Q276"/>
      <c r="R276"/>
      <c r="S276"/>
    </row>
    <row r="277" spans="12:19" x14ac:dyDescent="0.3">
      <c r="L277"/>
      <c r="M277"/>
      <c r="N277"/>
      <c r="Q277"/>
      <c r="R277"/>
      <c r="S277"/>
    </row>
    <row r="278" spans="12:19" x14ac:dyDescent="0.3">
      <c r="L278"/>
      <c r="M278"/>
      <c r="N278"/>
      <c r="Q278"/>
      <c r="R278"/>
      <c r="S278"/>
    </row>
    <row r="279" spans="12:19" x14ac:dyDescent="0.3">
      <c r="L279"/>
      <c r="M279"/>
      <c r="N279"/>
      <c r="Q279"/>
      <c r="R279"/>
      <c r="S279"/>
    </row>
    <row r="280" spans="12:19" x14ac:dyDescent="0.3">
      <c r="L280"/>
      <c r="M280"/>
      <c r="N280"/>
      <c r="Q280"/>
      <c r="R280"/>
      <c r="S280"/>
    </row>
    <row r="281" spans="12:19" x14ac:dyDescent="0.3">
      <c r="L281"/>
      <c r="M281"/>
      <c r="N281"/>
      <c r="Q281"/>
      <c r="R281"/>
      <c r="S281"/>
    </row>
    <row r="282" spans="12:19" x14ac:dyDescent="0.3">
      <c r="L282"/>
      <c r="M282"/>
      <c r="N282"/>
      <c r="Q282"/>
      <c r="R282"/>
      <c r="S282"/>
    </row>
    <row r="283" spans="12:19" x14ac:dyDescent="0.3">
      <c r="L283"/>
      <c r="M283"/>
      <c r="N283"/>
      <c r="Q283"/>
      <c r="R283"/>
      <c r="S283"/>
    </row>
    <row r="284" spans="12:19" x14ac:dyDescent="0.3">
      <c r="L284"/>
      <c r="M284"/>
      <c r="N284"/>
      <c r="Q284"/>
      <c r="R284"/>
      <c r="S284"/>
    </row>
    <row r="285" spans="12:19" x14ac:dyDescent="0.3">
      <c r="L285"/>
      <c r="M285"/>
      <c r="N285"/>
      <c r="Q285"/>
      <c r="R285"/>
      <c r="S285"/>
    </row>
    <row r="286" spans="12:19" x14ac:dyDescent="0.3">
      <c r="L286"/>
      <c r="M286"/>
      <c r="N286"/>
      <c r="Q286"/>
      <c r="R286"/>
      <c r="S286"/>
    </row>
    <row r="287" spans="12:19" x14ac:dyDescent="0.3">
      <c r="L287"/>
      <c r="M287"/>
      <c r="N287"/>
      <c r="Q287"/>
      <c r="R287"/>
      <c r="S287"/>
    </row>
    <row r="288" spans="12:19" x14ac:dyDescent="0.3">
      <c r="L288"/>
      <c r="M288"/>
      <c r="N288"/>
      <c r="Q288"/>
      <c r="R288"/>
      <c r="S288"/>
    </row>
    <row r="289" spans="12:19" x14ac:dyDescent="0.3">
      <c r="L289"/>
      <c r="M289"/>
      <c r="N289"/>
      <c r="Q289"/>
      <c r="R289"/>
      <c r="S289"/>
    </row>
    <row r="290" spans="12:19" x14ac:dyDescent="0.3">
      <c r="L290"/>
      <c r="M290"/>
      <c r="N290"/>
      <c r="Q290"/>
      <c r="R290"/>
      <c r="S290"/>
    </row>
    <row r="291" spans="12:19" x14ac:dyDescent="0.3">
      <c r="L291"/>
      <c r="M291"/>
      <c r="N291"/>
      <c r="Q291"/>
      <c r="R291"/>
      <c r="S291"/>
    </row>
    <row r="292" spans="12:19" x14ac:dyDescent="0.3">
      <c r="L292"/>
      <c r="M292"/>
      <c r="N292"/>
      <c r="Q292"/>
      <c r="R292"/>
      <c r="S292"/>
    </row>
    <row r="293" spans="12:19" x14ac:dyDescent="0.3">
      <c r="L293"/>
      <c r="M293"/>
      <c r="N293"/>
      <c r="Q293"/>
      <c r="R293"/>
      <c r="S293"/>
    </row>
    <row r="294" spans="12:19" x14ac:dyDescent="0.3">
      <c r="L294"/>
      <c r="M294"/>
      <c r="N294"/>
      <c r="Q294"/>
      <c r="R294"/>
      <c r="S294"/>
    </row>
    <row r="295" spans="12:19" x14ac:dyDescent="0.3">
      <c r="L295"/>
      <c r="M295"/>
      <c r="N295"/>
      <c r="Q295"/>
      <c r="R295"/>
      <c r="S295"/>
    </row>
    <row r="296" spans="12:19" x14ac:dyDescent="0.3">
      <c r="L296"/>
      <c r="M296"/>
      <c r="N296"/>
      <c r="Q296"/>
      <c r="R296"/>
      <c r="S296"/>
    </row>
    <row r="297" spans="12:19" x14ac:dyDescent="0.3">
      <c r="L297"/>
      <c r="M297"/>
      <c r="N297"/>
      <c r="Q297"/>
      <c r="R297"/>
      <c r="S297"/>
    </row>
    <row r="298" spans="12:19" x14ac:dyDescent="0.3">
      <c r="L298"/>
      <c r="M298"/>
      <c r="N298"/>
      <c r="Q298"/>
      <c r="R298"/>
      <c r="S298"/>
    </row>
    <row r="299" spans="12:19" x14ac:dyDescent="0.3">
      <c r="L299"/>
      <c r="M299"/>
      <c r="N299"/>
      <c r="Q299"/>
      <c r="R299"/>
      <c r="S299"/>
    </row>
    <row r="300" spans="12:19" x14ac:dyDescent="0.3">
      <c r="L300"/>
      <c r="M300"/>
      <c r="N300"/>
      <c r="Q300"/>
      <c r="R300"/>
      <c r="S300"/>
    </row>
    <row r="301" spans="12:19" x14ac:dyDescent="0.3">
      <c r="L301"/>
      <c r="M301"/>
      <c r="N301"/>
      <c r="Q301"/>
      <c r="R301"/>
      <c r="S301"/>
    </row>
    <row r="302" spans="12:19" x14ac:dyDescent="0.3">
      <c r="L302"/>
      <c r="M302"/>
      <c r="N302"/>
      <c r="Q302"/>
      <c r="R302"/>
      <c r="S302"/>
    </row>
    <row r="303" spans="12:19" x14ac:dyDescent="0.3">
      <c r="L303"/>
      <c r="M303"/>
      <c r="N303"/>
      <c r="Q303"/>
      <c r="R303"/>
      <c r="S303"/>
    </row>
    <row r="304" spans="12:19" x14ac:dyDescent="0.3">
      <c r="L304"/>
      <c r="M304"/>
      <c r="N304"/>
      <c r="Q304"/>
      <c r="R304"/>
      <c r="S304"/>
    </row>
    <row r="305" spans="12:19" x14ac:dyDescent="0.3">
      <c r="L305"/>
      <c r="M305"/>
      <c r="N305"/>
      <c r="Q305"/>
      <c r="R305"/>
      <c r="S305"/>
    </row>
    <row r="306" spans="12:19" x14ac:dyDescent="0.3">
      <c r="L306"/>
      <c r="M306"/>
      <c r="N306"/>
      <c r="Q306"/>
      <c r="R306"/>
      <c r="S306"/>
    </row>
    <row r="307" spans="12:19" x14ac:dyDescent="0.3">
      <c r="L307"/>
      <c r="M307"/>
      <c r="N307"/>
      <c r="Q307"/>
      <c r="R307"/>
      <c r="S307"/>
    </row>
    <row r="308" spans="12:19" x14ac:dyDescent="0.3">
      <c r="L308"/>
      <c r="M308"/>
      <c r="N308"/>
      <c r="Q308"/>
      <c r="R308"/>
      <c r="S308"/>
    </row>
    <row r="309" spans="12:19" x14ac:dyDescent="0.3">
      <c r="L309"/>
      <c r="M309"/>
      <c r="N309"/>
      <c r="Q309"/>
      <c r="R309"/>
      <c r="S309"/>
    </row>
    <row r="310" spans="12:19" x14ac:dyDescent="0.3">
      <c r="L310"/>
      <c r="M310"/>
      <c r="N310"/>
      <c r="Q310"/>
      <c r="R310"/>
      <c r="S310"/>
    </row>
    <row r="311" spans="12:19" x14ac:dyDescent="0.3">
      <c r="L311"/>
      <c r="M311"/>
      <c r="N311"/>
      <c r="Q311"/>
      <c r="R311"/>
      <c r="S311"/>
    </row>
    <row r="312" spans="12:19" x14ac:dyDescent="0.3">
      <c r="L312"/>
      <c r="M312"/>
      <c r="N312"/>
      <c r="Q312"/>
      <c r="R312"/>
      <c r="S312"/>
    </row>
    <row r="313" spans="12:19" x14ac:dyDescent="0.3">
      <c r="L313"/>
      <c r="M313"/>
      <c r="N313"/>
      <c r="Q313"/>
      <c r="R313"/>
      <c r="S313"/>
    </row>
    <row r="314" spans="12:19" x14ac:dyDescent="0.3">
      <c r="L314"/>
      <c r="M314"/>
      <c r="N314"/>
      <c r="Q314"/>
      <c r="R314"/>
      <c r="S314"/>
    </row>
    <row r="315" spans="12:19" x14ac:dyDescent="0.3">
      <c r="L315"/>
      <c r="M315"/>
      <c r="N315"/>
      <c r="Q315"/>
      <c r="R315"/>
      <c r="S315"/>
    </row>
    <row r="316" spans="12:19" x14ac:dyDescent="0.3">
      <c r="L316"/>
      <c r="M316"/>
      <c r="N316"/>
      <c r="Q316"/>
      <c r="R316"/>
      <c r="S316"/>
    </row>
    <row r="317" spans="12:19" x14ac:dyDescent="0.3">
      <c r="L317"/>
      <c r="M317"/>
      <c r="N317"/>
      <c r="Q317"/>
      <c r="R317"/>
      <c r="S317"/>
    </row>
    <row r="318" spans="12:19" x14ac:dyDescent="0.3">
      <c r="L318"/>
      <c r="M318"/>
      <c r="N318"/>
      <c r="Q318"/>
      <c r="R318"/>
      <c r="S318"/>
    </row>
    <row r="319" spans="12:19" x14ac:dyDescent="0.3">
      <c r="L319"/>
      <c r="M319"/>
      <c r="N319"/>
      <c r="Q319"/>
      <c r="R319"/>
      <c r="S319"/>
    </row>
    <row r="320" spans="12:19" x14ac:dyDescent="0.3">
      <c r="L320"/>
      <c r="M320"/>
      <c r="N320"/>
      <c r="Q320"/>
      <c r="R320"/>
      <c r="S320"/>
    </row>
    <row r="321" spans="12:19" x14ac:dyDescent="0.3">
      <c r="L321"/>
      <c r="M321"/>
      <c r="N321"/>
      <c r="Q321"/>
      <c r="R321"/>
      <c r="S321"/>
    </row>
    <row r="322" spans="12:19" x14ac:dyDescent="0.3">
      <c r="L322"/>
      <c r="M322"/>
      <c r="N322"/>
      <c r="Q322"/>
      <c r="R322"/>
      <c r="S322"/>
    </row>
    <row r="323" spans="12:19" x14ac:dyDescent="0.3">
      <c r="L323"/>
      <c r="M323"/>
      <c r="N323"/>
      <c r="Q323"/>
      <c r="R323"/>
      <c r="S323"/>
    </row>
    <row r="324" spans="12:19" x14ac:dyDescent="0.3">
      <c r="L324"/>
      <c r="M324"/>
      <c r="N324"/>
      <c r="Q324"/>
      <c r="R324"/>
      <c r="S324"/>
    </row>
    <row r="325" spans="12:19" x14ac:dyDescent="0.3">
      <c r="L325"/>
      <c r="M325"/>
      <c r="N325"/>
      <c r="Q325"/>
      <c r="R325"/>
      <c r="S325"/>
    </row>
    <row r="326" spans="12:19" x14ac:dyDescent="0.3">
      <c r="L326"/>
      <c r="M326"/>
      <c r="N326"/>
      <c r="Q326"/>
      <c r="R326"/>
      <c r="S326"/>
    </row>
    <row r="327" spans="12:19" x14ac:dyDescent="0.3">
      <c r="L327"/>
      <c r="M327"/>
      <c r="N327"/>
      <c r="Q327"/>
      <c r="R327"/>
      <c r="S327"/>
    </row>
    <row r="328" spans="12:19" x14ac:dyDescent="0.3">
      <c r="L328"/>
      <c r="M328"/>
      <c r="N328"/>
      <c r="Q328"/>
      <c r="R328"/>
      <c r="S328"/>
    </row>
    <row r="329" spans="12:19" x14ac:dyDescent="0.3">
      <c r="L329"/>
      <c r="M329"/>
      <c r="N329"/>
      <c r="Q329"/>
      <c r="R329"/>
      <c r="S329"/>
    </row>
    <row r="330" spans="12:19" x14ac:dyDescent="0.3">
      <c r="L330"/>
      <c r="M330"/>
      <c r="N330"/>
      <c r="Q330"/>
      <c r="R330"/>
      <c r="S330"/>
    </row>
    <row r="331" spans="12:19" x14ac:dyDescent="0.3">
      <c r="L331"/>
      <c r="M331"/>
      <c r="N331"/>
      <c r="Q331"/>
      <c r="R331"/>
      <c r="S331"/>
    </row>
    <row r="332" spans="12:19" x14ac:dyDescent="0.3">
      <c r="L332"/>
      <c r="M332"/>
      <c r="N332"/>
      <c r="Q332"/>
      <c r="R332"/>
      <c r="S332"/>
    </row>
    <row r="333" spans="12:19" x14ac:dyDescent="0.3">
      <c r="L333"/>
      <c r="M333"/>
      <c r="N333"/>
      <c r="Q333"/>
      <c r="R333"/>
      <c r="S333"/>
    </row>
    <row r="334" spans="12:19" x14ac:dyDescent="0.3">
      <c r="L334"/>
      <c r="M334"/>
      <c r="N334"/>
      <c r="Q334"/>
      <c r="R334"/>
      <c r="S334"/>
    </row>
    <row r="335" spans="12:19" x14ac:dyDescent="0.3">
      <c r="L335"/>
      <c r="M335"/>
      <c r="N335"/>
      <c r="Q335"/>
      <c r="R335"/>
      <c r="S335"/>
    </row>
    <row r="336" spans="12:19" x14ac:dyDescent="0.3">
      <c r="L336"/>
      <c r="M336"/>
      <c r="N336"/>
      <c r="Q336"/>
      <c r="R336"/>
      <c r="S336"/>
    </row>
    <row r="337" spans="12:19" x14ac:dyDescent="0.3">
      <c r="L337"/>
      <c r="M337"/>
      <c r="N337"/>
      <c r="Q337"/>
      <c r="R337"/>
      <c r="S337"/>
    </row>
    <row r="338" spans="12:19" x14ac:dyDescent="0.3">
      <c r="L338"/>
      <c r="M338"/>
      <c r="N338"/>
      <c r="Q338"/>
      <c r="R338"/>
      <c r="S338"/>
    </row>
    <row r="339" spans="12:19" x14ac:dyDescent="0.3">
      <c r="L339"/>
      <c r="M339"/>
      <c r="N339"/>
      <c r="Q339"/>
      <c r="R339"/>
      <c r="S339"/>
    </row>
    <row r="340" spans="12:19" x14ac:dyDescent="0.3">
      <c r="L340"/>
      <c r="M340"/>
      <c r="N340"/>
      <c r="Q340"/>
      <c r="R340"/>
      <c r="S340"/>
    </row>
    <row r="341" spans="12:19" x14ac:dyDescent="0.3">
      <c r="L341"/>
      <c r="M341"/>
      <c r="N341"/>
      <c r="Q341"/>
      <c r="R341"/>
      <c r="S341"/>
    </row>
    <row r="342" spans="12:19" x14ac:dyDescent="0.3">
      <c r="L342"/>
      <c r="M342"/>
      <c r="N342"/>
      <c r="Q342"/>
      <c r="R342"/>
      <c r="S342"/>
    </row>
    <row r="343" spans="12:19" x14ac:dyDescent="0.3">
      <c r="L343"/>
      <c r="M343"/>
      <c r="N343"/>
      <c r="Q343"/>
      <c r="R343"/>
      <c r="S343"/>
    </row>
    <row r="344" spans="12:19" x14ac:dyDescent="0.3">
      <c r="L344"/>
      <c r="M344"/>
      <c r="N344"/>
      <c r="Q344"/>
      <c r="R344"/>
      <c r="S344"/>
    </row>
    <row r="345" spans="12:19" x14ac:dyDescent="0.3">
      <c r="L345"/>
      <c r="M345"/>
      <c r="N345"/>
      <c r="Q345"/>
      <c r="R345"/>
      <c r="S345"/>
    </row>
    <row r="346" spans="12:19" x14ac:dyDescent="0.3">
      <c r="L346"/>
      <c r="M346"/>
      <c r="N346"/>
      <c r="Q346"/>
      <c r="R346"/>
      <c r="S346"/>
    </row>
    <row r="347" spans="12:19" x14ac:dyDescent="0.3">
      <c r="L347"/>
      <c r="M347"/>
      <c r="N347"/>
      <c r="Q347"/>
      <c r="R347"/>
      <c r="S347"/>
    </row>
    <row r="348" spans="12:19" x14ac:dyDescent="0.3">
      <c r="L348"/>
      <c r="M348"/>
      <c r="N348"/>
      <c r="Q348"/>
      <c r="R348"/>
      <c r="S348"/>
    </row>
    <row r="349" spans="12:19" x14ac:dyDescent="0.3">
      <c r="L349"/>
      <c r="M349"/>
      <c r="N349"/>
      <c r="Q349"/>
      <c r="R349"/>
      <c r="S349"/>
    </row>
    <row r="350" spans="12:19" x14ac:dyDescent="0.3">
      <c r="L350"/>
      <c r="M350"/>
      <c r="N350"/>
      <c r="Q350"/>
      <c r="R350"/>
      <c r="S350"/>
    </row>
    <row r="351" spans="12:19" x14ac:dyDescent="0.3">
      <c r="L351"/>
      <c r="M351"/>
      <c r="N351"/>
      <c r="Q351"/>
      <c r="R351"/>
      <c r="S351"/>
    </row>
    <row r="352" spans="12:19" x14ac:dyDescent="0.3">
      <c r="L352"/>
      <c r="M352"/>
      <c r="N352"/>
      <c r="Q352"/>
      <c r="R352"/>
      <c r="S352"/>
    </row>
    <row r="353" spans="12:19" x14ac:dyDescent="0.3">
      <c r="L353"/>
      <c r="M353"/>
      <c r="N353"/>
      <c r="Q353"/>
      <c r="R353"/>
      <c r="S353"/>
    </row>
    <row r="354" spans="12:19" x14ac:dyDescent="0.3">
      <c r="L354"/>
      <c r="M354"/>
      <c r="N354"/>
      <c r="Q354"/>
      <c r="R354"/>
      <c r="S354"/>
    </row>
    <row r="355" spans="12:19" x14ac:dyDescent="0.3">
      <c r="L355"/>
      <c r="M355"/>
      <c r="N355"/>
      <c r="Q355"/>
      <c r="R355"/>
      <c r="S355"/>
    </row>
    <row r="356" spans="12:19" x14ac:dyDescent="0.3">
      <c r="L356"/>
      <c r="M356"/>
      <c r="N356"/>
      <c r="Q356"/>
      <c r="R356"/>
      <c r="S356"/>
    </row>
    <row r="357" spans="12:19" x14ac:dyDescent="0.3">
      <c r="L357"/>
      <c r="M357"/>
      <c r="N357"/>
      <c r="Q357"/>
      <c r="R357"/>
      <c r="S357"/>
    </row>
    <row r="358" spans="12:19" x14ac:dyDescent="0.3">
      <c r="L358"/>
      <c r="M358"/>
      <c r="N358"/>
      <c r="Q358"/>
      <c r="R358"/>
      <c r="S358"/>
    </row>
    <row r="359" spans="12:19" x14ac:dyDescent="0.3">
      <c r="L359"/>
      <c r="M359"/>
      <c r="N359"/>
      <c r="Q359"/>
      <c r="R359"/>
      <c r="S359"/>
    </row>
    <row r="360" spans="12:19" x14ac:dyDescent="0.3">
      <c r="L360"/>
      <c r="M360"/>
      <c r="N360"/>
      <c r="Q360"/>
      <c r="R360"/>
      <c r="S360"/>
    </row>
    <row r="361" spans="12:19" x14ac:dyDescent="0.3">
      <c r="L361"/>
      <c r="M361"/>
      <c r="N361"/>
      <c r="Q361"/>
      <c r="R361"/>
      <c r="S361"/>
    </row>
    <row r="362" spans="12:19" x14ac:dyDescent="0.3">
      <c r="L362"/>
      <c r="M362"/>
      <c r="N362"/>
      <c r="Q362"/>
      <c r="R362"/>
      <c r="S362"/>
    </row>
    <row r="363" spans="12:19" x14ac:dyDescent="0.3">
      <c r="L363"/>
      <c r="M363"/>
      <c r="N363"/>
      <c r="Q363"/>
      <c r="R363"/>
      <c r="S363"/>
    </row>
    <row r="364" spans="12:19" x14ac:dyDescent="0.3">
      <c r="L364"/>
      <c r="M364"/>
      <c r="N364"/>
      <c r="Q364"/>
      <c r="R364"/>
      <c r="S364"/>
    </row>
    <row r="365" spans="12:19" x14ac:dyDescent="0.3">
      <c r="L365"/>
      <c r="M365"/>
      <c r="N365"/>
      <c r="Q365"/>
      <c r="R365"/>
      <c r="S365"/>
    </row>
    <row r="366" spans="12:19" x14ac:dyDescent="0.3">
      <c r="L366"/>
      <c r="M366"/>
      <c r="N366"/>
      <c r="Q366"/>
      <c r="R366"/>
      <c r="S366"/>
    </row>
    <row r="367" spans="12:19" x14ac:dyDescent="0.3">
      <c r="L367"/>
      <c r="M367"/>
      <c r="N367"/>
      <c r="Q367"/>
      <c r="R367"/>
      <c r="S367"/>
    </row>
    <row r="368" spans="12:19" x14ac:dyDescent="0.3">
      <c r="L368"/>
      <c r="M368"/>
      <c r="N368"/>
      <c r="Q368"/>
      <c r="R368"/>
      <c r="S368"/>
    </row>
    <row r="369" spans="12:19" x14ac:dyDescent="0.3">
      <c r="L369"/>
      <c r="M369"/>
      <c r="N369"/>
      <c r="Q369"/>
      <c r="R369"/>
      <c r="S369"/>
    </row>
    <row r="370" spans="12:19" x14ac:dyDescent="0.3">
      <c r="L370"/>
      <c r="M370"/>
      <c r="N370"/>
      <c r="Q370"/>
      <c r="R370"/>
      <c r="S370"/>
    </row>
    <row r="371" spans="12:19" x14ac:dyDescent="0.3">
      <c r="L371"/>
      <c r="M371"/>
      <c r="N371"/>
      <c r="Q371"/>
      <c r="R371"/>
      <c r="S371"/>
    </row>
    <row r="372" spans="12:19" x14ac:dyDescent="0.3">
      <c r="L372"/>
      <c r="M372"/>
      <c r="N372"/>
      <c r="Q372"/>
      <c r="R372"/>
      <c r="S372"/>
    </row>
    <row r="373" spans="12:19" x14ac:dyDescent="0.3">
      <c r="L373"/>
      <c r="M373"/>
      <c r="N373"/>
      <c r="Q373"/>
      <c r="R373"/>
      <c r="S373"/>
    </row>
    <row r="374" spans="12:19" x14ac:dyDescent="0.3">
      <c r="L374"/>
      <c r="M374"/>
      <c r="N374"/>
      <c r="Q374"/>
      <c r="R374"/>
      <c r="S374"/>
    </row>
    <row r="375" spans="12:19" x14ac:dyDescent="0.3">
      <c r="L375"/>
      <c r="M375"/>
      <c r="N375"/>
      <c r="Q375"/>
      <c r="R375"/>
      <c r="S375"/>
    </row>
    <row r="376" spans="12:19" x14ac:dyDescent="0.3">
      <c r="L376"/>
      <c r="M376"/>
      <c r="N376"/>
      <c r="Q376"/>
      <c r="R376"/>
      <c r="S376"/>
    </row>
    <row r="377" spans="12:19" x14ac:dyDescent="0.3">
      <c r="L377"/>
      <c r="M377"/>
      <c r="N377"/>
      <c r="Q377"/>
      <c r="R377"/>
      <c r="S377"/>
    </row>
    <row r="378" spans="12:19" x14ac:dyDescent="0.3">
      <c r="L378"/>
      <c r="M378"/>
      <c r="N378"/>
      <c r="Q378"/>
      <c r="R378"/>
      <c r="S378"/>
    </row>
    <row r="379" spans="12:19" x14ac:dyDescent="0.3">
      <c r="L379"/>
      <c r="M379"/>
      <c r="N379"/>
      <c r="Q379"/>
      <c r="R379"/>
      <c r="S379"/>
    </row>
    <row r="380" spans="12:19" x14ac:dyDescent="0.3">
      <c r="L380"/>
      <c r="M380"/>
      <c r="N380"/>
      <c r="Q380"/>
      <c r="R380"/>
      <c r="S380"/>
    </row>
    <row r="381" spans="12:19" x14ac:dyDescent="0.3">
      <c r="L381"/>
      <c r="M381"/>
      <c r="N381"/>
      <c r="Q381"/>
      <c r="R381"/>
      <c r="S381"/>
    </row>
    <row r="382" spans="12:19" x14ac:dyDescent="0.3">
      <c r="L382"/>
      <c r="M382"/>
      <c r="N382"/>
      <c r="Q382"/>
      <c r="R382"/>
      <c r="S382"/>
    </row>
    <row r="383" spans="12:19" x14ac:dyDescent="0.3">
      <c r="L383"/>
      <c r="M383"/>
      <c r="N383"/>
      <c r="Q383"/>
      <c r="R383"/>
      <c r="S383"/>
    </row>
    <row r="384" spans="12:19" x14ac:dyDescent="0.3">
      <c r="L384"/>
      <c r="M384"/>
      <c r="N384"/>
      <c r="Q384"/>
      <c r="R384"/>
      <c r="S384"/>
    </row>
    <row r="385" spans="12:19" x14ac:dyDescent="0.3">
      <c r="L385"/>
      <c r="M385"/>
      <c r="N385"/>
      <c r="Q385"/>
      <c r="R385"/>
      <c r="S385"/>
    </row>
    <row r="386" spans="12:19" x14ac:dyDescent="0.3">
      <c r="L386"/>
      <c r="M386"/>
      <c r="N386"/>
      <c r="Q386"/>
      <c r="R386"/>
      <c r="S386"/>
    </row>
    <row r="387" spans="12:19" x14ac:dyDescent="0.3">
      <c r="L387"/>
      <c r="M387"/>
      <c r="N387"/>
      <c r="Q387"/>
      <c r="R387"/>
      <c r="S387"/>
    </row>
    <row r="388" spans="12:19" x14ac:dyDescent="0.3">
      <c r="L388"/>
      <c r="M388"/>
      <c r="N388"/>
      <c r="Q388"/>
      <c r="R388"/>
      <c r="S388"/>
    </row>
    <row r="389" spans="12:19" x14ac:dyDescent="0.3">
      <c r="L389"/>
      <c r="M389"/>
      <c r="N389"/>
      <c r="Q389"/>
      <c r="R389"/>
      <c r="S389"/>
    </row>
    <row r="390" spans="12:19" x14ac:dyDescent="0.3">
      <c r="L390"/>
      <c r="M390"/>
      <c r="N390"/>
      <c r="Q390"/>
      <c r="R390"/>
      <c r="S390"/>
    </row>
    <row r="391" spans="12:19" x14ac:dyDescent="0.3">
      <c r="L391"/>
      <c r="M391"/>
      <c r="N391"/>
      <c r="Q391"/>
      <c r="R391"/>
      <c r="S391"/>
    </row>
    <row r="392" spans="12:19" x14ac:dyDescent="0.3">
      <c r="L392"/>
      <c r="M392"/>
      <c r="N392"/>
      <c r="Q392"/>
      <c r="R392"/>
      <c r="S392"/>
    </row>
    <row r="393" spans="12:19" x14ac:dyDescent="0.3">
      <c r="L393"/>
      <c r="M393"/>
      <c r="N393"/>
      <c r="Q393"/>
      <c r="R393"/>
      <c r="S393"/>
    </row>
    <row r="394" spans="12:19" x14ac:dyDescent="0.3">
      <c r="L394"/>
      <c r="M394"/>
      <c r="N394"/>
      <c r="Q394"/>
      <c r="R394"/>
      <c r="S394"/>
    </row>
    <row r="395" spans="12:19" x14ac:dyDescent="0.3">
      <c r="L395"/>
      <c r="M395"/>
      <c r="N395"/>
      <c r="Q395"/>
      <c r="R395"/>
      <c r="S395"/>
    </row>
    <row r="396" spans="12:19" x14ac:dyDescent="0.3">
      <c r="L396"/>
      <c r="M396"/>
      <c r="N396"/>
      <c r="Q396"/>
      <c r="R396"/>
      <c r="S396"/>
    </row>
    <row r="397" spans="12:19" x14ac:dyDescent="0.3">
      <c r="L397"/>
      <c r="M397"/>
      <c r="N397"/>
      <c r="Q397"/>
      <c r="R397"/>
      <c r="S397"/>
    </row>
    <row r="398" spans="12:19" x14ac:dyDescent="0.3">
      <c r="L398"/>
      <c r="M398"/>
      <c r="N398"/>
      <c r="Q398"/>
      <c r="R398"/>
      <c r="S398"/>
    </row>
    <row r="399" spans="12:19" x14ac:dyDescent="0.3">
      <c r="L399"/>
      <c r="M399"/>
      <c r="N399"/>
      <c r="Q399"/>
      <c r="R399"/>
      <c r="S399"/>
    </row>
    <row r="400" spans="12:19" x14ac:dyDescent="0.3">
      <c r="L400"/>
      <c r="M400"/>
      <c r="N400"/>
      <c r="Q400"/>
      <c r="R400"/>
      <c r="S400"/>
    </row>
    <row r="401" spans="12:19" x14ac:dyDescent="0.3">
      <c r="L401"/>
      <c r="M401"/>
      <c r="N401"/>
      <c r="Q401"/>
      <c r="R401"/>
      <c r="S401"/>
    </row>
    <row r="402" spans="12:19" x14ac:dyDescent="0.3">
      <c r="L402"/>
      <c r="M402"/>
      <c r="N402"/>
      <c r="Q402"/>
      <c r="R402"/>
      <c r="S402"/>
    </row>
    <row r="403" spans="12:19" x14ac:dyDescent="0.3">
      <c r="L403"/>
      <c r="M403"/>
      <c r="N403"/>
      <c r="Q403"/>
      <c r="R403"/>
      <c r="S403"/>
    </row>
    <row r="404" spans="12:19" x14ac:dyDescent="0.3">
      <c r="L404"/>
      <c r="M404"/>
      <c r="N404"/>
      <c r="Q404"/>
      <c r="R404"/>
      <c r="S404"/>
    </row>
    <row r="405" spans="12:19" x14ac:dyDescent="0.3">
      <c r="L405"/>
      <c r="M405"/>
      <c r="N405"/>
      <c r="Q405"/>
      <c r="R405"/>
      <c r="S405"/>
    </row>
    <row r="406" spans="12:19" x14ac:dyDescent="0.3">
      <c r="L406"/>
      <c r="M406"/>
      <c r="N406"/>
      <c r="Q406"/>
      <c r="R406"/>
      <c r="S406"/>
    </row>
    <row r="407" spans="12:19" x14ac:dyDescent="0.3">
      <c r="L407"/>
      <c r="M407"/>
      <c r="N407"/>
      <c r="Q407"/>
      <c r="R407"/>
      <c r="S407"/>
    </row>
    <row r="408" spans="12:19" x14ac:dyDescent="0.3">
      <c r="L408"/>
      <c r="M408"/>
      <c r="N408"/>
      <c r="Q408"/>
      <c r="R408"/>
      <c r="S408"/>
    </row>
    <row r="409" spans="12:19" x14ac:dyDescent="0.3">
      <c r="L409"/>
      <c r="M409"/>
      <c r="N409"/>
      <c r="Q409"/>
      <c r="R409"/>
      <c r="S409"/>
    </row>
    <row r="410" spans="12:19" x14ac:dyDescent="0.3">
      <c r="L410"/>
      <c r="M410"/>
      <c r="N410"/>
      <c r="Q410"/>
      <c r="R410"/>
      <c r="S410"/>
    </row>
    <row r="411" spans="12:19" x14ac:dyDescent="0.3">
      <c r="L411"/>
      <c r="M411"/>
      <c r="N411"/>
      <c r="Q411"/>
      <c r="R411"/>
      <c r="S411"/>
    </row>
    <row r="412" spans="12:19" x14ac:dyDescent="0.3">
      <c r="L412"/>
      <c r="M412"/>
      <c r="N412"/>
      <c r="Q412"/>
      <c r="R412"/>
      <c r="S412"/>
    </row>
    <row r="413" spans="12:19" x14ac:dyDescent="0.3">
      <c r="L413"/>
      <c r="M413"/>
      <c r="N413"/>
      <c r="Q413"/>
      <c r="R413"/>
      <c r="S413"/>
    </row>
    <row r="414" spans="12:19" x14ac:dyDescent="0.3">
      <c r="L414"/>
      <c r="M414"/>
      <c r="N414"/>
      <c r="Q414"/>
      <c r="R414"/>
      <c r="S414"/>
    </row>
    <row r="415" spans="12:19" x14ac:dyDescent="0.3">
      <c r="L415"/>
      <c r="M415"/>
      <c r="N415"/>
      <c r="Q415"/>
      <c r="R415"/>
      <c r="S415"/>
    </row>
    <row r="416" spans="12:19" x14ac:dyDescent="0.3">
      <c r="L416"/>
      <c r="M416"/>
      <c r="N416"/>
      <c r="Q416"/>
      <c r="R416"/>
      <c r="S416"/>
    </row>
    <row r="417" spans="12:19" x14ac:dyDescent="0.3">
      <c r="L417"/>
      <c r="M417"/>
      <c r="N417"/>
      <c r="Q417"/>
      <c r="R417"/>
      <c r="S417"/>
    </row>
    <row r="418" spans="12:19" x14ac:dyDescent="0.3">
      <c r="L418"/>
      <c r="M418"/>
      <c r="N418"/>
      <c r="Q418"/>
      <c r="R418"/>
      <c r="S418"/>
    </row>
    <row r="419" spans="12:19" x14ac:dyDescent="0.3">
      <c r="L419"/>
      <c r="M419"/>
      <c r="N419"/>
      <c r="Q419"/>
      <c r="R419"/>
      <c r="S419"/>
    </row>
    <row r="420" spans="12:19" x14ac:dyDescent="0.3">
      <c r="L420"/>
      <c r="M420"/>
      <c r="N420"/>
      <c r="Q420"/>
      <c r="R420"/>
      <c r="S420"/>
    </row>
    <row r="421" spans="12:19" x14ac:dyDescent="0.3">
      <c r="L421"/>
      <c r="M421"/>
      <c r="N421"/>
      <c r="Q421"/>
      <c r="R421"/>
      <c r="S421"/>
    </row>
    <row r="422" spans="12:19" x14ac:dyDescent="0.3">
      <c r="L422"/>
      <c r="M422"/>
      <c r="N422"/>
      <c r="Q422"/>
      <c r="R422"/>
      <c r="S422"/>
    </row>
    <row r="423" spans="12:19" x14ac:dyDescent="0.3">
      <c r="L423"/>
      <c r="M423"/>
      <c r="N423"/>
      <c r="Q423"/>
      <c r="R423"/>
      <c r="S423"/>
    </row>
    <row r="424" spans="12:19" x14ac:dyDescent="0.3">
      <c r="L424"/>
      <c r="M424"/>
      <c r="N424"/>
      <c r="Q424"/>
      <c r="R424"/>
      <c r="S424"/>
    </row>
    <row r="425" spans="12:19" x14ac:dyDescent="0.3">
      <c r="L425"/>
      <c r="M425"/>
      <c r="N425"/>
      <c r="Q425"/>
      <c r="R425"/>
      <c r="S425"/>
    </row>
    <row r="426" spans="12:19" x14ac:dyDescent="0.3">
      <c r="L426"/>
      <c r="M426"/>
      <c r="N426"/>
      <c r="Q426"/>
      <c r="R426"/>
      <c r="S426"/>
    </row>
    <row r="427" spans="12:19" x14ac:dyDescent="0.3">
      <c r="L427"/>
      <c r="M427"/>
      <c r="N427"/>
      <c r="Q427"/>
      <c r="R427"/>
      <c r="S427"/>
    </row>
    <row r="428" spans="12:19" x14ac:dyDescent="0.3">
      <c r="L428"/>
      <c r="M428"/>
      <c r="N428"/>
      <c r="Q428"/>
      <c r="R428"/>
      <c r="S428"/>
    </row>
    <row r="429" spans="12:19" x14ac:dyDescent="0.3">
      <c r="L429"/>
      <c r="M429"/>
      <c r="N429"/>
      <c r="Q429"/>
      <c r="R429"/>
      <c r="S429"/>
    </row>
    <row r="430" spans="12:19" x14ac:dyDescent="0.3">
      <c r="L430"/>
      <c r="M430"/>
      <c r="N430"/>
      <c r="Q430"/>
      <c r="R430"/>
      <c r="S430"/>
    </row>
    <row r="431" spans="12:19" x14ac:dyDescent="0.3">
      <c r="L431"/>
      <c r="M431"/>
      <c r="N431"/>
      <c r="Q431"/>
      <c r="R431"/>
      <c r="S431"/>
    </row>
    <row r="432" spans="12:19" x14ac:dyDescent="0.3">
      <c r="L432"/>
      <c r="M432"/>
      <c r="N432"/>
      <c r="Q432"/>
      <c r="R432"/>
      <c r="S432"/>
    </row>
    <row r="433" spans="12:19" x14ac:dyDescent="0.3">
      <c r="L433"/>
      <c r="M433"/>
      <c r="N433"/>
      <c r="Q433"/>
      <c r="R433"/>
      <c r="S433"/>
    </row>
    <row r="434" spans="12:19" x14ac:dyDescent="0.3">
      <c r="L434"/>
      <c r="M434"/>
      <c r="N434"/>
      <c r="Q434"/>
      <c r="R434"/>
      <c r="S434"/>
    </row>
    <row r="435" spans="12:19" x14ac:dyDescent="0.3">
      <c r="L435"/>
      <c r="M435"/>
      <c r="N435"/>
      <c r="Q435"/>
      <c r="R435"/>
      <c r="S435"/>
    </row>
    <row r="436" spans="12:19" x14ac:dyDescent="0.3">
      <c r="L436"/>
      <c r="M436"/>
      <c r="N436"/>
      <c r="Q436"/>
      <c r="R436"/>
      <c r="S436"/>
    </row>
    <row r="437" spans="12:19" x14ac:dyDescent="0.3">
      <c r="L437"/>
      <c r="M437"/>
      <c r="N437"/>
      <c r="Q437"/>
      <c r="R437"/>
      <c r="S437"/>
    </row>
    <row r="438" spans="12:19" x14ac:dyDescent="0.3">
      <c r="L438"/>
      <c r="M438"/>
      <c r="N438"/>
      <c r="Q438"/>
      <c r="R438"/>
      <c r="S438"/>
    </row>
    <row r="439" spans="12:19" x14ac:dyDescent="0.3">
      <c r="L439"/>
      <c r="M439"/>
      <c r="N439"/>
      <c r="Q439"/>
      <c r="R439"/>
      <c r="S439"/>
    </row>
    <row r="440" spans="12:19" x14ac:dyDescent="0.3">
      <c r="L440"/>
      <c r="M440"/>
      <c r="N440"/>
      <c r="Q440"/>
      <c r="R440"/>
      <c r="S440"/>
    </row>
    <row r="441" spans="12:19" x14ac:dyDescent="0.3">
      <c r="L441"/>
      <c r="M441"/>
      <c r="N441"/>
      <c r="Q441"/>
      <c r="R441"/>
      <c r="S441"/>
    </row>
    <row r="442" spans="12:19" x14ac:dyDescent="0.3">
      <c r="L442"/>
      <c r="M442"/>
      <c r="N442"/>
      <c r="Q442"/>
      <c r="R442"/>
      <c r="S442"/>
    </row>
    <row r="443" spans="12:19" x14ac:dyDescent="0.3">
      <c r="L443"/>
      <c r="M443"/>
      <c r="N443"/>
      <c r="Q443"/>
      <c r="R443"/>
      <c r="S443"/>
    </row>
    <row r="444" spans="12:19" x14ac:dyDescent="0.3">
      <c r="L444"/>
      <c r="M444"/>
      <c r="N444"/>
      <c r="Q444"/>
      <c r="R444"/>
      <c r="S444"/>
    </row>
    <row r="445" spans="12:19" x14ac:dyDescent="0.3">
      <c r="L445"/>
      <c r="M445"/>
      <c r="N445"/>
      <c r="Q445"/>
      <c r="R445"/>
      <c r="S445"/>
    </row>
    <row r="446" spans="12:19" x14ac:dyDescent="0.3">
      <c r="L446"/>
      <c r="M446"/>
      <c r="N446"/>
      <c r="Q446"/>
      <c r="R446"/>
      <c r="S446"/>
    </row>
    <row r="447" spans="12:19" x14ac:dyDescent="0.3">
      <c r="L447"/>
      <c r="M447"/>
      <c r="N447"/>
      <c r="Q447"/>
      <c r="R447"/>
      <c r="S447"/>
    </row>
    <row r="448" spans="12:19" x14ac:dyDescent="0.3">
      <c r="L448"/>
      <c r="M448"/>
      <c r="N448"/>
      <c r="Q448"/>
      <c r="R448"/>
      <c r="S448"/>
    </row>
    <row r="449" spans="12:19" x14ac:dyDescent="0.3">
      <c r="L449"/>
      <c r="M449"/>
      <c r="N449"/>
      <c r="Q449"/>
      <c r="R449"/>
      <c r="S449"/>
    </row>
    <row r="450" spans="12:19" x14ac:dyDescent="0.3">
      <c r="L450"/>
      <c r="M450"/>
      <c r="N450"/>
      <c r="Q450"/>
      <c r="R450"/>
      <c r="S450"/>
    </row>
    <row r="451" spans="12:19" x14ac:dyDescent="0.3">
      <c r="L451"/>
      <c r="M451"/>
      <c r="N451"/>
      <c r="Q451"/>
      <c r="R451"/>
      <c r="S451"/>
    </row>
    <row r="452" spans="12:19" x14ac:dyDescent="0.3">
      <c r="L452"/>
      <c r="M452"/>
      <c r="N452"/>
      <c r="Q452"/>
      <c r="R452"/>
      <c r="S452"/>
    </row>
    <row r="453" spans="12:19" x14ac:dyDescent="0.3">
      <c r="L453"/>
      <c r="M453"/>
      <c r="N453"/>
      <c r="Q453"/>
      <c r="R453"/>
      <c r="S453"/>
    </row>
    <row r="454" spans="12:19" x14ac:dyDescent="0.3">
      <c r="L454"/>
      <c r="M454"/>
      <c r="N454"/>
      <c r="Q454"/>
      <c r="R454"/>
      <c r="S454"/>
    </row>
    <row r="455" spans="12:19" x14ac:dyDescent="0.3">
      <c r="L455"/>
      <c r="M455"/>
      <c r="N455"/>
      <c r="Q455"/>
      <c r="R455"/>
      <c r="S455"/>
    </row>
    <row r="456" spans="12:19" x14ac:dyDescent="0.3">
      <c r="L456"/>
      <c r="M456"/>
      <c r="N456"/>
      <c r="Q456"/>
      <c r="R456"/>
      <c r="S456"/>
    </row>
    <row r="457" spans="12:19" x14ac:dyDescent="0.3">
      <c r="L457"/>
      <c r="M457"/>
      <c r="N457"/>
      <c r="Q457"/>
      <c r="R457"/>
      <c r="S457"/>
    </row>
    <row r="458" spans="12:19" x14ac:dyDescent="0.3">
      <c r="L458"/>
      <c r="M458"/>
      <c r="N458"/>
      <c r="Q458"/>
      <c r="R458"/>
      <c r="S458"/>
    </row>
    <row r="459" spans="12:19" x14ac:dyDescent="0.3">
      <c r="L459"/>
      <c r="M459"/>
      <c r="N459"/>
      <c r="Q459"/>
      <c r="R459"/>
      <c r="S459"/>
    </row>
    <row r="460" spans="12:19" x14ac:dyDescent="0.3">
      <c r="L460"/>
      <c r="M460"/>
      <c r="N460"/>
      <c r="Q460"/>
      <c r="R460"/>
      <c r="S460"/>
    </row>
    <row r="461" spans="12:19" x14ac:dyDescent="0.3">
      <c r="L461"/>
      <c r="M461"/>
      <c r="N461"/>
      <c r="Q461"/>
      <c r="R461"/>
      <c r="S461"/>
    </row>
    <row r="462" spans="12:19" x14ac:dyDescent="0.3">
      <c r="L462"/>
      <c r="M462"/>
      <c r="N462"/>
      <c r="Q462"/>
      <c r="R462"/>
      <c r="S462"/>
    </row>
    <row r="463" spans="12:19" x14ac:dyDescent="0.3">
      <c r="L463"/>
      <c r="M463"/>
      <c r="N463"/>
      <c r="Q463"/>
      <c r="R463"/>
      <c r="S463"/>
    </row>
    <row r="464" spans="12:19" x14ac:dyDescent="0.3">
      <c r="L464"/>
      <c r="M464"/>
      <c r="N464"/>
      <c r="Q464"/>
      <c r="R464"/>
      <c r="S464"/>
    </row>
    <row r="465" spans="12:19" x14ac:dyDescent="0.3">
      <c r="L465"/>
      <c r="M465"/>
      <c r="N465"/>
      <c r="Q465"/>
      <c r="R465"/>
      <c r="S465"/>
    </row>
    <row r="466" spans="12:19" x14ac:dyDescent="0.3">
      <c r="L466"/>
      <c r="M466"/>
      <c r="N466"/>
      <c r="Q466"/>
      <c r="R466"/>
      <c r="S466"/>
    </row>
    <row r="467" spans="12:19" x14ac:dyDescent="0.3">
      <c r="L467"/>
      <c r="M467"/>
      <c r="N467"/>
      <c r="Q467"/>
      <c r="R467"/>
      <c r="S467"/>
    </row>
    <row r="468" spans="12:19" x14ac:dyDescent="0.3">
      <c r="L468"/>
      <c r="M468"/>
      <c r="N468"/>
      <c r="Q468"/>
      <c r="R468"/>
      <c r="S468"/>
    </row>
    <row r="469" spans="12:19" x14ac:dyDescent="0.3">
      <c r="L469"/>
      <c r="M469"/>
      <c r="N469"/>
      <c r="Q469"/>
      <c r="R469"/>
      <c r="S469"/>
    </row>
    <row r="470" spans="12:19" x14ac:dyDescent="0.3">
      <c r="L470"/>
      <c r="M470"/>
      <c r="N470"/>
      <c r="Q470"/>
      <c r="R470"/>
      <c r="S470"/>
    </row>
    <row r="471" spans="12:19" x14ac:dyDescent="0.3">
      <c r="L471"/>
      <c r="M471"/>
      <c r="N471"/>
      <c r="Q471"/>
      <c r="R471"/>
      <c r="S471"/>
    </row>
    <row r="472" spans="12:19" x14ac:dyDescent="0.3">
      <c r="L472"/>
      <c r="M472"/>
      <c r="N472"/>
      <c r="Q472"/>
      <c r="R472"/>
      <c r="S472"/>
    </row>
    <row r="473" spans="12:19" x14ac:dyDescent="0.3">
      <c r="L473"/>
      <c r="M473"/>
      <c r="N473"/>
      <c r="Q473"/>
      <c r="R473"/>
      <c r="S473"/>
    </row>
    <row r="474" spans="12:19" x14ac:dyDescent="0.3">
      <c r="L474"/>
      <c r="M474"/>
      <c r="N474"/>
      <c r="Q474"/>
      <c r="R474"/>
      <c r="S474"/>
    </row>
    <row r="475" spans="12:19" x14ac:dyDescent="0.3">
      <c r="L475"/>
      <c r="M475"/>
      <c r="N475"/>
      <c r="Q475"/>
      <c r="R475"/>
      <c r="S475"/>
    </row>
    <row r="476" spans="12:19" x14ac:dyDescent="0.3">
      <c r="L476"/>
      <c r="M476"/>
      <c r="N476"/>
      <c r="Q476"/>
      <c r="R476"/>
      <c r="S476"/>
    </row>
    <row r="477" spans="12:19" x14ac:dyDescent="0.3">
      <c r="L477"/>
      <c r="M477"/>
      <c r="N477"/>
      <c r="Q477"/>
      <c r="R477"/>
      <c r="S477"/>
    </row>
    <row r="478" spans="12:19" x14ac:dyDescent="0.3">
      <c r="L478"/>
      <c r="M478"/>
      <c r="N478"/>
      <c r="Q478"/>
      <c r="R478"/>
      <c r="S478"/>
    </row>
    <row r="479" spans="12:19" x14ac:dyDescent="0.3">
      <c r="L479"/>
      <c r="M479"/>
      <c r="N479"/>
      <c r="Q479"/>
      <c r="R479"/>
      <c r="S479"/>
    </row>
    <row r="480" spans="12:19" x14ac:dyDescent="0.3">
      <c r="L480"/>
      <c r="M480"/>
      <c r="N480"/>
      <c r="Q480"/>
      <c r="R480"/>
      <c r="S480"/>
    </row>
    <row r="481" spans="12:19" x14ac:dyDescent="0.3">
      <c r="L481"/>
      <c r="M481"/>
      <c r="N481"/>
      <c r="Q481"/>
      <c r="R481"/>
      <c r="S481"/>
    </row>
    <row r="482" spans="12:19" x14ac:dyDescent="0.3">
      <c r="L482"/>
      <c r="M482"/>
      <c r="N482"/>
      <c r="Q482"/>
      <c r="R482"/>
      <c r="S482"/>
    </row>
    <row r="483" spans="12:19" x14ac:dyDescent="0.3">
      <c r="L483"/>
      <c r="M483"/>
      <c r="N483"/>
      <c r="Q483"/>
      <c r="R483"/>
      <c r="S483"/>
    </row>
    <row r="484" spans="12:19" x14ac:dyDescent="0.3">
      <c r="L484"/>
      <c r="M484"/>
      <c r="N484"/>
      <c r="Q484"/>
      <c r="R484"/>
      <c r="S484"/>
    </row>
    <row r="485" spans="12:19" x14ac:dyDescent="0.3">
      <c r="L485"/>
      <c r="M485"/>
      <c r="N485"/>
      <c r="Q485"/>
      <c r="R485"/>
      <c r="S485"/>
    </row>
    <row r="486" spans="12:19" x14ac:dyDescent="0.3">
      <c r="L486"/>
      <c r="M486"/>
      <c r="N486"/>
      <c r="Q486"/>
      <c r="R486"/>
      <c r="S486"/>
    </row>
    <row r="487" spans="12:19" x14ac:dyDescent="0.3">
      <c r="L487"/>
      <c r="M487"/>
      <c r="N487"/>
      <c r="Q487"/>
      <c r="R487"/>
      <c r="S487"/>
    </row>
    <row r="488" spans="12:19" x14ac:dyDescent="0.3">
      <c r="L488"/>
      <c r="M488"/>
      <c r="N488"/>
      <c r="Q488"/>
      <c r="R488"/>
      <c r="S488"/>
    </row>
    <row r="489" spans="12:19" x14ac:dyDescent="0.3">
      <c r="L489"/>
      <c r="M489"/>
      <c r="N489"/>
      <c r="Q489"/>
      <c r="R489"/>
      <c r="S489"/>
    </row>
    <row r="490" spans="12:19" x14ac:dyDescent="0.3">
      <c r="L490"/>
      <c r="M490"/>
      <c r="N490"/>
      <c r="Q490"/>
      <c r="R490"/>
      <c r="S490"/>
    </row>
    <row r="491" spans="12:19" x14ac:dyDescent="0.3">
      <c r="L491"/>
      <c r="M491"/>
      <c r="N491"/>
      <c r="Q491"/>
      <c r="R491"/>
      <c r="S491"/>
    </row>
    <row r="492" spans="12:19" x14ac:dyDescent="0.3">
      <c r="L492"/>
      <c r="M492"/>
      <c r="N492"/>
      <c r="Q492"/>
      <c r="R492"/>
      <c r="S492"/>
    </row>
    <row r="493" spans="12:19" x14ac:dyDescent="0.3">
      <c r="L493"/>
      <c r="M493"/>
      <c r="N493"/>
      <c r="Q493"/>
      <c r="R493"/>
      <c r="S493"/>
    </row>
    <row r="494" spans="12:19" x14ac:dyDescent="0.3">
      <c r="L494"/>
      <c r="M494"/>
      <c r="N494"/>
      <c r="Q494"/>
      <c r="R494"/>
      <c r="S494"/>
    </row>
    <row r="495" spans="12:19" x14ac:dyDescent="0.3">
      <c r="L495"/>
      <c r="M495"/>
      <c r="N495"/>
      <c r="Q495"/>
      <c r="R495"/>
      <c r="S495"/>
    </row>
    <row r="496" spans="12:19" x14ac:dyDescent="0.3">
      <c r="L496"/>
      <c r="M496"/>
      <c r="N496"/>
      <c r="Q496"/>
      <c r="R496"/>
      <c r="S496"/>
    </row>
    <row r="497" spans="12:19" x14ac:dyDescent="0.3">
      <c r="L497"/>
      <c r="M497"/>
      <c r="N497"/>
      <c r="Q497"/>
      <c r="R497"/>
      <c r="S497"/>
    </row>
    <row r="498" spans="12:19" x14ac:dyDescent="0.3">
      <c r="L498"/>
      <c r="M498"/>
      <c r="N498"/>
      <c r="Q498"/>
      <c r="R498"/>
      <c r="S498"/>
    </row>
    <row r="499" spans="12:19" x14ac:dyDescent="0.3">
      <c r="L499"/>
      <c r="M499"/>
      <c r="N499"/>
      <c r="Q499"/>
      <c r="R499"/>
      <c r="S499"/>
    </row>
    <row r="500" spans="12:19" x14ac:dyDescent="0.3">
      <c r="L500"/>
      <c r="M500"/>
      <c r="N500"/>
      <c r="Q500"/>
      <c r="R500"/>
      <c r="S500"/>
    </row>
    <row r="501" spans="12:19" x14ac:dyDescent="0.3">
      <c r="L501"/>
      <c r="M501"/>
      <c r="N501"/>
      <c r="Q501"/>
      <c r="R501"/>
      <c r="S501"/>
    </row>
    <row r="502" spans="12:19" x14ac:dyDescent="0.3">
      <c r="L502"/>
      <c r="M502"/>
      <c r="N502"/>
      <c r="Q502"/>
      <c r="R502"/>
      <c r="S502"/>
    </row>
    <row r="503" spans="12:19" x14ac:dyDescent="0.3">
      <c r="L503"/>
      <c r="M503"/>
      <c r="N503"/>
      <c r="Q503"/>
      <c r="R503"/>
      <c r="S503"/>
    </row>
    <row r="504" spans="12:19" x14ac:dyDescent="0.3">
      <c r="L504"/>
      <c r="M504"/>
      <c r="N504"/>
      <c r="Q504"/>
      <c r="R504"/>
      <c r="S504"/>
    </row>
    <row r="505" spans="12:19" x14ac:dyDescent="0.3">
      <c r="L505"/>
      <c r="M505"/>
      <c r="N505"/>
      <c r="Q505"/>
      <c r="R505"/>
      <c r="S505"/>
    </row>
    <row r="506" spans="12:19" x14ac:dyDescent="0.3">
      <c r="L506"/>
      <c r="M506"/>
      <c r="N50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55"/>
  <sheetViews>
    <sheetView topLeftCell="K1" workbookViewId="0">
      <pane ySplit="2" topLeftCell="A238" activePane="bottomLeft" state="frozen"/>
      <selection pane="bottomLeft" activeCell="P256" sqref="P256"/>
    </sheetView>
  </sheetViews>
  <sheetFormatPr defaultRowHeight="14.4" x14ac:dyDescent="0.3"/>
  <cols>
    <col min="1" max="1" width="12.44140625" customWidth="1"/>
    <col min="2" max="2" width="14.33203125" style="12" customWidth="1"/>
    <col min="3" max="3" width="19.109375" style="12" bestFit="1" customWidth="1"/>
    <col min="4" max="4" width="14.33203125" style="12" customWidth="1"/>
    <col min="5" max="5" width="1.33203125" style="7" customWidth="1"/>
    <col min="6" max="6" width="13.33203125" customWidth="1"/>
    <col min="7" max="7" width="27.88671875" bestFit="1" customWidth="1"/>
    <col min="8" max="8" width="25.33203125" customWidth="1"/>
    <col min="9" max="9" width="30" style="12" bestFit="1" customWidth="1"/>
    <col min="11" max="11" width="27.33203125" style="12" bestFit="1" customWidth="1"/>
    <col min="12" max="12" width="1.33203125" style="7" customWidth="1"/>
    <col min="13" max="13" width="13.33203125" customWidth="1"/>
    <col min="14" max="14" width="33" bestFit="1" customWidth="1"/>
    <col min="16" max="16" width="25.6640625" style="12" bestFit="1" customWidth="1"/>
    <col min="18" max="18" width="27.33203125" style="12" bestFit="1" customWidth="1"/>
  </cols>
  <sheetData>
    <row r="1" spans="1:21" ht="18.600000000000001" thickBot="1" x14ac:dyDescent="0.4">
      <c r="A1" s="34" t="s">
        <v>33</v>
      </c>
      <c r="B1" s="35"/>
      <c r="C1" s="35"/>
      <c r="D1" s="35"/>
      <c r="F1" s="36" t="s">
        <v>38</v>
      </c>
      <c r="G1" s="35"/>
      <c r="I1" s="19" t="s">
        <v>16</v>
      </c>
      <c r="K1" s="19" t="s">
        <v>20</v>
      </c>
      <c r="M1" s="36" t="s">
        <v>39</v>
      </c>
      <c r="N1" s="35"/>
      <c r="P1" s="19" t="s">
        <v>16</v>
      </c>
      <c r="R1" s="19" t="s">
        <v>20</v>
      </c>
    </row>
    <row r="2" spans="1:21" ht="15" thickTop="1" x14ac:dyDescent="0.3">
      <c r="B2" s="12" t="s">
        <v>13</v>
      </c>
      <c r="C2" s="12" t="s">
        <v>14</v>
      </c>
      <c r="D2" s="12" t="s">
        <v>41</v>
      </c>
      <c r="G2" s="33" t="s">
        <v>23</v>
      </c>
      <c r="H2" t="s">
        <v>41</v>
      </c>
      <c r="I2" s="12" t="s">
        <v>24</v>
      </c>
      <c r="J2" t="s">
        <v>18</v>
      </c>
      <c r="K2" s="12" t="s">
        <v>19</v>
      </c>
      <c r="N2" t="s">
        <v>25</v>
      </c>
      <c r="O2" t="s">
        <v>15</v>
      </c>
      <c r="P2" s="12" t="s">
        <v>17</v>
      </c>
      <c r="Q2" t="s">
        <v>18</v>
      </c>
      <c r="R2" s="12" t="s">
        <v>19</v>
      </c>
    </row>
    <row r="3" spans="1:21" x14ac:dyDescent="0.3">
      <c r="A3" s="3">
        <v>34059</v>
      </c>
      <c r="B3" s="13">
        <v>2.4193256765236666</v>
      </c>
      <c r="C3" s="13">
        <v>0.42007066197335169</v>
      </c>
      <c r="D3" s="13">
        <f>(1 - C3^3)^3</f>
        <v>0.7937002356477747</v>
      </c>
      <c r="F3" s="3">
        <v>34059</v>
      </c>
      <c r="G3" s="5">
        <f>indices!B271/indices!B270-1</f>
        <v>-2.416839916839908E-2</v>
      </c>
      <c r="H3" s="5">
        <f t="shared" ref="H3:H57" si="0">D3</f>
        <v>0.7937002356477747</v>
      </c>
      <c r="I3" s="20">
        <f>G3 * H3</f>
        <v>-1.9182464115187831E-2</v>
      </c>
      <c r="J3">
        <v>1</v>
      </c>
      <c r="K3" s="13">
        <f xml:space="preserve"> J3 * I3</f>
        <v>-1.9182464115187831E-2</v>
      </c>
      <c r="M3" s="3">
        <v>34059</v>
      </c>
      <c r="N3" s="5">
        <f>indices!D271/indices!D270-1</f>
        <v>5.5731005015791091E-4</v>
      </c>
      <c r="O3" s="5">
        <f t="shared" ref="O3:O57" si="1">D3</f>
        <v>0.7937002356477747</v>
      </c>
      <c r="P3" s="20">
        <f xml:space="preserve"> N3 * O3</f>
        <v>4.4233711813920703E-4</v>
      </c>
      <c r="Q3">
        <v>1</v>
      </c>
      <c r="R3" s="13">
        <f xml:space="preserve"> Q3 * O3</f>
        <v>0.7937002356477747</v>
      </c>
    </row>
    <row r="4" spans="1:21" x14ac:dyDescent="0.3">
      <c r="A4" s="3">
        <v>34089</v>
      </c>
      <c r="B4" s="13">
        <v>3.2429263624952402</v>
      </c>
      <c r="C4" s="13">
        <v>0.56307351963528962</v>
      </c>
      <c r="D4" s="13">
        <f t="shared" ref="D4:D67" si="2">(1 - C4^3)^3</f>
        <v>0.55435182983698927</v>
      </c>
      <c r="F4" s="3">
        <v>34089</v>
      </c>
      <c r="G4" s="5">
        <f>indices!B272/indices!B271-1</f>
        <v>2.6745291991630005E-2</v>
      </c>
      <c r="H4" s="5">
        <f t="shared" si="0"/>
        <v>0.55435182983698927</v>
      </c>
      <c r="I4" s="20">
        <f t="shared" ref="I4:I67" si="3">G4 * H4</f>
        <v>1.4826301555084668E-2</v>
      </c>
      <c r="J4">
        <v>1</v>
      </c>
      <c r="K4" s="13">
        <f t="shared" ref="K4:K67" si="4" xml:space="preserve"> J4 * I4</f>
        <v>1.4826301555084668E-2</v>
      </c>
      <c r="M4" s="3">
        <v>34089</v>
      </c>
      <c r="N4" s="5">
        <f>indices!D272/indices!D271-1</f>
        <v>-4.5488303007797937E-3</v>
      </c>
      <c r="O4" s="5">
        <f t="shared" si="1"/>
        <v>0.55435182983698927</v>
      </c>
      <c r="P4" s="20">
        <f t="shared" ref="P4:P67" si="5" xml:space="preserve"> N4 * O4</f>
        <v>-2.5216524008552211E-3</v>
      </c>
      <c r="Q4">
        <v>1</v>
      </c>
      <c r="R4" s="13">
        <f t="shared" ref="R4:R67" si="6" xml:space="preserve"> Q4 * O4</f>
        <v>0.55435182983698927</v>
      </c>
    </row>
    <row r="5" spans="1:21" x14ac:dyDescent="0.3">
      <c r="A5" s="3">
        <v>34120</v>
      </c>
      <c r="B5" s="13">
        <v>3.169537181610953</v>
      </c>
      <c r="C5" s="13">
        <v>0.5503308607634827</v>
      </c>
      <c r="D5" s="13">
        <f t="shared" si="2"/>
        <v>0.57868543277931028</v>
      </c>
      <c r="F5" s="3">
        <v>34120</v>
      </c>
      <c r="G5" s="5">
        <f>indices!B273/indices!B272-1</f>
        <v>2.927226915666381E-3</v>
      </c>
      <c r="H5" s="5">
        <f t="shared" si="0"/>
        <v>0.57868543277931028</v>
      </c>
      <c r="I5" s="20">
        <f t="shared" si="3"/>
        <v>1.6939435745356452E-3</v>
      </c>
      <c r="J5">
        <v>1</v>
      </c>
      <c r="K5" s="13">
        <f t="shared" si="4"/>
        <v>1.6939435745356452E-3</v>
      </c>
      <c r="M5" s="3">
        <v>34120</v>
      </c>
      <c r="N5" s="5">
        <f>indices!D273/indices!D272-1</f>
        <v>1.1563928005222435E-2</v>
      </c>
      <c r="O5" s="5">
        <f t="shared" si="1"/>
        <v>0.57868543277931028</v>
      </c>
      <c r="P5" s="20">
        <f t="shared" si="5"/>
        <v>6.6918766823309307E-3</v>
      </c>
      <c r="Q5">
        <v>1</v>
      </c>
      <c r="R5" s="13">
        <f t="shared" si="6"/>
        <v>0.57868543277931028</v>
      </c>
    </row>
    <row r="6" spans="1:21" x14ac:dyDescent="0.3">
      <c r="A6" s="3">
        <v>34150</v>
      </c>
      <c r="B6" s="13">
        <v>3.5690403152287664</v>
      </c>
      <c r="C6" s="13">
        <v>0.61969710914737264</v>
      </c>
      <c r="D6" s="13">
        <f t="shared" si="2"/>
        <v>0.44248752405395941</v>
      </c>
      <c r="F6" s="3">
        <v>34150</v>
      </c>
      <c r="G6" s="5">
        <f>indices!B274/indices!B273-1</f>
        <v>-4.0270440019212206E-3</v>
      </c>
      <c r="H6" s="5">
        <f t="shared" si="0"/>
        <v>0.44248752405395941</v>
      </c>
      <c r="I6" s="20">
        <f t="shared" si="3"/>
        <v>-1.7819167296664691E-3</v>
      </c>
      <c r="J6">
        <v>1</v>
      </c>
      <c r="K6" s="13">
        <f t="shared" si="4"/>
        <v>-1.7819167296664691E-3</v>
      </c>
      <c r="M6" s="3">
        <v>34150</v>
      </c>
      <c r="N6" s="5">
        <f>indices!D274/indices!D273-1</f>
        <v>1.8438277864851749E-4</v>
      </c>
      <c r="O6" s="5">
        <f t="shared" si="1"/>
        <v>0.44248752405395941</v>
      </c>
      <c r="P6" s="20">
        <f t="shared" si="5"/>
        <v>8.1587079202371756E-5</v>
      </c>
      <c r="Q6">
        <v>1</v>
      </c>
      <c r="R6" s="13">
        <f t="shared" si="6"/>
        <v>0.44248752405395941</v>
      </c>
      <c r="U6" s="5">
        <f>SUM(I1:I253) / SUM(H3:H253)</f>
        <v>1.0305153801979057E-2</v>
      </c>
    </row>
    <row r="7" spans="1:21" x14ac:dyDescent="0.3">
      <c r="A7" s="3">
        <v>34180</v>
      </c>
      <c r="B7" s="13">
        <v>3.0086997218232225</v>
      </c>
      <c r="C7" s="13">
        <v>0.5224044435560955</v>
      </c>
      <c r="D7" s="13">
        <f t="shared" si="2"/>
        <v>0.63037618316385813</v>
      </c>
      <c r="F7" s="3">
        <v>34180</v>
      </c>
      <c r="G7" s="5">
        <f>indices!B275/indices!B274-1</f>
        <v>3.7947918985087981E-2</v>
      </c>
      <c r="H7" s="5">
        <f t="shared" si="0"/>
        <v>0.63037618316385813</v>
      </c>
      <c r="I7" s="20">
        <f t="shared" si="3"/>
        <v>2.392146432883107E-2</v>
      </c>
      <c r="J7">
        <v>1</v>
      </c>
      <c r="K7" s="13">
        <f t="shared" si="4"/>
        <v>2.392146432883107E-2</v>
      </c>
      <c r="M7" s="3">
        <v>34180</v>
      </c>
      <c r="N7" s="5">
        <f>indices!D275/indices!D274-1</f>
        <v>1.0600055304636369E-2</v>
      </c>
      <c r="O7" s="5">
        <f t="shared" si="1"/>
        <v>0.63037618316385813</v>
      </c>
      <c r="P7" s="20">
        <f t="shared" si="5"/>
        <v>6.6820224042624813E-3</v>
      </c>
      <c r="Q7">
        <v>1</v>
      </c>
      <c r="R7" s="13">
        <f t="shared" si="6"/>
        <v>0.63037618316385813</v>
      </c>
      <c r="U7">
        <f>SUM(P3:P253) / SUM(O3:O253)</f>
        <v>-1.9718286471788072E-4</v>
      </c>
    </row>
    <row r="8" spans="1:21" x14ac:dyDescent="0.3">
      <c r="A8" s="3">
        <v>34212</v>
      </c>
      <c r="B8" s="13">
        <v>2.7373801221989469</v>
      </c>
      <c r="C8" s="13">
        <v>0.4752948687987677</v>
      </c>
      <c r="D8" s="13">
        <f t="shared" si="2"/>
        <v>0.71123335883806194</v>
      </c>
      <c r="F8" s="3">
        <v>34212</v>
      </c>
      <c r="G8" s="5">
        <f>indices!B276/indices!B275-1</f>
        <v>-7.6659161573924273E-3</v>
      </c>
      <c r="H8" s="5">
        <f t="shared" si="0"/>
        <v>0.71123335883806194</v>
      </c>
      <c r="I8" s="20">
        <f t="shared" si="3"/>
        <v>-5.4522552971931855E-3</v>
      </c>
      <c r="J8">
        <v>1</v>
      </c>
      <c r="K8" s="13">
        <f t="shared" si="4"/>
        <v>-5.4522552971931855E-3</v>
      </c>
      <c r="M8" s="3">
        <v>34212</v>
      </c>
      <c r="N8" s="5">
        <f>indices!D276/indices!D275-1</f>
        <v>-4.0131338927398286E-3</v>
      </c>
      <c r="O8" s="5">
        <f t="shared" si="1"/>
        <v>0.71123335883806194</v>
      </c>
      <c r="P8" s="20">
        <f t="shared" si="5"/>
        <v>-2.8542746980002149E-3</v>
      </c>
      <c r="Q8">
        <v>1</v>
      </c>
      <c r="R8" s="13">
        <f t="shared" si="6"/>
        <v>0.71123335883806194</v>
      </c>
    </row>
    <row r="9" spans="1:21" x14ac:dyDescent="0.3">
      <c r="A9" s="3">
        <v>34242</v>
      </c>
      <c r="B9" s="13">
        <v>2.3345732730288526</v>
      </c>
      <c r="C9" s="13">
        <v>0.40535499198920322</v>
      </c>
      <c r="D9" s="13">
        <f t="shared" si="2"/>
        <v>0.81319830558890105</v>
      </c>
      <c r="F9" s="3">
        <v>34242</v>
      </c>
      <c r="G9" s="5">
        <f>indices!B277/indices!B276-1</f>
        <v>2.0690400302522782E-2</v>
      </c>
      <c r="H9" s="5">
        <f t="shared" si="0"/>
        <v>0.81319830558890105</v>
      </c>
      <c r="I9" s="20">
        <f t="shared" si="3"/>
        <v>1.6825398467967611E-2</v>
      </c>
      <c r="J9">
        <v>1</v>
      </c>
      <c r="K9" s="13">
        <f t="shared" si="4"/>
        <v>1.6825398467967611E-2</v>
      </c>
      <c r="M9" s="3">
        <v>34242</v>
      </c>
      <c r="N9" s="5">
        <f>indices!D277/indices!D276-1</f>
        <v>-1.1904761904761862E-3</v>
      </c>
      <c r="O9" s="5">
        <f t="shared" si="1"/>
        <v>0.81319830558890105</v>
      </c>
      <c r="P9" s="20">
        <f t="shared" si="5"/>
        <v>-9.6809322093916448E-4</v>
      </c>
      <c r="Q9">
        <v>1</v>
      </c>
      <c r="R9" s="13">
        <f t="shared" si="6"/>
        <v>0.81319830558890105</v>
      </c>
    </row>
    <row r="10" spans="1:21" x14ac:dyDescent="0.3">
      <c r="A10" s="3">
        <v>34271</v>
      </c>
      <c r="B10" s="13">
        <v>2.0743851564229896</v>
      </c>
      <c r="C10" s="13">
        <v>0.36017819109761173</v>
      </c>
      <c r="D10" s="13">
        <f t="shared" si="2"/>
        <v>0.86627180691421191</v>
      </c>
      <c r="F10" s="3">
        <v>34271</v>
      </c>
      <c r="G10" s="5">
        <f>indices!B278/indices!B277-1</f>
        <v>-9.54447620055765E-3</v>
      </c>
      <c r="H10" s="5">
        <f t="shared" si="0"/>
        <v>0.86627180691421191</v>
      </c>
      <c r="I10" s="20">
        <f t="shared" si="3"/>
        <v>-8.2681106443067681E-3</v>
      </c>
      <c r="J10">
        <v>1</v>
      </c>
      <c r="K10" s="13">
        <f t="shared" si="4"/>
        <v>-8.2681106443067681E-3</v>
      </c>
      <c r="M10" s="3">
        <v>34271</v>
      </c>
      <c r="N10" s="5">
        <f>indices!D278/indices!D277-1</f>
        <v>-1.5586320711469703E-2</v>
      </c>
      <c r="O10" s="5">
        <f t="shared" si="1"/>
        <v>0.86627180691421191</v>
      </c>
      <c r="P10" s="20">
        <f t="shared" si="5"/>
        <v>-1.3501990205869265E-2</v>
      </c>
      <c r="Q10">
        <v>1</v>
      </c>
      <c r="R10" s="13">
        <f t="shared" si="6"/>
        <v>0.86627180691421191</v>
      </c>
    </row>
    <row r="11" spans="1:21" x14ac:dyDescent="0.3">
      <c r="A11" s="3">
        <v>34303</v>
      </c>
      <c r="B11" s="13">
        <v>1.7334428535516175</v>
      </c>
      <c r="C11" s="13">
        <v>0.30097993587647542</v>
      </c>
      <c r="D11" s="13">
        <f t="shared" si="2"/>
        <v>0.92041360105908809</v>
      </c>
      <c r="F11" s="3">
        <v>34303</v>
      </c>
      <c r="G11" s="5">
        <f>indices!B279/indices!B278-1</f>
        <v>1.2094547656792853E-2</v>
      </c>
      <c r="H11" s="5">
        <f t="shared" si="0"/>
        <v>0.92041360105908809</v>
      </c>
      <c r="I11" s="20">
        <f t="shared" si="3"/>
        <v>1.1131986161969466E-2</v>
      </c>
      <c r="J11">
        <v>1</v>
      </c>
      <c r="K11" s="13">
        <f t="shared" si="4"/>
        <v>1.1131986161969466E-2</v>
      </c>
      <c r="M11" s="3">
        <v>34303</v>
      </c>
      <c r="N11" s="5">
        <f>indices!D279/indices!D278-1</f>
        <v>2.0489894756450244E-3</v>
      </c>
      <c r="O11" s="5">
        <f t="shared" si="1"/>
        <v>0.92041360105908809</v>
      </c>
      <c r="P11" s="20">
        <f t="shared" si="5"/>
        <v>1.8859177818106097E-3</v>
      </c>
      <c r="Q11">
        <v>1</v>
      </c>
      <c r="R11" s="13">
        <f t="shared" si="6"/>
        <v>0.92041360105908809</v>
      </c>
    </row>
    <row r="12" spans="1:21" x14ac:dyDescent="0.3">
      <c r="A12" s="3">
        <v>34334</v>
      </c>
      <c r="B12" s="13">
        <v>2.904912810333534</v>
      </c>
      <c r="C12" s="13">
        <v>0.50438378720680688</v>
      </c>
      <c r="D12" s="13">
        <f t="shared" si="2"/>
        <v>0.66233255317463202</v>
      </c>
      <c r="F12" s="3">
        <v>34334</v>
      </c>
      <c r="G12" s="5">
        <f>indices!B280/indices!B279-1</f>
        <v>3.4002111932418089E-2</v>
      </c>
      <c r="H12" s="5">
        <f t="shared" si="0"/>
        <v>0.66233255317463202</v>
      </c>
      <c r="I12" s="20">
        <f t="shared" si="3"/>
        <v>2.2520705609528093E-2</v>
      </c>
      <c r="J12">
        <v>1</v>
      </c>
      <c r="K12" s="13">
        <f t="shared" si="4"/>
        <v>2.2520705609528093E-2</v>
      </c>
      <c r="M12" s="3">
        <v>34334</v>
      </c>
      <c r="N12" s="5">
        <f>indices!D280/indices!D279-1</f>
        <v>7.4356352820894589E-3</v>
      </c>
      <c r="O12" s="5">
        <f t="shared" si="1"/>
        <v>0.66233255317463202</v>
      </c>
      <c r="P12" s="20">
        <f t="shared" si="5"/>
        <v>4.9248633008616869E-3</v>
      </c>
      <c r="Q12">
        <v>1</v>
      </c>
      <c r="R12" s="13">
        <f t="shared" si="6"/>
        <v>0.66233255317463202</v>
      </c>
    </row>
    <row r="13" spans="1:21" x14ac:dyDescent="0.3">
      <c r="A13" s="3">
        <v>34365</v>
      </c>
      <c r="B13" s="13">
        <v>2.1419626910350877</v>
      </c>
      <c r="C13" s="13">
        <v>0.37191176627291472</v>
      </c>
      <c r="D13" s="13">
        <f t="shared" si="2"/>
        <v>0.8534760973963158</v>
      </c>
      <c r="F13" s="3">
        <v>34365</v>
      </c>
      <c r="G13" s="5">
        <f>indices!B281/indices!B280-1</f>
        <v>-2.7148011982570663E-2</v>
      </c>
      <c r="H13" s="5">
        <f t="shared" si="0"/>
        <v>0.8534760973963158</v>
      </c>
      <c r="I13" s="20">
        <f t="shared" si="3"/>
        <v>-2.3170179318952829E-2</v>
      </c>
      <c r="J13">
        <v>1</v>
      </c>
      <c r="K13" s="13">
        <f t="shared" si="4"/>
        <v>-2.3170179318952829E-2</v>
      </c>
      <c r="M13" s="3">
        <v>34365</v>
      </c>
      <c r="N13" s="5">
        <f>indices!D281/indices!D280-1</f>
        <v>-2.4448749884675602E-2</v>
      </c>
      <c r="O13" s="5">
        <f t="shared" si="1"/>
        <v>0.8534760973963158</v>
      </c>
      <c r="P13" s="20">
        <f t="shared" si="5"/>
        <v>-2.0866423637791558E-2</v>
      </c>
      <c r="Q13">
        <v>1</v>
      </c>
      <c r="R13" s="13">
        <f t="shared" si="6"/>
        <v>0.8534760973963158</v>
      </c>
    </row>
    <row r="14" spans="1:21" x14ac:dyDescent="0.3">
      <c r="A14" s="3">
        <v>34393</v>
      </c>
      <c r="B14" s="13">
        <v>1.6750850452925852</v>
      </c>
      <c r="C14" s="13">
        <v>0.29084719377210921</v>
      </c>
      <c r="D14" s="13">
        <f t="shared" si="2"/>
        <v>0.92799096860216845</v>
      </c>
      <c r="F14" s="3">
        <v>34393</v>
      </c>
      <c r="G14" s="5">
        <f>indices!B282/indices!B281-1</f>
        <v>-4.3599209195724131E-2</v>
      </c>
      <c r="H14" s="5">
        <f t="shared" si="0"/>
        <v>0.92799096860216845</v>
      </c>
      <c r="I14" s="20">
        <f t="shared" si="3"/>
        <v>-4.0459672371828605E-2</v>
      </c>
      <c r="J14">
        <v>1</v>
      </c>
      <c r="K14" s="13">
        <f t="shared" si="4"/>
        <v>-4.0459672371828605E-2</v>
      </c>
      <c r="M14" s="3">
        <v>34393</v>
      </c>
      <c r="N14" s="5">
        <f>indices!D282/indices!D281-1</f>
        <v>-3.187062606393043E-2</v>
      </c>
      <c r="O14" s="5">
        <f t="shared" si="1"/>
        <v>0.92799096860216845</v>
      </c>
      <c r="P14" s="20">
        <f t="shared" si="5"/>
        <v>-2.9575653151024315E-2</v>
      </c>
      <c r="Q14">
        <v>1</v>
      </c>
      <c r="R14" s="13">
        <f t="shared" si="6"/>
        <v>0.92799096860216845</v>
      </c>
    </row>
    <row r="15" spans="1:21" x14ac:dyDescent="0.3">
      <c r="A15" s="3">
        <v>34424</v>
      </c>
      <c r="B15" s="13">
        <v>2.3734584334829063</v>
      </c>
      <c r="C15" s="13">
        <v>0.4121066729436853</v>
      </c>
      <c r="D15" s="13">
        <f t="shared" si="2"/>
        <v>0.80438589663186677</v>
      </c>
      <c r="F15" s="3">
        <v>34424</v>
      </c>
      <c r="G15" s="5">
        <f>indices!B283/indices!B282-1</f>
        <v>1.2823561693954044E-2</v>
      </c>
      <c r="H15" s="5">
        <f t="shared" si="0"/>
        <v>0.80438589663186677</v>
      </c>
      <c r="I15" s="20">
        <f t="shared" si="3"/>
        <v>1.0315092171205284E-2</v>
      </c>
      <c r="J15">
        <v>1</v>
      </c>
      <c r="K15" s="13">
        <f t="shared" si="4"/>
        <v>1.0315092171205284E-2</v>
      </c>
      <c r="M15" s="3">
        <v>34424</v>
      </c>
      <c r="N15" s="5">
        <f>indices!D283/indices!D282-1</f>
        <v>-1.4652730292077809E-2</v>
      </c>
      <c r="O15" s="5">
        <f t="shared" si="1"/>
        <v>0.80438589663186677</v>
      </c>
      <c r="P15" s="20">
        <f t="shared" si="5"/>
        <v>-1.1786449594097923E-2</v>
      </c>
      <c r="Q15">
        <v>1</v>
      </c>
      <c r="R15" s="13">
        <f t="shared" si="6"/>
        <v>0.80438589663186677</v>
      </c>
    </row>
    <row r="16" spans="1:21" x14ac:dyDescent="0.3">
      <c r="A16" s="3">
        <v>34453</v>
      </c>
      <c r="B16" s="13">
        <v>2.4393927164822822</v>
      </c>
      <c r="C16" s="13">
        <v>0.42355492820549201</v>
      </c>
      <c r="D16" s="13">
        <f t="shared" si="2"/>
        <v>0.78892683953820497</v>
      </c>
      <c r="F16" s="3">
        <v>34453</v>
      </c>
      <c r="G16" s="5">
        <f>indices!B284/indices!B283-1</f>
        <v>1.6418018278365754E-2</v>
      </c>
      <c r="H16" s="5">
        <f t="shared" si="0"/>
        <v>0.78892683953820497</v>
      </c>
      <c r="I16" s="20">
        <f t="shared" si="3"/>
        <v>1.2952615271831575E-2</v>
      </c>
      <c r="J16">
        <v>1</v>
      </c>
      <c r="K16" s="13">
        <f t="shared" si="4"/>
        <v>1.2952615271831575E-2</v>
      </c>
      <c r="M16" s="3">
        <v>34453</v>
      </c>
      <c r="N16" s="5">
        <f>indices!D284/indices!D283-1</f>
        <v>-7.1379002676712489E-3</v>
      </c>
      <c r="O16" s="5">
        <f t="shared" si="1"/>
        <v>0.78892683953820497</v>
      </c>
      <c r="P16" s="20">
        <f t="shared" si="5"/>
        <v>-5.6312810991127858E-3</v>
      </c>
      <c r="Q16">
        <v>1</v>
      </c>
      <c r="R16" s="13">
        <f t="shared" si="6"/>
        <v>0.78892683953820497</v>
      </c>
    </row>
    <row r="17" spans="1:18" x14ac:dyDescent="0.3">
      <c r="A17" s="3">
        <v>34485</v>
      </c>
      <c r="B17" s="13">
        <v>2.0651932660713976</v>
      </c>
      <c r="C17" s="13">
        <v>0.3585821912277935</v>
      </c>
      <c r="D17" s="13">
        <f t="shared" si="2"/>
        <v>0.86795875672886635</v>
      </c>
      <c r="F17" s="3">
        <v>34485</v>
      </c>
      <c r="G17" s="5">
        <f>indices!B285/indices!B284-1</f>
        <v>-2.450466459351397E-2</v>
      </c>
      <c r="H17" s="5">
        <f t="shared" si="0"/>
        <v>0.86795875672886635</v>
      </c>
      <c r="I17" s="20">
        <f t="shared" si="3"/>
        <v>-2.1269038214644258E-2</v>
      </c>
      <c r="J17">
        <v>1</v>
      </c>
      <c r="K17" s="13">
        <f t="shared" si="4"/>
        <v>-2.1269038214644258E-2</v>
      </c>
      <c r="M17" s="3">
        <v>34485</v>
      </c>
      <c r="N17" s="5">
        <f>indices!D285/indices!D284-1</f>
        <v>-8.6869695456814888E-3</v>
      </c>
      <c r="O17" s="5">
        <f t="shared" si="1"/>
        <v>0.86795875672886635</v>
      </c>
      <c r="P17" s="20">
        <f t="shared" si="5"/>
        <v>-7.5399312866112301E-3</v>
      </c>
      <c r="Q17">
        <v>1</v>
      </c>
      <c r="R17" s="13">
        <f t="shared" si="6"/>
        <v>0.86795875672886635</v>
      </c>
    </row>
    <row r="18" spans="1:18" x14ac:dyDescent="0.3">
      <c r="A18" s="3">
        <v>34515</v>
      </c>
      <c r="B18" s="13">
        <v>2.1621983880949669</v>
      </c>
      <c r="C18" s="13">
        <v>0.3754253166567762</v>
      </c>
      <c r="D18" s="13">
        <f t="shared" si="2"/>
        <v>0.84950949638846307</v>
      </c>
      <c r="F18" s="3">
        <v>34515</v>
      </c>
      <c r="G18" s="5">
        <f>indices!B286/indices!B285-1</f>
        <v>3.2825706791022924E-2</v>
      </c>
      <c r="H18" s="5">
        <f t="shared" si="0"/>
        <v>0.84950949638846307</v>
      </c>
      <c r="I18" s="20">
        <f t="shared" si="3"/>
        <v>2.7885749644637237E-2</v>
      </c>
      <c r="J18">
        <v>1</v>
      </c>
      <c r="K18" s="13">
        <f t="shared" si="4"/>
        <v>2.7885749644637237E-2</v>
      </c>
      <c r="M18" s="3">
        <v>34515</v>
      </c>
      <c r="N18" s="5">
        <f>indices!D286/indices!D285-1</f>
        <v>1.3900080580177221E-2</v>
      </c>
      <c r="O18" s="5">
        <f t="shared" si="1"/>
        <v>0.84950949638846307</v>
      </c>
      <c r="P18" s="20">
        <f t="shared" si="5"/>
        <v>1.1808250453425406E-2</v>
      </c>
      <c r="Q18">
        <v>1</v>
      </c>
      <c r="R18" s="13">
        <f t="shared" si="6"/>
        <v>0.84950949638846307</v>
      </c>
    </row>
    <row r="19" spans="1:18" x14ac:dyDescent="0.3">
      <c r="A19" s="3">
        <v>34544</v>
      </c>
      <c r="B19" s="13">
        <v>2.4210966583720781</v>
      </c>
      <c r="C19" s="13">
        <v>0.42037815985370075</v>
      </c>
      <c r="D19" s="13">
        <f t="shared" si="2"/>
        <v>0.79328136962291074</v>
      </c>
      <c r="F19" s="3">
        <v>34544</v>
      </c>
      <c r="G19" s="5">
        <f>indices!B287/indices!B286-1</f>
        <v>4.1006737451056541E-2</v>
      </c>
      <c r="H19" s="5">
        <f t="shared" si="0"/>
        <v>0.79328136962291074</v>
      </c>
      <c r="I19" s="20">
        <f t="shared" si="3"/>
        <v>3.2529880848941241E-2</v>
      </c>
      <c r="J19">
        <v>1</v>
      </c>
      <c r="K19" s="13">
        <f t="shared" si="4"/>
        <v>3.2529880848941241E-2</v>
      </c>
      <c r="M19" s="3">
        <v>34544</v>
      </c>
      <c r="N19" s="5">
        <f>indices!D287/indices!D286-1</f>
        <v>-4.8678720445062273E-3</v>
      </c>
      <c r="O19" s="5">
        <f t="shared" si="1"/>
        <v>0.79328136962291074</v>
      </c>
      <c r="P19" s="20">
        <f t="shared" si="5"/>
        <v>-3.8615922026149787E-3</v>
      </c>
      <c r="Q19">
        <v>1</v>
      </c>
      <c r="R19" s="13">
        <f t="shared" si="6"/>
        <v>0.79328136962291074</v>
      </c>
    </row>
    <row r="20" spans="1:18" x14ac:dyDescent="0.3">
      <c r="A20" s="3">
        <v>34577</v>
      </c>
      <c r="B20" s="13">
        <v>2.4779824425125527</v>
      </c>
      <c r="C20" s="13">
        <v>0.43025531249695242</v>
      </c>
      <c r="D20" s="13">
        <f t="shared" si="2"/>
        <v>0.77958034650830166</v>
      </c>
      <c r="F20" s="3">
        <v>34577</v>
      </c>
      <c r="G20" s="5">
        <f>indices!B288/indices!B287-1</f>
        <v>-2.4465039052572801E-2</v>
      </c>
      <c r="H20" s="5">
        <f t="shared" si="0"/>
        <v>0.77958034650830166</v>
      </c>
      <c r="I20" s="20">
        <f t="shared" si="3"/>
        <v>-1.9072463621943838E-2</v>
      </c>
      <c r="J20">
        <v>1</v>
      </c>
      <c r="K20" s="13">
        <f t="shared" si="4"/>
        <v>-1.9072463621943838E-2</v>
      </c>
      <c r="M20" s="3">
        <v>34577</v>
      </c>
      <c r="N20" s="5">
        <f>indices!D288/indices!D287-1</f>
        <v>-2.0864530298492556E-2</v>
      </c>
      <c r="O20" s="5">
        <f t="shared" si="1"/>
        <v>0.77958034650830166</v>
      </c>
      <c r="P20" s="20">
        <f t="shared" si="5"/>
        <v>-1.6265577759831784E-2</v>
      </c>
      <c r="Q20">
        <v>1</v>
      </c>
      <c r="R20" s="13">
        <f t="shared" si="6"/>
        <v>0.77958034650830166</v>
      </c>
    </row>
    <row r="21" spans="1:18" x14ac:dyDescent="0.3">
      <c r="A21" s="3">
        <v>34607</v>
      </c>
      <c r="B21" s="13">
        <v>2.0953966780740187</v>
      </c>
      <c r="C21" s="13">
        <v>0.36382644891368954</v>
      </c>
      <c r="D21" s="13">
        <f t="shared" si="2"/>
        <v>0.86236756301451201</v>
      </c>
      <c r="F21" s="3">
        <v>34607</v>
      </c>
      <c r="G21" s="5">
        <f>indices!B289/indices!B288-1</f>
        <v>2.2473471230830766E-2</v>
      </c>
      <c r="H21" s="5">
        <f t="shared" si="0"/>
        <v>0.86236756301451201</v>
      </c>
      <c r="I21" s="20">
        <f t="shared" si="3"/>
        <v>1.9380392617808273E-2</v>
      </c>
      <c r="J21">
        <v>1</v>
      </c>
      <c r="K21" s="13">
        <f t="shared" si="4"/>
        <v>1.9380392617808273E-2</v>
      </c>
      <c r="M21" s="3">
        <v>34607</v>
      </c>
      <c r="N21" s="5">
        <f>indices!D289/indices!D288-1</f>
        <v>-7.4429037520390429E-3</v>
      </c>
      <c r="O21" s="5">
        <f t="shared" si="1"/>
        <v>0.86236756301451201</v>
      </c>
      <c r="P21" s="20">
        <f t="shared" si="5"/>
        <v>-6.4185187703974774E-3</v>
      </c>
      <c r="Q21">
        <v>1</v>
      </c>
      <c r="R21" s="13">
        <f t="shared" si="6"/>
        <v>0.86236756301451201</v>
      </c>
    </row>
    <row r="22" spans="1:18" x14ac:dyDescent="0.3">
      <c r="A22" s="3">
        <v>34638</v>
      </c>
      <c r="B22" s="13">
        <v>1.9423090084155461</v>
      </c>
      <c r="C22" s="13">
        <v>0.33724563784000389</v>
      </c>
      <c r="D22" s="13">
        <f t="shared" si="2"/>
        <v>0.88928771976740906</v>
      </c>
      <c r="F22" s="3">
        <v>34638</v>
      </c>
      <c r="G22" s="5">
        <f>indices!B290/indices!B289-1</f>
        <v>-3.6417372989316021E-2</v>
      </c>
      <c r="H22" s="5">
        <f t="shared" si="0"/>
        <v>0.88928771976740906</v>
      </c>
      <c r="I22" s="20">
        <f t="shared" si="3"/>
        <v>-3.2385522585588078E-2</v>
      </c>
      <c r="J22">
        <v>1</v>
      </c>
      <c r="K22" s="13">
        <f t="shared" si="4"/>
        <v>-3.2385522585588078E-2</v>
      </c>
      <c r="M22" s="3">
        <v>34638</v>
      </c>
      <c r="N22" s="5">
        <f>indices!D290/indices!D289-1</f>
        <v>-8.4232152028762552E-3</v>
      </c>
      <c r="O22" s="5">
        <f t="shared" si="1"/>
        <v>0.88928771976740906</v>
      </c>
      <c r="P22" s="20">
        <f t="shared" si="5"/>
        <v>-7.4906618408759991E-3</v>
      </c>
      <c r="Q22">
        <v>1</v>
      </c>
      <c r="R22" s="13">
        <f t="shared" si="6"/>
        <v>0.88928771976740906</v>
      </c>
    </row>
    <row r="23" spans="1:18" x14ac:dyDescent="0.3">
      <c r="A23" s="3">
        <v>34668</v>
      </c>
      <c r="B23" s="13">
        <v>1.7998746708343583</v>
      </c>
      <c r="C23" s="13">
        <v>0.31251457866262233</v>
      </c>
      <c r="D23" s="13">
        <f t="shared" si="2"/>
        <v>0.91120076798005123</v>
      </c>
      <c r="F23" s="3">
        <v>34668</v>
      </c>
      <c r="G23" s="5">
        <f>indices!B291/indices!B290-1</f>
        <v>1.4824869114562267E-2</v>
      </c>
      <c r="H23" s="5">
        <f t="shared" si="0"/>
        <v>0.91120076798005123</v>
      </c>
      <c r="I23" s="20">
        <f t="shared" si="3"/>
        <v>1.350843212239288E-2</v>
      </c>
      <c r="J23">
        <v>1</v>
      </c>
      <c r="K23" s="13">
        <f t="shared" si="4"/>
        <v>1.350843212239288E-2</v>
      </c>
      <c r="M23" s="3">
        <v>34668</v>
      </c>
      <c r="N23" s="5">
        <f>indices!D291/indices!D290-1</f>
        <v>6.2156842432403714E-4</v>
      </c>
      <c r="O23" s="5">
        <f t="shared" si="1"/>
        <v>0.91120076798005123</v>
      </c>
      <c r="P23" s="20">
        <f t="shared" si="5"/>
        <v>5.6637362559621297E-4</v>
      </c>
      <c r="Q23">
        <v>1</v>
      </c>
      <c r="R23" s="13">
        <f t="shared" si="6"/>
        <v>0.91120076798005123</v>
      </c>
    </row>
    <row r="24" spans="1:18" x14ac:dyDescent="0.3">
      <c r="A24" s="3">
        <v>34698</v>
      </c>
      <c r="B24" s="13">
        <v>1.8741642364542388</v>
      </c>
      <c r="C24" s="13">
        <v>0.32541357250643471</v>
      </c>
      <c r="D24" s="13">
        <f t="shared" si="2"/>
        <v>0.90014339238908525</v>
      </c>
      <c r="F24" s="3">
        <v>34698</v>
      </c>
      <c r="G24" s="5">
        <f>indices!B292/indices!B291-1</f>
        <v>2.5951016154246886E-2</v>
      </c>
      <c r="H24" s="5">
        <f t="shared" si="0"/>
        <v>0.90014339238908525</v>
      </c>
      <c r="I24" s="20">
        <f t="shared" si="3"/>
        <v>2.3359635717027746E-2</v>
      </c>
      <c r="J24">
        <v>1</v>
      </c>
      <c r="K24" s="13">
        <f t="shared" si="4"/>
        <v>2.3359635717027746E-2</v>
      </c>
      <c r="M24" s="3">
        <v>34698</v>
      </c>
      <c r="N24" s="5">
        <f>indices!D292/indices!D291-1</f>
        <v>1.397660213272589E-2</v>
      </c>
      <c r="O24" s="5">
        <f t="shared" si="1"/>
        <v>0.90014339238908525</v>
      </c>
      <c r="P24" s="20">
        <f t="shared" si="5"/>
        <v>1.2580946057824408E-2</v>
      </c>
      <c r="Q24">
        <v>1</v>
      </c>
      <c r="R24" s="13">
        <f t="shared" si="6"/>
        <v>0.90014339238908525</v>
      </c>
    </row>
    <row r="25" spans="1:18" x14ac:dyDescent="0.3">
      <c r="A25" s="3">
        <v>34730</v>
      </c>
      <c r="B25" s="13">
        <v>1.7731638586145337</v>
      </c>
      <c r="C25" s="13">
        <v>0.30787674561686629</v>
      </c>
      <c r="D25" s="13">
        <f t="shared" si="2"/>
        <v>0.91498095079114072</v>
      </c>
      <c r="F25" s="3">
        <v>34730</v>
      </c>
      <c r="G25" s="5">
        <f>indices!B293/indices!B292-1</f>
        <v>3.8957740755790393E-2</v>
      </c>
      <c r="H25" s="5">
        <f t="shared" si="0"/>
        <v>0.91498095079114072</v>
      </c>
      <c r="I25" s="20">
        <f t="shared" si="3"/>
        <v>3.5645590677407864E-2</v>
      </c>
      <c r="J25">
        <v>1</v>
      </c>
      <c r="K25" s="13">
        <f t="shared" si="4"/>
        <v>3.5645590677407864E-2</v>
      </c>
      <c r="M25" s="3">
        <v>34730</v>
      </c>
      <c r="N25" s="5">
        <f>indices!D293/indices!D292-1</f>
        <v>1.8480702470900612E-2</v>
      </c>
      <c r="O25" s="5">
        <f t="shared" si="1"/>
        <v>0.91498095079114072</v>
      </c>
      <c r="P25" s="20">
        <f t="shared" si="5"/>
        <v>1.6909490718112825E-2</v>
      </c>
      <c r="Q25">
        <v>1</v>
      </c>
      <c r="R25" s="13">
        <f t="shared" si="6"/>
        <v>0.91498095079114072</v>
      </c>
    </row>
    <row r="26" spans="1:18" x14ac:dyDescent="0.3">
      <c r="A26" s="3">
        <v>34758</v>
      </c>
      <c r="B26" s="13">
        <v>1.5766869408544144</v>
      </c>
      <c r="C26" s="13">
        <v>0.27376220299581222</v>
      </c>
      <c r="D26" s="13">
        <f t="shared" si="2"/>
        <v>0.93970230752181316</v>
      </c>
      <c r="F26" s="3">
        <v>34758</v>
      </c>
      <c r="G26" s="5">
        <f>indices!B294/indices!B293-1</f>
        <v>2.9511936771775549E-2</v>
      </c>
      <c r="H26" s="5">
        <f t="shared" si="0"/>
        <v>0.93970230752181316</v>
      </c>
      <c r="I26" s="20">
        <f t="shared" si="3"/>
        <v>2.7732435083875333E-2</v>
      </c>
      <c r="J26">
        <v>1</v>
      </c>
      <c r="K26" s="13">
        <f t="shared" si="4"/>
        <v>2.7732435083875333E-2</v>
      </c>
      <c r="M26" s="3">
        <v>34758</v>
      </c>
      <c r="N26" s="5">
        <f>indices!D294/indices!D293-1</f>
        <v>-1.0025062656637829E-4</v>
      </c>
      <c r="O26" s="5">
        <f t="shared" si="1"/>
        <v>0.93970230752181316</v>
      </c>
      <c r="P26" s="20">
        <f t="shared" si="5"/>
        <v>-9.4205745114933265E-5</v>
      </c>
      <c r="Q26">
        <v>1</v>
      </c>
      <c r="R26" s="13">
        <f t="shared" si="6"/>
        <v>0.93970230752181316</v>
      </c>
    </row>
    <row r="27" spans="1:18" x14ac:dyDescent="0.3">
      <c r="A27" s="3">
        <v>34789</v>
      </c>
      <c r="B27" s="13">
        <v>2.2890045272674415</v>
      </c>
      <c r="C27" s="13">
        <v>0.39744283143015163</v>
      </c>
      <c r="D27" s="13">
        <f t="shared" si="2"/>
        <v>0.82323552274672462</v>
      </c>
      <c r="F27" s="3">
        <v>34789</v>
      </c>
      <c r="G27" s="5">
        <f>indices!B295/indices!B294-1</f>
        <v>2.9441560086108653E-2</v>
      </c>
      <c r="H27" s="5">
        <f t="shared" si="0"/>
        <v>0.82323552274672462</v>
      </c>
      <c r="I27" s="20">
        <f t="shared" si="3"/>
        <v>2.4237338107966761E-2</v>
      </c>
      <c r="J27">
        <v>1</v>
      </c>
      <c r="K27" s="13">
        <f t="shared" si="4"/>
        <v>2.4237338107966761E-2</v>
      </c>
      <c r="M27" s="3">
        <v>34789</v>
      </c>
      <c r="N27" s="5">
        <f>indices!D295/indices!D294-1</f>
        <v>8.0208542209745382E-3</v>
      </c>
      <c r="O27" s="5">
        <f t="shared" si="1"/>
        <v>0.82323552274672462</v>
      </c>
      <c r="P27" s="20">
        <f t="shared" si="5"/>
        <v>6.6030521174792467E-3</v>
      </c>
      <c r="Q27">
        <v>1</v>
      </c>
      <c r="R27" s="13">
        <f t="shared" si="6"/>
        <v>0.82323552274672462</v>
      </c>
    </row>
    <row r="28" spans="1:18" x14ac:dyDescent="0.3">
      <c r="A28" s="3">
        <v>34817</v>
      </c>
      <c r="B28" s="13">
        <v>2.173937927145885</v>
      </c>
      <c r="C28" s="13">
        <v>0.37746366808181753</v>
      </c>
      <c r="D28" s="13">
        <f t="shared" si="2"/>
        <v>0.84717976463596045</v>
      </c>
      <c r="F28" s="3">
        <v>34817</v>
      </c>
      <c r="G28" s="5">
        <f>indices!B296/indices!B295-1</f>
        <v>3.9977858416876844E-2</v>
      </c>
      <c r="H28" s="5">
        <f t="shared" si="0"/>
        <v>0.84717976463596045</v>
      </c>
      <c r="I28" s="20">
        <f t="shared" si="3"/>
        <v>3.3868432684259472E-2</v>
      </c>
      <c r="J28">
        <v>1</v>
      </c>
      <c r="K28" s="13">
        <f t="shared" si="4"/>
        <v>3.3868432684259472E-2</v>
      </c>
      <c r="M28" s="3">
        <v>34817</v>
      </c>
      <c r="N28" s="5">
        <f>indices!D296/indices!D295-1</f>
        <v>3.3121145812611941E-2</v>
      </c>
      <c r="O28" s="5">
        <f t="shared" si="1"/>
        <v>0.84717976463596045</v>
      </c>
      <c r="P28" s="20">
        <f t="shared" si="5"/>
        <v>2.8059564514001913E-2</v>
      </c>
      <c r="Q28">
        <v>1</v>
      </c>
      <c r="R28" s="13">
        <f t="shared" si="6"/>
        <v>0.84717976463596045</v>
      </c>
    </row>
    <row r="29" spans="1:18" x14ac:dyDescent="0.3">
      <c r="A29" s="3">
        <v>34850</v>
      </c>
      <c r="B29" s="13">
        <v>1.8432545809589651</v>
      </c>
      <c r="C29" s="13">
        <v>0.32004668884489934</v>
      </c>
      <c r="D29" s="13">
        <f t="shared" si="2"/>
        <v>0.90484178109436586</v>
      </c>
      <c r="F29" s="3">
        <v>34850</v>
      </c>
      <c r="G29" s="5">
        <f>indices!B297/indices!B296-1</f>
        <v>2.3227275415459214E-2</v>
      </c>
      <c r="H29" s="5">
        <f t="shared" si="0"/>
        <v>0.90484178109436586</v>
      </c>
      <c r="I29" s="20">
        <f t="shared" si="3"/>
        <v>2.1017009256893492E-2</v>
      </c>
      <c r="J29">
        <v>1</v>
      </c>
      <c r="K29" s="13">
        <f t="shared" si="4"/>
        <v>2.1017009256893492E-2</v>
      </c>
      <c r="M29" s="3">
        <v>34850</v>
      </c>
      <c r="N29" s="5">
        <f>indices!D297/indices!D296-1</f>
        <v>1.4441128333493314E-3</v>
      </c>
      <c r="O29" s="5">
        <f t="shared" si="1"/>
        <v>0.90484178109436586</v>
      </c>
      <c r="P29" s="20">
        <f t="shared" si="5"/>
        <v>1.3066936282290402E-3</v>
      </c>
      <c r="Q29">
        <v>1</v>
      </c>
      <c r="R29" s="13">
        <f t="shared" si="6"/>
        <v>0.90484178109436586</v>
      </c>
    </row>
    <row r="30" spans="1:18" x14ac:dyDescent="0.3">
      <c r="A30" s="3">
        <v>34880</v>
      </c>
      <c r="B30" s="13">
        <v>1.1937301343966367</v>
      </c>
      <c r="C30" s="13">
        <v>0.20726891490444938</v>
      </c>
      <c r="D30" s="13">
        <f t="shared" si="2"/>
        <v>0.97352408827541903</v>
      </c>
      <c r="F30" s="3">
        <v>34880</v>
      </c>
      <c r="G30" s="5">
        <f>indices!B298/indices!B297-1</f>
        <v>3.3161385408990274E-2</v>
      </c>
      <c r="H30" s="5">
        <f t="shared" si="0"/>
        <v>0.97352408827541903</v>
      </c>
      <c r="I30" s="20">
        <f t="shared" si="3"/>
        <v>3.2283407496237038E-2</v>
      </c>
      <c r="J30">
        <v>1</v>
      </c>
      <c r="K30" s="13">
        <f t="shared" si="4"/>
        <v>3.2283407496237038E-2</v>
      </c>
      <c r="M30" s="3">
        <v>34880</v>
      </c>
      <c r="N30" s="5">
        <f>indices!D298/indices!D297-1</f>
        <v>-8.459911555470101E-3</v>
      </c>
      <c r="O30" s="5">
        <f t="shared" si="1"/>
        <v>0.97352408827541903</v>
      </c>
      <c r="P30" s="20">
        <f t="shared" si="5"/>
        <v>-8.235927683929712E-3</v>
      </c>
      <c r="Q30">
        <v>1</v>
      </c>
      <c r="R30" s="13">
        <f t="shared" si="6"/>
        <v>0.97352408827541903</v>
      </c>
    </row>
    <row r="31" spans="1:18" x14ac:dyDescent="0.3">
      <c r="A31" s="3">
        <v>34911</v>
      </c>
      <c r="B31" s="13">
        <v>0.96311589941927134</v>
      </c>
      <c r="C31" s="13">
        <v>0.16722706552160038</v>
      </c>
      <c r="D31" s="13">
        <f t="shared" si="2"/>
        <v>0.98603604611103934</v>
      </c>
      <c r="F31" s="3">
        <v>34911</v>
      </c>
      <c r="G31" s="5">
        <f>indices!B299/indices!B298-1</f>
        <v>2.5174121003608274E-3</v>
      </c>
      <c r="H31" s="5">
        <f t="shared" si="0"/>
        <v>0.98603604611103934</v>
      </c>
      <c r="I31" s="20">
        <f t="shared" si="3"/>
        <v>2.482259073871877E-3</v>
      </c>
      <c r="J31">
        <v>1</v>
      </c>
      <c r="K31" s="13">
        <f t="shared" si="4"/>
        <v>2.482259073871877E-3</v>
      </c>
      <c r="M31" s="3">
        <v>34911</v>
      </c>
      <c r="N31" s="5">
        <f>indices!D299/indices!D298-1</f>
        <v>6.2051580376187854E-3</v>
      </c>
      <c r="O31" s="5">
        <f t="shared" si="1"/>
        <v>0.98603604611103934</v>
      </c>
      <c r="P31" s="20">
        <f t="shared" si="5"/>
        <v>6.1185094969077635E-3</v>
      </c>
      <c r="Q31">
        <v>1</v>
      </c>
      <c r="R31" s="13">
        <f t="shared" si="6"/>
        <v>0.98603604611103934</v>
      </c>
    </row>
    <row r="32" spans="1:18" x14ac:dyDescent="0.3">
      <c r="A32" s="3">
        <v>34942</v>
      </c>
      <c r="B32" s="13">
        <v>1.0226525033540912</v>
      </c>
      <c r="C32" s="13">
        <v>0.17756448345141018</v>
      </c>
      <c r="D32" s="13">
        <f t="shared" si="2"/>
        <v>0.9832984832201439</v>
      </c>
      <c r="F32" s="3">
        <v>34942</v>
      </c>
      <c r="G32" s="5">
        <f>indices!B300/indices!B299-1</f>
        <v>4.220027342987076E-2</v>
      </c>
      <c r="H32" s="5">
        <f t="shared" si="0"/>
        <v>0.9832984832201439</v>
      </c>
      <c r="I32" s="20">
        <f t="shared" si="3"/>
        <v>4.1495464855067256E-2</v>
      </c>
      <c r="J32">
        <v>1</v>
      </c>
      <c r="K32" s="13">
        <f t="shared" si="4"/>
        <v>4.1495464855067256E-2</v>
      </c>
      <c r="M32" s="3">
        <v>34942</v>
      </c>
      <c r="N32" s="5">
        <f>indices!D300/indices!D299-1</f>
        <v>3.9506648679898948E-3</v>
      </c>
      <c r="O32" s="5">
        <f t="shared" si="1"/>
        <v>0.9832984832201439</v>
      </c>
      <c r="P32" s="20">
        <f t="shared" si="5"/>
        <v>3.8846827724055735E-3</v>
      </c>
      <c r="Q32">
        <v>1</v>
      </c>
      <c r="R32" s="13">
        <f t="shared" si="6"/>
        <v>0.9832984832201439</v>
      </c>
    </row>
    <row r="33" spans="1:18" x14ac:dyDescent="0.3">
      <c r="A33" s="3">
        <v>34971</v>
      </c>
      <c r="B33" s="13">
        <v>1.014926436461898</v>
      </c>
      <c r="C33" s="13">
        <v>0.17622299641419681</v>
      </c>
      <c r="D33" s="13">
        <f t="shared" si="2"/>
        <v>0.98367210705774599</v>
      </c>
      <c r="F33" s="3">
        <v>34971</v>
      </c>
      <c r="G33" s="5">
        <f>indices!B301/indices!B300-1</f>
        <v>-3.5739622793046211E-3</v>
      </c>
      <c r="H33" s="5">
        <f t="shared" si="0"/>
        <v>0.98367210705774599</v>
      </c>
      <c r="I33" s="20">
        <f t="shared" si="3"/>
        <v>-3.5156070058284809E-3</v>
      </c>
      <c r="J33">
        <v>1</v>
      </c>
      <c r="K33" s="13">
        <f t="shared" si="4"/>
        <v>-3.5156070058284809E-3</v>
      </c>
      <c r="M33" s="3">
        <v>34971</v>
      </c>
      <c r="N33" s="5">
        <f>indices!D301/indices!D300-1</f>
        <v>6.7184950571073099E-3</v>
      </c>
      <c r="O33" s="5">
        <f t="shared" si="1"/>
        <v>0.98367210705774599</v>
      </c>
      <c r="P33" s="20">
        <f t="shared" si="5"/>
        <v>6.6087961890817989E-3</v>
      </c>
      <c r="Q33">
        <v>1</v>
      </c>
      <c r="R33" s="13">
        <f t="shared" si="6"/>
        <v>0.98367210705774599</v>
      </c>
    </row>
    <row r="34" spans="1:18" x14ac:dyDescent="0.3">
      <c r="A34" s="3">
        <v>35003</v>
      </c>
      <c r="B34" s="13">
        <v>1.0294959002989101</v>
      </c>
      <c r="C34" s="13">
        <v>0.17875271135832316</v>
      </c>
      <c r="D34" s="13">
        <f t="shared" si="2"/>
        <v>0.98296287576405661</v>
      </c>
      <c r="F34" s="3">
        <v>35003</v>
      </c>
      <c r="G34" s="5">
        <f>indices!B302/indices!B301-1</f>
        <v>4.3887694787748677E-2</v>
      </c>
      <c r="H34" s="5">
        <f t="shared" si="0"/>
        <v>0.98296287576405661</v>
      </c>
      <c r="I34" s="20">
        <f t="shared" si="3"/>
        <v>4.3139974679220636E-2</v>
      </c>
      <c r="J34">
        <v>1</v>
      </c>
      <c r="K34" s="13">
        <f t="shared" si="4"/>
        <v>4.3139974679220636E-2</v>
      </c>
      <c r="M34" s="3">
        <v>35003</v>
      </c>
      <c r="N34" s="5">
        <f>indices!D302/indices!D301-1</f>
        <v>9.2477833921251751E-3</v>
      </c>
      <c r="O34" s="5">
        <f t="shared" si="1"/>
        <v>0.98296287576405661</v>
      </c>
      <c r="P34" s="20">
        <f t="shared" si="5"/>
        <v>9.0902277575664447E-3</v>
      </c>
      <c r="Q34">
        <v>1</v>
      </c>
      <c r="R34" s="13">
        <f t="shared" si="6"/>
        <v>0.98296287576405661</v>
      </c>
    </row>
    <row r="35" spans="1:18" x14ac:dyDescent="0.3">
      <c r="A35" s="3">
        <v>35033</v>
      </c>
      <c r="B35" s="13">
        <v>1.1601415261333843</v>
      </c>
      <c r="C35" s="13">
        <v>0.20143688119157524</v>
      </c>
      <c r="D35" s="13">
        <f t="shared" si="2"/>
        <v>0.97567887798883124</v>
      </c>
      <c r="F35" s="3">
        <v>35033</v>
      </c>
      <c r="G35" s="5">
        <f>indices!B303/indices!B302-1</f>
        <v>1.9264673710219116E-2</v>
      </c>
      <c r="H35" s="5">
        <f t="shared" si="0"/>
        <v>0.97567887798883124</v>
      </c>
      <c r="I35" s="20">
        <f t="shared" si="3"/>
        <v>1.8796135230407521E-2</v>
      </c>
      <c r="J35">
        <v>1</v>
      </c>
      <c r="K35" s="13">
        <f t="shared" si="4"/>
        <v>1.8796135230407521E-2</v>
      </c>
      <c r="M35" s="3">
        <v>35033</v>
      </c>
      <c r="N35" s="5">
        <f>indices!D303/indices!D302-1</f>
        <v>8.8796523710561459E-3</v>
      </c>
      <c r="O35" s="5">
        <f t="shared" si="1"/>
        <v>0.97567887798883124</v>
      </c>
      <c r="P35" s="20">
        <f t="shared" si="5"/>
        <v>8.663689262322926E-3</v>
      </c>
      <c r="Q35">
        <v>1</v>
      </c>
      <c r="R35" s="13">
        <f t="shared" si="6"/>
        <v>0.97567887798883124</v>
      </c>
    </row>
    <row r="36" spans="1:18" x14ac:dyDescent="0.3">
      <c r="A36" s="3">
        <v>35062</v>
      </c>
      <c r="B36" s="13">
        <v>1.2707363035251917</v>
      </c>
      <c r="C36" s="13">
        <v>0.2206395961466478</v>
      </c>
      <c r="D36" s="13">
        <f t="shared" si="2"/>
        <v>0.96812145816197726</v>
      </c>
      <c r="F36" s="3">
        <v>35062</v>
      </c>
      <c r="G36" s="5">
        <f>indices!B304/indices!B303-1</f>
        <v>3.403868491490325E-2</v>
      </c>
      <c r="H36" s="5">
        <f t="shared" si="0"/>
        <v>0.96812145816197726</v>
      </c>
      <c r="I36" s="20">
        <f t="shared" si="3"/>
        <v>3.2953581273732234E-2</v>
      </c>
      <c r="J36">
        <v>1</v>
      </c>
      <c r="K36" s="13">
        <f t="shared" si="4"/>
        <v>3.2953581273732234E-2</v>
      </c>
      <c r="M36" s="3">
        <v>35062</v>
      </c>
      <c r="N36" s="5">
        <f>indices!D304/indices!D303-1</f>
        <v>-3.7453183520597122E-4</v>
      </c>
      <c r="O36" s="5">
        <f t="shared" si="1"/>
        <v>0.96812145816197726</v>
      </c>
      <c r="P36" s="20">
        <f t="shared" si="5"/>
        <v>-3.6259230642768624E-4</v>
      </c>
      <c r="Q36">
        <v>1</v>
      </c>
      <c r="R36" s="13">
        <f t="shared" si="6"/>
        <v>0.96812145816197726</v>
      </c>
    </row>
    <row r="37" spans="1:18" x14ac:dyDescent="0.3">
      <c r="A37" s="3">
        <v>35095</v>
      </c>
      <c r="B37" s="13">
        <v>1.1827910728224615</v>
      </c>
      <c r="C37" s="13">
        <v>0.20536955142419491</v>
      </c>
      <c r="D37" s="13">
        <f t="shared" si="2"/>
        <v>0.97423902977570898</v>
      </c>
      <c r="F37" s="3">
        <v>35095</v>
      </c>
      <c r="G37" s="5">
        <f>indices!B305/indices!B304-1</f>
        <v>9.2673992673992789E-3</v>
      </c>
      <c r="H37" s="5">
        <f t="shared" si="0"/>
        <v>0.97423902977570898</v>
      </c>
      <c r="I37" s="20">
        <f t="shared" si="3"/>
        <v>9.0286620708151903E-3</v>
      </c>
      <c r="J37">
        <v>1</v>
      </c>
      <c r="K37" s="13">
        <f t="shared" si="4"/>
        <v>9.0286620708151903E-3</v>
      </c>
      <c r="M37" s="3">
        <v>35095</v>
      </c>
      <c r="N37" s="5">
        <f>indices!D305/indices!D304-1</f>
        <v>-2.4260022480329768E-2</v>
      </c>
      <c r="O37" s="5">
        <f t="shared" si="1"/>
        <v>0.97423902977570898</v>
      </c>
      <c r="P37" s="20">
        <f t="shared" si="5"/>
        <v>-2.3635060763573364E-2</v>
      </c>
      <c r="Q37">
        <v>1</v>
      </c>
      <c r="R37" s="13">
        <f t="shared" si="6"/>
        <v>0.97423902977570898</v>
      </c>
    </row>
    <row r="38" spans="1:18" x14ac:dyDescent="0.3">
      <c r="A38" s="3">
        <v>35124</v>
      </c>
      <c r="B38" s="13">
        <v>1.3983508165685821</v>
      </c>
      <c r="C38" s="13">
        <v>0.24279746992599446</v>
      </c>
      <c r="D38" s="13">
        <f t="shared" si="2"/>
        <v>0.95767248087636636</v>
      </c>
      <c r="F38" s="3">
        <v>35124</v>
      </c>
      <c r="G38" s="5">
        <f>indices!B306/indices!B305-1</f>
        <v>9.6299253559806175E-3</v>
      </c>
      <c r="H38" s="5">
        <f t="shared" si="0"/>
        <v>0.95767248087636636</v>
      </c>
      <c r="I38" s="20">
        <f t="shared" si="3"/>
        <v>9.222314506316184E-3</v>
      </c>
      <c r="J38">
        <v>1</v>
      </c>
      <c r="K38" s="13">
        <f t="shared" si="4"/>
        <v>9.222314506316184E-3</v>
      </c>
      <c r="M38" s="3">
        <v>35124</v>
      </c>
      <c r="N38" s="5">
        <f>indices!D306/indices!D305-1</f>
        <v>-1.3151579149467296E-2</v>
      </c>
      <c r="O38" s="5">
        <f t="shared" si="1"/>
        <v>0.95767248087636636</v>
      </c>
      <c r="P38" s="20">
        <f t="shared" si="5"/>
        <v>-1.2594905431512237E-2</v>
      </c>
      <c r="Q38">
        <v>1</v>
      </c>
      <c r="R38" s="13">
        <f t="shared" si="6"/>
        <v>0.95767248087636636</v>
      </c>
    </row>
    <row r="39" spans="1:18" x14ac:dyDescent="0.3">
      <c r="A39" s="3">
        <v>35153</v>
      </c>
      <c r="B39" s="13">
        <v>1.3615519416100537</v>
      </c>
      <c r="C39" s="13">
        <v>0.23640803343395697</v>
      </c>
      <c r="D39" s="13">
        <f t="shared" si="2"/>
        <v>0.96088375370854928</v>
      </c>
      <c r="F39" s="3">
        <v>35153</v>
      </c>
      <c r="G39" s="5">
        <f>indices!B307/indices!B306-1</f>
        <v>1.4738481816547688E-2</v>
      </c>
      <c r="H39" s="5">
        <f t="shared" si="0"/>
        <v>0.96088375370854928</v>
      </c>
      <c r="I39" s="20">
        <f t="shared" si="3"/>
        <v>1.416196773184954E-2</v>
      </c>
      <c r="J39">
        <v>1</v>
      </c>
      <c r="K39" s="13">
        <f t="shared" si="4"/>
        <v>1.416196773184954E-2</v>
      </c>
      <c r="M39" s="3">
        <v>35153</v>
      </c>
      <c r="N39" s="5">
        <f>indices!D307/indices!D306-1</f>
        <v>-1.2256809338521357E-2</v>
      </c>
      <c r="O39" s="5">
        <f t="shared" si="1"/>
        <v>0.96088375370854928</v>
      </c>
      <c r="P39" s="20">
        <f t="shared" si="5"/>
        <v>-1.1777368965688402E-2</v>
      </c>
      <c r="Q39">
        <v>1</v>
      </c>
      <c r="R39" s="13">
        <f t="shared" si="6"/>
        <v>0.96088375370854928</v>
      </c>
    </row>
    <row r="40" spans="1:18" x14ac:dyDescent="0.3">
      <c r="A40" s="3">
        <v>35185</v>
      </c>
      <c r="B40" s="13">
        <v>1.3300892198998597</v>
      </c>
      <c r="C40" s="13">
        <v>0.23094512016662233</v>
      </c>
      <c r="D40" s="13">
        <f t="shared" si="2"/>
        <v>0.96350047823667995</v>
      </c>
      <c r="F40" s="3">
        <v>35185</v>
      </c>
      <c r="G40" s="5">
        <f>indices!B308/indices!B307-1</f>
        <v>2.5789691208596643E-2</v>
      </c>
      <c r="H40" s="5">
        <f t="shared" si="0"/>
        <v>0.96350047823667995</v>
      </c>
      <c r="I40" s="20">
        <f t="shared" si="3"/>
        <v>2.4848379813059165E-2</v>
      </c>
      <c r="J40">
        <v>1</v>
      </c>
      <c r="K40" s="13">
        <f t="shared" si="4"/>
        <v>2.4848379813059165E-2</v>
      </c>
      <c r="M40" s="3">
        <v>35185</v>
      </c>
      <c r="N40" s="5">
        <f>indices!D308/indices!D307-1</f>
        <v>-7.7801851487099283E-3</v>
      </c>
      <c r="O40" s="5">
        <f t="shared" si="1"/>
        <v>0.96350047823667995</v>
      </c>
      <c r="P40" s="20">
        <f t="shared" si="5"/>
        <v>-7.4962121115519304E-3</v>
      </c>
      <c r="Q40">
        <v>1</v>
      </c>
      <c r="R40" s="13">
        <f t="shared" si="6"/>
        <v>0.96350047823667995</v>
      </c>
    </row>
    <row r="41" spans="1:18" x14ac:dyDescent="0.3">
      <c r="A41" s="3">
        <v>35216</v>
      </c>
      <c r="B41" s="13">
        <v>1.2939151927216781</v>
      </c>
      <c r="C41" s="13">
        <v>0.22466417680689432</v>
      </c>
      <c r="D41" s="13">
        <f t="shared" si="2"/>
        <v>0.96636521427260136</v>
      </c>
      <c r="F41" s="3">
        <v>35216</v>
      </c>
      <c r="G41" s="5">
        <f>indices!B309/indices!B308-1</f>
        <v>3.821846688692121E-3</v>
      </c>
      <c r="H41" s="5">
        <f t="shared" si="0"/>
        <v>0.96636521427260136</v>
      </c>
      <c r="I41" s="20">
        <f t="shared" si="3"/>
        <v>3.6932996942349934E-3</v>
      </c>
      <c r="J41">
        <v>1</v>
      </c>
      <c r="K41" s="13">
        <f t="shared" si="4"/>
        <v>3.6932996942349934E-3</v>
      </c>
      <c r="M41" s="3">
        <v>35216</v>
      </c>
      <c r="N41" s="5">
        <f>indices!D309/indices!D308-1</f>
        <v>7.5434243176180082E-3</v>
      </c>
      <c r="O41" s="5">
        <f t="shared" si="1"/>
        <v>0.96636521427260136</v>
      </c>
      <c r="P41" s="20">
        <f t="shared" si="5"/>
        <v>7.2897028570440784E-3</v>
      </c>
      <c r="Q41">
        <v>1</v>
      </c>
      <c r="R41" s="13">
        <f t="shared" si="6"/>
        <v>0.96636521427260136</v>
      </c>
    </row>
    <row r="42" spans="1:18" x14ac:dyDescent="0.3">
      <c r="A42" s="3">
        <v>35244</v>
      </c>
      <c r="B42" s="13">
        <v>1.4215451793594507</v>
      </c>
      <c r="C42" s="13">
        <v>0.24682473728654694</v>
      </c>
      <c r="D42" s="13">
        <f t="shared" si="2"/>
        <v>0.95556344526722559</v>
      </c>
      <c r="F42" s="3">
        <v>35244</v>
      </c>
      <c r="G42" s="5">
        <f>indices!B310/indices!B309-1</f>
        <v>-4.4185273104666245E-2</v>
      </c>
      <c r="H42" s="5">
        <f t="shared" si="0"/>
        <v>0.95556344526722559</v>
      </c>
      <c r="I42" s="20">
        <f t="shared" si="3"/>
        <v>-4.2221831797968158E-2</v>
      </c>
      <c r="J42">
        <v>1</v>
      </c>
      <c r="K42" s="13">
        <f t="shared" si="4"/>
        <v>-4.2221831797968158E-2</v>
      </c>
      <c r="M42" s="3">
        <v>35244</v>
      </c>
      <c r="N42" s="5">
        <f>indices!D310/indices!D309-1</f>
        <v>-3.447936163924803E-3</v>
      </c>
      <c r="O42" s="5">
        <f t="shared" si="1"/>
        <v>0.95556344526722559</v>
      </c>
      <c r="P42" s="20">
        <f t="shared" si="5"/>
        <v>-3.2947217598614464E-3</v>
      </c>
      <c r="Q42">
        <v>1</v>
      </c>
      <c r="R42" s="13">
        <f t="shared" si="6"/>
        <v>0.95556344526722559</v>
      </c>
    </row>
    <row r="43" spans="1:18" x14ac:dyDescent="0.3">
      <c r="A43" s="3">
        <v>35277</v>
      </c>
      <c r="B43" s="13">
        <v>1.1927835781939566</v>
      </c>
      <c r="C43" s="13">
        <v>0.20710456312059772</v>
      </c>
      <c r="D43" s="13">
        <f t="shared" si="2"/>
        <v>0.97358645906949748</v>
      </c>
      <c r="F43" s="3">
        <v>35277</v>
      </c>
      <c r="G43" s="5">
        <f>indices!B311/indices!B310-1</f>
        <v>2.1092287757354722E-2</v>
      </c>
      <c r="H43" s="5">
        <f t="shared" si="0"/>
        <v>0.97358645906949748</v>
      </c>
      <c r="I43" s="20">
        <f t="shared" si="3"/>
        <v>2.0535165751357897E-2</v>
      </c>
      <c r="J43">
        <v>1</v>
      </c>
      <c r="K43" s="13">
        <f t="shared" si="4"/>
        <v>2.0535165751357897E-2</v>
      </c>
      <c r="M43" s="3">
        <v>35277</v>
      </c>
      <c r="N43" s="5">
        <f>indices!D311/indices!D310-1</f>
        <v>-8.1059707394226521E-3</v>
      </c>
      <c r="O43" s="5">
        <f t="shared" si="1"/>
        <v>0.97358645906949748</v>
      </c>
      <c r="P43" s="20">
        <f t="shared" si="5"/>
        <v>-7.8918633495154555E-3</v>
      </c>
      <c r="Q43">
        <v>1</v>
      </c>
      <c r="R43" s="13">
        <f t="shared" si="6"/>
        <v>0.97358645906949748</v>
      </c>
    </row>
    <row r="44" spans="1:18" x14ac:dyDescent="0.3">
      <c r="A44" s="3">
        <v>35307</v>
      </c>
      <c r="B44" s="13">
        <v>1.7657879092736553</v>
      </c>
      <c r="C44" s="13">
        <v>0.30659604994518769</v>
      </c>
      <c r="D44" s="13">
        <f t="shared" si="2"/>
        <v>0.91600677121496077</v>
      </c>
      <c r="F44" s="3">
        <v>35307</v>
      </c>
      <c r="G44" s="5">
        <f>indices!B312/indices!B311-1</f>
        <v>5.6294503325264866E-2</v>
      </c>
      <c r="H44" s="5">
        <f t="shared" si="0"/>
        <v>0.91600677121496077</v>
      </c>
      <c r="I44" s="20">
        <f t="shared" si="3"/>
        <v>5.1566146228125741E-2</v>
      </c>
      <c r="J44">
        <v>1</v>
      </c>
      <c r="K44" s="13">
        <f t="shared" si="4"/>
        <v>5.1566146228125741E-2</v>
      </c>
      <c r="M44" s="3">
        <v>35307</v>
      </c>
      <c r="N44" s="5">
        <f>indices!D312/indices!D311-1</f>
        <v>1.1361371337452741E-2</v>
      </c>
      <c r="O44" s="5">
        <f t="shared" si="1"/>
        <v>0.91600677121496077</v>
      </c>
      <c r="P44" s="20">
        <f t="shared" si="5"/>
        <v>1.0407093075394286E-2</v>
      </c>
      <c r="Q44">
        <v>1</v>
      </c>
      <c r="R44" s="13">
        <f t="shared" si="6"/>
        <v>0.91600677121496077</v>
      </c>
    </row>
    <row r="45" spans="1:18" x14ac:dyDescent="0.3">
      <c r="A45" s="3">
        <v>35338</v>
      </c>
      <c r="B45" s="13">
        <v>1.9555028133773755</v>
      </c>
      <c r="C45" s="13">
        <v>0.33953649534548314</v>
      </c>
      <c r="D45" s="13">
        <f t="shared" si="2"/>
        <v>0.88710623210145489</v>
      </c>
      <c r="F45" s="3">
        <v>35338</v>
      </c>
      <c r="G45" s="5">
        <f>indices!B313/indices!B312-1</f>
        <v>2.7576003648620118E-2</v>
      </c>
      <c r="H45" s="5">
        <f t="shared" si="0"/>
        <v>0.88710623210145489</v>
      </c>
      <c r="I45" s="20">
        <f t="shared" si="3"/>
        <v>2.4462844693143367E-2</v>
      </c>
      <c r="J45">
        <v>1</v>
      </c>
      <c r="K45" s="13">
        <f t="shared" si="4"/>
        <v>2.4462844693143367E-2</v>
      </c>
      <c r="M45" s="3">
        <v>35338</v>
      </c>
      <c r="N45" s="5">
        <f>indices!D313/indices!D312-1</f>
        <v>1.6456444619629584E-2</v>
      </c>
      <c r="O45" s="5">
        <f t="shared" si="1"/>
        <v>0.88710623210145489</v>
      </c>
      <c r="P45" s="20">
        <f t="shared" si="5"/>
        <v>1.459861458030586E-2</v>
      </c>
      <c r="Q45">
        <v>1</v>
      </c>
      <c r="R45" s="13">
        <f t="shared" si="6"/>
        <v>0.88710623210145489</v>
      </c>
    </row>
    <row r="46" spans="1:18" x14ac:dyDescent="0.3">
      <c r="A46" s="3">
        <v>35369</v>
      </c>
      <c r="B46" s="13">
        <v>2.66674556945078</v>
      </c>
      <c r="C46" s="13">
        <v>0.46303049959083653</v>
      </c>
      <c r="D46" s="13">
        <f t="shared" si="2"/>
        <v>0.73076934493742718</v>
      </c>
      <c r="F46" s="3">
        <v>35369</v>
      </c>
      <c r="G46" s="5">
        <f>indices!B314/indices!B313-1</f>
        <v>7.5582402355590217E-2</v>
      </c>
      <c r="H46" s="5">
        <f t="shared" si="0"/>
        <v>0.73076934493742718</v>
      </c>
      <c r="I46" s="20">
        <f t="shared" si="3"/>
        <v>5.5233302658191714E-2</v>
      </c>
      <c r="J46">
        <v>1</v>
      </c>
      <c r="K46" s="13">
        <f t="shared" si="4"/>
        <v>5.5233302658191714E-2</v>
      </c>
      <c r="M46" s="3">
        <v>35369</v>
      </c>
      <c r="N46" s="5">
        <f>indices!D314/indices!D313-1</f>
        <v>1.1730489578283931E-2</v>
      </c>
      <c r="O46" s="5">
        <f t="shared" si="1"/>
        <v>0.73076934493742718</v>
      </c>
      <c r="P46" s="20">
        <f t="shared" si="5"/>
        <v>8.5722821849178645E-3</v>
      </c>
      <c r="Q46">
        <v>1</v>
      </c>
      <c r="R46" s="13">
        <f t="shared" si="6"/>
        <v>0.73076934493742718</v>
      </c>
    </row>
    <row r="47" spans="1:18" x14ac:dyDescent="0.3">
      <c r="A47" s="3">
        <v>35398</v>
      </c>
      <c r="B47" s="13">
        <v>3.099590379370571</v>
      </c>
      <c r="C47" s="13">
        <v>0.53818590657019016</v>
      </c>
      <c r="D47" s="13">
        <f t="shared" si="2"/>
        <v>0.60146302433283394</v>
      </c>
      <c r="F47" s="3">
        <v>35398</v>
      </c>
      <c r="G47" s="5">
        <f>indices!B315/indices!B314-1</f>
        <v>-1.9807161979911059E-2</v>
      </c>
      <c r="H47" s="5">
        <f t="shared" si="0"/>
        <v>0.60146302433283394</v>
      </c>
      <c r="I47" s="20">
        <f t="shared" si="3"/>
        <v>-1.1913275547887629E-2</v>
      </c>
      <c r="J47">
        <v>1</v>
      </c>
      <c r="K47" s="13">
        <f t="shared" si="4"/>
        <v>-1.1913275547887629E-2</v>
      </c>
      <c r="M47" s="3">
        <v>35398</v>
      </c>
      <c r="N47" s="5">
        <f>indices!D315/indices!D314-1</f>
        <v>-1.5619011115369785E-2</v>
      </c>
      <c r="O47" s="5">
        <f t="shared" si="1"/>
        <v>0.60146302433283394</v>
      </c>
      <c r="P47" s="20">
        <f t="shared" si="5"/>
        <v>-9.3942576625384612E-3</v>
      </c>
      <c r="Q47">
        <v>1</v>
      </c>
      <c r="R47" s="13">
        <f t="shared" si="6"/>
        <v>0.60146302433283394</v>
      </c>
    </row>
    <row r="48" spans="1:18" x14ac:dyDescent="0.3">
      <c r="A48" s="3">
        <v>35430</v>
      </c>
      <c r="B48" s="13">
        <v>1.7169058963728356</v>
      </c>
      <c r="C48" s="13">
        <v>0.29810860250597299</v>
      </c>
      <c r="D48" s="13">
        <f t="shared" si="2"/>
        <v>0.92260936274773975</v>
      </c>
      <c r="F48" s="3">
        <v>35430</v>
      </c>
      <c r="G48" s="5">
        <f>indices!B316/indices!B315-1</f>
        <v>6.2470479515350785E-2</v>
      </c>
      <c r="H48" s="5">
        <f t="shared" si="0"/>
        <v>0.92260936274773975</v>
      </c>
      <c r="I48" s="20">
        <f t="shared" si="3"/>
        <v>5.7635849296203516E-2</v>
      </c>
      <c r="J48">
        <v>1</v>
      </c>
      <c r="K48" s="13">
        <f t="shared" si="4"/>
        <v>5.7635849296203516E-2</v>
      </c>
      <c r="M48" s="3">
        <v>35430</v>
      </c>
      <c r="N48" s="5">
        <f>indices!D316/indices!D315-1</f>
        <v>-2.9202764528375447E-3</v>
      </c>
      <c r="O48" s="5">
        <f t="shared" si="1"/>
        <v>0.92260936274773975</v>
      </c>
      <c r="P48" s="20">
        <f t="shared" si="5"/>
        <v>-2.6942743971996768E-3</v>
      </c>
      <c r="Q48">
        <v>1</v>
      </c>
      <c r="R48" s="13">
        <f t="shared" si="6"/>
        <v>0.92260936274773975</v>
      </c>
    </row>
    <row r="49" spans="1:18" x14ac:dyDescent="0.3">
      <c r="A49" s="3">
        <v>35461</v>
      </c>
      <c r="B49" s="13">
        <v>1.6950614910107789</v>
      </c>
      <c r="C49" s="13">
        <v>0.29431573000852618</v>
      </c>
      <c r="D49" s="13">
        <f t="shared" si="2"/>
        <v>0.92545085425752593</v>
      </c>
      <c r="F49" s="3">
        <v>35461</v>
      </c>
      <c r="G49" s="5">
        <f>indices!B317/indices!B316-1</f>
        <v>7.8377176875348287E-3</v>
      </c>
      <c r="H49" s="5">
        <f t="shared" si="0"/>
        <v>0.92545085425752593</v>
      </c>
      <c r="I49" s="20">
        <f t="shared" si="3"/>
        <v>7.2534225293584276E-3</v>
      </c>
      <c r="J49">
        <v>1</v>
      </c>
      <c r="K49" s="13">
        <f t="shared" si="4"/>
        <v>7.2534225293584276E-3</v>
      </c>
      <c r="M49" s="3">
        <v>35461</v>
      </c>
      <c r="N49" s="5">
        <f>indices!D317/indices!D316-1</f>
        <v>-3.5145953333983737E-3</v>
      </c>
      <c r="O49" s="5">
        <f t="shared" si="1"/>
        <v>0.92545085425752593</v>
      </c>
      <c r="P49" s="20">
        <f t="shared" si="5"/>
        <v>-3.252585253663039E-3</v>
      </c>
      <c r="Q49">
        <v>1</v>
      </c>
      <c r="R49" s="13">
        <f t="shared" si="6"/>
        <v>0.92545085425752593</v>
      </c>
    </row>
    <row r="50" spans="1:18" x14ac:dyDescent="0.3">
      <c r="A50" s="3">
        <v>35489</v>
      </c>
      <c r="B50" s="13">
        <v>0.94376239370321535</v>
      </c>
      <c r="C50" s="13">
        <v>0.16386669116748262</v>
      </c>
      <c r="D50" s="13">
        <f t="shared" si="2"/>
        <v>0.98685741103349245</v>
      </c>
      <c r="F50" s="3">
        <v>35489</v>
      </c>
      <c r="G50" s="5">
        <f>indices!B318/indices!B317-1</f>
        <v>-4.1089322529606287E-2</v>
      </c>
      <c r="H50" s="5">
        <f t="shared" si="0"/>
        <v>0.98685741103349245</v>
      </c>
      <c r="I50" s="20">
        <f t="shared" si="3"/>
        <v>-4.0549302452687411E-2</v>
      </c>
      <c r="J50">
        <v>1</v>
      </c>
      <c r="K50" s="13">
        <f t="shared" si="4"/>
        <v>-4.0549302452687411E-2</v>
      </c>
      <c r="M50" s="3">
        <v>35489</v>
      </c>
      <c r="N50" s="5">
        <f>indices!D318/indices!D317-1</f>
        <v>-1.7634956402469038E-2</v>
      </c>
      <c r="O50" s="5">
        <f t="shared" si="1"/>
        <v>0.98685741103349245</v>
      </c>
      <c r="P50" s="20">
        <f t="shared" si="5"/>
        <v>-1.7403187419029107E-2</v>
      </c>
      <c r="Q50">
        <v>1</v>
      </c>
      <c r="R50" s="13">
        <f t="shared" si="6"/>
        <v>0.98685741103349245</v>
      </c>
    </row>
    <row r="51" spans="1:18" x14ac:dyDescent="0.3">
      <c r="A51" s="3">
        <v>35520</v>
      </c>
      <c r="B51" s="13">
        <v>1.3087449594512781</v>
      </c>
      <c r="C51" s="13">
        <v>0.22723908848061522</v>
      </c>
      <c r="D51" s="13">
        <f t="shared" si="2"/>
        <v>0.96520920464629589</v>
      </c>
      <c r="F51" s="3">
        <v>35520</v>
      </c>
      <c r="G51" s="5">
        <f>indices!B319/indices!B318-1</f>
        <v>5.9700000000000086E-2</v>
      </c>
      <c r="H51" s="5">
        <f t="shared" si="0"/>
        <v>0.96520920464629589</v>
      </c>
      <c r="I51" s="20">
        <f t="shared" si="3"/>
        <v>5.7622989517383948E-2</v>
      </c>
      <c r="J51">
        <v>1</v>
      </c>
      <c r="K51" s="13">
        <f t="shared" si="4"/>
        <v>5.7622989517383948E-2</v>
      </c>
      <c r="M51" s="3">
        <v>35520</v>
      </c>
      <c r="N51" s="5">
        <f>indices!D319/indices!D318-1</f>
        <v>9.0754961603671802E-3</v>
      </c>
      <c r="O51" s="5">
        <f t="shared" si="1"/>
        <v>0.96520920464629589</v>
      </c>
      <c r="P51" s="20">
        <f t="shared" si="5"/>
        <v>8.759752430718519E-3</v>
      </c>
      <c r="Q51">
        <v>1</v>
      </c>
      <c r="R51" s="13">
        <f t="shared" si="6"/>
        <v>0.96520920464629589</v>
      </c>
    </row>
    <row r="52" spans="1:18" x14ac:dyDescent="0.3">
      <c r="A52" s="3">
        <v>35550</v>
      </c>
      <c r="B52" s="13">
        <v>1.92498399923828</v>
      </c>
      <c r="C52" s="13">
        <v>0.33423747397665582</v>
      </c>
      <c r="D52" s="13">
        <f t="shared" si="2"/>
        <v>0.89211289007870964</v>
      </c>
      <c r="F52" s="3">
        <v>35550</v>
      </c>
      <c r="G52" s="5">
        <f>indices!B320/indices!B319-1</f>
        <v>6.0885156176276212E-2</v>
      </c>
      <c r="H52" s="5">
        <f t="shared" si="0"/>
        <v>0.89211289007870964</v>
      </c>
      <c r="I52" s="20">
        <f t="shared" si="3"/>
        <v>5.4316432639311372E-2</v>
      </c>
      <c r="J52">
        <v>1</v>
      </c>
      <c r="K52" s="13">
        <f t="shared" si="4"/>
        <v>5.4316432639311372E-2</v>
      </c>
      <c r="M52" s="3">
        <v>35550</v>
      </c>
      <c r="N52" s="5">
        <f>indices!D320/indices!D319-1</f>
        <v>3.5580154180667733E-3</v>
      </c>
      <c r="O52" s="5">
        <f t="shared" si="1"/>
        <v>0.89211289007870964</v>
      </c>
      <c r="P52" s="20">
        <f t="shared" si="5"/>
        <v>3.1741514175561577E-3</v>
      </c>
      <c r="Q52">
        <v>1</v>
      </c>
      <c r="R52" s="13">
        <f t="shared" si="6"/>
        <v>0.89211289007870964</v>
      </c>
    </row>
    <row r="53" spans="1:18" x14ac:dyDescent="0.3">
      <c r="A53" s="3">
        <v>35580</v>
      </c>
      <c r="B53" s="13">
        <v>1.8269052174342149</v>
      </c>
      <c r="C53" s="13">
        <v>0.31720792760438982</v>
      </c>
      <c r="D53" s="13">
        <f t="shared" si="2"/>
        <v>0.90727049764393009</v>
      </c>
      <c r="F53" s="3">
        <v>35580</v>
      </c>
      <c r="G53" s="5">
        <f>indices!B321/indices!B320-1</f>
        <v>4.4804397715749511E-2</v>
      </c>
      <c r="H53" s="5">
        <f t="shared" si="0"/>
        <v>0.90727049764393009</v>
      </c>
      <c r="I53" s="20">
        <f t="shared" si="3"/>
        <v>4.0649708212204622E-2</v>
      </c>
      <c r="J53">
        <v>1</v>
      </c>
      <c r="K53" s="13">
        <f t="shared" si="4"/>
        <v>4.0649708212204622E-2</v>
      </c>
      <c r="M53" s="3">
        <v>35580</v>
      </c>
      <c r="N53" s="5">
        <f>indices!D321/indices!D320-1</f>
        <v>6.0074847350797267E-3</v>
      </c>
      <c r="O53" s="5">
        <f t="shared" si="1"/>
        <v>0.90727049764393009</v>
      </c>
      <c r="P53" s="20">
        <f t="shared" si="5"/>
        <v>5.4504136651840973E-3</v>
      </c>
      <c r="Q53">
        <v>1</v>
      </c>
      <c r="R53" s="13">
        <f t="shared" si="6"/>
        <v>0.90727049764393009</v>
      </c>
    </row>
    <row r="54" spans="1:18" x14ac:dyDescent="0.3">
      <c r="A54" s="3">
        <v>35611</v>
      </c>
      <c r="B54" s="13">
        <v>1.9400182088716531</v>
      </c>
      <c r="C54" s="13">
        <v>0.33684788333750376</v>
      </c>
      <c r="D54" s="13">
        <f t="shared" si="2"/>
        <v>0.88966384060414183</v>
      </c>
      <c r="F54" s="3">
        <v>35611</v>
      </c>
      <c r="G54" s="5">
        <f>indices!B322/indices!B321-1</f>
        <v>7.9568189751317409E-2</v>
      </c>
      <c r="H54" s="5">
        <f t="shared" si="0"/>
        <v>0.88966384060414183</v>
      </c>
      <c r="I54" s="20">
        <f t="shared" si="3"/>
        <v>7.0788941284076159E-2</v>
      </c>
      <c r="J54">
        <v>1</v>
      </c>
      <c r="K54" s="13">
        <f t="shared" si="4"/>
        <v>7.0788941284076159E-2</v>
      </c>
      <c r="M54" s="3">
        <v>35611</v>
      </c>
      <c r="N54" s="5">
        <f>indices!D322/indices!D321-1</f>
        <v>2.05580029368575E-2</v>
      </c>
      <c r="O54" s="5">
        <f t="shared" si="1"/>
        <v>0.88966384060414183</v>
      </c>
      <c r="P54" s="20">
        <f t="shared" si="5"/>
        <v>1.8289711847955872E-2</v>
      </c>
      <c r="Q54">
        <v>1</v>
      </c>
      <c r="R54" s="13">
        <f t="shared" si="6"/>
        <v>0.88966384060414183</v>
      </c>
    </row>
    <row r="55" spans="1:18" x14ac:dyDescent="0.3">
      <c r="A55" s="3">
        <v>35642</v>
      </c>
      <c r="B55" s="13">
        <v>1.440654189528725</v>
      </c>
      <c r="C55" s="13">
        <v>0.25014265956106962</v>
      </c>
      <c r="D55" s="13">
        <f t="shared" si="2"/>
        <v>0.95377580700617326</v>
      </c>
      <c r="F55" s="3">
        <v>35642</v>
      </c>
      <c r="G55" s="5">
        <f>indices!B323/indices!B322-1</f>
        <v>-5.6023027483143362E-2</v>
      </c>
      <c r="H55" s="5">
        <f t="shared" si="0"/>
        <v>0.95377580700617326</v>
      </c>
      <c r="I55" s="20">
        <f t="shared" si="3"/>
        <v>-5.3433408248664084E-2</v>
      </c>
      <c r="J55">
        <v>1</v>
      </c>
      <c r="K55" s="13">
        <f t="shared" si="4"/>
        <v>-5.3433408248664084E-2</v>
      </c>
      <c r="M55" s="3">
        <v>35642</v>
      </c>
      <c r="N55" s="5">
        <f>indices!D323/indices!D322-1</f>
        <v>-1.5443645083932811E-2</v>
      </c>
      <c r="O55" s="5">
        <f t="shared" si="1"/>
        <v>0.95377580700617326</v>
      </c>
      <c r="P55" s="20">
        <f t="shared" si="5"/>
        <v>-1.4729775053044937E-2</v>
      </c>
      <c r="Q55">
        <v>1</v>
      </c>
      <c r="R55" s="13">
        <f t="shared" si="6"/>
        <v>0.95377580700617326</v>
      </c>
    </row>
    <row r="56" spans="1:18" x14ac:dyDescent="0.3">
      <c r="A56" s="3">
        <v>35671</v>
      </c>
      <c r="B56" s="13">
        <v>1.5536844151690901</v>
      </c>
      <c r="C56" s="13">
        <v>0.2697682445612547</v>
      </c>
      <c r="D56" s="13">
        <f t="shared" si="2"/>
        <v>0.94225164588385424</v>
      </c>
      <c r="F56" s="3">
        <v>35671</v>
      </c>
      <c r="G56" s="5">
        <f>indices!B324/indices!B323-1</f>
        <v>5.4761447272787978E-2</v>
      </c>
      <c r="H56" s="5">
        <f t="shared" si="0"/>
        <v>0.94225164588385424</v>
      </c>
      <c r="I56" s="20">
        <f t="shared" si="3"/>
        <v>5.1599063823766375E-2</v>
      </c>
      <c r="J56">
        <v>1</v>
      </c>
      <c r="K56" s="13">
        <f t="shared" si="4"/>
        <v>5.1599063823766375E-2</v>
      </c>
      <c r="M56" s="3">
        <v>35671</v>
      </c>
      <c r="N56" s="5">
        <f>indices!D324/indices!D323-1</f>
        <v>8.476227591582175E-3</v>
      </c>
      <c r="O56" s="5">
        <f t="shared" si="1"/>
        <v>0.94225164588385424</v>
      </c>
      <c r="P56" s="20">
        <f t="shared" si="5"/>
        <v>7.9867393990544419E-3</v>
      </c>
      <c r="Q56">
        <v>1</v>
      </c>
      <c r="R56" s="13">
        <f t="shared" si="6"/>
        <v>0.94225164588385424</v>
      </c>
    </row>
    <row r="57" spans="1:18" x14ac:dyDescent="0.3">
      <c r="A57" s="3">
        <v>35703</v>
      </c>
      <c r="B57" s="13">
        <v>1.856902063976573</v>
      </c>
      <c r="C57" s="13">
        <v>0.3224163190609165</v>
      </c>
      <c r="D57" s="13">
        <f t="shared" si="2"/>
        <v>0.90278456304204335</v>
      </c>
      <c r="F57" s="3">
        <v>35703</v>
      </c>
      <c r="G57" s="5">
        <f>indices!B325/indices!B324-1</f>
        <v>-3.3392472436953424E-2</v>
      </c>
      <c r="H57" s="5">
        <f t="shared" si="0"/>
        <v>0.90278456304204335</v>
      </c>
      <c r="I57" s="20">
        <f t="shared" si="3"/>
        <v>-3.0146208637888475E-2</v>
      </c>
      <c r="J57">
        <v>1</v>
      </c>
      <c r="K57" s="13">
        <f t="shared" si="4"/>
        <v>-3.0146208637888475E-2</v>
      </c>
      <c r="M57" s="3">
        <v>35703</v>
      </c>
      <c r="N57" s="5">
        <f>indices!D325/indices!D324-1</f>
        <v>8.6948120954495334E-3</v>
      </c>
      <c r="O57" s="5">
        <f t="shared" si="1"/>
        <v>0.90278456304204335</v>
      </c>
      <c r="P57" s="20">
        <f t="shared" si="5"/>
        <v>7.8495421383230797E-3</v>
      </c>
      <c r="Q57">
        <v>1</v>
      </c>
      <c r="R57" s="13">
        <f t="shared" si="6"/>
        <v>0.90278456304204335</v>
      </c>
    </row>
    <row r="58" spans="1:18" x14ac:dyDescent="0.3">
      <c r="A58" s="3">
        <v>35734</v>
      </c>
      <c r="B58" s="13">
        <v>2.3333548448127037</v>
      </c>
      <c r="C58" s="13">
        <v>0.40514343471426034</v>
      </c>
      <c r="D58" s="13">
        <f t="shared" si="2"/>
        <v>0.81347076029701793</v>
      </c>
      <c r="F58" s="3">
        <v>35734</v>
      </c>
      <c r="G58" s="5">
        <f>indices!B326/indices!B325-1</f>
        <v>4.6288102261553554E-2</v>
      </c>
      <c r="H58" s="5">
        <f t="shared" ref="H58:H121" si="7">D58</f>
        <v>0.81347076029701793</v>
      </c>
      <c r="I58" s="20">
        <f t="shared" si="3"/>
        <v>3.7654017739412085E-2</v>
      </c>
      <c r="J58">
        <v>1</v>
      </c>
      <c r="K58" s="13">
        <f t="shared" si="4"/>
        <v>3.7654017739412085E-2</v>
      </c>
      <c r="M58" s="3">
        <v>35734</v>
      </c>
      <c r="N58" s="5">
        <f>indices!D326/indices!D325-1</f>
        <v>-9.5776266641123264E-4</v>
      </c>
      <c r="O58" s="5">
        <f t="shared" ref="O58:O121" si="8">D58</f>
        <v>0.81347076029701793</v>
      </c>
      <c r="P58" s="20">
        <f t="shared" si="5"/>
        <v>-7.7911192442964457E-4</v>
      </c>
      <c r="Q58">
        <v>1</v>
      </c>
      <c r="R58" s="13">
        <f t="shared" si="6"/>
        <v>0.81347076029701793</v>
      </c>
    </row>
    <row r="59" spans="1:18" x14ac:dyDescent="0.3">
      <c r="A59" s="3">
        <v>35762</v>
      </c>
      <c r="B59" s="13">
        <v>2.7324478669714249</v>
      </c>
      <c r="C59" s="13">
        <v>0.47443847491242502</v>
      </c>
      <c r="D59" s="13">
        <f t="shared" si="2"/>
        <v>0.71261910223875014</v>
      </c>
      <c r="F59" s="3">
        <v>35762</v>
      </c>
      <c r="G59" s="5">
        <f>indices!B327/indices!B326-1</f>
        <v>1.7174541268237586E-2</v>
      </c>
      <c r="H59" s="5">
        <f t="shared" si="7"/>
        <v>0.71261910223875014</v>
      </c>
      <c r="I59" s="20">
        <f t="shared" si="3"/>
        <v>1.2238906179933834E-2</v>
      </c>
      <c r="J59">
        <v>1</v>
      </c>
      <c r="K59" s="13">
        <f t="shared" si="4"/>
        <v>1.2238906179933834E-2</v>
      </c>
      <c r="M59" s="3">
        <v>35762</v>
      </c>
      <c r="N59" s="5">
        <f>indices!D327/indices!D326-1</f>
        <v>4.9851404467451399E-3</v>
      </c>
      <c r="O59" s="5">
        <f t="shared" si="8"/>
        <v>0.71261910223875014</v>
      </c>
      <c r="P59" s="20">
        <f t="shared" si="5"/>
        <v>3.5525063096936032E-3</v>
      </c>
      <c r="Q59">
        <v>1</v>
      </c>
      <c r="R59" s="13">
        <f t="shared" si="6"/>
        <v>0.71261910223875014</v>
      </c>
    </row>
    <row r="60" spans="1:18" x14ac:dyDescent="0.3">
      <c r="A60" s="3">
        <v>35795</v>
      </c>
      <c r="B60" s="13">
        <v>2.7071698173340701</v>
      </c>
      <c r="C60" s="13">
        <v>0.47004941429623853</v>
      </c>
      <c r="D60" s="13">
        <f t="shared" si="2"/>
        <v>0.71967060984320297</v>
      </c>
      <c r="F60" s="3">
        <v>35795</v>
      </c>
      <c r="G60" s="5">
        <f>indices!B328/indices!B327-1</f>
        <v>1.1063888760567409E-2</v>
      </c>
      <c r="H60" s="5">
        <f t="shared" si="7"/>
        <v>0.71967060984320297</v>
      </c>
      <c r="I60" s="20">
        <f t="shared" si="3"/>
        <v>7.9623555715549067E-3</v>
      </c>
      <c r="J60">
        <v>1</v>
      </c>
      <c r="K60" s="13">
        <f t="shared" si="4"/>
        <v>7.9623555715549067E-3</v>
      </c>
      <c r="M60" s="3">
        <v>35795</v>
      </c>
      <c r="N60" s="5">
        <f>indices!D328/indices!D327-1</f>
        <v>7.2498330630546004E-3</v>
      </c>
      <c r="O60" s="5">
        <f t="shared" si="8"/>
        <v>0.71967060984320297</v>
      </c>
      <c r="P60" s="20">
        <f t="shared" si="5"/>
        <v>5.2174917817499203E-3</v>
      </c>
      <c r="Q60">
        <v>1</v>
      </c>
      <c r="R60" s="13">
        <f t="shared" si="6"/>
        <v>0.71967060984320297</v>
      </c>
    </row>
    <row r="61" spans="1:18" x14ac:dyDescent="0.3">
      <c r="A61" s="3">
        <v>35825</v>
      </c>
      <c r="B61" s="13">
        <v>2.9959503220382713</v>
      </c>
      <c r="C61" s="13">
        <v>0.52019074869913728</v>
      </c>
      <c r="D61" s="13">
        <f t="shared" si="2"/>
        <v>0.63436501759487207</v>
      </c>
      <c r="F61" s="3">
        <v>35825</v>
      </c>
      <c r="G61" s="5">
        <f>indices!B329/indices!B328-1</f>
        <v>7.2122084389920849E-2</v>
      </c>
      <c r="H61" s="5">
        <f t="shared" si="7"/>
        <v>0.63436501759487207</v>
      </c>
      <c r="I61" s="20">
        <f t="shared" si="3"/>
        <v>4.5751727332990988E-2</v>
      </c>
      <c r="J61">
        <v>1</v>
      </c>
      <c r="K61" s="13">
        <f t="shared" si="4"/>
        <v>4.5751727332990988E-2</v>
      </c>
      <c r="M61" s="3">
        <v>35825</v>
      </c>
      <c r="N61" s="5">
        <f>indices!D329/indices!D328-1</f>
        <v>-7.292357230798352E-3</v>
      </c>
      <c r="O61" s="5">
        <f t="shared" si="8"/>
        <v>0.63436501759487207</v>
      </c>
      <c r="P61" s="20">
        <f t="shared" si="5"/>
        <v>-4.6260163230234892E-3</v>
      </c>
      <c r="Q61">
        <v>1</v>
      </c>
      <c r="R61" s="13">
        <f t="shared" si="6"/>
        <v>0.63436501759487207</v>
      </c>
    </row>
    <row r="62" spans="1:18" x14ac:dyDescent="0.3">
      <c r="A62" s="3">
        <v>35853</v>
      </c>
      <c r="B62" s="13">
        <v>2.9177732619159844</v>
      </c>
      <c r="C62" s="13">
        <v>0.50661676413171541</v>
      </c>
      <c r="D62" s="13">
        <f t="shared" si="2"/>
        <v>0.65843820737720893</v>
      </c>
      <c r="F62" s="3">
        <v>35853</v>
      </c>
      <c r="G62" s="5">
        <f>indices!B330/indices!B329-1</f>
        <v>5.1211023510192355E-2</v>
      </c>
      <c r="H62" s="5">
        <f t="shared" si="7"/>
        <v>0.65843820737720893</v>
      </c>
      <c r="I62" s="20">
        <f t="shared" si="3"/>
        <v>3.3719294518003158E-2</v>
      </c>
      <c r="J62">
        <v>1</v>
      </c>
      <c r="K62" s="13">
        <f t="shared" si="4"/>
        <v>3.3719294518003158E-2</v>
      </c>
      <c r="M62" s="3">
        <v>35853</v>
      </c>
      <c r="N62" s="5">
        <f>indices!D330/indices!D329-1</f>
        <v>-3.0528525090631753E-3</v>
      </c>
      <c r="O62" s="5">
        <f t="shared" si="8"/>
        <v>0.65843820737720893</v>
      </c>
      <c r="P62" s="20">
        <f t="shared" si="5"/>
        <v>-2.0101147334545717E-3</v>
      </c>
      <c r="Q62">
        <v>1</v>
      </c>
      <c r="R62" s="13">
        <f t="shared" si="6"/>
        <v>0.65843820737720893</v>
      </c>
    </row>
    <row r="63" spans="1:18" x14ac:dyDescent="0.3">
      <c r="A63" s="3">
        <v>35885</v>
      </c>
      <c r="B63" s="13">
        <v>2.6410258729311487</v>
      </c>
      <c r="C63" s="13">
        <v>0.45856475525240598</v>
      </c>
      <c r="D63" s="13">
        <f t="shared" si="2"/>
        <v>0.73771507657685143</v>
      </c>
      <c r="F63" s="3">
        <v>35885</v>
      </c>
      <c r="G63" s="5">
        <f>indices!B331/indices!B330-1</f>
        <v>1.0060810810810894E-2</v>
      </c>
      <c r="H63" s="5">
        <f t="shared" si="7"/>
        <v>0.73771507657685143</v>
      </c>
      <c r="I63" s="20">
        <f t="shared" si="3"/>
        <v>7.4220118177225737E-3</v>
      </c>
      <c r="J63">
        <v>1</v>
      </c>
      <c r="K63" s="13">
        <f t="shared" si="4"/>
        <v>7.4220118177225737E-3</v>
      </c>
      <c r="M63" s="3">
        <v>35885</v>
      </c>
      <c r="N63" s="5">
        <f>indices!D331/indices!D330-1</f>
        <v>-5.7416267942589361E-4</v>
      </c>
      <c r="O63" s="5">
        <f t="shared" si="8"/>
        <v>0.73771507657685143</v>
      </c>
      <c r="P63" s="20">
        <f t="shared" si="5"/>
        <v>-4.2356846502024332E-4</v>
      </c>
      <c r="Q63">
        <v>1</v>
      </c>
      <c r="R63" s="13">
        <f t="shared" si="6"/>
        <v>0.73771507657685143</v>
      </c>
    </row>
    <row r="64" spans="1:18" x14ac:dyDescent="0.3">
      <c r="A64" s="3">
        <v>35915</v>
      </c>
      <c r="B64" s="13">
        <v>2.1642607036109935</v>
      </c>
      <c r="C64" s="13">
        <v>0.37578339918052306</v>
      </c>
      <c r="D64" s="13">
        <f t="shared" si="2"/>
        <v>0.84910174425649965</v>
      </c>
      <c r="F64" s="3">
        <v>35915</v>
      </c>
      <c r="G64" s="5">
        <f>indices!B332/indices!B331-1</f>
        <v>-1.7191900407387828E-2</v>
      </c>
      <c r="H64" s="5">
        <f t="shared" si="7"/>
        <v>0.84910174425649965</v>
      </c>
      <c r="I64" s="20">
        <f t="shared" si="3"/>
        <v>-1.4597672622997031E-2</v>
      </c>
      <c r="J64">
        <v>1</v>
      </c>
      <c r="K64" s="13">
        <f t="shared" si="4"/>
        <v>-1.4597672622997031E-2</v>
      </c>
      <c r="M64" s="3">
        <v>35915</v>
      </c>
      <c r="N64" s="5">
        <f>indices!D332/indices!D331-1</f>
        <v>3.5427039448487907E-3</v>
      </c>
      <c r="O64" s="5">
        <f t="shared" si="8"/>
        <v>0.84910174425649965</v>
      </c>
      <c r="P64" s="20">
        <f t="shared" si="5"/>
        <v>3.0081160989554904E-3</v>
      </c>
      <c r="Q64">
        <v>1</v>
      </c>
      <c r="R64" s="13">
        <f t="shared" si="6"/>
        <v>0.84910174425649965</v>
      </c>
    </row>
    <row r="65" spans="1:18" x14ac:dyDescent="0.3">
      <c r="A65" s="3">
        <v>35944</v>
      </c>
      <c r="B65" s="13">
        <v>2.2537530499472513</v>
      </c>
      <c r="C65" s="13">
        <v>0.39132207160144239</v>
      </c>
      <c r="D65" s="13">
        <f t="shared" si="2"/>
        <v>0.83078465893488185</v>
      </c>
      <c r="F65" s="3">
        <v>35944</v>
      </c>
      <c r="G65" s="5">
        <f>indices!B333/indices!B332-1</f>
        <v>4.0621022468162682E-2</v>
      </c>
      <c r="H65" s="5">
        <f t="shared" si="7"/>
        <v>0.83078465893488185</v>
      </c>
      <c r="I65" s="20">
        <f t="shared" si="3"/>
        <v>3.3747322296798707E-2</v>
      </c>
      <c r="J65">
        <v>1</v>
      </c>
      <c r="K65" s="13">
        <f t="shared" si="4"/>
        <v>3.3747322296798707E-2</v>
      </c>
      <c r="M65" s="3">
        <v>35944</v>
      </c>
      <c r="N65" s="5">
        <f>indices!D333/indices!D332-1</f>
        <v>2.099036351493222E-3</v>
      </c>
      <c r="O65" s="5">
        <f t="shared" si="8"/>
        <v>0.83078465893488185</v>
      </c>
      <c r="P65" s="20">
        <f t="shared" si="5"/>
        <v>1.7438471993672152E-3</v>
      </c>
      <c r="Q65">
        <v>1</v>
      </c>
      <c r="R65" s="13">
        <f t="shared" si="6"/>
        <v>0.83078465893488185</v>
      </c>
    </row>
    <row r="66" spans="1:18" x14ac:dyDescent="0.3">
      <c r="A66" s="3">
        <v>35976</v>
      </c>
      <c r="B66" s="13">
        <v>2.0546412674536252</v>
      </c>
      <c r="C66" s="13">
        <v>0.35675003399178268</v>
      </c>
      <c r="D66" s="13">
        <f t="shared" si="2"/>
        <v>0.86987955286181062</v>
      </c>
      <c r="F66" s="3">
        <v>35976</v>
      </c>
      <c r="G66" s="5">
        <f>indices!B334/indices!B333-1</f>
        <v>-1.0648387371064993E-2</v>
      </c>
      <c r="H66" s="5">
        <f t="shared" si="7"/>
        <v>0.86987955286181062</v>
      </c>
      <c r="I66" s="20">
        <f t="shared" si="3"/>
        <v>-9.2628144450413678E-3</v>
      </c>
      <c r="J66">
        <v>1</v>
      </c>
      <c r="K66" s="13">
        <f t="shared" si="4"/>
        <v>-9.2628144450413678E-3</v>
      </c>
      <c r="M66" s="3">
        <v>35976</v>
      </c>
      <c r="N66" s="5">
        <f>indices!D334/indices!D333-1</f>
        <v>-2.9515376559078321E-3</v>
      </c>
      <c r="O66" s="5">
        <f t="shared" si="8"/>
        <v>0.86987955286181062</v>
      </c>
      <c r="P66" s="20">
        <f t="shared" si="5"/>
        <v>-2.5674822563759017E-3</v>
      </c>
      <c r="Q66">
        <v>1</v>
      </c>
      <c r="R66" s="13">
        <f t="shared" si="6"/>
        <v>0.86987955286181062</v>
      </c>
    </row>
    <row r="67" spans="1:18" x14ac:dyDescent="0.3">
      <c r="A67" s="3">
        <v>36007</v>
      </c>
      <c r="B67" s="13">
        <v>2.1555143760880568</v>
      </c>
      <c r="C67" s="13">
        <v>0.37426476296380873</v>
      </c>
      <c r="D67" s="13">
        <f t="shared" si="2"/>
        <v>0.85082658430666547</v>
      </c>
      <c r="F67" s="3">
        <v>36007</v>
      </c>
      <c r="G67" s="5">
        <f>indices!B335/indices!B334-1</f>
        <v>-0.14457982665494273</v>
      </c>
      <c r="H67" s="5">
        <f t="shared" si="7"/>
        <v>0.85082658430666547</v>
      </c>
      <c r="I67" s="20">
        <f t="shared" si="3"/>
        <v>-0.12301236007247471</v>
      </c>
      <c r="J67">
        <v>1</v>
      </c>
      <c r="K67" s="13">
        <f t="shared" si="4"/>
        <v>-0.12301236007247471</v>
      </c>
      <c r="M67" s="3">
        <v>36007</v>
      </c>
      <c r="N67" s="5">
        <f>indices!D335/indices!D334-1</f>
        <v>1.0599694423223838E-2</v>
      </c>
      <c r="O67" s="5">
        <f t="shared" si="8"/>
        <v>0.85082658430666547</v>
      </c>
      <c r="P67" s="20">
        <f t="shared" si="5"/>
        <v>9.0185018008059475E-3</v>
      </c>
      <c r="Q67">
        <v>1</v>
      </c>
      <c r="R67" s="13">
        <f t="shared" si="6"/>
        <v>0.85082658430666547</v>
      </c>
    </row>
    <row r="68" spans="1:18" x14ac:dyDescent="0.3">
      <c r="A68" s="3">
        <v>36038</v>
      </c>
      <c r="B68" s="13">
        <v>2.3329609710600412</v>
      </c>
      <c r="C68" s="13">
        <v>0.40507504590260907</v>
      </c>
      <c r="D68" s="13">
        <f t="shared" ref="D68:D131" si="9">(1 - C68^3)^3</f>
        <v>0.81355878721484032</v>
      </c>
      <c r="F68" s="3">
        <v>36038</v>
      </c>
      <c r="G68" s="5">
        <f>indices!B336/indices!B335-1</f>
        <v>6.4062137723162493E-2</v>
      </c>
      <c r="H68" s="5">
        <f t="shared" si="7"/>
        <v>0.81355878721484032</v>
      </c>
      <c r="I68" s="20">
        <f t="shared" ref="I68:I131" si="10">G68 * H68</f>
        <v>5.2118315072446152E-2</v>
      </c>
      <c r="J68">
        <v>1</v>
      </c>
      <c r="K68" s="13">
        <f t="shared" ref="K68:K131" si="11" xml:space="preserve"> J68 * I68</f>
        <v>5.2118315072446152E-2</v>
      </c>
      <c r="M68" s="3">
        <v>36038</v>
      </c>
      <c r="N68" s="5">
        <f>indices!D336/indices!D335-1</f>
        <v>1.766984786922432E-2</v>
      </c>
      <c r="O68" s="5">
        <f t="shared" si="8"/>
        <v>0.81355878721484032</v>
      </c>
      <c r="P68" s="20">
        <f t="shared" ref="P68:P131" si="12" xml:space="preserve"> N68 * O68</f>
        <v>1.4375460002756867E-2</v>
      </c>
      <c r="Q68">
        <v>1</v>
      </c>
      <c r="R68" s="13">
        <f t="shared" ref="R68:R131" si="13" xml:space="preserve"> Q68 * O68</f>
        <v>0.81355878721484032</v>
      </c>
    </row>
    <row r="69" spans="1:18" x14ac:dyDescent="0.3">
      <c r="A69" s="3">
        <v>36068</v>
      </c>
      <c r="B69" s="13">
        <v>2.1547372899691188</v>
      </c>
      <c r="C69" s="13">
        <v>0.37412983649088272</v>
      </c>
      <c r="D69" s="13">
        <f t="shared" si="9"/>
        <v>0.85097926858635087</v>
      </c>
      <c r="F69" s="3">
        <v>36068</v>
      </c>
      <c r="G69" s="5">
        <f>indices!B337/indices!B336-1</f>
        <v>8.1341381038502636E-2</v>
      </c>
      <c r="H69" s="5">
        <f t="shared" si="7"/>
        <v>0.85097926858635087</v>
      </c>
      <c r="I69" s="20">
        <f t="shared" si="10"/>
        <v>6.9219828941948641E-2</v>
      </c>
      <c r="J69">
        <v>1</v>
      </c>
      <c r="K69" s="13">
        <f t="shared" si="11"/>
        <v>6.9219828941948641E-2</v>
      </c>
      <c r="M69" s="3">
        <v>36068</v>
      </c>
      <c r="N69" s="5">
        <f>indices!D337/indices!D336-1</f>
        <v>-1.1699164345403967E-2</v>
      </c>
      <c r="O69" s="5">
        <f t="shared" si="8"/>
        <v>0.85097926858635087</v>
      </c>
      <c r="P69" s="20">
        <f t="shared" si="12"/>
        <v>-9.955746317723382E-3</v>
      </c>
      <c r="Q69">
        <v>1</v>
      </c>
      <c r="R69" s="13">
        <f t="shared" si="13"/>
        <v>0.85097926858635087</v>
      </c>
    </row>
    <row r="70" spans="1:18" x14ac:dyDescent="0.3">
      <c r="A70" s="3">
        <v>36098</v>
      </c>
      <c r="B70" s="13">
        <v>2.0695824021309144</v>
      </c>
      <c r="C70" s="13">
        <v>0.35934428262702239</v>
      </c>
      <c r="D70" s="13">
        <f t="shared" si="9"/>
        <v>0.86715483283235373</v>
      </c>
      <c r="F70" s="3">
        <v>36098</v>
      </c>
      <c r="G70" s="5">
        <f>indices!B338/indices!B337-1</f>
        <v>6.0613388143311964E-2</v>
      </c>
      <c r="H70" s="5">
        <f t="shared" si="7"/>
        <v>0.86715483283235373</v>
      </c>
      <c r="I70" s="20">
        <f t="shared" si="10"/>
        <v>5.2561192462816257E-2</v>
      </c>
      <c r="J70">
        <v>1</v>
      </c>
      <c r="K70" s="13">
        <f t="shared" si="11"/>
        <v>5.2561192462816257E-2</v>
      </c>
      <c r="M70" s="3">
        <v>36098</v>
      </c>
      <c r="N70" s="5">
        <f>indices!D338/indices!D337-1</f>
        <v>-4.6974821495671115E-4</v>
      </c>
      <c r="O70" s="5">
        <f t="shared" si="8"/>
        <v>0.86715483283235373</v>
      </c>
      <c r="P70" s="20">
        <f t="shared" si="12"/>
        <v>-4.0734443481408342E-4</v>
      </c>
      <c r="Q70">
        <v>1</v>
      </c>
      <c r="R70" s="13">
        <f t="shared" si="13"/>
        <v>0.86715483283235373</v>
      </c>
    </row>
    <row r="71" spans="1:18" x14ac:dyDescent="0.3">
      <c r="A71" s="3">
        <v>36129</v>
      </c>
      <c r="B71" s="13">
        <v>1.8557739857883282</v>
      </c>
      <c r="C71" s="13">
        <v>0.32222044937875999</v>
      </c>
      <c r="D71" s="13">
        <f t="shared" si="9"/>
        <v>0.9029556420579018</v>
      </c>
      <c r="F71" s="3">
        <v>36129</v>
      </c>
      <c r="G71" s="5">
        <f>indices!B339/indices!B338-1</f>
        <v>5.7624349279933096E-2</v>
      </c>
      <c r="H71" s="5">
        <f t="shared" si="7"/>
        <v>0.9029556420579018</v>
      </c>
      <c r="I71" s="20">
        <f t="shared" si="10"/>
        <v>5.203223130223078E-2</v>
      </c>
      <c r="J71">
        <v>1</v>
      </c>
      <c r="K71" s="13">
        <f t="shared" si="11"/>
        <v>5.203223130223078E-2</v>
      </c>
      <c r="M71" s="3">
        <v>36129</v>
      </c>
      <c r="N71" s="5">
        <f>indices!D339/indices!D338-1</f>
        <v>6.5795657486611425E-4</v>
      </c>
      <c r="O71" s="5">
        <f t="shared" si="8"/>
        <v>0.9029556420579018</v>
      </c>
      <c r="P71" s="20">
        <f t="shared" si="12"/>
        <v>5.9410560150445013E-4</v>
      </c>
      <c r="Q71">
        <v>1</v>
      </c>
      <c r="R71" s="13">
        <f t="shared" si="13"/>
        <v>0.9029556420579018</v>
      </c>
    </row>
    <row r="72" spans="1:18" x14ac:dyDescent="0.3">
      <c r="A72" s="3">
        <v>36160</v>
      </c>
      <c r="B72" s="13">
        <v>1.7502613970353325</v>
      </c>
      <c r="C72" s="13">
        <v>0.30390016144312315</v>
      </c>
      <c r="D72" s="13">
        <f t="shared" si="9"/>
        <v>0.91814074599583406</v>
      </c>
      <c r="F72" s="3">
        <v>36160</v>
      </c>
      <c r="G72" s="5">
        <f>indices!B340/indices!B339-1</f>
        <v>4.1814120873527871E-2</v>
      </c>
      <c r="H72" s="5">
        <f t="shared" si="7"/>
        <v>0.91814074599583406</v>
      </c>
      <c r="I72" s="20">
        <f t="shared" si="10"/>
        <v>3.839124813198086E-2</v>
      </c>
      <c r="J72">
        <v>1</v>
      </c>
      <c r="K72" s="13">
        <f t="shared" si="11"/>
        <v>3.839124813198086E-2</v>
      </c>
      <c r="M72" s="3">
        <v>36160</v>
      </c>
      <c r="N72" s="5">
        <f>indices!D340/indices!D339-1</f>
        <v>1.2211159120796289E-3</v>
      </c>
      <c r="O72" s="5">
        <f t="shared" si="8"/>
        <v>0.91814074599583406</v>
      </c>
      <c r="P72" s="20">
        <f t="shared" si="12"/>
        <v>1.1211562744641737E-3</v>
      </c>
      <c r="Q72">
        <v>1</v>
      </c>
      <c r="R72" s="13">
        <f t="shared" si="13"/>
        <v>0.91814074599583406</v>
      </c>
    </row>
    <row r="73" spans="1:18" x14ac:dyDescent="0.3">
      <c r="A73" s="3">
        <v>36189</v>
      </c>
      <c r="B73" s="13">
        <v>1.7170607137069049</v>
      </c>
      <c r="C73" s="13">
        <v>0.29813548364092662</v>
      </c>
      <c r="D73" s="13">
        <f t="shared" si="9"/>
        <v>0.92258898511818643</v>
      </c>
      <c r="F73" s="3">
        <v>36189</v>
      </c>
      <c r="G73" s="5">
        <f>indices!B341/indices!B340-1</f>
        <v>-3.1077570351296768E-2</v>
      </c>
      <c r="H73" s="5">
        <f t="shared" si="7"/>
        <v>0.92258898511818643</v>
      </c>
      <c r="I73" s="20">
        <f t="shared" si="10"/>
        <v>-2.8671824090341927E-2</v>
      </c>
      <c r="J73">
        <v>1</v>
      </c>
      <c r="K73" s="13">
        <f t="shared" si="11"/>
        <v>-2.8671824090341927E-2</v>
      </c>
      <c r="M73" s="3">
        <v>36189</v>
      </c>
      <c r="N73" s="5">
        <f>indices!D341/indices!D340-1</f>
        <v>-2.4767801857585092E-2</v>
      </c>
      <c r="O73" s="5">
        <f t="shared" si="8"/>
        <v>0.92258898511818643</v>
      </c>
      <c r="P73" s="20">
        <f t="shared" si="12"/>
        <v>-2.2850501179397763E-2</v>
      </c>
      <c r="Q73">
        <v>1</v>
      </c>
      <c r="R73" s="13">
        <f t="shared" si="13"/>
        <v>0.92258898511818643</v>
      </c>
    </row>
    <row r="74" spans="1:18" x14ac:dyDescent="0.3">
      <c r="A74" s="3">
        <v>36217</v>
      </c>
      <c r="B74" s="13">
        <v>1.649509352440226</v>
      </c>
      <c r="C74" s="13">
        <v>0.28640645297761019</v>
      </c>
      <c r="D74" s="13">
        <f t="shared" si="9"/>
        <v>0.93116226211525011</v>
      </c>
      <c r="F74" s="3">
        <v>36217</v>
      </c>
      <c r="G74" s="5">
        <f>indices!B342/indices!B341-1</f>
        <v>4.000545744674544E-2</v>
      </c>
      <c r="H74" s="5">
        <f t="shared" si="7"/>
        <v>0.93116226211525011</v>
      </c>
      <c r="I74" s="20">
        <f t="shared" si="10"/>
        <v>3.7251572253066863E-2</v>
      </c>
      <c r="J74">
        <v>1</v>
      </c>
      <c r="K74" s="13">
        <f t="shared" si="11"/>
        <v>3.7251572253066863E-2</v>
      </c>
      <c r="M74" s="3">
        <v>36217</v>
      </c>
      <c r="N74" s="5">
        <f>indices!D342/indices!D341-1</f>
        <v>-6.7340067340071474E-4</v>
      </c>
      <c r="O74" s="5">
        <f t="shared" si="8"/>
        <v>0.93116226211525011</v>
      </c>
      <c r="P74" s="20">
        <f t="shared" si="12"/>
        <v>-6.2704529435374224E-4</v>
      </c>
      <c r="Q74">
        <v>1</v>
      </c>
      <c r="R74" s="13">
        <f t="shared" si="13"/>
        <v>0.93116226211525011</v>
      </c>
    </row>
    <row r="75" spans="1:18" x14ac:dyDescent="0.3">
      <c r="A75" s="3">
        <v>36250</v>
      </c>
      <c r="B75" s="13">
        <v>1.5766430550811925</v>
      </c>
      <c r="C75" s="13">
        <v>0.27375458305196282</v>
      </c>
      <c r="D75" s="13">
        <f t="shared" si="9"/>
        <v>0.93970723839070114</v>
      </c>
      <c r="F75" s="3">
        <v>36250</v>
      </c>
      <c r="G75" s="5">
        <f>indices!B343/indices!B342-1</f>
        <v>3.8728960021902736E-2</v>
      </c>
      <c r="H75" s="5">
        <f t="shared" si="7"/>
        <v>0.93970723839070114</v>
      </c>
      <c r="I75" s="20">
        <f t="shared" si="10"/>
        <v>3.639388406792609E-2</v>
      </c>
      <c r="J75">
        <v>1</v>
      </c>
      <c r="K75" s="13">
        <f t="shared" si="11"/>
        <v>3.639388406792609E-2</v>
      </c>
      <c r="M75" s="3">
        <v>36250</v>
      </c>
      <c r="N75" s="5">
        <f>indices!D343/indices!D342-1</f>
        <v>-3.1767423950712637E-3</v>
      </c>
      <c r="O75" s="5">
        <f t="shared" si="8"/>
        <v>0.93970723839070114</v>
      </c>
      <c r="P75" s="20">
        <f t="shared" si="12"/>
        <v>-2.9852078231510787E-3</v>
      </c>
      <c r="Q75">
        <v>1</v>
      </c>
      <c r="R75" s="13">
        <f t="shared" si="13"/>
        <v>0.93970723839070114</v>
      </c>
    </row>
    <row r="76" spans="1:18" x14ac:dyDescent="0.3">
      <c r="A76" s="3">
        <v>36280</v>
      </c>
      <c r="B76" s="13">
        <v>1.6552203933363792</v>
      </c>
      <c r="C76" s="13">
        <v>0.28739806843190119</v>
      </c>
      <c r="D76" s="13">
        <f t="shared" si="9"/>
        <v>0.93046194376616131</v>
      </c>
      <c r="F76" s="3">
        <v>36280</v>
      </c>
      <c r="G76" s="5">
        <f>indices!B344/indices!B343-1</f>
        <v>-2.3617464074108696E-2</v>
      </c>
      <c r="H76" s="5">
        <f t="shared" si="7"/>
        <v>0.93046194376616131</v>
      </c>
      <c r="I76" s="20">
        <f t="shared" si="10"/>
        <v>-2.1975151529222661E-2</v>
      </c>
      <c r="J76">
        <v>1</v>
      </c>
      <c r="K76" s="13">
        <f t="shared" si="11"/>
        <v>-2.1975151529222661E-2</v>
      </c>
      <c r="M76" s="3">
        <v>36280</v>
      </c>
      <c r="N76" s="5">
        <f>indices!D344/indices!D343-1</f>
        <v>-1.477547078705943E-2</v>
      </c>
      <c r="O76" s="5">
        <f t="shared" si="8"/>
        <v>0.93046194376616131</v>
      </c>
      <c r="P76" s="20">
        <f t="shared" si="12"/>
        <v>-1.3748013268587451E-2</v>
      </c>
      <c r="Q76">
        <v>1</v>
      </c>
      <c r="R76" s="13">
        <f t="shared" si="13"/>
        <v>0.93046194376616131</v>
      </c>
    </row>
    <row r="77" spans="1:18" x14ac:dyDescent="0.3">
      <c r="A77" s="3">
        <v>36311</v>
      </c>
      <c r="B77" s="13">
        <v>1.8645849774887473</v>
      </c>
      <c r="C77" s="13">
        <v>0.32375031332066428</v>
      </c>
      <c r="D77" s="13">
        <f t="shared" si="9"/>
        <v>0.90161444994423257</v>
      </c>
      <c r="F77" s="3">
        <v>36311</v>
      </c>
      <c r="G77" s="5">
        <f>indices!B345/indices!B344-1</f>
        <v>5.5497441088802502E-2</v>
      </c>
      <c r="H77" s="5">
        <f t="shared" si="7"/>
        <v>0.90161444994423257</v>
      </c>
      <c r="I77" s="20">
        <f t="shared" si="10"/>
        <v>5.0037294820593117E-2</v>
      </c>
      <c r="J77">
        <v>1</v>
      </c>
      <c r="K77" s="13">
        <f t="shared" si="11"/>
        <v>5.0037294820593117E-2</v>
      </c>
      <c r="M77" s="3">
        <v>36311</v>
      </c>
      <c r="N77" s="5">
        <f>indices!D345/indices!D344-1</f>
        <v>-9.0178396392862625E-3</v>
      </c>
      <c r="O77" s="5">
        <f t="shared" si="8"/>
        <v>0.90161444994423257</v>
      </c>
      <c r="P77" s="20">
        <f t="shared" si="12"/>
        <v>-8.1306145260603806E-3</v>
      </c>
      <c r="Q77">
        <v>1</v>
      </c>
      <c r="R77" s="13">
        <f t="shared" si="13"/>
        <v>0.90161444994423257</v>
      </c>
    </row>
    <row r="78" spans="1:18" x14ac:dyDescent="0.3">
      <c r="A78" s="3">
        <v>36341</v>
      </c>
      <c r="B78" s="13">
        <v>2.1037475996957387</v>
      </c>
      <c r="C78" s="13">
        <v>0.36527643028980755</v>
      </c>
      <c r="D78" s="13">
        <f t="shared" si="9"/>
        <v>0.86079724496819987</v>
      </c>
      <c r="F78" s="3">
        <v>36341</v>
      </c>
      <c r="G78" s="5">
        <f>indices!B346/indices!B345-1</f>
        <v>-3.122369164206773E-2</v>
      </c>
      <c r="H78" s="5">
        <f t="shared" si="7"/>
        <v>0.86079724496819987</v>
      </c>
      <c r="I78" s="20">
        <f t="shared" si="10"/>
        <v>-2.687726774322851E-2</v>
      </c>
      <c r="J78">
        <v>1</v>
      </c>
      <c r="K78" s="13">
        <f t="shared" si="11"/>
        <v>-2.687726774322851E-2</v>
      </c>
      <c r="M78" s="3">
        <v>36341</v>
      </c>
      <c r="N78" s="5">
        <f>indices!D346/indices!D345-1</f>
        <v>-1.0484668644906048E-2</v>
      </c>
      <c r="O78" s="5">
        <f t="shared" si="8"/>
        <v>0.86079724496819987</v>
      </c>
      <c r="P78" s="20">
        <f t="shared" si="12"/>
        <v>-9.025173883939596E-3</v>
      </c>
      <c r="Q78">
        <v>1</v>
      </c>
      <c r="R78" s="13">
        <f t="shared" si="13"/>
        <v>0.86079724496819987</v>
      </c>
    </row>
    <row r="79" spans="1:18" x14ac:dyDescent="0.3">
      <c r="A79" s="3">
        <v>36371</v>
      </c>
      <c r="B79" s="13">
        <v>2.402663178601057</v>
      </c>
      <c r="C79" s="13">
        <v>0.41717753080031439</v>
      </c>
      <c r="D79" s="13">
        <f t="shared" si="9"/>
        <v>0.79761836181502999</v>
      </c>
      <c r="F79" s="3">
        <v>36371</v>
      </c>
      <c r="G79" s="5">
        <f>indices!B347/indices!B346-1</f>
        <v>-4.9445049445049349E-3</v>
      </c>
      <c r="H79" s="5">
        <f t="shared" si="7"/>
        <v>0.79761836181502999</v>
      </c>
      <c r="I79" s="20">
        <f t="shared" si="10"/>
        <v>-3.9438279338223419E-3</v>
      </c>
      <c r="J79">
        <v>1</v>
      </c>
      <c r="K79" s="13">
        <f t="shared" si="11"/>
        <v>-3.9438279338223419E-3</v>
      </c>
      <c r="M79" s="3">
        <v>36371</v>
      </c>
      <c r="N79" s="5">
        <f>indices!D347/indices!D346-1</f>
        <v>-6.3974410235905221E-3</v>
      </c>
      <c r="O79" s="5">
        <f t="shared" si="8"/>
        <v>0.79761836181502999</v>
      </c>
      <c r="P79" s="20">
        <f t="shared" si="12"/>
        <v>-5.1027164290445405E-3</v>
      </c>
      <c r="Q79">
        <v>1</v>
      </c>
      <c r="R79" s="13">
        <f t="shared" si="13"/>
        <v>0.79761836181502999</v>
      </c>
    </row>
    <row r="80" spans="1:18" x14ac:dyDescent="0.3">
      <c r="A80" s="3">
        <v>36403</v>
      </c>
      <c r="B80" s="13">
        <v>2.8191491081168278</v>
      </c>
      <c r="C80" s="13">
        <v>0.48949252411104038</v>
      </c>
      <c r="D80" s="13">
        <f t="shared" si="9"/>
        <v>0.68780167129939396</v>
      </c>
      <c r="F80" s="3">
        <v>36403</v>
      </c>
      <c r="G80" s="5">
        <f>indices!B348/indices!B347-1</f>
        <v>-2.7415583769532126E-2</v>
      </c>
      <c r="H80" s="5">
        <f t="shared" si="7"/>
        <v>0.68780167129939396</v>
      </c>
      <c r="I80" s="20">
        <f t="shared" si="10"/>
        <v>-1.8856484336332736E-2</v>
      </c>
      <c r="J80">
        <v>1</v>
      </c>
      <c r="K80" s="13">
        <f t="shared" si="11"/>
        <v>-1.8856484336332736E-2</v>
      </c>
      <c r="M80" s="3">
        <v>36403</v>
      </c>
      <c r="N80" s="5">
        <f>indices!D348/indices!D347-1</f>
        <v>5.8350100603621335E-3</v>
      </c>
      <c r="O80" s="5">
        <f t="shared" si="8"/>
        <v>0.68780167129939396</v>
      </c>
      <c r="P80" s="20">
        <f t="shared" si="12"/>
        <v>4.0133296715658528E-3</v>
      </c>
      <c r="Q80">
        <v>1</v>
      </c>
      <c r="R80" s="13">
        <f t="shared" si="13"/>
        <v>0.68780167129939396</v>
      </c>
    </row>
    <row r="81" spans="1:18" x14ac:dyDescent="0.3">
      <c r="A81" s="3">
        <v>36433</v>
      </c>
      <c r="B81" s="13">
        <v>2.9880980331886433</v>
      </c>
      <c r="C81" s="13">
        <v>0.51882734557938492</v>
      </c>
      <c r="D81" s="13">
        <f t="shared" si="9"/>
        <v>0.63681316330867677</v>
      </c>
      <c r="F81" s="3">
        <v>36433</v>
      </c>
      <c r="G81" s="5">
        <f>indices!B349/indices!B348-1</f>
        <v>6.3281787234526155E-2</v>
      </c>
      <c r="H81" s="5">
        <f t="shared" si="7"/>
        <v>0.63681316330867677</v>
      </c>
      <c r="I81" s="20">
        <f t="shared" si="10"/>
        <v>4.0298675108645238E-2</v>
      </c>
      <c r="J81">
        <v>1</v>
      </c>
      <c r="K81" s="13">
        <f t="shared" si="11"/>
        <v>4.0298675108645238E-2</v>
      </c>
      <c r="M81" s="3">
        <v>36433</v>
      </c>
      <c r="N81" s="5">
        <f>indices!D349/indices!D348-1</f>
        <v>-2.0004000800160071E-3</v>
      </c>
      <c r="O81" s="5">
        <f t="shared" si="8"/>
        <v>0.63681316330867677</v>
      </c>
      <c r="P81" s="20">
        <f t="shared" si="12"/>
        <v>-1.2738811028379237E-3</v>
      </c>
      <c r="Q81">
        <v>1</v>
      </c>
      <c r="R81" s="13">
        <f t="shared" si="13"/>
        <v>0.63681316330867677</v>
      </c>
    </row>
    <row r="82" spans="1:18" x14ac:dyDescent="0.3">
      <c r="A82" s="3">
        <v>36462</v>
      </c>
      <c r="B82" s="13">
        <v>3.1761807659009462</v>
      </c>
      <c r="C82" s="13">
        <v>0.55148439493941193</v>
      </c>
      <c r="D82" s="13">
        <f t="shared" si="9"/>
        <v>0.57650013014717805</v>
      </c>
      <c r="F82" s="3">
        <v>36462</v>
      </c>
      <c r="G82" s="5">
        <f>indices!B350/indices!B349-1</f>
        <v>2.0326680705955225E-2</v>
      </c>
      <c r="H82" s="5">
        <f t="shared" si="7"/>
        <v>0.57650013014717805</v>
      </c>
      <c r="I82" s="20">
        <f t="shared" si="10"/>
        <v>1.1718334072443319E-2</v>
      </c>
      <c r="J82">
        <v>1</v>
      </c>
      <c r="K82" s="13">
        <f t="shared" si="11"/>
        <v>1.1718334072443319E-2</v>
      </c>
      <c r="M82" s="3">
        <v>36462</v>
      </c>
      <c r="N82" s="5">
        <f>indices!D350/indices!D349-1</f>
        <v>-5.8127881338945198E-3</v>
      </c>
      <c r="O82" s="5">
        <f t="shared" si="8"/>
        <v>0.57650013014717805</v>
      </c>
      <c r="P82" s="20">
        <f t="shared" si="12"/>
        <v>-3.3510731157081627E-3</v>
      </c>
      <c r="Q82">
        <v>1</v>
      </c>
      <c r="R82" s="13">
        <f t="shared" si="13"/>
        <v>0.57650013014717805</v>
      </c>
    </row>
    <row r="83" spans="1:18" x14ac:dyDescent="0.3">
      <c r="A83" s="3">
        <v>36494</v>
      </c>
      <c r="B83" s="13">
        <v>3.2950019673511415</v>
      </c>
      <c r="C83" s="13">
        <v>0.57211547459685308</v>
      </c>
      <c r="D83" s="13">
        <f t="shared" si="9"/>
        <v>0.53684722366381643</v>
      </c>
      <c r="F83" s="3">
        <v>36494</v>
      </c>
      <c r="G83" s="5">
        <f>indices!B351/indices!B350-1</f>
        <v>5.8895634818776577E-2</v>
      </c>
      <c r="H83" s="5">
        <f t="shared" si="7"/>
        <v>0.53684722366381643</v>
      </c>
      <c r="I83" s="20">
        <f t="shared" si="10"/>
        <v>3.1617958038378205E-2</v>
      </c>
      <c r="J83">
        <v>1</v>
      </c>
      <c r="K83" s="13">
        <f t="shared" si="11"/>
        <v>3.1617958038378205E-2</v>
      </c>
      <c r="M83" s="3">
        <v>36494</v>
      </c>
      <c r="N83" s="5">
        <f>indices!D351/indices!D350-1</f>
        <v>-1.0786290322580716E-2</v>
      </c>
      <c r="O83" s="5">
        <f t="shared" si="8"/>
        <v>0.53684722366381643</v>
      </c>
      <c r="P83" s="20">
        <f t="shared" si="12"/>
        <v>-5.7905900133093484E-3</v>
      </c>
      <c r="Q83">
        <v>1</v>
      </c>
      <c r="R83" s="13">
        <f t="shared" si="13"/>
        <v>0.53684722366381643</v>
      </c>
    </row>
    <row r="84" spans="1:18" x14ac:dyDescent="0.3">
      <c r="A84" s="3">
        <v>36525</v>
      </c>
      <c r="B84" s="13">
        <v>3.3947864650720012</v>
      </c>
      <c r="C84" s="13">
        <v>0.5894411866409256</v>
      </c>
      <c r="D84" s="13">
        <f t="shared" si="9"/>
        <v>0.50284680437695051</v>
      </c>
      <c r="F84" s="3">
        <v>36525</v>
      </c>
      <c r="G84" s="5">
        <f>indices!B352/indices!B351-1</f>
        <v>-5.0242406253091842E-2</v>
      </c>
      <c r="H84" s="5">
        <f t="shared" si="7"/>
        <v>0.50284680437695051</v>
      </c>
      <c r="I84" s="20">
        <f t="shared" si="10"/>
        <v>-2.5264233428575748E-2</v>
      </c>
      <c r="J84">
        <v>1</v>
      </c>
      <c r="K84" s="13">
        <f t="shared" si="11"/>
        <v>-2.5264233428575748E-2</v>
      </c>
      <c r="M84" s="3">
        <v>36525</v>
      </c>
      <c r="N84" s="5">
        <f>indices!D352/indices!D351-1</f>
        <v>-8.8657902782023346E-3</v>
      </c>
      <c r="O84" s="5">
        <f t="shared" si="8"/>
        <v>0.50284680437695051</v>
      </c>
      <c r="P84" s="20">
        <f t="shared" si="12"/>
        <v>-4.4581343096702789E-3</v>
      </c>
      <c r="Q84">
        <v>1</v>
      </c>
      <c r="R84" s="13">
        <f t="shared" si="13"/>
        <v>0.50284680437695051</v>
      </c>
    </row>
    <row r="85" spans="1:18" x14ac:dyDescent="0.3">
      <c r="A85" s="3">
        <v>36556</v>
      </c>
      <c r="B85" s="13">
        <v>3.7208391882785694</v>
      </c>
      <c r="C85" s="13">
        <v>0.64605414479065382</v>
      </c>
      <c r="D85" s="13">
        <f t="shared" si="9"/>
        <v>0.38957052740445086</v>
      </c>
      <c r="F85" s="3">
        <v>36556</v>
      </c>
      <c r="G85" s="5">
        <f>indices!B353/indices!B352-1</f>
        <v>-1.8928660721726831E-2</v>
      </c>
      <c r="H85" s="5">
        <f t="shared" si="7"/>
        <v>0.38957052740445086</v>
      </c>
      <c r="I85" s="20">
        <f t="shared" si="10"/>
        <v>-7.3740483404230346E-3</v>
      </c>
      <c r="J85">
        <v>1</v>
      </c>
      <c r="K85" s="13">
        <f t="shared" si="11"/>
        <v>-7.3740483404230346E-3</v>
      </c>
      <c r="M85" s="3">
        <v>36556</v>
      </c>
      <c r="N85" s="5">
        <f>indices!D353/indices!D352-1</f>
        <v>6.6831174172321539E-3</v>
      </c>
      <c r="O85" s="5">
        <f t="shared" si="8"/>
        <v>0.38957052740445086</v>
      </c>
      <c r="P85" s="20">
        <f t="shared" si="12"/>
        <v>2.6035455769370017E-3</v>
      </c>
      <c r="Q85">
        <v>1</v>
      </c>
      <c r="R85" s="13">
        <f t="shared" si="13"/>
        <v>0.38957052740445086</v>
      </c>
    </row>
    <row r="86" spans="1:18" x14ac:dyDescent="0.3">
      <c r="A86" s="3">
        <v>36585</v>
      </c>
      <c r="B86" s="13">
        <v>4.2762657882805799</v>
      </c>
      <c r="C86" s="13">
        <v>0.74249358731982507</v>
      </c>
      <c r="D86" s="13">
        <f t="shared" si="9"/>
        <v>0.20607499124289272</v>
      </c>
      <c r="F86" s="3">
        <v>36585</v>
      </c>
      <c r="G86" s="5">
        <f>indices!B354/indices!B353-1</f>
        <v>9.7828510751261089E-2</v>
      </c>
      <c r="H86" s="5">
        <f t="shared" si="7"/>
        <v>0.20607499124289272</v>
      </c>
      <c r="I86" s="20">
        <f t="shared" si="10"/>
        <v>2.0160009496371364E-2</v>
      </c>
      <c r="J86">
        <v>1</v>
      </c>
      <c r="K86" s="13">
        <f t="shared" si="11"/>
        <v>2.0160009496371364E-2</v>
      </c>
      <c r="M86" s="3">
        <v>36585</v>
      </c>
      <c r="N86" s="5">
        <f>indices!D354/indices!D353-1</f>
        <v>7.4558267796955846E-3</v>
      </c>
      <c r="O86" s="5">
        <f t="shared" si="8"/>
        <v>0.20607499124289272</v>
      </c>
      <c r="P86" s="20">
        <f t="shared" si="12"/>
        <v>1.5364594383342927E-3</v>
      </c>
      <c r="Q86">
        <v>1</v>
      </c>
      <c r="R86" s="13">
        <f t="shared" si="13"/>
        <v>0.20607499124289272</v>
      </c>
    </row>
    <row r="87" spans="1:18" x14ac:dyDescent="0.3">
      <c r="A87" s="3">
        <v>36616</v>
      </c>
      <c r="B87" s="13">
        <v>3.2941190832214806</v>
      </c>
      <c r="C87" s="13">
        <v>0.57196217827780382</v>
      </c>
      <c r="D87" s="13">
        <f t="shared" si="9"/>
        <v>0.53714549130507161</v>
      </c>
      <c r="F87" s="3">
        <v>36616</v>
      </c>
      <c r="G87" s="5">
        <f>indices!B355/indices!B354-1</f>
        <v>-3.0085696599218559E-2</v>
      </c>
      <c r="H87" s="5">
        <f t="shared" si="7"/>
        <v>0.53714549130507161</v>
      </c>
      <c r="I87" s="20">
        <f t="shared" si="10"/>
        <v>-1.6160396281042575E-2</v>
      </c>
      <c r="J87">
        <v>1</v>
      </c>
      <c r="K87" s="13">
        <f t="shared" si="11"/>
        <v>-1.6160396281042575E-2</v>
      </c>
      <c r="M87" s="3">
        <v>36616</v>
      </c>
      <c r="N87" s="5">
        <f>indices!D355/indices!D354-1</f>
        <v>-8.718572587185669E-3</v>
      </c>
      <c r="O87" s="5">
        <f t="shared" si="8"/>
        <v>0.53714549130507161</v>
      </c>
      <c r="P87" s="20">
        <f t="shared" si="12"/>
        <v>-4.6831419558227751E-3</v>
      </c>
      <c r="Q87">
        <v>1</v>
      </c>
      <c r="R87" s="13">
        <f t="shared" si="13"/>
        <v>0.53714549130507161</v>
      </c>
    </row>
    <row r="88" spans="1:18" x14ac:dyDescent="0.3">
      <c r="A88" s="3">
        <v>36644</v>
      </c>
      <c r="B88" s="13">
        <v>3.2874407260178997</v>
      </c>
      <c r="C88" s="13">
        <v>0.57080260643568881</v>
      </c>
      <c r="D88" s="13">
        <f t="shared" si="9"/>
        <v>0.53940005208236586</v>
      </c>
      <c r="F88" s="3">
        <v>36644</v>
      </c>
      <c r="G88" s="5">
        <f>indices!B356/indices!B355-1</f>
        <v>-2.0518062376904012E-2</v>
      </c>
      <c r="H88" s="5">
        <f t="shared" si="7"/>
        <v>0.53940005208236586</v>
      </c>
      <c r="I88" s="20">
        <f t="shared" si="10"/>
        <v>-1.1067443914731256E-2</v>
      </c>
      <c r="J88">
        <v>1</v>
      </c>
      <c r="K88" s="13">
        <f t="shared" si="11"/>
        <v>-1.1067443914731256E-2</v>
      </c>
      <c r="M88" s="3">
        <v>36644</v>
      </c>
      <c r="N88" s="5">
        <f>indices!D356/indices!D355-1</f>
        <v>-6.4430353855593481E-3</v>
      </c>
      <c r="O88" s="5">
        <f t="shared" si="8"/>
        <v>0.53940005208236586</v>
      </c>
      <c r="P88" s="20">
        <f t="shared" si="12"/>
        <v>-3.4753736225392384E-3</v>
      </c>
      <c r="Q88">
        <v>1</v>
      </c>
      <c r="R88" s="13">
        <f t="shared" si="13"/>
        <v>0.53940005208236586</v>
      </c>
    </row>
    <row r="89" spans="1:18" x14ac:dyDescent="0.3">
      <c r="A89" s="3">
        <v>36677</v>
      </c>
      <c r="B89" s="13">
        <v>3.9039388762976928</v>
      </c>
      <c r="C89" s="13">
        <v>0.67784598162339738</v>
      </c>
      <c r="D89" s="13">
        <f t="shared" si="9"/>
        <v>0.32643747704476106</v>
      </c>
      <c r="F89" s="3">
        <v>36677</v>
      </c>
      <c r="G89" s="5">
        <f>indices!B357/indices!B356-1</f>
        <v>2.465383832213397E-2</v>
      </c>
      <c r="H89" s="5">
        <f t="shared" si="7"/>
        <v>0.32643747704476106</v>
      </c>
      <c r="I89" s="20">
        <f t="shared" si="10"/>
        <v>8.0479367813468591E-3</v>
      </c>
      <c r="J89">
        <v>1</v>
      </c>
      <c r="K89" s="13">
        <f t="shared" si="11"/>
        <v>8.0479367813468591E-3</v>
      </c>
      <c r="M89" s="3">
        <v>36677</v>
      </c>
      <c r="N89" s="5">
        <f>indices!D357/indices!D356-1</f>
        <v>1.4616572310859555E-2</v>
      </c>
      <c r="O89" s="5">
        <f t="shared" si="8"/>
        <v>0.32643747704476106</v>
      </c>
      <c r="P89" s="20">
        <f t="shared" si="12"/>
        <v>4.771396988199306E-3</v>
      </c>
      <c r="Q89">
        <v>1</v>
      </c>
      <c r="R89" s="13">
        <f t="shared" si="13"/>
        <v>0.32643747704476106</v>
      </c>
    </row>
    <row r="90" spans="1:18" x14ac:dyDescent="0.3">
      <c r="A90" s="3">
        <v>36707</v>
      </c>
      <c r="B90" s="13">
        <v>3.5927194122124018</v>
      </c>
      <c r="C90" s="13">
        <v>0.62380854153589649</v>
      </c>
      <c r="D90" s="13">
        <f t="shared" si="9"/>
        <v>0.43423310581046687</v>
      </c>
      <c r="F90" s="3">
        <v>36707</v>
      </c>
      <c r="G90" s="5">
        <f>indices!B358/indices!B357-1</f>
        <v>-1.5634703377831238E-2</v>
      </c>
      <c r="H90" s="5">
        <f t="shared" si="7"/>
        <v>0.43423310581046687</v>
      </c>
      <c r="I90" s="20">
        <f t="shared" si="10"/>
        <v>-6.7891058061810561E-3</v>
      </c>
      <c r="J90">
        <v>1</v>
      </c>
      <c r="K90" s="13">
        <f t="shared" si="11"/>
        <v>-6.7891058061810561E-3</v>
      </c>
      <c r="M90" s="3">
        <v>36707</v>
      </c>
      <c r="N90" s="5">
        <f>indices!D358/indices!D357-1</f>
        <v>3.3478746068782428E-3</v>
      </c>
      <c r="O90" s="5">
        <f t="shared" si="8"/>
        <v>0.43423310581046687</v>
      </c>
      <c r="P90" s="20">
        <f t="shared" si="12"/>
        <v>1.4537579884087352E-3</v>
      </c>
      <c r="Q90">
        <v>1</v>
      </c>
      <c r="R90" s="13">
        <f t="shared" si="13"/>
        <v>0.43423310581046687</v>
      </c>
    </row>
    <row r="91" spans="1:18" x14ac:dyDescent="0.3">
      <c r="A91" s="3">
        <v>36738</v>
      </c>
      <c r="B91" s="13">
        <v>3.1784337584950939</v>
      </c>
      <c r="C91" s="13">
        <v>0.55187558497208444</v>
      </c>
      <c r="D91" s="13">
        <f t="shared" si="9"/>
        <v>0.57575821998863941</v>
      </c>
      <c r="F91" s="3">
        <v>36738</v>
      </c>
      <c r="G91" s="5">
        <f>indices!B359/indices!B358-1</f>
        <v>6.2113901562562912E-2</v>
      </c>
      <c r="H91" s="5">
        <f t="shared" si="7"/>
        <v>0.57575821998863941</v>
      </c>
      <c r="I91" s="20">
        <f t="shared" si="10"/>
        <v>3.5762589400210792E-2</v>
      </c>
      <c r="J91">
        <v>1</v>
      </c>
      <c r="K91" s="13">
        <f t="shared" si="11"/>
        <v>3.5762589400210792E-2</v>
      </c>
      <c r="M91" s="3">
        <v>36738</v>
      </c>
      <c r="N91" s="5">
        <f>indices!D359/indices!D358-1</f>
        <v>9.4034378159757459E-3</v>
      </c>
      <c r="O91" s="5">
        <f t="shared" si="8"/>
        <v>0.57575821998863941</v>
      </c>
      <c r="P91" s="20">
        <f t="shared" si="12"/>
        <v>5.414106618700054E-3</v>
      </c>
      <c r="Q91">
        <v>1</v>
      </c>
      <c r="R91" s="13">
        <f t="shared" si="13"/>
        <v>0.57575821998863941</v>
      </c>
    </row>
    <row r="92" spans="1:18" x14ac:dyDescent="0.3">
      <c r="A92" s="3">
        <v>36769</v>
      </c>
      <c r="B92" s="13">
        <v>3.2229469367843264</v>
      </c>
      <c r="C92" s="13">
        <v>0.55960446597886304</v>
      </c>
      <c r="D92" s="13">
        <f t="shared" si="9"/>
        <v>0.56101726024175769</v>
      </c>
      <c r="F92" s="3">
        <v>36769</v>
      </c>
      <c r="G92" s="5">
        <f>indices!B360/indices!B359-1</f>
        <v>-5.2793392985273746E-2</v>
      </c>
      <c r="H92" s="5">
        <f t="shared" si="7"/>
        <v>0.56101726024175769</v>
      </c>
      <c r="I92" s="20">
        <f t="shared" si="10"/>
        <v>-2.9618004691464705E-2</v>
      </c>
      <c r="J92">
        <v>1</v>
      </c>
      <c r="K92" s="13">
        <f t="shared" si="11"/>
        <v>-2.9618004691464705E-2</v>
      </c>
      <c r="M92" s="3">
        <v>36769</v>
      </c>
      <c r="N92" s="5">
        <f>indices!D360/indices!D359-1</f>
        <v>7.0119202644502998E-4</v>
      </c>
      <c r="O92" s="5">
        <f t="shared" si="8"/>
        <v>0.56101726024175769</v>
      </c>
      <c r="P92" s="20">
        <f t="shared" si="12"/>
        <v>3.9338082957955683E-4</v>
      </c>
      <c r="Q92">
        <v>1</v>
      </c>
      <c r="R92" s="13">
        <f t="shared" si="13"/>
        <v>0.56101726024175769</v>
      </c>
    </row>
    <row r="93" spans="1:18" x14ac:dyDescent="0.3">
      <c r="A93" s="3">
        <v>36798</v>
      </c>
      <c r="B93" s="13">
        <v>3.1391214377647869</v>
      </c>
      <c r="C93" s="13">
        <v>0.54504973562359249</v>
      </c>
      <c r="D93" s="13">
        <f t="shared" si="9"/>
        <v>0.58864281649361361</v>
      </c>
      <c r="F93" s="3">
        <v>36798</v>
      </c>
      <c r="G93" s="5">
        <f>indices!B361/indices!B360-1</f>
        <v>-4.2291040620469067E-3</v>
      </c>
      <c r="H93" s="5">
        <f t="shared" si="7"/>
        <v>0.58864281649361361</v>
      </c>
      <c r="I93" s="20">
        <f t="shared" si="10"/>
        <v>-2.4894317263278731E-3</v>
      </c>
      <c r="J93">
        <v>1</v>
      </c>
      <c r="K93" s="13">
        <f t="shared" si="11"/>
        <v>-2.4894317263278731E-3</v>
      </c>
      <c r="M93" s="3">
        <v>36798</v>
      </c>
      <c r="N93" s="5">
        <f>indices!D361/indices!D360-1</f>
        <v>8.0080080080069393E-4</v>
      </c>
      <c r="O93" s="5">
        <f t="shared" si="8"/>
        <v>0.58864281649361361</v>
      </c>
      <c r="P93" s="20">
        <f t="shared" si="12"/>
        <v>4.713856388336617E-4</v>
      </c>
      <c r="Q93">
        <v>1</v>
      </c>
      <c r="R93" s="13">
        <f t="shared" si="13"/>
        <v>0.58864281649361361</v>
      </c>
    </row>
    <row r="94" spans="1:18" x14ac:dyDescent="0.3">
      <c r="A94" s="3">
        <v>36830</v>
      </c>
      <c r="B94" s="13">
        <v>3.068020281782184</v>
      </c>
      <c r="C94" s="13">
        <v>0.53270434948955236</v>
      </c>
      <c r="D94" s="13">
        <f t="shared" si="9"/>
        <v>0.61159769408487696</v>
      </c>
      <c r="F94" s="3">
        <v>36830</v>
      </c>
      <c r="G94" s="5">
        <f>indices!B362/indices!B361-1</f>
        <v>-7.8835205803818864E-2</v>
      </c>
      <c r="H94" s="5">
        <f t="shared" si="7"/>
        <v>0.61159769408487696</v>
      </c>
      <c r="I94" s="20">
        <f t="shared" si="10"/>
        <v>-4.8215430082322326E-2</v>
      </c>
      <c r="J94">
        <v>1</v>
      </c>
      <c r="K94" s="13">
        <f t="shared" si="11"/>
        <v>-4.8215430082322326E-2</v>
      </c>
      <c r="M94" s="3">
        <v>36830</v>
      </c>
      <c r="N94" s="5">
        <f>indices!D362/indices!D361-1</f>
        <v>1.1102220444088706E-2</v>
      </c>
      <c r="O94" s="5">
        <f t="shared" si="8"/>
        <v>0.61159769408487696</v>
      </c>
      <c r="P94" s="20">
        <f t="shared" si="12"/>
        <v>6.7900924228266315E-3</v>
      </c>
      <c r="Q94">
        <v>1</v>
      </c>
      <c r="R94" s="13">
        <f t="shared" si="13"/>
        <v>0.61159769408487696</v>
      </c>
    </row>
    <row r="95" spans="1:18" x14ac:dyDescent="0.3">
      <c r="A95" s="3">
        <v>36860</v>
      </c>
      <c r="B95" s="13">
        <v>2.9978896864604576</v>
      </c>
      <c r="C95" s="13">
        <v>0.5205274830646428</v>
      </c>
      <c r="D95" s="13">
        <f t="shared" si="9"/>
        <v>0.63375936415827527</v>
      </c>
      <c r="F95" s="3">
        <v>36860</v>
      </c>
      <c r="G95" s="5">
        <f>indices!B363/indices!B362-1</f>
        <v>4.8894674090198542E-3</v>
      </c>
      <c r="H95" s="5">
        <f t="shared" si="7"/>
        <v>0.63375936415827527</v>
      </c>
      <c r="I95" s="20">
        <f t="shared" si="10"/>
        <v>3.0987457562130323E-3</v>
      </c>
      <c r="J95">
        <v>1</v>
      </c>
      <c r="K95" s="13">
        <f t="shared" si="11"/>
        <v>3.0987457562130323E-3</v>
      </c>
      <c r="M95" s="3">
        <v>36860</v>
      </c>
      <c r="N95" s="5">
        <f>indices!D363/indices!D362-1</f>
        <v>1.3156593134830308E-2</v>
      </c>
      <c r="O95" s="5">
        <f t="shared" si="8"/>
        <v>0.63375936415827527</v>
      </c>
      <c r="P95" s="20">
        <f t="shared" si="12"/>
        <v>8.3381140996191851E-3</v>
      </c>
      <c r="Q95">
        <v>1</v>
      </c>
      <c r="R95" s="13">
        <f t="shared" si="13"/>
        <v>0.63375936415827527</v>
      </c>
    </row>
    <row r="96" spans="1:18" x14ac:dyDescent="0.3">
      <c r="A96" s="3">
        <v>36889</v>
      </c>
      <c r="B96" s="13">
        <v>3.3368674960972191</v>
      </c>
      <c r="C96" s="13">
        <v>0.57938464077190865</v>
      </c>
      <c r="D96" s="13">
        <f t="shared" si="9"/>
        <v>0.52264904287666836</v>
      </c>
      <c r="F96" s="3">
        <v>36889</v>
      </c>
      <c r="G96" s="5">
        <f>indices!B364/indices!B363-1</f>
        <v>3.5480254277876933E-2</v>
      </c>
      <c r="H96" s="5">
        <f t="shared" si="7"/>
        <v>0.52264904287666836</v>
      </c>
      <c r="I96" s="20">
        <f t="shared" si="10"/>
        <v>1.8543720939353196E-2</v>
      </c>
      <c r="J96">
        <v>1</v>
      </c>
      <c r="K96" s="13">
        <f t="shared" si="11"/>
        <v>1.8543720939353196E-2</v>
      </c>
      <c r="M96" s="3">
        <v>36889</v>
      </c>
      <c r="N96" s="5">
        <f>indices!D364/indices!D363-1</f>
        <v>1.0935364186682284E-2</v>
      </c>
      <c r="O96" s="5">
        <f t="shared" si="8"/>
        <v>0.52264904287666836</v>
      </c>
      <c r="P96" s="20">
        <f t="shared" si="12"/>
        <v>5.7153576256772929E-3</v>
      </c>
      <c r="Q96">
        <v>1</v>
      </c>
      <c r="R96" s="13">
        <f t="shared" si="13"/>
        <v>0.52264904287666836</v>
      </c>
    </row>
    <row r="97" spans="1:18" x14ac:dyDescent="0.3">
      <c r="A97" s="3">
        <v>36922</v>
      </c>
      <c r="B97" s="13">
        <v>3.0278140799969666</v>
      </c>
      <c r="C97" s="13">
        <v>0.52572329441158583</v>
      </c>
      <c r="D97" s="13">
        <f t="shared" si="9"/>
        <v>0.62436424894877873</v>
      </c>
      <c r="F97" s="3">
        <v>36922</v>
      </c>
      <c r="G97" s="5">
        <f>indices!B365/indices!B364-1</f>
        <v>-9.1182886126514373E-2</v>
      </c>
      <c r="H97" s="5">
        <f t="shared" si="7"/>
        <v>0.62436424894877873</v>
      </c>
      <c r="I97" s="20">
        <f t="shared" si="10"/>
        <v>-5.6931334213363161E-2</v>
      </c>
      <c r="J97">
        <v>1</v>
      </c>
      <c r="K97" s="13">
        <f t="shared" si="11"/>
        <v>-5.6931334213363161E-2</v>
      </c>
      <c r="M97" s="3">
        <v>36922</v>
      </c>
      <c r="N97" s="5">
        <f>indices!D365/indices!D364-1</f>
        <v>3.187174039018803E-3</v>
      </c>
      <c r="O97" s="5">
        <f t="shared" si="8"/>
        <v>0.62436424894877873</v>
      </c>
      <c r="P97" s="20">
        <f t="shared" si="12"/>
        <v>1.9899575251410206E-3</v>
      </c>
      <c r="Q97">
        <v>1</v>
      </c>
      <c r="R97" s="13">
        <f t="shared" si="13"/>
        <v>0.62436424894877873</v>
      </c>
    </row>
    <row r="98" spans="1:18" x14ac:dyDescent="0.3">
      <c r="A98" s="3">
        <v>36950</v>
      </c>
      <c r="B98" s="13">
        <v>2.3511701093081689</v>
      </c>
      <c r="C98" s="13">
        <v>0.40823672224576529</v>
      </c>
      <c r="D98" s="13">
        <f t="shared" si="9"/>
        <v>0.80946480823583133</v>
      </c>
      <c r="F98" s="3">
        <v>36950</v>
      </c>
      <c r="G98" s="5">
        <f>indices!B366/indices!B365-1</f>
        <v>-6.3346191883498104E-2</v>
      </c>
      <c r="H98" s="5">
        <f t="shared" si="7"/>
        <v>0.80946480823583133</v>
      </c>
      <c r="I98" s="20">
        <f t="shared" si="10"/>
        <v>-5.1276513065445971E-2</v>
      </c>
      <c r="J98">
        <v>1</v>
      </c>
      <c r="K98" s="13">
        <f t="shared" si="11"/>
        <v>-5.1276513065445971E-2</v>
      </c>
      <c r="M98" s="3">
        <v>36950</v>
      </c>
      <c r="N98" s="5">
        <f>indices!D366/indices!D365-1</f>
        <v>-8.6646770000964324E-4</v>
      </c>
      <c r="O98" s="5">
        <f t="shared" si="8"/>
        <v>0.80946480823583133</v>
      </c>
      <c r="P98" s="20">
        <f t="shared" si="12"/>
        <v>-7.0137511063084765E-4</v>
      </c>
      <c r="Q98">
        <v>1</v>
      </c>
      <c r="R98" s="13">
        <f t="shared" si="13"/>
        <v>0.80946480823583133</v>
      </c>
    </row>
    <row r="99" spans="1:18" x14ac:dyDescent="0.3">
      <c r="A99" s="3">
        <v>36980</v>
      </c>
      <c r="B99" s="13">
        <v>2.6087703259722792</v>
      </c>
      <c r="C99" s="13">
        <v>0.4529641827065905</v>
      </c>
      <c r="D99" s="13">
        <f t="shared" si="9"/>
        <v>0.74629658277033073</v>
      </c>
      <c r="F99" s="3">
        <v>36980</v>
      </c>
      <c r="G99" s="5">
        <f>indices!B367/indices!B366-1</f>
        <v>7.7707250206848988E-2</v>
      </c>
      <c r="H99" s="5">
        <f t="shared" si="7"/>
        <v>0.74629658277033073</v>
      </c>
      <c r="I99" s="20">
        <f t="shared" si="10"/>
        <v>5.7992655285850472E-2</v>
      </c>
      <c r="J99">
        <v>1</v>
      </c>
      <c r="K99" s="13">
        <f t="shared" si="11"/>
        <v>5.7992655285850472E-2</v>
      </c>
      <c r="M99" s="3">
        <v>36980</v>
      </c>
      <c r="N99" s="5">
        <f>indices!D367/indices!D366-1</f>
        <v>-1.0117556369242608E-2</v>
      </c>
      <c r="O99" s="5">
        <f t="shared" si="8"/>
        <v>0.74629658277033073</v>
      </c>
      <c r="P99" s="20">
        <f t="shared" si="12"/>
        <v>-7.5506977443519536E-3</v>
      </c>
      <c r="Q99">
        <v>1</v>
      </c>
      <c r="R99" s="13">
        <f t="shared" si="13"/>
        <v>0.74629658277033073</v>
      </c>
    </row>
    <row r="100" spans="1:18" x14ac:dyDescent="0.3">
      <c r="A100" s="3">
        <v>37011</v>
      </c>
      <c r="B100" s="13">
        <v>3.052394807193382</v>
      </c>
      <c r="C100" s="13">
        <v>0.52999127802593804</v>
      </c>
      <c r="D100" s="13">
        <f t="shared" si="9"/>
        <v>0.61657829293512334</v>
      </c>
      <c r="F100" s="3">
        <v>37011</v>
      </c>
      <c r="G100" s="5">
        <f>indices!B368/indices!B367-1</f>
        <v>6.7033728851431107E-3</v>
      </c>
      <c r="H100" s="5">
        <f t="shared" si="7"/>
        <v>0.61657829293512334</v>
      </c>
      <c r="I100" s="20">
        <f t="shared" si="10"/>
        <v>4.1331542104291316E-3</v>
      </c>
      <c r="J100">
        <v>1</v>
      </c>
      <c r="K100" s="13">
        <f t="shared" si="11"/>
        <v>4.1331542104291316E-3</v>
      </c>
      <c r="M100" s="3">
        <v>37011</v>
      </c>
      <c r="N100" s="5">
        <f>indices!D368/indices!D367-1</f>
        <v>-2.9202764528379888E-4</v>
      </c>
      <c r="O100" s="5">
        <f t="shared" si="8"/>
        <v>0.61657829293512334</v>
      </c>
      <c r="P100" s="20">
        <f t="shared" si="12"/>
        <v>-1.8005790701894843E-4</v>
      </c>
      <c r="Q100">
        <v>1</v>
      </c>
      <c r="R100" s="13">
        <f t="shared" si="13"/>
        <v>0.61657829293512334</v>
      </c>
    </row>
    <row r="101" spans="1:18" x14ac:dyDescent="0.3">
      <c r="A101" s="3">
        <v>37042</v>
      </c>
      <c r="B101" s="13">
        <v>2.6114088378770037</v>
      </c>
      <c r="C101" s="13">
        <v>0.45342231095827545</v>
      </c>
      <c r="D101" s="13">
        <f t="shared" si="9"/>
        <v>0.74560005951140573</v>
      </c>
      <c r="F101" s="3">
        <v>37042</v>
      </c>
      <c r="G101" s="5">
        <f>indices!B369/indices!B368-1</f>
        <v>-2.4341382626957175E-2</v>
      </c>
      <c r="H101" s="5">
        <f t="shared" si="7"/>
        <v>0.74560005951140573</v>
      </c>
      <c r="I101" s="20">
        <f t="shared" si="10"/>
        <v>-1.8148936335249166E-2</v>
      </c>
      <c r="J101">
        <v>1</v>
      </c>
      <c r="K101" s="13">
        <f t="shared" si="11"/>
        <v>-1.8148936335249166E-2</v>
      </c>
      <c r="M101" s="3">
        <v>37042</v>
      </c>
      <c r="N101" s="5">
        <f>indices!D369/indices!D368-1</f>
        <v>-2.2395326192794496E-3</v>
      </c>
      <c r="O101" s="5">
        <f t="shared" si="8"/>
        <v>0.74560005951140573</v>
      </c>
      <c r="P101" s="20">
        <f t="shared" si="12"/>
        <v>-1.6697956542124919E-3</v>
      </c>
      <c r="Q101">
        <v>1</v>
      </c>
      <c r="R101" s="13">
        <f t="shared" si="13"/>
        <v>0.74560005951140573</v>
      </c>
    </row>
    <row r="102" spans="1:18" x14ac:dyDescent="0.3">
      <c r="A102" s="3">
        <v>37071</v>
      </c>
      <c r="B102" s="13">
        <v>2.1957938351246509</v>
      </c>
      <c r="C102" s="13">
        <v>0.38125853779355517</v>
      </c>
      <c r="D102" s="13">
        <f t="shared" si="9"/>
        <v>0.84278657353729136</v>
      </c>
      <c r="F102" s="3">
        <v>37071</v>
      </c>
      <c r="G102" s="5">
        <f>indices!B370/indices!B369-1</f>
        <v>-9.846469737271879E-3</v>
      </c>
      <c r="H102" s="5">
        <f t="shared" si="7"/>
        <v>0.84278657353729136</v>
      </c>
      <c r="I102" s="20">
        <f t="shared" si="10"/>
        <v>-8.2984724913140011E-3</v>
      </c>
      <c r="J102">
        <v>1</v>
      </c>
      <c r="K102" s="13">
        <f t="shared" si="11"/>
        <v>-8.2984724913140011E-3</v>
      </c>
      <c r="M102" s="3">
        <v>37071</v>
      </c>
      <c r="N102" s="5">
        <f>indices!D370/indices!D369-1</f>
        <v>1.6492631989850626E-2</v>
      </c>
      <c r="O102" s="5">
        <f t="shared" si="8"/>
        <v>0.84278657353729136</v>
      </c>
      <c r="P102" s="20">
        <f t="shared" si="12"/>
        <v>1.3899768803337728E-2</v>
      </c>
      <c r="Q102">
        <v>1</v>
      </c>
      <c r="R102" s="13">
        <f t="shared" si="13"/>
        <v>0.84278657353729136</v>
      </c>
    </row>
    <row r="103" spans="1:18" x14ac:dyDescent="0.3">
      <c r="A103" s="3">
        <v>37103</v>
      </c>
      <c r="B103" s="13">
        <v>2.1991567521374416</v>
      </c>
      <c r="C103" s="13">
        <v>0.38184244544577101</v>
      </c>
      <c r="D103" s="13">
        <f t="shared" si="9"/>
        <v>0.84210415322421217</v>
      </c>
      <c r="F103" s="3">
        <v>37103</v>
      </c>
      <c r="G103" s="5">
        <f>indices!B371/indices!B370-1</f>
        <v>-6.2600150815345423E-2</v>
      </c>
      <c r="H103" s="5">
        <f t="shared" si="7"/>
        <v>0.84210415322421217</v>
      </c>
      <c r="I103" s="20">
        <f t="shared" si="10"/>
        <v>-5.2715846994064432E-2</v>
      </c>
      <c r="J103">
        <v>1</v>
      </c>
      <c r="K103" s="13">
        <f t="shared" si="11"/>
        <v>-5.2715846994064432E-2</v>
      </c>
      <c r="M103" s="3">
        <v>37103</v>
      </c>
      <c r="N103" s="5">
        <f>indices!D371/indices!D370-1</f>
        <v>5.3763440860215006E-3</v>
      </c>
      <c r="O103" s="5">
        <f t="shared" si="8"/>
        <v>0.84210415322421217</v>
      </c>
      <c r="P103" s="20">
        <f t="shared" si="12"/>
        <v>4.5274416840011371E-3</v>
      </c>
      <c r="Q103">
        <v>1</v>
      </c>
      <c r="R103" s="13">
        <f t="shared" si="13"/>
        <v>0.84210415322421217</v>
      </c>
    </row>
    <row r="104" spans="1:18" x14ac:dyDescent="0.3">
      <c r="A104" s="3">
        <v>37134</v>
      </c>
      <c r="B104" s="13">
        <v>2.0946869513890256</v>
      </c>
      <c r="C104" s="13">
        <v>0.36370321814683654</v>
      </c>
      <c r="D104" s="13">
        <f t="shared" si="9"/>
        <v>0.86250053301912577</v>
      </c>
      <c r="F104" s="3">
        <v>37134</v>
      </c>
      <c r="G104" s="5">
        <f>indices!B372/indices!B371-1</f>
        <v>-8.0751392048668325E-2</v>
      </c>
      <c r="H104" s="5">
        <f t="shared" si="7"/>
        <v>0.86250053301912577</v>
      </c>
      <c r="I104" s="20">
        <f t="shared" si="10"/>
        <v>-6.9648118684012827E-2</v>
      </c>
      <c r="J104">
        <v>1</v>
      </c>
      <c r="K104" s="13">
        <f t="shared" si="11"/>
        <v>-6.9648118684012827E-2</v>
      </c>
      <c r="M104" s="3">
        <v>37134</v>
      </c>
      <c r="N104" s="5">
        <f>indices!D372/indices!D371-1</f>
        <v>6.6844919786097634E-3</v>
      </c>
      <c r="O104" s="5">
        <f t="shared" si="8"/>
        <v>0.86250053301912577</v>
      </c>
      <c r="P104" s="20">
        <f t="shared" si="12"/>
        <v>5.7653778945129918E-3</v>
      </c>
      <c r="Q104">
        <v>1</v>
      </c>
      <c r="R104" s="13">
        <f t="shared" si="13"/>
        <v>0.86250053301912577</v>
      </c>
    </row>
    <row r="105" spans="1:18" x14ac:dyDescent="0.3">
      <c r="A105" s="3">
        <v>37162</v>
      </c>
      <c r="B105" s="13">
        <v>1.9392113097637143</v>
      </c>
      <c r="C105" s="13">
        <v>0.3367077803965452</v>
      </c>
      <c r="D105" s="13">
        <f t="shared" si="9"/>
        <v>0.88979613727423035</v>
      </c>
      <c r="F105" s="3">
        <v>37162</v>
      </c>
      <c r="G105" s="5">
        <f>indices!B373/indices!B372-1</f>
        <v>1.9067608310715078E-2</v>
      </c>
      <c r="H105" s="5">
        <f t="shared" si="7"/>
        <v>0.88979613727423035</v>
      </c>
      <c r="I105" s="20">
        <f t="shared" si="10"/>
        <v>1.696628422193229E-2</v>
      </c>
      <c r="J105">
        <v>1</v>
      </c>
      <c r="K105" s="13">
        <f t="shared" si="11"/>
        <v>1.696628422193229E-2</v>
      </c>
      <c r="M105" s="3">
        <v>37162</v>
      </c>
      <c r="N105" s="5">
        <f>indices!D373/indices!D372-1</f>
        <v>1.4892809713527022E-2</v>
      </c>
      <c r="O105" s="5">
        <f t="shared" si="8"/>
        <v>0.88979613727423035</v>
      </c>
      <c r="P105" s="20">
        <f t="shared" si="12"/>
        <v>1.3251564556256481E-2</v>
      </c>
      <c r="Q105">
        <v>1</v>
      </c>
      <c r="R105" s="13">
        <f t="shared" si="13"/>
        <v>0.88979613727423035</v>
      </c>
    </row>
    <row r="106" spans="1:18" x14ac:dyDescent="0.3">
      <c r="A106" s="3">
        <v>37195</v>
      </c>
      <c r="B106" s="13">
        <v>1.9619183124946986</v>
      </c>
      <c r="C106" s="13">
        <v>0.34065042679640534</v>
      </c>
      <c r="D106" s="13">
        <f t="shared" si="9"/>
        <v>0.88603609283748652</v>
      </c>
      <c r="F106" s="3">
        <v>37195</v>
      </c>
      <c r="G106" s="5">
        <f>indices!B374/indices!B373-1</f>
        <v>7.6708395389714079E-2</v>
      </c>
      <c r="H106" s="5">
        <f t="shared" si="7"/>
        <v>0.88603609283748652</v>
      </c>
      <c r="I106" s="20">
        <f t="shared" si="10"/>
        <v>6.7966406938935325E-2</v>
      </c>
      <c r="J106">
        <v>1</v>
      </c>
      <c r="K106" s="13">
        <f t="shared" si="11"/>
        <v>6.7966406938935325E-2</v>
      </c>
      <c r="M106" s="3">
        <v>37195</v>
      </c>
      <c r="N106" s="5">
        <f>indices!D374/indices!D373-1</f>
        <v>-1.9628002617067097E-2</v>
      </c>
      <c r="O106" s="5">
        <f t="shared" si="8"/>
        <v>0.88603609283748652</v>
      </c>
      <c r="P106" s="20">
        <f t="shared" si="12"/>
        <v>-1.7391118749030092E-2</v>
      </c>
      <c r="Q106">
        <v>1</v>
      </c>
      <c r="R106" s="13">
        <f t="shared" si="13"/>
        <v>0.88603609283748652</v>
      </c>
    </row>
    <row r="107" spans="1:18" x14ac:dyDescent="0.3">
      <c r="A107" s="3">
        <v>37225</v>
      </c>
      <c r="B107" s="13">
        <v>2.1006960676451691</v>
      </c>
      <c r="C107" s="13">
        <v>0.36474658881333571</v>
      </c>
      <c r="D107" s="13">
        <f t="shared" si="9"/>
        <v>0.8613722861091978</v>
      </c>
      <c r="F107" s="3">
        <v>37225</v>
      </c>
      <c r="G107" s="5">
        <f>indices!B375/indices!B374-1</f>
        <v>8.7605612740822014E-3</v>
      </c>
      <c r="H107" s="5">
        <f t="shared" si="7"/>
        <v>0.8613722861091978</v>
      </c>
      <c r="I107" s="20">
        <f t="shared" si="10"/>
        <v>7.546104692255892E-3</v>
      </c>
      <c r="J107">
        <v>1</v>
      </c>
      <c r="K107" s="13">
        <f t="shared" si="11"/>
        <v>7.546104692255892E-3</v>
      </c>
      <c r="M107" s="3">
        <v>37225</v>
      </c>
      <c r="N107" s="5">
        <f>indices!D375/indices!D374-1</f>
        <v>-1.1917246639336465E-2</v>
      </c>
      <c r="O107" s="5">
        <f t="shared" si="8"/>
        <v>0.8613722861091978</v>
      </c>
      <c r="P107" s="20">
        <f t="shared" si="12"/>
        <v>-1.0265185981852406E-2</v>
      </c>
      <c r="Q107">
        <v>1</v>
      </c>
      <c r="R107" s="13">
        <f t="shared" si="13"/>
        <v>0.8613722861091978</v>
      </c>
    </row>
    <row r="108" spans="1:18" x14ac:dyDescent="0.3">
      <c r="A108" s="3">
        <v>37256</v>
      </c>
      <c r="B108" s="13">
        <v>2.4393201108846374</v>
      </c>
      <c r="C108" s="13">
        <v>0.42354232160119659</v>
      </c>
      <c r="D108" s="13">
        <f t="shared" si="9"/>
        <v>0.78894421787430813</v>
      </c>
      <c r="F108" s="3">
        <v>37256</v>
      </c>
      <c r="G108" s="5">
        <f>indices!B376/indices!B375-1</f>
        <v>-1.4595609581341318E-2</v>
      </c>
      <c r="H108" s="5">
        <f t="shared" si="7"/>
        <v>0.78894421787430813</v>
      </c>
      <c r="I108" s="20">
        <f t="shared" si="10"/>
        <v>-1.1515121785550085E-2</v>
      </c>
      <c r="J108">
        <v>1</v>
      </c>
      <c r="K108" s="13">
        <f t="shared" si="11"/>
        <v>-1.1515121785550085E-2</v>
      </c>
      <c r="M108" s="3">
        <v>37256</v>
      </c>
      <c r="N108" s="5">
        <f>indices!D376/indices!D375-1</f>
        <v>2.2192203782323006E-3</v>
      </c>
      <c r="O108" s="5">
        <f t="shared" si="8"/>
        <v>0.78894421787430813</v>
      </c>
      <c r="P108" s="20">
        <f t="shared" si="12"/>
        <v>1.7508410855952086E-3</v>
      </c>
      <c r="Q108">
        <v>1</v>
      </c>
      <c r="R108" s="13">
        <f t="shared" si="13"/>
        <v>0.78894421787430813</v>
      </c>
    </row>
    <row r="109" spans="1:18" x14ac:dyDescent="0.3">
      <c r="A109" s="3">
        <v>37287</v>
      </c>
      <c r="B109" s="13">
        <v>2.4111458543497153</v>
      </c>
      <c r="C109" s="13">
        <v>0.41865038881675321</v>
      </c>
      <c r="D109" s="13">
        <f t="shared" si="9"/>
        <v>0.79562885122896665</v>
      </c>
      <c r="F109" s="3">
        <v>37287</v>
      </c>
      <c r="G109" s="5">
        <f>indices!B377/indices!B376-1</f>
        <v>-1.9281035509449373E-2</v>
      </c>
      <c r="H109" s="5">
        <f t="shared" si="7"/>
        <v>0.79562885122896665</v>
      </c>
      <c r="I109" s="20">
        <f t="shared" si="10"/>
        <v>-1.534054813288812E-2</v>
      </c>
      <c r="J109">
        <v>1</v>
      </c>
      <c r="K109" s="13">
        <f t="shared" si="11"/>
        <v>-1.534054813288812E-2</v>
      </c>
      <c r="M109" s="3">
        <v>37287</v>
      </c>
      <c r="N109" s="5">
        <f>indices!D377/indices!D376-1</f>
        <v>4.3323385000482162E-3</v>
      </c>
      <c r="O109" s="5">
        <f t="shared" si="8"/>
        <v>0.79562885122896665</v>
      </c>
      <c r="P109" s="20">
        <f t="shared" si="12"/>
        <v>3.4469335039283865E-3</v>
      </c>
      <c r="Q109">
        <v>1</v>
      </c>
      <c r="R109" s="13">
        <f t="shared" si="13"/>
        <v>0.79562885122896665</v>
      </c>
    </row>
    <row r="110" spans="1:18" x14ac:dyDescent="0.3">
      <c r="A110" s="3">
        <v>37315</v>
      </c>
      <c r="B110" s="13">
        <v>2.070149825888036</v>
      </c>
      <c r="C110" s="13">
        <v>0.3594428051515367</v>
      </c>
      <c r="D110" s="13">
        <f t="shared" si="9"/>
        <v>0.86705068930130313</v>
      </c>
      <c r="F110" s="3">
        <v>37315</v>
      </c>
      <c r="G110" s="5">
        <f>indices!B378/indices!B377-1</f>
        <v>3.7607296480228092E-2</v>
      </c>
      <c r="H110" s="5">
        <f t="shared" si="7"/>
        <v>0.86705068930130313</v>
      </c>
      <c r="I110" s="20">
        <f t="shared" si="10"/>
        <v>3.260743233594024E-2</v>
      </c>
      <c r="J110">
        <v>1</v>
      </c>
      <c r="K110" s="13">
        <f t="shared" si="11"/>
        <v>3.260743233594024E-2</v>
      </c>
      <c r="M110" s="3">
        <v>37315</v>
      </c>
      <c r="N110" s="5">
        <f>indices!D378/indices!D377-1</f>
        <v>-2.2814417177914215E-2</v>
      </c>
      <c r="O110" s="5">
        <f t="shared" si="8"/>
        <v>0.86705068930130313</v>
      </c>
      <c r="P110" s="20">
        <f t="shared" si="12"/>
        <v>-1.9781256140118011E-2</v>
      </c>
      <c r="Q110">
        <v>1</v>
      </c>
      <c r="R110" s="13">
        <f t="shared" si="13"/>
        <v>0.86705068930130313</v>
      </c>
    </row>
    <row r="111" spans="1:18" x14ac:dyDescent="0.3">
      <c r="A111" s="3">
        <v>37344</v>
      </c>
      <c r="B111" s="13">
        <v>1.7436116378169499</v>
      </c>
      <c r="C111" s="13">
        <v>0.30274555510635121</v>
      </c>
      <c r="D111" s="13">
        <f t="shared" si="9"/>
        <v>0.91904419258881154</v>
      </c>
      <c r="F111" s="3">
        <v>37344</v>
      </c>
      <c r="G111" s="5">
        <f>indices!B379/indices!B378-1</f>
        <v>-6.0630886456453315E-2</v>
      </c>
      <c r="H111" s="5">
        <f t="shared" si="7"/>
        <v>0.91904419258881154</v>
      </c>
      <c r="I111" s="20">
        <f t="shared" si="10"/>
        <v>-5.5722464089315048E-2</v>
      </c>
      <c r="J111">
        <v>1</v>
      </c>
      <c r="K111" s="13">
        <f t="shared" si="11"/>
        <v>-5.5722464089315048E-2</v>
      </c>
      <c r="M111" s="3">
        <v>37344</v>
      </c>
      <c r="N111" s="5">
        <f>indices!D379/indices!D378-1</f>
        <v>1.4224053364724432E-2</v>
      </c>
      <c r="O111" s="5">
        <f t="shared" si="8"/>
        <v>0.91904419258881154</v>
      </c>
      <c r="P111" s="20">
        <f t="shared" si="12"/>
        <v>1.3072533639923334E-2</v>
      </c>
      <c r="Q111">
        <v>1</v>
      </c>
      <c r="R111" s="13">
        <f t="shared" si="13"/>
        <v>0.91904419258881154</v>
      </c>
    </row>
    <row r="112" spans="1:18" x14ac:dyDescent="0.3">
      <c r="A112" s="3">
        <v>37376</v>
      </c>
      <c r="B112" s="13">
        <v>1.9993244090402393</v>
      </c>
      <c r="C112" s="13">
        <v>0.34714529596189231</v>
      </c>
      <c r="D112" s="13">
        <f t="shared" si="9"/>
        <v>0.87967385388710972</v>
      </c>
      <c r="F112" s="3">
        <v>37376</v>
      </c>
      <c r="G112" s="5">
        <f>indices!B380/indices!B379-1</f>
        <v>-7.3639344262295126E-3</v>
      </c>
      <c r="H112" s="5">
        <f t="shared" si="7"/>
        <v>0.87967385388710972</v>
      </c>
      <c r="I112" s="20">
        <f t="shared" si="10"/>
        <v>-6.4778605764932778E-3</v>
      </c>
      <c r="J112">
        <v>1</v>
      </c>
      <c r="K112" s="13">
        <f t="shared" si="11"/>
        <v>-6.4778605764932778E-3</v>
      </c>
      <c r="M112" s="3">
        <v>37376</v>
      </c>
      <c r="N112" s="5">
        <f>indices!D380/indices!D379-1</f>
        <v>5.1262211045555173E-3</v>
      </c>
      <c r="O112" s="5">
        <f t="shared" si="8"/>
        <v>0.87967385388710972</v>
      </c>
      <c r="P112" s="20">
        <f t="shared" si="12"/>
        <v>4.5094026749217886E-3</v>
      </c>
      <c r="Q112">
        <v>1</v>
      </c>
      <c r="R112" s="13">
        <f t="shared" si="13"/>
        <v>0.87967385388710972</v>
      </c>
    </row>
    <row r="113" spans="1:18" x14ac:dyDescent="0.3">
      <c r="A113" s="3">
        <v>37407</v>
      </c>
      <c r="B113" s="13">
        <v>2.0708536945348044</v>
      </c>
      <c r="C113" s="13">
        <v>0.35956501877959823</v>
      </c>
      <c r="D113" s="13">
        <f t="shared" si="9"/>
        <v>0.86692143525874976</v>
      </c>
      <c r="F113" s="3">
        <v>37407</v>
      </c>
      <c r="G113" s="5">
        <f>indices!B381/indices!B380-1</f>
        <v>-7.123275002146956E-2</v>
      </c>
      <c r="H113" s="5">
        <f t="shared" si="7"/>
        <v>0.86692143525874976</v>
      </c>
      <c r="I113" s="20">
        <f t="shared" si="10"/>
        <v>-6.1753197886040126E-2</v>
      </c>
      <c r="J113">
        <v>1</v>
      </c>
      <c r="K113" s="13">
        <f t="shared" si="11"/>
        <v>-6.1753197886040126E-2</v>
      </c>
      <c r="M113" s="3">
        <v>37407</v>
      </c>
      <c r="N113" s="5">
        <f>indices!D381/indices!D380-1</f>
        <v>4.041570438799047E-3</v>
      </c>
      <c r="O113" s="5">
        <f t="shared" si="8"/>
        <v>0.86692143525874976</v>
      </c>
      <c r="P113" s="20">
        <f t="shared" si="12"/>
        <v>3.5037240455030047E-3</v>
      </c>
      <c r="Q113">
        <v>1</v>
      </c>
      <c r="R113" s="13">
        <f t="shared" si="13"/>
        <v>0.86692143525874976</v>
      </c>
    </row>
    <row r="114" spans="1:18" x14ac:dyDescent="0.3">
      <c r="A114" s="3">
        <v>37435</v>
      </c>
      <c r="B114" s="13">
        <v>1.5227033939459436</v>
      </c>
      <c r="C114" s="13">
        <v>0.26438896957562408</v>
      </c>
      <c r="D114" s="13">
        <f t="shared" si="9"/>
        <v>0.94557477285198011</v>
      </c>
      <c r="F114" s="3">
        <v>37435</v>
      </c>
      <c r="G114" s="5">
        <f>indices!B382/indices!B381-1</f>
        <v>-7.7954962516181392E-2</v>
      </c>
      <c r="H114" s="5">
        <f t="shared" si="7"/>
        <v>0.94557477285198011</v>
      </c>
      <c r="I114" s="20">
        <f t="shared" si="10"/>
        <v>-7.3712245973922841E-2</v>
      </c>
      <c r="J114">
        <v>1</v>
      </c>
      <c r="K114" s="13">
        <f t="shared" si="11"/>
        <v>-7.3712245973922841E-2</v>
      </c>
      <c r="M114" s="3">
        <v>37435</v>
      </c>
      <c r="N114" s="5">
        <f>indices!D382/indices!D381-1</f>
        <v>8.2422848380294678E-3</v>
      </c>
      <c r="O114" s="5">
        <f t="shared" si="8"/>
        <v>0.94557477285198011</v>
      </c>
      <c r="P114" s="20">
        <f t="shared" si="12"/>
        <v>7.793696613501034E-3</v>
      </c>
      <c r="Q114">
        <v>1</v>
      </c>
      <c r="R114" s="13">
        <f t="shared" si="13"/>
        <v>0.94557477285198011</v>
      </c>
    </row>
    <row r="115" spans="1:18" x14ac:dyDescent="0.3">
      <c r="A115" s="3">
        <v>37468</v>
      </c>
      <c r="B115" s="13">
        <v>1.2057221532649969</v>
      </c>
      <c r="C115" s="13">
        <v>0.2093511047283789</v>
      </c>
      <c r="D115" s="13">
        <f t="shared" si="9"/>
        <v>0.97272554386242405</v>
      </c>
      <c r="F115" s="3">
        <v>37468</v>
      </c>
      <c r="G115" s="5">
        <f>indices!B383/indices!B382-1</f>
        <v>6.5723498464911323E-3</v>
      </c>
      <c r="H115" s="5">
        <f t="shared" si="7"/>
        <v>0.97272554386242405</v>
      </c>
      <c r="I115" s="20">
        <f t="shared" si="10"/>
        <v>6.3930925788822056E-3</v>
      </c>
      <c r="J115">
        <v>1</v>
      </c>
      <c r="K115" s="13">
        <f t="shared" si="11"/>
        <v>6.3930925788822056E-3</v>
      </c>
      <c r="M115" s="3">
        <v>37468</v>
      </c>
      <c r="N115" s="5">
        <f>indices!D383/indices!D382-1</f>
        <v>1.2167300380228063E-2</v>
      </c>
      <c r="O115" s="5">
        <f t="shared" si="8"/>
        <v>0.97272554386242405</v>
      </c>
      <c r="P115" s="20">
        <f t="shared" si="12"/>
        <v>1.1835443879694822E-2</v>
      </c>
      <c r="Q115">
        <v>1</v>
      </c>
      <c r="R115" s="13">
        <f t="shared" si="13"/>
        <v>0.97272554386242405</v>
      </c>
    </row>
    <row r="116" spans="1:18" x14ac:dyDescent="0.3">
      <c r="A116" s="3">
        <v>37498</v>
      </c>
      <c r="B116" s="13">
        <v>1.287371716609319</v>
      </c>
      <c r="C116" s="13">
        <v>0.22352802454397322</v>
      </c>
      <c r="D116" s="13">
        <f t="shared" si="9"/>
        <v>0.96686723073384373</v>
      </c>
      <c r="F116" s="3">
        <v>37498</v>
      </c>
      <c r="G116" s="5">
        <f>indices!B384/indices!B383-1</f>
        <v>-0.10868598930153439</v>
      </c>
      <c r="H116" s="5">
        <f t="shared" si="7"/>
        <v>0.96686723073384373</v>
      </c>
      <c r="I116" s="20">
        <f t="shared" si="10"/>
        <v>-0.10508492149554273</v>
      </c>
      <c r="J116">
        <v>1</v>
      </c>
      <c r="K116" s="13">
        <f t="shared" si="11"/>
        <v>-0.10508492149554273</v>
      </c>
      <c r="M116" s="3">
        <v>37498</v>
      </c>
      <c r="N116" s="5">
        <f>indices!D384/indices!D383-1</f>
        <v>1.1363636363636243E-2</v>
      </c>
      <c r="O116" s="5">
        <f t="shared" si="8"/>
        <v>0.96686723073384373</v>
      </c>
      <c r="P116" s="20">
        <f t="shared" si="12"/>
        <v>1.098712762197538E-2</v>
      </c>
      <c r="Q116">
        <v>1</v>
      </c>
      <c r="R116" s="13">
        <f t="shared" si="13"/>
        <v>0.96686723073384373</v>
      </c>
    </row>
    <row r="117" spans="1:18" x14ac:dyDescent="0.3">
      <c r="A117" s="3">
        <v>37529</v>
      </c>
      <c r="B117" s="13">
        <v>0.95872650117335556</v>
      </c>
      <c r="C117" s="13">
        <v>0.1664649285986062</v>
      </c>
      <c r="D117" s="13">
        <f t="shared" si="9"/>
        <v>0.98622522128823176</v>
      </c>
      <c r="F117" s="3">
        <v>37529</v>
      </c>
      <c r="G117" s="5">
        <f>indices!B385/indices!B384-1</f>
        <v>8.8019328655936313E-2</v>
      </c>
      <c r="H117" s="5">
        <f t="shared" si="7"/>
        <v>0.98622522128823176</v>
      </c>
      <c r="I117" s="20">
        <f t="shared" si="10"/>
        <v>8.680688188134239E-2</v>
      </c>
      <c r="J117">
        <v>1</v>
      </c>
      <c r="K117" s="13">
        <f t="shared" si="11"/>
        <v>8.680688188134239E-2</v>
      </c>
      <c r="M117" s="3">
        <v>37529</v>
      </c>
      <c r="N117" s="5">
        <f>indices!D385/indices!D384-1</f>
        <v>-8.6358993407000817E-3</v>
      </c>
      <c r="O117" s="5">
        <f t="shared" si="8"/>
        <v>0.98622522128823176</v>
      </c>
      <c r="P117" s="20">
        <f t="shared" si="12"/>
        <v>-8.5169417383048323E-3</v>
      </c>
      <c r="Q117">
        <v>1</v>
      </c>
      <c r="R117" s="13">
        <f t="shared" si="13"/>
        <v>0.98622522128823176</v>
      </c>
    </row>
    <row r="118" spans="1:18" x14ac:dyDescent="0.3">
      <c r="A118" s="3">
        <v>37560</v>
      </c>
      <c r="B118" s="13">
        <v>0.98551122711682593</v>
      </c>
      <c r="C118" s="13">
        <v>0.1711155953802756</v>
      </c>
      <c r="D118" s="13">
        <f t="shared" si="9"/>
        <v>0.98504411060046637</v>
      </c>
      <c r="F118" s="3">
        <v>37560</v>
      </c>
      <c r="G118" s="5">
        <f>indices!B386/indices!B385-1</f>
        <v>5.8858393722192925E-2</v>
      </c>
      <c r="H118" s="5">
        <f t="shared" si="7"/>
        <v>0.98504411060046637</v>
      </c>
      <c r="I118" s="20">
        <f t="shared" si="10"/>
        <v>5.7978114095449604E-2</v>
      </c>
      <c r="J118">
        <v>1</v>
      </c>
      <c r="K118" s="13">
        <f t="shared" si="11"/>
        <v>5.7978114095449604E-2</v>
      </c>
      <c r="M118" s="3">
        <v>37560</v>
      </c>
      <c r="N118" s="5">
        <f>indices!D386/indices!D385-1</f>
        <v>-4.4960659423005644E-3</v>
      </c>
      <c r="O118" s="5">
        <f t="shared" si="8"/>
        <v>0.98504411060046637</v>
      </c>
      <c r="P118" s="20">
        <f t="shared" si="12"/>
        <v>-4.4288232773345071E-3</v>
      </c>
      <c r="Q118">
        <v>1</v>
      </c>
      <c r="R118" s="13">
        <f t="shared" si="13"/>
        <v>0.98504411060046637</v>
      </c>
    </row>
    <row r="119" spans="1:18" x14ac:dyDescent="0.3">
      <c r="A119" s="3">
        <v>37589</v>
      </c>
      <c r="B119" s="13">
        <v>1.1396692180008943</v>
      </c>
      <c r="C119" s="13">
        <v>0.19788224771961765</v>
      </c>
      <c r="D119" s="13">
        <f t="shared" si="9"/>
        <v>0.9769340014515685</v>
      </c>
      <c r="F119" s="3">
        <v>37589</v>
      </c>
      <c r="G119" s="5">
        <f>indices!B387/indices!B386-1</f>
        <v>-5.8743628208285825E-2</v>
      </c>
      <c r="H119" s="5">
        <f t="shared" si="7"/>
        <v>0.9769340014515685</v>
      </c>
      <c r="I119" s="20">
        <f t="shared" si="10"/>
        <v>-5.7388647765303905E-2</v>
      </c>
      <c r="J119">
        <v>1</v>
      </c>
      <c r="K119" s="13">
        <f t="shared" si="11"/>
        <v>-5.7388647765303905E-2</v>
      </c>
      <c r="M119" s="3">
        <v>37589</v>
      </c>
      <c r="N119" s="5">
        <f>indices!D387/indices!D386-1</f>
        <v>1.5995483628152174E-2</v>
      </c>
      <c r="O119" s="5">
        <f t="shared" si="8"/>
        <v>0.9769340014515685</v>
      </c>
      <c r="P119" s="20">
        <f t="shared" si="12"/>
        <v>1.5626531826003758E-2</v>
      </c>
      <c r="Q119">
        <v>1</v>
      </c>
      <c r="R119" s="13">
        <f t="shared" si="13"/>
        <v>0.9769340014515685</v>
      </c>
    </row>
    <row r="120" spans="1:18" x14ac:dyDescent="0.3">
      <c r="A120" s="3">
        <v>37621</v>
      </c>
      <c r="B120" s="13">
        <v>1.4340893963607544</v>
      </c>
      <c r="C120" s="13">
        <v>0.24900280599007374</v>
      </c>
      <c r="D120" s="13">
        <f t="shared" si="9"/>
        <v>0.95439507423973846</v>
      </c>
      <c r="F120" s="3">
        <v>37621</v>
      </c>
      <c r="G120" s="5">
        <f>indices!B388/indices!B387-1</f>
        <v>-2.6197687879604747E-2</v>
      </c>
      <c r="H120" s="5">
        <f t="shared" si="7"/>
        <v>0.95439507423973846</v>
      </c>
      <c r="I120" s="20">
        <f t="shared" si="10"/>
        <v>-2.5002944268764871E-2</v>
      </c>
      <c r="J120">
        <v>1</v>
      </c>
      <c r="K120" s="13">
        <f t="shared" si="11"/>
        <v>-2.5002944268764871E-2</v>
      </c>
      <c r="M120" s="3">
        <v>37621</v>
      </c>
      <c r="N120" s="5">
        <f>indices!D388/indices!D387-1</f>
        <v>-4.2600481570661541E-3</v>
      </c>
      <c r="O120" s="5">
        <f t="shared" si="8"/>
        <v>0.95439507423973846</v>
      </c>
      <c r="P120" s="20">
        <f t="shared" si="12"/>
        <v>-4.065768977128013E-3</v>
      </c>
      <c r="Q120">
        <v>1</v>
      </c>
      <c r="R120" s="13">
        <f t="shared" si="13"/>
        <v>0.95439507423973846</v>
      </c>
    </row>
    <row r="121" spans="1:18" x14ac:dyDescent="0.3">
      <c r="A121" s="3">
        <v>37652</v>
      </c>
      <c r="B121" s="13">
        <v>1.9408767482805536</v>
      </c>
      <c r="C121" s="13">
        <v>0.3369969526510429</v>
      </c>
      <c r="D121" s="13">
        <f t="shared" si="9"/>
        <v>0.8895229706774731</v>
      </c>
      <c r="F121" s="3">
        <v>37652</v>
      </c>
      <c r="G121" s="5">
        <f>indices!B389/indices!B388-1</f>
        <v>-1.5006432491409871E-2</v>
      </c>
      <c r="H121" s="5">
        <f t="shared" si="7"/>
        <v>0.8895229706774731</v>
      </c>
      <c r="I121" s="20">
        <f t="shared" si="10"/>
        <v>-1.3348566409029863E-2</v>
      </c>
      <c r="J121">
        <v>1</v>
      </c>
      <c r="K121" s="13">
        <f t="shared" si="11"/>
        <v>-1.3348566409029863E-2</v>
      </c>
      <c r="M121" s="3">
        <v>37652</v>
      </c>
      <c r="N121" s="5">
        <f>indices!D389/indices!D388-1</f>
        <v>9.3936011904762751E-3</v>
      </c>
      <c r="O121" s="5">
        <f t="shared" si="8"/>
        <v>0.8895229706774731</v>
      </c>
      <c r="P121" s="20">
        <f t="shared" si="12"/>
        <v>8.3558240363119044E-3</v>
      </c>
      <c r="Q121">
        <v>1</v>
      </c>
      <c r="R121" s="13">
        <f t="shared" si="13"/>
        <v>0.8895229706774731</v>
      </c>
    </row>
    <row r="122" spans="1:18" x14ac:dyDescent="0.3">
      <c r="A122" s="3">
        <v>37680</v>
      </c>
      <c r="B122" s="13">
        <v>1.7923973870570242</v>
      </c>
      <c r="C122" s="13">
        <v>0.31121628816102248</v>
      </c>
      <c r="D122" s="13">
        <f t="shared" si="9"/>
        <v>0.91226931893302265</v>
      </c>
      <c r="F122" s="3">
        <v>37680</v>
      </c>
      <c r="G122" s="5">
        <f>indices!B390/indices!B389-1</f>
        <v>9.7130717279347856E-3</v>
      </c>
      <c r="H122" s="5">
        <f t="shared" ref="H122:H185" si="14">D122</f>
        <v>0.91226931893302265</v>
      </c>
      <c r="I122" s="20">
        <f t="shared" si="10"/>
        <v>8.8609373299906643E-3</v>
      </c>
      <c r="J122">
        <v>1</v>
      </c>
      <c r="K122" s="13">
        <f t="shared" si="11"/>
        <v>8.8609373299906643E-3</v>
      </c>
      <c r="M122" s="3">
        <v>37680</v>
      </c>
      <c r="N122" s="5">
        <f>indices!D390/indices!D389-1</f>
        <v>-5.4362848981848177E-3</v>
      </c>
      <c r="O122" s="5">
        <f t="shared" ref="O122:O185" si="15">D122</f>
        <v>0.91226931893302265</v>
      </c>
      <c r="P122" s="20">
        <f t="shared" si="12"/>
        <v>-4.9593559215929403E-3</v>
      </c>
      <c r="Q122">
        <v>1</v>
      </c>
      <c r="R122" s="13">
        <f t="shared" si="13"/>
        <v>0.91226931893302265</v>
      </c>
    </row>
    <row r="123" spans="1:18" x14ac:dyDescent="0.3">
      <c r="A123" s="3">
        <v>37711</v>
      </c>
      <c r="B123" s="13">
        <v>1.0338506032665262</v>
      </c>
      <c r="C123" s="13">
        <v>0.17950882409504751</v>
      </c>
      <c r="D123" s="13">
        <f t="shared" si="9"/>
        <v>0.98274702030637628</v>
      </c>
      <c r="F123" s="3">
        <v>37711</v>
      </c>
      <c r="G123" s="5">
        <f>indices!B391/indices!B390-1</f>
        <v>8.2368640806903093E-2</v>
      </c>
      <c r="H123" s="5">
        <f t="shared" si="14"/>
        <v>0.98274702030637628</v>
      </c>
      <c r="I123" s="20">
        <f t="shared" si="10"/>
        <v>8.0947536319670207E-2</v>
      </c>
      <c r="J123">
        <v>1</v>
      </c>
      <c r="K123" s="13">
        <f t="shared" si="11"/>
        <v>8.0947536319670207E-2</v>
      </c>
      <c r="M123" s="3">
        <v>37711</v>
      </c>
      <c r="N123" s="5">
        <f>indices!D391/indices!D390-1</f>
        <v>3.9836946451732302E-3</v>
      </c>
      <c r="O123" s="5">
        <f t="shared" si="15"/>
        <v>0.98274702030637628</v>
      </c>
      <c r="P123" s="20">
        <f t="shared" si="12"/>
        <v>3.9149640423544593E-3</v>
      </c>
      <c r="Q123">
        <v>1</v>
      </c>
      <c r="R123" s="13">
        <f t="shared" si="13"/>
        <v>0.98274702030637628</v>
      </c>
    </row>
    <row r="124" spans="1:18" x14ac:dyDescent="0.3">
      <c r="A124" s="3">
        <v>37741</v>
      </c>
      <c r="B124" s="13">
        <v>1.1802989013915934</v>
      </c>
      <c r="C124" s="13">
        <v>0.20493683245920624</v>
      </c>
      <c r="D124" s="13">
        <f t="shared" si="9"/>
        <v>0.97440012133130294</v>
      </c>
      <c r="F124" s="3">
        <v>37741</v>
      </c>
      <c r="G124" s="5">
        <f>indices!B392/indices!B391-1</f>
        <v>5.2682535720498969E-2</v>
      </c>
      <c r="H124" s="5">
        <f t="shared" si="14"/>
        <v>0.97440012133130294</v>
      </c>
      <c r="I124" s="20">
        <f t="shared" si="10"/>
        <v>5.1333869198094899E-2</v>
      </c>
      <c r="J124">
        <v>1</v>
      </c>
      <c r="K124" s="13">
        <f t="shared" si="11"/>
        <v>5.1333869198094899E-2</v>
      </c>
      <c r="M124" s="3">
        <v>37741</v>
      </c>
      <c r="N124" s="5">
        <f>indices!D392/indices!D391-1</f>
        <v>1.448740426317241E-2</v>
      </c>
      <c r="O124" s="5">
        <f t="shared" si="15"/>
        <v>0.97440012133130294</v>
      </c>
      <c r="P124" s="20">
        <f t="shared" si="12"/>
        <v>1.4116528471810831E-2</v>
      </c>
      <c r="Q124">
        <v>1</v>
      </c>
      <c r="R124" s="13">
        <f t="shared" si="13"/>
        <v>0.97440012133130294</v>
      </c>
    </row>
    <row r="125" spans="1:18" x14ac:dyDescent="0.3">
      <c r="A125" s="3">
        <v>37771</v>
      </c>
      <c r="B125" s="13">
        <v>1.3854104312962365</v>
      </c>
      <c r="C125" s="13">
        <v>0.24055061401060768</v>
      </c>
      <c r="D125" s="13">
        <f t="shared" si="9"/>
        <v>0.95882045560628404</v>
      </c>
      <c r="F125" s="3">
        <v>37771</v>
      </c>
      <c r="G125" s="5">
        <f>indices!B393/indices!B392-1</f>
        <v>1.2761187595205836E-2</v>
      </c>
      <c r="H125" s="5">
        <f t="shared" si="14"/>
        <v>0.95882045560628404</v>
      </c>
      <c r="I125" s="20">
        <f t="shared" si="10"/>
        <v>1.223568770411252E-2</v>
      </c>
      <c r="J125">
        <v>1</v>
      </c>
      <c r="K125" s="13">
        <f t="shared" si="11"/>
        <v>1.223568770411252E-2</v>
      </c>
      <c r="M125" s="3">
        <v>37771</v>
      </c>
      <c r="N125" s="5">
        <f>indices!D393/indices!D392-1</f>
        <v>-6.3671093323629524E-3</v>
      </c>
      <c r="O125" s="5">
        <f t="shared" si="15"/>
        <v>0.95882045560628404</v>
      </c>
      <c r="P125" s="20">
        <f t="shared" si="12"/>
        <v>-6.1049146709512688E-3</v>
      </c>
      <c r="Q125">
        <v>1</v>
      </c>
      <c r="R125" s="13">
        <f t="shared" si="13"/>
        <v>0.95882045560628404</v>
      </c>
    </row>
    <row r="126" spans="1:18" x14ac:dyDescent="0.3">
      <c r="A126" s="3">
        <v>37802</v>
      </c>
      <c r="B126" s="13">
        <v>1.5897986732339948</v>
      </c>
      <c r="C126" s="13">
        <v>0.27603881013215359</v>
      </c>
      <c r="D126" s="13">
        <f t="shared" si="9"/>
        <v>0.93821757294113139</v>
      </c>
      <c r="F126" s="3">
        <v>37802</v>
      </c>
      <c r="G126" s="5">
        <f>indices!B394/indices!B393-1</f>
        <v>1.7630615546158745E-2</v>
      </c>
      <c r="H126" s="5">
        <f t="shared" si="14"/>
        <v>0.93821757294113139</v>
      </c>
      <c r="I126" s="20">
        <f t="shared" si="10"/>
        <v>1.6541353327175237E-2</v>
      </c>
      <c r="J126">
        <v>1</v>
      </c>
      <c r="K126" s="13">
        <f t="shared" si="11"/>
        <v>1.6541353327175237E-2</v>
      </c>
      <c r="M126" s="3">
        <v>37802</v>
      </c>
      <c r="N126" s="5">
        <f>indices!D394/indices!D393-1</f>
        <v>-3.9362870743317568E-2</v>
      </c>
      <c r="O126" s="5">
        <f t="shared" si="15"/>
        <v>0.93821757294113139</v>
      </c>
      <c r="P126" s="20">
        <f t="shared" si="12"/>
        <v>-3.693093705279088E-2</v>
      </c>
      <c r="Q126">
        <v>1</v>
      </c>
      <c r="R126" s="13">
        <f t="shared" si="13"/>
        <v>0.93821757294113139</v>
      </c>
    </row>
    <row r="127" spans="1:18" x14ac:dyDescent="0.3">
      <c r="A127" s="3">
        <v>37833</v>
      </c>
      <c r="B127" s="13">
        <v>1.7317439050662764</v>
      </c>
      <c r="C127" s="13">
        <v>0.30068494524258882</v>
      </c>
      <c r="D127" s="13">
        <f t="shared" si="9"/>
        <v>0.92064096654929006</v>
      </c>
      <c r="F127" s="3">
        <v>37833</v>
      </c>
      <c r="G127" s="5">
        <f>indices!B395/indices!B394-1</f>
        <v>1.950039391214009E-2</v>
      </c>
      <c r="H127" s="5">
        <f t="shared" si="14"/>
        <v>0.92064096654929006</v>
      </c>
      <c r="I127" s="20">
        <f t="shared" si="10"/>
        <v>1.7952861499364543E-2</v>
      </c>
      <c r="J127">
        <v>1</v>
      </c>
      <c r="K127" s="13">
        <f t="shared" si="11"/>
        <v>1.7952861499364543E-2</v>
      </c>
      <c r="M127" s="3">
        <v>37833</v>
      </c>
      <c r="N127" s="5">
        <f>indices!D395/indices!D394-1</f>
        <v>1.4293882218410214E-3</v>
      </c>
      <c r="O127" s="5">
        <f t="shared" si="15"/>
        <v>0.92064096654929006</v>
      </c>
      <c r="P127" s="20">
        <f t="shared" si="12"/>
        <v>1.315953354129889E-3</v>
      </c>
      <c r="Q127">
        <v>1</v>
      </c>
      <c r="R127" s="13">
        <f t="shared" si="13"/>
        <v>0.92064096654929006</v>
      </c>
    </row>
    <row r="128" spans="1:18" x14ac:dyDescent="0.3">
      <c r="A128" s="3">
        <v>37862</v>
      </c>
      <c r="B128" s="13">
        <v>1.7629762591706644</v>
      </c>
      <c r="C128" s="13">
        <v>0.30610785948308422</v>
      </c>
      <c r="D128" s="13">
        <f t="shared" si="9"/>
        <v>0.91639575705342713</v>
      </c>
      <c r="F128" s="3">
        <v>37862</v>
      </c>
      <c r="G128" s="5">
        <f>indices!B396/indices!B395-1</f>
        <v>-1.0620255761471631E-2</v>
      </c>
      <c r="H128" s="5">
        <f t="shared" si="14"/>
        <v>0.91639575705342713</v>
      </c>
      <c r="I128" s="20">
        <f t="shared" si="10"/>
        <v>-9.732357318634817E-3</v>
      </c>
      <c r="J128">
        <v>1</v>
      </c>
      <c r="K128" s="13">
        <f t="shared" si="11"/>
        <v>-9.732357318634817E-3</v>
      </c>
      <c r="M128" s="3">
        <v>37862</v>
      </c>
      <c r="N128" s="5">
        <f>indices!D396/indices!D395-1</f>
        <v>2.1505376344086002E-2</v>
      </c>
      <c r="O128" s="5">
        <f t="shared" si="15"/>
        <v>0.91639575705342713</v>
      </c>
      <c r="P128" s="20">
        <f t="shared" si="12"/>
        <v>1.9707435635557557E-2</v>
      </c>
      <c r="Q128">
        <v>1</v>
      </c>
      <c r="R128" s="13">
        <f t="shared" si="13"/>
        <v>0.91639575705342713</v>
      </c>
    </row>
    <row r="129" spans="1:18" x14ac:dyDescent="0.3">
      <c r="A129" s="3">
        <v>37894</v>
      </c>
      <c r="B129" s="13">
        <v>1.4928869450699453</v>
      </c>
      <c r="C129" s="13">
        <v>0.2592119008003973</v>
      </c>
      <c r="D129" s="13">
        <f t="shared" si="9"/>
        <v>0.94865476434887808</v>
      </c>
      <c r="F129" s="3">
        <v>37894</v>
      </c>
      <c r="G129" s="5">
        <f>indices!B397/indices!B396-1</f>
        <v>5.6574299992397048E-2</v>
      </c>
      <c r="H129" s="5">
        <f t="shared" si="14"/>
        <v>0.94865476434887808</v>
      </c>
      <c r="I129" s="20">
        <f t="shared" si="10"/>
        <v>5.3669479227490158E-2</v>
      </c>
      <c r="J129">
        <v>1</v>
      </c>
      <c r="K129" s="13">
        <f t="shared" si="11"/>
        <v>5.3669479227490158E-2</v>
      </c>
      <c r="M129" s="3">
        <v>37894</v>
      </c>
      <c r="N129" s="5">
        <f>indices!D397/indices!D396-1</f>
        <v>-1.527713088029814E-2</v>
      </c>
      <c r="O129" s="5">
        <f t="shared" si="15"/>
        <v>0.94865476434887808</v>
      </c>
      <c r="P129" s="20">
        <f t="shared" si="12"/>
        <v>-1.44927229951762E-2</v>
      </c>
      <c r="Q129">
        <v>1</v>
      </c>
      <c r="R129" s="13">
        <f t="shared" si="13"/>
        <v>0.94865476434887808</v>
      </c>
    </row>
    <row r="130" spans="1:18" x14ac:dyDescent="0.3">
      <c r="A130" s="3">
        <v>37925</v>
      </c>
      <c r="B130" s="13">
        <v>1.2843728851128249</v>
      </c>
      <c r="C130" s="13">
        <v>0.22300733353320823</v>
      </c>
      <c r="D130" s="13">
        <f t="shared" si="9"/>
        <v>0.96709566079779552</v>
      </c>
      <c r="F130" s="3">
        <v>37925</v>
      </c>
      <c r="G130" s="5">
        <f>indices!B398/indices!B397-1</f>
        <v>8.7987858329734436E-3</v>
      </c>
      <c r="H130" s="5">
        <f t="shared" si="14"/>
        <v>0.96709566079779552</v>
      </c>
      <c r="I130" s="20">
        <f t="shared" si="10"/>
        <v>8.5092675993577345E-3</v>
      </c>
      <c r="J130">
        <v>1</v>
      </c>
      <c r="K130" s="13">
        <f t="shared" si="11"/>
        <v>8.5092675993577345E-3</v>
      </c>
      <c r="M130" s="3">
        <v>37925</v>
      </c>
      <c r="N130" s="5">
        <f>indices!D398/indices!D397-1</f>
        <v>-3.027149749314284E-3</v>
      </c>
      <c r="O130" s="5">
        <f t="shared" si="15"/>
        <v>0.96709566079779552</v>
      </c>
      <c r="P130" s="20">
        <f t="shared" si="12"/>
        <v>-2.9275433871469784E-3</v>
      </c>
      <c r="Q130">
        <v>1</v>
      </c>
      <c r="R130" s="13">
        <f t="shared" si="13"/>
        <v>0.96709566079779552</v>
      </c>
    </row>
    <row r="131" spans="1:18" x14ac:dyDescent="0.3">
      <c r="A131" s="3">
        <v>37953</v>
      </c>
      <c r="B131" s="13">
        <v>1.1086980893933145</v>
      </c>
      <c r="C131" s="13">
        <v>0.1925046904016868</v>
      </c>
      <c r="D131" s="13">
        <f t="shared" si="9"/>
        <v>0.97875076368289027</v>
      </c>
      <c r="F131" s="3">
        <v>37953</v>
      </c>
      <c r="G131" s="5">
        <f>indices!B399/indices!B398-1</f>
        <v>5.2442496125338023E-2</v>
      </c>
      <c r="H131" s="5">
        <f t="shared" si="14"/>
        <v>0.97875076368289027</v>
      </c>
      <c r="I131" s="20">
        <f t="shared" si="10"/>
        <v>5.1328133132111604E-2</v>
      </c>
      <c r="J131">
        <v>1</v>
      </c>
      <c r="K131" s="13">
        <f t="shared" si="11"/>
        <v>5.1328133132111604E-2</v>
      </c>
      <c r="M131" s="3">
        <v>37953</v>
      </c>
      <c r="N131" s="5">
        <f>indices!D399/indices!D398-1</f>
        <v>5.4084827782523437E-3</v>
      </c>
      <c r="O131" s="5">
        <f t="shared" si="15"/>
        <v>0.97875076368289027</v>
      </c>
      <c r="P131" s="20">
        <f t="shared" si="12"/>
        <v>5.2935566495802416E-3</v>
      </c>
      <c r="Q131">
        <v>1</v>
      </c>
      <c r="R131" s="13">
        <f t="shared" si="13"/>
        <v>0.97875076368289027</v>
      </c>
    </row>
    <row r="132" spans="1:18" x14ac:dyDescent="0.3">
      <c r="A132" s="3">
        <v>37986</v>
      </c>
      <c r="B132" s="13">
        <v>1.0165808526746027</v>
      </c>
      <c r="C132" s="13">
        <v>0.17651025485170033</v>
      </c>
      <c r="D132" s="13">
        <f t="shared" ref="D132:D195" si="16">(1 - C132^3)^3</f>
        <v>0.98359256989837152</v>
      </c>
      <c r="F132" s="3">
        <v>37986</v>
      </c>
      <c r="G132" s="5">
        <f>indices!B400/indices!B399-1</f>
        <v>1.8355576915967342E-2</v>
      </c>
      <c r="H132" s="5">
        <f t="shared" si="14"/>
        <v>0.98359256989837152</v>
      </c>
      <c r="I132" s="20">
        <f t="shared" ref="I132:I195" si="17">G132 * H132</f>
        <v>1.8054409070743543E-2</v>
      </c>
      <c r="J132">
        <v>1</v>
      </c>
      <c r="K132" s="13">
        <f t="shared" ref="K132:K195" si="18" xml:space="preserve"> J132 * I132</f>
        <v>1.8054409070743543E-2</v>
      </c>
      <c r="M132" s="3">
        <v>37986</v>
      </c>
      <c r="N132" s="5">
        <f>indices!D400/indices!D399-1</f>
        <v>3.3975084937711841E-3</v>
      </c>
      <c r="O132" s="5">
        <f t="shared" si="15"/>
        <v>0.98359256989837152</v>
      </c>
      <c r="P132" s="20">
        <f t="shared" ref="P132:P195" si="19" xml:space="preserve"> N132 * O132</f>
        <v>3.3417641106399444E-3</v>
      </c>
      <c r="Q132">
        <v>1</v>
      </c>
      <c r="R132" s="13">
        <f t="shared" ref="R132:R195" si="20" xml:space="preserve"> Q132 * O132</f>
        <v>0.98359256989837152</v>
      </c>
    </row>
    <row r="133" spans="1:18" x14ac:dyDescent="0.3">
      <c r="A133" s="3">
        <v>38016</v>
      </c>
      <c r="B133" s="13">
        <v>1.0899853912415431</v>
      </c>
      <c r="C133" s="13">
        <v>0.18925558029790898</v>
      </c>
      <c r="D133" s="13">
        <f t="shared" si="16"/>
        <v>0.97980145620800696</v>
      </c>
      <c r="F133" s="3">
        <v>38016</v>
      </c>
      <c r="G133" s="5">
        <f>indices!B401/indices!B400-1</f>
        <v>1.389821688963111E-2</v>
      </c>
      <c r="H133" s="5">
        <f t="shared" si="14"/>
        <v>0.97980145620800696</v>
      </c>
      <c r="I133" s="20">
        <f t="shared" si="17"/>
        <v>1.3617493147155279E-2</v>
      </c>
      <c r="J133">
        <v>1</v>
      </c>
      <c r="K133" s="13">
        <f t="shared" si="18"/>
        <v>1.3617493147155279E-2</v>
      </c>
      <c r="M133" s="3">
        <v>38016</v>
      </c>
      <c r="N133" s="5">
        <f>indices!D401/indices!D400-1</f>
        <v>5.8314522197140395E-3</v>
      </c>
      <c r="O133" s="5">
        <f t="shared" si="15"/>
        <v>0.97980145620800696</v>
      </c>
      <c r="P133" s="20">
        <f t="shared" si="19"/>
        <v>5.7136653766832303E-3</v>
      </c>
      <c r="Q133">
        <v>1</v>
      </c>
      <c r="R133" s="13">
        <f t="shared" si="20"/>
        <v>0.97980145620800696</v>
      </c>
    </row>
    <row r="134" spans="1:18" x14ac:dyDescent="0.3">
      <c r="A134" s="3">
        <v>38044</v>
      </c>
      <c r="B134" s="13">
        <v>1.0231929595356928</v>
      </c>
      <c r="C134" s="13">
        <v>0.17765832356073322</v>
      </c>
      <c r="D134" s="13">
        <f t="shared" si="16"/>
        <v>0.98327213857107798</v>
      </c>
      <c r="F134" s="3">
        <v>38044</v>
      </c>
      <c r="G134" s="5">
        <f>indices!B402/indices!B401-1</f>
        <v>-1.5086232619203943E-2</v>
      </c>
      <c r="H134" s="5">
        <f t="shared" si="14"/>
        <v>0.98327213857107798</v>
      </c>
      <c r="I134" s="20">
        <f t="shared" si="17"/>
        <v>-1.4833872210465416E-2</v>
      </c>
      <c r="J134">
        <v>1</v>
      </c>
      <c r="K134" s="13">
        <f t="shared" si="18"/>
        <v>-1.4833872210465416E-2</v>
      </c>
      <c r="M134" s="3">
        <v>38044</v>
      </c>
      <c r="N134" s="5">
        <f>indices!D402/indices!D401-1</f>
        <v>2.8988217692162976E-3</v>
      </c>
      <c r="O134" s="5">
        <f t="shared" si="15"/>
        <v>0.98327213857107798</v>
      </c>
      <c r="P134" s="20">
        <f t="shared" si="19"/>
        <v>2.8503306803537047E-3</v>
      </c>
      <c r="Q134">
        <v>1</v>
      </c>
      <c r="R134" s="13">
        <f t="shared" si="20"/>
        <v>0.98327213857107798</v>
      </c>
    </row>
    <row r="135" spans="1:18" x14ac:dyDescent="0.3">
      <c r="A135" s="3">
        <v>38077</v>
      </c>
      <c r="B135" s="13">
        <v>1.018941911701305</v>
      </c>
      <c r="C135" s="13">
        <v>0.17692020859952734</v>
      </c>
      <c r="D135" s="13">
        <f t="shared" si="16"/>
        <v>0.98347861869340691</v>
      </c>
      <c r="F135" s="3">
        <v>38077</v>
      </c>
      <c r="G135" s="5">
        <f>indices!B403/indices!B402-1</f>
        <v>-1.569903418523777E-2</v>
      </c>
      <c r="H135" s="5">
        <f t="shared" si="14"/>
        <v>0.98347861869340691</v>
      </c>
      <c r="I135" s="20">
        <f t="shared" si="17"/>
        <v>-1.5439664455318218E-2</v>
      </c>
      <c r="J135">
        <v>1</v>
      </c>
      <c r="K135" s="13">
        <f t="shared" si="18"/>
        <v>-1.5439664455318218E-2</v>
      </c>
      <c r="M135" s="3">
        <v>38077</v>
      </c>
      <c r="N135" s="5">
        <f>indices!D403/indices!D402-1</f>
        <v>-3.0862470862470848E-2</v>
      </c>
      <c r="O135" s="5">
        <f t="shared" si="15"/>
        <v>0.98347861869340691</v>
      </c>
      <c r="P135" s="20">
        <f t="shared" si="19"/>
        <v>-3.0352580213288349E-2</v>
      </c>
      <c r="Q135">
        <v>1</v>
      </c>
      <c r="R135" s="13">
        <f t="shared" si="20"/>
        <v>0.98347861869340691</v>
      </c>
    </row>
    <row r="136" spans="1:18" x14ac:dyDescent="0.3">
      <c r="A136" s="3">
        <v>38107</v>
      </c>
      <c r="B136" s="13">
        <v>1.6530874334055237</v>
      </c>
      <c r="C136" s="13">
        <v>0.28702771982658049</v>
      </c>
      <c r="D136" s="13">
        <f t="shared" si="16"/>
        <v>0.93072402403800092</v>
      </c>
      <c r="F136" s="3">
        <v>38107</v>
      </c>
      <c r="G136" s="5">
        <f>indices!B404/indices!B403-1</f>
        <v>1.3721060504398253E-2</v>
      </c>
      <c r="H136" s="5">
        <f t="shared" si="14"/>
        <v>0.93072402403800092</v>
      </c>
      <c r="I136" s="20">
        <f t="shared" si="17"/>
        <v>1.2770520646722424E-2</v>
      </c>
      <c r="J136">
        <v>1</v>
      </c>
      <c r="K136" s="13">
        <f t="shared" si="18"/>
        <v>1.2770520646722424E-2</v>
      </c>
      <c r="M136" s="3">
        <v>38107</v>
      </c>
      <c r="N136" s="5">
        <f>indices!D404/indices!D403-1</f>
        <v>-8.8512603425052738E-3</v>
      </c>
      <c r="O136" s="5">
        <f t="shared" si="15"/>
        <v>0.93072402403800092</v>
      </c>
      <c r="P136" s="20">
        <f t="shared" si="19"/>
        <v>-8.2380806437844824E-3</v>
      </c>
      <c r="Q136">
        <v>1</v>
      </c>
      <c r="R136" s="13">
        <f t="shared" si="20"/>
        <v>0.93072402403800092</v>
      </c>
    </row>
    <row r="137" spans="1:18" x14ac:dyDescent="0.3">
      <c r="A137" s="3">
        <v>38138</v>
      </c>
      <c r="B137" s="13">
        <v>2.0027355751170153</v>
      </c>
      <c r="C137" s="13">
        <v>0.34773758116180442</v>
      </c>
      <c r="D137" s="13">
        <f t="shared" si="16"/>
        <v>0.87908321692403035</v>
      </c>
      <c r="F137" s="3">
        <v>38138</v>
      </c>
      <c r="G137" s="5">
        <f>indices!B405/indices!B404-1</f>
        <v>1.9449842118047123E-2</v>
      </c>
      <c r="H137" s="5">
        <f t="shared" si="14"/>
        <v>0.87908321692403035</v>
      </c>
      <c r="I137" s="20">
        <f t="shared" si="17"/>
        <v>1.7098029777797362E-2</v>
      </c>
      <c r="J137">
        <v>1</v>
      </c>
      <c r="K137" s="13">
        <f t="shared" si="18"/>
        <v>1.7098029777797362E-2</v>
      </c>
      <c r="M137" s="3">
        <v>38138</v>
      </c>
      <c r="N137" s="5">
        <f>indices!D405/indices!D404-1</f>
        <v>-6.7947971267712237E-4</v>
      </c>
      <c r="O137" s="5">
        <f t="shared" si="15"/>
        <v>0.87908321692403035</v>
      </c>
      <c r="P137" s="20">
        <f t="shared" si="19"/>
        <v>-5.9731921165482053E-4</v>
      </c>
      <c r="Q137">
        <v>1</v>
      </c>
      <c r="R137" s="13">
        <f t="shared" si="20"/>
        <v>0.87908321692403035</v>
      </c>
    </row>
    <row r="138" spans="1:18" x14ac:dyDescent="0.3">
      <c r="A138" s="3">
        <v>38168</v>
      </c>
      <c r="B138" s="13">
        <v>1.6584392904459446</v>
      </c>
      <c r="C138" s="13">
        <v>0.2879569697211159</v>
      </c>
      <c r="D138" s="13">
        <f t="shared" si="16"/>
        <v>0.93006524551413372</v>
      </c>
      <c r="F138" s="3">
        <v>38168</v>
      </c>
      <c r="G138" s="5">
        <f>indices!B406/indices!B405-1</f>
        <v>-3.3100433039676358E-2</v>
      </c>
      <c r="H138" s="5">
        <f t="shared" si="14"/>
        <v>0.93006524551413372</v>
      </c>
      <c r="I138" s="20">
        <f t="shared" si="17"/>
        <v>-3.0785562381670736E-2</v>
      </c>
      <c r="J138">
        <v>1</v>
      </c>
      <c r="K138" s="13">
        <f t="shared" si="18"/>
        <v>-3.0785562381670736E-2</v>
      </c>
      <c r="M138" s="3">
        <v>38168</v>
      </c>
      <c r="N138" s="5">
        <f>indices!D406/indices!D405-1</f>
        <v>5.8280718795531428E-3</v>
      </c>
      <c r="O138" s="5">
        <f t="shared" si="15"/>
        <v>0.93006524551413372</v>
      </c>
      <c r="P138" s="20">
        <f t="shared" si="19"/>
        <v>5.4204871035306128E-3</v>
      </c>
      <c r="Q138">
        <v>1</v>
      </c>
      <c r="R138" s="13">
        <f t="shared" si="20"/>
        <v>0.93006524551413372</v>
      </c>
    </row>
    <row r="139" spans="1:18" x14ac:dyDescent="0.3">
      <c r="A139" s="3">
        <v>38198</v>
      </c>
      <c r="B139" s="13">
        <v>1.1240523693945488</v>
      </c>
      <c r="C139" s="13">
        <v>0.19517067399654969</v>
      </c>
      <c r="D139" s="13">
        <f t="shared" si="16"/>
        <v>0.9778623132598091</v>
      </c>
      <c r="F139" s="3">
        <v>38198</v>
      </c>
      <c r="G139" s="5">
        <f>indices!B407/indices!B406-1</f>
        <v>4.0474107659893566E-3</v>
      </c>
      <c r="H139" s="5">
        <f t="shared" si="14"/>
        <v>0.9778623132598091</v>
      </c>
      <c r="I139" s="20">
        <f t="shared" si="17"/>
        <v>3.9578104543430085E-3</v>
      </c>
      <c r="J139">
        <v>1</v>
      </c>
      <c r="K139" s="13">
        <f t="shared" si="18"/>
        <v>3.9578104543430085E-3</v>
      </c>
      <c r="M139" s="3">
        <v>38198</v>
      </c>
      <c r="N139" s="5">
        <f>indices!D407/indices!D406-1</f>
        <v>1.4775470787059319E-2</v>
      </c>
      <c r="O139" s="5">
        <f t="shared" si="15"/>
        <v>0.9778623132598091</v>
      </c>
      <c r="P139" s="20">
        <f t="shared" si="19"/>
        <v>1.4448376043336559E-2</v>
      </c>
      <c r="Q139">
        <v>1</v>
      </c>
      <c r="R139" s="13">
        <f t="shared" si="20"/>
        <v>0.9778623132598091</v>
      </c>
    </row>
    <row r="140" spans="1:18" x14ac:dyDescent="0.3">
      <c r="A140" s="3">
        <v>38230</v>
      </c>
      <c r="B140" s="13">
        <v>1.0949996582297279</v>
      </c>
      <c r="C140" s="13">
        <v>0.19012621399285845</v>
      </c>
      <c r="D140" s="13">
        <f t="shared" si="16"/>
        <v>0.97952334231644445</v>
      </c>
      <c r="F140" s="3">
        <v>38230</v>
      </c>
      <c r="G140" s="5">
        <f>indices!B408/indices!B407-1</f>
        <v>1.0829350300338048E-2</v>
      </c>
      <c r="H140" s="5">
        <f t="shared" si="14"/>
        <v>0.97952334231644445</v>
      </c>
      <c r="I140" s="20">
        <f t="shared" si="17"/>
        <v>1.0607601401302716E-2</v>
      </c>
      <c r="J140">
        <v>1</v>
      </c>
      <c r="K140" s="13">
        <f t="shared" si="18"/>
        <v>1.0607601401302716E-2</v>
      </c>
      <c r="M140" s="3">
        <v>38230</v>
      </c>
      <c r="N140" s="5">
        <f>indices!D408/indices!D407-1</f>
        <v>-1.7129805862199365E-3</v>
      </c>
      <c r="O140" s="5">
        <f t="shared" si="15"/>
        <v>0.97952334231644445</v>
      </c>
      <c r="P140" s="20">
        <f t="shared" si="19"/>
        <v>-1.6779044691373345E-3</v>
      </c>
      <c r="Q140">
        <v>1</v>
      </c>
      <c r="R140" s="13">
        <f t="shared" si="20"/>
        <v>0.97952334231644445</v>
      </c>
    </row>
    <row r="141" spans="1:18" x14ac:dyDescent="0.3">
      <c r="A141" s="3">
        <v>38260</v>
      </c>
      <c r="B141" s="13">
        <v>1.99120431671521</v>
      </c>
      <c r="C141" s="13">
        <v>0.34573539377660195</v>
      </c>
      <c r="D141" s="13">
        <f t="shared" si="16"/>
        <v>0.88107279752189549</v>
      </c>
      <c r="F141" s="3">
        <v>38260</v>
      </c>
      <c r="G141" s="5">
        <f>indices!B409/indices!B408-1</f>
        <v>1.5277878942384859E-2</v>
      </c>
      <c r="H141" s="5">
        <f t="shared" si="14"/>
        <v>0.88107279752189549</v>
      </c>
      <c r="I141" s="20">
        <f t="shared" si="17"/>
        <v>1.3460923539967886E-2</v>
      </c>
      <c r="J141">
        <v>1</v>
      </c>
      <c r="K141" s="13">
        <f t="shared" si="18"/>
        <v>1.3460923539967886E-2</v>
      </c>
      <c r="M141" s="3">
        <v>38260</v>
      </c>
      <c r="N141" s="5">
        <f>indices!D409/indices!D408-1</f>
        <v>4.3851286939942113E-3</v>
      </c>
      <c r="O141" s="5">
        <f t="shared" si="15"/>
        <v>0.88107279752189549</v>
      </c>
      <c r="P141" s="20">
        <f t="shared" si="19"/>
        <v>3.863617605911016E-3</v>
      </c>
      <c r="Q141">
        <v>1</v>
      </c>
      <c r="R141" s="13">
        <f t="shared" si="20"/>
        <v>0.88107279752189549</v>
      </c>
    </row>
    <row r="142" spans="1:18" x14ac:dyDescent="0.3">
      <c r="A142" s="3">
        <v>38289</v>
      </c>
      <c r="B142" s="13">
        <v>2.63607753839716</v>
      </c>
      <c r="C142" s="13">
        <v>0.45770556949518082</v>
      </c>
      <c r="D142" s="13">
        <f t="shared" si="16"/>
        <v>0.73904095202947195</v>
      </c>
      <c r="F142" s="3">
        <v>38289</v>
      </c>
      <c r="G142" s="5">
        <f>indices!B410/indices!B409-1</f>
        <v>4.0462738767823359E-2</v>
      </c>
      <c r="H142" s="5">
        <f t="shared" si="14"/>
        <v>0.73904095202947195</v>
      </c>
      <c r="I142" s="20">
        <f t="shared" si="17"/>
        <v>2.9903620980691999E-2</v>
      </c>
      <c r="J142">
        <v>1</v>
      </c>
      <c r="K142" s="13">
        <f t="shared" si="18"/>
        <v>2.9903620980691999E-2</v>
      </c>
      <c r="M142" s="3">
        <v>38289</v>
      </c>
      <c r="N142" s="5">
        <f>indices!D410/indices!D409-1</f>
        <v>-1.252847380410016E-2</v>
      </c>
      <c r="O142" s="5">
        <f t="shared" si="15"/>
        <v>0.73904095202947195</v>
      </c>
      <c r="P142" s="20">
        <f t="shared" si="19"/>
        <v>-9.2590552076584828E-3</v>
      </c>
      <c r="Q142">
        <v>1</v>
      </c>
      <c r="R142" s="13">
        <f t="shared" si="20"/>
        <v>0.73904095202947195</v>
      </c>
    </row>
    <row r="143" spans="1:18" x14ac:dyDescent="0.3">
      <c r="A143" s="3">
        <v>38321</v>
      </c>
      <c r="B143" s="13">
        <v>2.2129494562885732</v>
      </c>
      <c r="C143" s="13">
        <v>0.38423729059596745</v>
      </c>
      <c r="D143" s="13">
        <f t="shared" si="16"/>
        <v>0.83928727342124154</v>
      </c>
      <c r="F143" s="3">
        <v>38321</v>
      </c>
      <c r="G143" s="5">
        <f>indices!B411/indices!B410-1</f>
        <v>3.402802916688219E-2</v>
      </c>
      <c r="H143" s="5">
        <f t="shared" si="14"/>
        <v>0.83928727342124154</v>
      </c>
      <c r="I143" s="20">
        <f t="shared" si="17"/>
        <v>2.8559291819371033E-2</v>
      </c>
      <c r="J143">
        <v>1</v>
      </c>
      <c r="K143" s="13">
        <f t="shared" si="18"/>
        <v>2.8559291819371033E-2</v>
      </c>
      <c r="M143" s="3">
        <v>38321</v>
      </c>
      <c r="N143" s="5">
        <f>indices!D411/indices!D410-1</f>
        <v>5.0941945405613698E-3</v>
      </c>
      <c r="O143" s="5">
        <f t="shared" si="15"/>
        <v>0.83928727342124154</v>
      </c>
      <c r="P143" s="20">
        <f t="shared" si="19"/>
        <v>4.275492646225126E-3</v>
      </c>
      <c r="Q143">
        <v>1</v>
      </c>
      <c r="R143" s="13">
        <f t="shared" si="20"/>
        <v>0.83928727342124154</v>
      </c>
    </row>
    <row r="144" spans="1:18" x14ac:dyDescent="0.3">
      <c r="A144" s="3">
        <v>38352</v>
      </c>
      <c r="B144" s="13">
        <v>1.5374785193193081</v>
      </c>
      <c r="C144" s="13">
        <v>0.26695439379963631</v>
      </c>
      <c r="D144" s="13">
        <f t="shared" si="16"/>
        <v>0.94400566615710835</v>
      </c>
      <c r="F144" s="3">
        <v>38352</v>
      </c>
      <c r="G144" s="5">
        <f>indices!B412/indices!B411-1</f>
        <v>-2.437831680142255E-2</v>
      </c>
      <c r="H144" s="5">
        <f t="shared" si="14"/>
        <v>0.94400566615710835</v>
      </c>
      <c r="I144" s="20">
        <f t="shared" si="17"/>
        <v>-2.301326919191592E-2</v>
      </c>
      <c r="J144">
        <v>1</v>
      </c>
      <c r="K144" s="13">
        <f t="shared" si="18"/>
        <v>-2.301326919191592E-2</v>
      </c>
      <c r="M144" s="3">
        <v>38352</v>
      </c>
      <c r="N144" s="5">
        <f>indices!D412/indices!D411-1</f>
        <v>1.9125944343501011E-3</v>
      </c>
      <c r="O144" s="5">
        <f t="shared" si="15"/>
        <v>0.94400566615710835</v>
      </c>
      <c r="P144" s="20">
        <f t="shared" si="19"/>
        <v>1.8054999830870451E-3</v>
      </c>
      <c r="Q144">
        <v>1</v>
      </c>
      <c r="R144" s="13">
        <f t="shared" si="20"/>
        <v>0.94400566615710835</v>
      </c>
    </row>
    <row r="145" spans="1:18" x14ac:dyDescent="0.3">
      <c r="A145" s="3">
        <v>38383</v>
      </c>
      <c r="B145" s="13">
        <v>1.8722381767464127</v>
      </c>
      <c r="C145" s="13">
        <v>0.32507914825577766</v>
      </c>
      <c r="D145" s="13">
        <f t="shared" si="16"/>
        <v>0.90044025402018135</v>
      </c>
      <c r="F145" s="3">
        <v>38383</v>
      </c>
      <c r="G145" s="5">
        <f>indices!B413/indices!B412-1</f>
        <v>2.1045976487742646E-2</v>
      </c>
      <c r="H145" s="5">
        <f t="shared" si="14"/>
        <v>0.90044025402018135</v>
      </c>
      <c r="I145" s="20">
        <f t="shared" si="17"/>
        <v>1.8950644414725753E-2</v>
      </c>
      <c r="J145">
        <v>1</v>
      </c>
      <c r="K145" s="13">
        <f t="shared" si="18"/>
        <v>1.8950644414725753E-2</v>
      </c>
      <c r="M145" s="3">
        <v>38383</v>
      </c>
      <c r="N145" s="5">
        <f>indices!D413/indices!D412-1</f>
        <v>-1.0499188699054973E-2</v>
      </c>
      <c r="O145" s="5">
        <f t="shared" si="15"/>
        <v>0.90044025402018135</v>
      </c>
      <c r="P145" s="20">
        <f t="shared" si="19"/>
        <v>-9.4538921391828772E-3</v>
      </c>
      <c r="Q145">
        <v>1</v>
      </c>
      <c r="R145" s="13">
        <f t="shared" si="20"/>
        <v>0.90044025402018135</v>
      </c>
    </row>
    <row r="146" spans="1:18" x14ac:dyDescent="0.3">
      <c r="A146" s="3">
        <v>38411</v>
      </c>
      <c r="B146" s="13">
        <v>2.1254452028336361</v>
      </c>
      <c r="C146" s="13">
        <v>0.3690438133262528</v>
      </c>
      <c r="D146" s="13">
        <f t="shared" si="16"/>
        <v>0.85666770283984284</v>
      </c>
      <c r="F146" s="3">
        <v>38411</v>
      </c>
      <c r="G146" s="5">
        <f>indices!B414/indices!B413-1</f>
        <v>-1.7705828865967832E-2</v>
      </c>
      <c r="H146" s="5">
        <f t="shared" si="14"/>
        <v>0.85666770283984284</v>
      </c>
      <c r="I146" s="20">
        <f t="shared" si="17"/>
        <v>-1.5168011741484043E-2</v>
      </c>
      <c r="J146">
        <v>1</v>
      </c>
      <c r="K146" s="13">
        <f t="shared" si="18"/>
        <v>-1.5168011741484043E-2</v>
      </c>
      <c r="M146" s="3">
        <v>38411</v>
      </c>
      <c r="N146" s="5">
        <f>indices!D414/indices!D413-1</f>
        <v>-9.4530722484807983E-3</v>
      </c>
      <c r="O146" s="5">
        <f t="shared" si="15"/>
        <v>0.85666770283984284</v>
      </c>
      <c r="P146" s="20">
        <f t="shared" si="19"/>
        <v>-8.0981416878851131E-3</v>
      </c>
      <c r="Q146">
        <v>1</v>
      </c>
      <c r="R146" s="13">
        <f t="shared" si="20"/>
        <v>0.85666770283984284</v>
      </c>
    </row>
    <row r="147" spans="1:18" x14ac:dyDescent="0.3">
      <c r="A147" s="3">
        <v>38442</v>
      </c>
      <c r="B147" s="13">
        <v>2.3511168271835534</v>
      </c>
      <c r="C147" s="13">
        <v>0.40822747080120952</v>
      </c>
      <c r="D147" s="13">
        <f t="shared" si="16"/>
        <v>0.80947686045881817</v>
      </c>
      <c r="F147" s="3">
        <v>38442</v>
      </c>
      <c r="G147" s="5">
        <f>indices!B415/indices!B414-1</f>
        <v>-1.8967681115799495E-2</v>
      </c>
      <c r="H147" s="5">
        <f t="shared" si="14"/>
        <v>0.80947686045881817</v>
      </c>
      <c r="I147" s="20">
        <f t="shared" si="17"/>
        <v>-1.5353898959801389E-2</v>
      </c>
      <c r="J147">
        <v>1</v>
      </c>
      <c r="K147" s="13">
        <f t="shared" si="18"/>
        <v>-1.5353898959801389E-2</v>
      </c>
      <c r="M147" s="3">
        <v>38442</v>
      </c>
      <c r="N147" s="5">
        <f>indices!D415/indices!D414-1</f>
        <v>9.4459051514266257E-3</v>
      </c>
      <c r="O147" s="5">
        <f t="shared" si="15"/>
        <v>0.80947686045881817</v>
      </c>
      <c r="P147" s="20">
        <f t="shared" si="19"/>
        <v>7.6462416461686028E-3</v>
      </c>
      <c r="Q147">
        <v>1</v>
      </c>
      <c r="R147" s="13">
        <f t="shared" si="20"/>
        <v>0.80947686045881817</v>
      </c>
    </row>
    <row r="148" spans="1:18" x14ac:dyDescent="0.3">
      <c r="A148" s="3">
        <v>38471</v>
      </c>
      <c r="B148" s="13">
        <v>1.662708684094736</v>
      </c>
      <c r="C148" s="13">
        <v>0.28869827008992344</v>
      </c>
      <c r="D148" s="13">
        <f t="shared" si="16"/>
        <v>0.92953687795583884</v>
      </c>
      <c r="F148" s="3">
        <v>38471</v>
      </c>
      <c r="G148" s="5">
        <f>indices!B416/indices!B415-1</f>
        <v>3.1820734128706896E-2</v>
      </c>
      <c r="H148" s="5">
        <f t="shared" si="14"/>
        <v>0.92953687795583884</v>
      </c>
      <c r="I148" s="20">
        <f t="shared" si="17"/>
        <v>2.9578545856261018E-2</v>
      </c>
      <c r="J148">
        <v>1</v>
      </c>
      <c r="K148" s="13">
        <f t="shared" si="18"/>
        <v>2.9578545856261018E-2</v>
      </c>
      <c r="M148" s="3">
        <v>38471</v>
      </c>
      <c r="N148" s="5">
        <f>indices!D416/indices!D415-1</f>
        <v>8.5857611421955582E-3</v>
      </c>
      <c r="O148" s="5">
        <f t="shared" si="15"/>
        <v>0.92953687795583884</v>
      </c>
      <c r="P148" s="20">
        <f t="shared" si="19"/>
        <v>7.9807816069910158E-3</v>
      </c>
      <c r="Q148">
        <v>1</v>
      </c>
      <c r="R148" s="13">
        <f t="shared" si="20"/>
        <v>0.92953687795583884</v>
      </c>
    </row>
    <row r="149" spans="1:18" x14ac:dyDescent="0.3">
      <c r="A149" s="3">
        <v>38503</v>
      </c>
      <c r="B149" s="13">
        <v>1.2145927288792455</v>
      </c>
      <c r="C149" s="13">
        <v>0.21089131430269151</v>
      </c>
      <c r="D149" s="13">
        <f t="shared" si="16"/>
        <v>0.97212482927012078</v>
      </c>
      <c r="F149" s="3">
        <v>38503</v>
      </c>
      <c r="G149" s="5">
        <f>indices!B417/indices!B416-1</f>
        <v>1.4193866903045027E-3</v>
      </c>
      <c r="H149" s="5">
        <f t="shared" si="14"/>
        <v>0.97212482927012078</v>
      </c>
      <c r="I149" s="20">
        <f t="shared" si="17"/>
        <v>1.3798210439805465E-3</v>
      </c>
      <c r="J149">
        <v>1</v>
      </c>
      <c r="K149" s="13">
        <f t="shared" si="18"/>
        <v>1.3798210439805465E-3</v>
      </c>
      <c r="M149" s="3">
        <v>38503</v>
      </c>
      <c r="N149" s="5">
        <f>indices!D417/indices!D416-1</f>
        <v>6.6953610712583433E-4</v>
      </c>
      <c r="O149" s="5">
        <f t="shared" si="15"/>
        <v>0.97212482927012078</v>
      </c>
      <c r="P149" s="20">
        <f t="shared" si="19"/>
        <v>6.5087267382988299E-4</v>
      </c>
      <c r="Q149">
        <v>1</v>
      </c>
      <c r="R149" s="13">
        <f t="shared" si="20"/>
        <v>0.97212482927012078</v>
      </c>
    </row>
    <row r="150" spans="1:18" x14ac:dyDescent="0.3">
      <c r="A150" s="3">
        <v>38533</v>
      </c>
      <c r="B150" s="13">
        <v>1.8180595768501897</v>
      </c>
      <c r="C150" s="13">
        <v>0.31567204753178668</v>
      </c>
      <c r="D150" s="13">
        <f t="shared" si="16"/>
        <v>0.90856831888375544</v>
      </c>
      <c r="F150" s="3">
        <v>38533</v>
      </c>
      <c r="G150" s="5">
        <f>indices!B418/indices!B417-1</f>
        <v>3.718788340550927E-2</v>
      </c>
      <c r="H150" s="5">
        <f t="shared" si="14"/>
        <v>0.90856831888375544</v>
      </c>
      <c r="I150" s="20">
        <f t="shared" si="17"/>
        <v>3.3787732708588661E-2</v>
      </c>
      <c r="J150">
        <v>1</v>
      </c>
      <c r="K150" s="13">
        <f t="shared" si="18"/>
        <v>3.3787732708588661E-2</v>
      </c>
      <c r="M150" s="3">
        <v>38533</v>
      </c>
      <c r="N150" s="5">
        <f>indices!D418/indices!D417-1</f>
        <v>-1.3668514624354922E-2</v>
      </c>
      <c r="O150" s="5">
        <f t="shared" si="15"/>
        <v>0.90856831888375544</v>
      </c>
      <c r="P150" s="20">
        <f t="shared" si="19"/>
        <v>-1.2418779353888177E-2</v>
      </c>
      <c r="Q150">
        <v>1</v>
      </c>
      <c r="R150" s="13">
        <f t="shared" si="20"/>
        <v>0.90856831888375544</v>
      </c>
    </row>
    <row r="151" spans="1:18" x14ac:dyDescent="0.3">
      <c r="A151" s="3">
        <v>38562</v>
      </c>
      <c r="B151" s="13">
        <v>2.6441110243967931</v>
      </c>
      <c r="C151" s="13">
        <v>0.45910043411161749</v>
      </c>
      <c r="D151" s="13">
        <f t="shared" si="16"/>
        <v>0.73688671730242228</v>
      </c>
      <c r="F151" s="3">
        <v>38562</v>
      </c>
      <c r="G151" s="5">
        <f>indices!B419/indices!B418-1</f>
        <v>-9.1229737977822634E-3</v>
      </c>
      <c r="H151" s="5">
        <f t="shared" si="14"/>
        <v>0.73688671730242228</v>
      </c>
      <c r="I151" s="20">
        <f t="shared" si="17"/>
        <v>-6.7225982138837846E-3</v>
      </c>
      <c r="J151">
        <v>1</v>
      </c>
      <c r="K151" s="13">
        <f t="shared" si="18"/>
        <v>-6.7225982138837846E-3</v>
      </c>
      <c r="M151" s="3">
        <v>38562</v>
      </c>
      <c r="N151" s="5">
        <f>indices!D419/indices!D418-1</f>
        <v>9.2063184417094934E-3</v>
      </c>
      <c r="O151" s="5">
        <f t="shared" si="15"/>
        <v>0.73688671730242228</v>
      </c>
      <c r="P151" s="20">
        <f t="shared" si="19"/>
        <v>6.7840137749520602E-3</v>
      </c>
      <c r="Q151">
        <v>1</v>
      </c>
      <c r="R151" s="13">
        <f t="shared" si="20"/>
        <v>0.73688671730242228</v>
      </c>
    </row>
    <row r="152" spans="1:18" x14ac:dyDescent="0.3">
      <c r="A152" s="3">
        <v>38595</v>
      </c>
      <c r="B152" s="13">
        <v>4.2902553342823717</v>
      </c>
      <c r="C152" s="13">
        <v>0.74492261037641638</v>
      </c>
      <c r="D152" s="13">
        <f t="shared" si="16"/>
        <v>0.20188516281772054</v>
      </c>
      <c r="F152" s="3">
        <v>38595</v>
      </c>
      <c r="G152" s="5">
        <f>indices!B420/indices!B419-1</f>
        <v>8.0949369848675179E-3</v>
      </c>
      <c r="H152" s="5">
        <f t="shared" si="14"/>
        <v>0.20188516281772054</v>
      </c>
      <c r="I152" s="20">
        <f t="shared" si="17"/>
        <v>1.6342476711891667E-3</v>
      </c>
      <c r="J152">
        <v>1</v>
      </c>
      <c r="K152" s="13">
        <f t="shared" si="18"/>
        <v>1.6342476711891667E-3</v>
      </c>
      <c r="M152" s="3">
        <v>38595</v>
      </c>
      <c r="N152" s="5">
        <f>indices!D420/indices!D419-1</f>
        <v>-1.4595736508546175E-2</v>
      </c>
      <c r="O152" s="5">
        <f t="shared" si="15"/>
        <v>0.20188516281772054</v>
      </c>
      <c r="P152" s="20">
        <f t="shared" si="19"/>
        <v>-2.9466626414723926E-3</v>
      </c>
      <c r="Q152">
        <v>1</v>
      </c>
      <c r="R152" s="13">
        <f t="shared" si="20"/>
        <v>0.20188516281772054</v>
      </c>
    </row>
    <row r="153" spans="1:18" x14ac:dyDescent="0.3">
      <c r="A153" s="3">
        <v>38625</v>
      </c>
      <c r="B153" s="13">
        <v>3.5899548976344064</v>
      </c>
      <c r="C153" s="13">
        <v>0.62332853527626719</v>
      </c>
      <c r="D153" s="13">
        <f t="shared" si="16"/>
        <v>0.43519706992267165</v>
      </c>
      <c r="F153" s="3">
        <v>38625</v>
      </c>
      <c r="G153" s="5">
        <f>indices!B421/indices!B420-1</f>
        <v>-1.6670902434935853E-2</v>
      </c>
      <c r="H153" s="5">
        <f t="shared" si="14"/>
        <v>0.43519706992267165</v>
      </c>
      <c r="I153" s="20">
        <f t="shared" si="17"/>
        <v>-7.2551278926508153E-3</v>
      </c>
      <c r="J153">
        <v>1</v>
      </c>
      <c r="K153" s="13">
        <f t="shared" si="18"/>
        <v>-7.2551278926508153E-3</v>
      </c>
      <c r="M153" s="3">
        <v>38625</v>
      </c>
      <c r="N153" s="5">
        <f>indices!D421/indices!D420-1</f>
        <v>-1.2570648996297118E-2</v>
      </c>
      <c r="O153" s="5">
        <f t="shared" si="15"/>
        <v>0.43519706992267165</v>
      </c>
      <c r="P153" s="20">
        <f t="shared" si="19"/>
        <v>-5.4707096102148793E-3</v>
      </c>
      <c r="Q153">
        <v>1</v>
      </c>
      <c r="R153" s="13">
        <f t="shared" si="20"/>
        <v>0.43519706992267165</v>
      </c>
    </row>
    <row r="154" spans="1:18" x14ac:dyDescent="0.3">
      <c r="A154" s="3">
        <v>38656</v>
      </c>
      <c r="B154" s="13">
        <v>2.0883897021350446</v>
      </c>
      <c r="C154" s="13">
        <v>0.36260981857339342</v>
      </c>
      <c r="D154" s="13">
        <f t="shared" si="16"/>
        <v>0.86367699987711066</v>
      </c>
      <c r="F154" s="3">
        <v>38656</v>
      </c>
      <c r="G154" s="5">
        <f>indices!B422/indices!B421-1</f>
        <v>3.7822381083310486E-2</v>
      </c>
      <c r="H154" s="5">
        <f t="shared" si="14"/>
        <v>0.86367699987711066</v>
      </c>
      <c r="I154" s="20">
        <f t="shared" si="17"/>
        <v>3.2666320622242381E-2</v>
      </c>
      <c r="J154">
        <v>1</v>
      </c>
      <c r="K154" s="13">
        <f t="shared" si="18"/>
        <v>3.2666320622242381E-2</v>
      </c>
      <c r="M154" s="3">
        <v>38656</v>
      </c>
      <c r="N154" s="5">
        <f>indices!D422/indices!D421-1</f>
        <v>2.9606237047263839E-4</v>
      </c>
      <c r="O154" s="5">
        <f t="shared" si="15"/>
        <v>0.86367699987711066</v>
      </c>
      <c r="P154" s="20">
        <f t="shared" si="19"/>
        <v>2.5570225990631399E-4</v>
      </c>
      <c r="Q154">
        <v>1</v>
      </c>
      <c r="R154" s="13">
        <f t="shared" si="20"/>
        <v>0.86367699987711066</v>
      </c>
    </row>
    <row r="155" spans="1:18" x14ac:dyDescent="0.3">
      <c r="A155" s="3">
        <v>38686</v>
      </c>
      <c r="B155" s="13">
        <v>2.0726104007846886</v>
      </c>
      <c r="C155" s="13">
        <v>0.35987003796921885</v>
      </c>
      <c r="D155" s="13">
        <f t="shared" si="16"/>
        <v>0.86659851735119631</v>
      </c>
      <c r="F155" s="3">
        <v>38686</v>
      </c>
      <c r="G155" s="5">
        <f>indices!B423/indices!B422-1</f>
        <v>3.497096350304485E-4</v>
      </c>
      <c r="H155" s="5">
        <f t="shared" si="14"/>
        <v>0.86659851735119631</v>
      </c>
      <c r="I155" s="20">
        <f t="shared" si="17"/>
        <v>3.0305785122081467E-4</v>
      </c>
      <c r="J155">
        <v>1</v>
      </c>
      <c r="K155" s="13">
        <f t="shared" si="18"/>
        <v>3.0305785122081467E-4</v>
      </c>
      <c r="M155" s="3">
        <v>38686</v>
      </c>
      <c r="N155" s="5">
        <f>indices!D423/indices!D422-1</f>
        <v>5.623520126282644E-3</v>
      </c>
      <c r="O155" s="5">
        <f t="shared" si="15"/>
        <v>0.86659851735119631</v>
      </c>
      <c r="P155" s="20">
        <f t="shared" si="19"/>
        <v>4.8733342037311517E-3</v>
      </c>
      <c r="Q155">
        <v>1</v>
      </c>
      <c r="R155" s="13">
        <f t="shared" si="20"/>
        <v>0.86659851735119631</v>
      </c>
    </row>
    <row r="156" spans="1:18" x14ac:dyDescent="0.3">
      <c r="A156" s="3">
        <v>38716</v>
      </c>
      <c r="B156" s="13">
        <v>3.0122756539200894</v>
      </c>
      <c r="C156" s="13">
        <v>0.52302533729424694</v>
      </c>
      <c r="D156" s="13">
        <f t="shared" si="16"/>
        <v>0.62925434130450753</v>
      </c>
      <c r="F156" s="3">
        <v>38716</v>
      </c>
      <c r="G156" s="5">
        <f>indices!B424/indices!B423-1</f>
        <v>2.6478595718084197E-2</v>
      </c>
      <c r="H156" s="5">
        <f t="shared" si="14"/>
        <v>0.62925434130450753</v>
      </c>
      <c r="I156" s="20">
        <f t="shared" si="17"/>
        <v>1.6661771307251425E-2</v>
      </c>
      <c r="J156">
        <v>1</v>
      </c>
      <c r="K156" s="13">
        <f t="shared" si="18"/>
        <v>1.6661771307251425E-2</v>
      </c>
      <c r="M156" s="3">
        <v>38716</v>
      </c>
      <c r="N156" s="5">
        <f>indices!D424/indices!D423-1</f>
        <v>-4.5129010104975054E-3</v>
      </c>
      <c r="O156" s="5">
        <f t="shared" si="15"/>
        <v>0.62925434130450753</v>
      </c>
      <c r="P156" s="20">
        <f t="shared" si="19"/>
        <v>-2.8397625527330542E-3</v>
      </c>
      <c r="Q156">
        <v>1</v>
      </c>
      <c r="R156" s="13">
        <f t="shared" si="20"/>
        <v>0.62925434130450753</v>
      </c>
    </row>
    <row r="157" spans="1:18" x14ac:dyDescent="0.3">
      <c r="A157" s="3">
        <v>38748</v>
      </c>
      <c r="B157" s="13">
        <v>2.4151818816704735</v>
      </c>
      <c r="C157" s="13">
        <v>0.41935116948668338</v>
      </c>
      <c r="D157" s="13">
        <f t="shared" si="16"/>
        <v>0.79467849067394658</v>
      </c>
      <c r="F157" s="3">
        <v>38748</v>
      </c>
      <c r="G157" s="5">
        <f>indices!B425/indices!B424-1</f>
        <v>2.7142363243253254E-3</v>
      </c>
      <c r="H157" s="5">
        <f t="shared" si="14"/>
        <v>0.79467849067394658</v>
      </c>
      <c r="I157" s="20">
        <f t="shared" si="17"/>
        <v>2.1569452255472501E-3</v>
      </c>
      <c r="J157">
        <v>1</v>
      </c>
      <c r="K157" s="13">
        <f t="shared" si="18"/>
        <v>2.1569452255472501E-3</v>
      </c>
      <c r="M157" s="3">
        <v>38748</v>
      </c>
      <c r="N157" s="5">
        <f>indices!D425/indices!D424-1</f>
        <v>-7.8841036759635941E-4</v>
      </c>
      <c r="O157" s="5">
        <f t="shared" si="15"/>
        <v>0.79467849067394658</v>
      </c>
      <c r="P157" s="20">
        <f t="shared" si="19"/>
        <v>-6.2653276095316632E-4</v>
      </c>
      <c r="Q157">
        <v>1</v>
      </c>
      <c r="R157" s="13">
        <f t="shared" si="20"/>
        <v>0.79467849067394658</v>
      </c>
    </row>
    <row r="158" spans="1:18" x14ac:dyDescent="0.3">
      <c r="A158" s="3">
        <v>38776</v>
      </c>
      <c r="B158" s="13">
        <v>2.0714438560430053</v>
      </c>
      <c r="C158" s="13">
        <v>0.35966748928938813</v>
      </c>
      <c r="D158" s="13">
        <f t="shared" si="16"/>
        <v>0.86681300385297677</v>
      </c>
      <c r="F158" s="3">
        <v>38776</v>
      </c>
      <c r="G158" s="5">
        <f>indices!B426/indices!B425-1</f>
        <v>1.2448602555591659E-2</v>
      </c>
      <c r="H158" s="5">
        <f t="shared" si="14"/>
        <v>0.86681300385297677</v>
      </c>
      <c r="I158" s="20">
        <f t="shared" si="17"/>
        <v>1.0790610574984249E-2</v>
      </c>
      <c r="J158">
        <v>1</v>
      </c>
      <c r="K158" s="13">
        <f t="shared" si="18"/>
        <v>1.0790610574984249E-2</v>
      </c>
      <c r="M158" s="3">
        <v>38776</v>
      </c>
      <c r="N158" s="5">
        <f>indices!D426/indices!D425-1</f>
        <v>-1.4399842193510093E-2</v>
      </c>
      <c r="O158" s="5">
        <f t="shared" si="15"/>
        <v>0.86681300385297677</v>
      </c>
      <c r="P158" s="20">
        <f t="shared" si="19"/>
        <v>-1.2481970466765321E-2</v>
      </c>
      <c r="Q158">
        <v>1</v>
      </c>
      <c r="R158" s="13">
        <f t="shared" si="20"/>
        <v>0.86681300385297677</v>
      </c>
    </row>
    <row r="159" spans="1:18" x14ac:dyDescent="0.3">
      <c r="A159" s="3">
        <v>38807</v>
      </c>
      <c r="B159" s="13">
        <v>2.3305365703863128</v>
      </c>
      <c r="C159" s="13">
        <v>0.40465409406227432</v>
      </c>
      <c r="D159" s="13">
        <f t="shared" si="16"/>
        <v>0.8141001022592802</v>
      </c>
      <c r="F159" s="3">
        <v>38807</v>
      </c>
      <c r="G159" s="5">
        <f>indices!B427/indices!B426-1</f>
        <v>1.3423944535371879E-2</v>
      </c>
      <c r="H159" s="5">
        <f t="shared" si="14"/>
        <v>0.8141001022592802</v>
      </c>
      <c r="I159" s="20">
        <f t="shared" si="17"/>
        <v>1.0928434618969153E-2</v>
      </c>
      <c r="J159">
        <v>1</v>
      </c>
      <c r="K159" s="13">
        <f t="shared" si="18"/>
        <v>1.0928434618969153E-2</v>
      </c>
      <c r="M159" s="3">
        <v>38807</v>
      </c>
      <c r="N159" s="5">
        <f>indices!D427/indices!D426-1</f>
        <v>-6.6046232362655388E-3</v>
      </c>
      <c r="O159" s="5">
        <f t="shared" si="15"/>
        <v>0.8141001022592802</v>
      </c>
      <c r="P159" s="20">
        <f t="shared" si="19"/>
        <v>-5.3768244520277933E-3</v>
      </c>
      <c r="Q159">
        <v>1</v>
      </c>
      <c r="R159" s="13">
        <f t="shared" si="20"/>
        <v>0.8141001022592802</v>
      </c>
    </row>
    <row r="160" spans="1:18" x14ac:dyDescent="0.3">
      <c r="A160" s="3">
        <v>38835</v>
      </c>
      <c r="B160" s="13">
        <v>2.8329390568931849</v>
      </c>
      <c r="C160" s="13">
        <v>0.49188689084193316</v>
      </c>
      <c r="D160" s="13">
        <f t="shared" si="16"/>
        <v>0.68376671450642668</v>
      </c>
      <c r="F160" s="3">
        <v>38835</v>
      </c>
      <c r="G160" s="5">
        <f>indices!B428/indices!B427-1</f>
        <v>-2.8779359912528335E-2</v>
      </c>
      <c r="H160" s="5">
        <f t="shared" si="14"/>
        <v>0.68376671450642668</v>
      </c>
      <c r="I160" s="20">
        <f t="shared" si="17"/>
        <v>-1.9678368372987462E-2</v>
      </c>
      <c r="J160">
        <v>1</v>
      </c>
      <c r="K160" s="13">
        <f t="shared" si="18"/>
        <v>-1.9678368372987462E-2</v>
      </c>
      <c r="M160" s="3">
        <v>38835</v>
      </c>
      <c r="N160" s="5">
        <f>indices!D428/indices!D427-1</f>
        <v>-5.4397098821394874E-3</v>
      </c>
      <c r="O160" s="5">
        <f t="shared" si="15"/>
        <v>0.68376671450642668</v>
      </c>
      <c r="P160" s="20">
        <f t="shared" si="19"/>
        <v>-3.7194925539786585E-3</v>
      </c>
      <c r="Q160">
        <v>1</v>
      </c>
      <c r="R160" s="13">
        <f t="shared" si="20"/>
        <v>0.68376671450642668</v>
      </c>
    </row>
    <row r="161" spans="1:18" x14ac:dyDescent="0.3">
      <c r="A161" s="3">
        <v>38868</v>
      </c>
      <c r="B161" s="13">
        <v>3.0958044762861818</v>
      </c>
      <c r="C161" s="13">
        <v>0.53752855529654453</v>
      </c>
      <c r="D161" s="13">
        <f t="shared" si="16"/>
        <v>0.60268334379005961</v>
      </c>
      <c r="F161" s="3">
        <v>38868</v>
      </c>
      <c r="G161" s="5">
        <f>indices!B429/indices!B428-1</f>
        <v>1.3530192469568547E-3</v>
      </c>
      <c r="H161" s="5">
        <f t="shared" si="14"/>
        <v>0.60268334379005961</v>
      </c>
      <c r="I161" s="20">
        <f t="shared" si="17"/>
        <v>8.154421639682656E-4</v>
      </c>
      <c r="J161">
        <v>1</v>
      </c>
      <c r="K161" s="13">
        <f t="shared" si="18"/>
        <v>8.154421639682656E-4</v>
      </c>
      <c r="M161" s="3">
        <v>38868</v>
      </c>
      <c r="N161" s="5">
        <f>indices!D429/indices!D428-1</f>
        <v>-2.2282994024106495E-3</v>
      </c>
      <c r="O161" s="5">
        <f t="shared" si="15"/>
        <v>0.60268334379005961</v>
      </c>
      <c r="P161" s="20">
        <f t="shared" si="19"/>
        <v>-1.3429589348102418E-3</v>
      </c>
      <c r="Q161">
        <v>1</v>
      </c>
      <c r="R161" s="13">
        <f t="shared" si="20"/>
        <v>0.60268334379005961</v>
      </c>
    </row>
    <row r="162" spans="1:18" x14ac:dyDescent="0.3">
      <c r="A162" s="3">
        <v>38898</v>
      </c>
      <c r="B162" s="13">
        <v>2.9496791629773229</v>
      </c>
      <c r="C162" s="13">
        <v>0.51215662720585564</v>
      </c>
      <c r="D162" s="13">
        <f t="shared" si="16"/>
        <v>0.64869512271390506</v>
      </c>
      <c r="F162" s="3">
        <v>38898</v>
      </c>
      <c r="G162" s="5">
        <f>indices!B430/indices!B429-1</f>
        <v>6.1680324698432099E-3</v>
      </c>
      <c r="H162" s="5">
        <f t="shared" si="14"/>
        <v>0.64869512271390506</v>
      </c>
      <c r="I162" s="20">
        <f t="shared" si="17"/>
        <v>4.0011725799282919E-3</v>
      </c>
      <c r="J162">
        <v>1</v>
      </c>
      <c r="K162" s="13">
        <f t="shared" si="18"/>
        <v>4.0011725799282919E-3</v>
      </c>
      <c r="M162" s="3">
        <v>38898</v>
      </c>
      <c r="N162" s="5">
        <f>indices!D430/indices!D429-1</f>
        <v>9.237640848644757E-3</v>
      </c>
      <c r="O162" s="5">
        <f t="shared" si="15"/>
        <v>0.64869512271390506</v>
      </c>
      <c r="P162" s="20">
        <f t="shared" si="19"/>
        <v>5.9924125638985927E-3</v>
      </c>
      <c r="Q162">
        <v>1</v>
      </c>
      <c r="R162" s="13">
        <f t="shared" si="20"/>
        <v>0.64869512271390506</v>
      </c>
    </row>
    <row r="163" spans="1:18" x14ac:dyDescent="0.3">
      <c r="A163" s="3">
        <v>38929</v>
      </c>
      <c r="B163" s="13">
        <v>2.6751095341786839</v>
      </c>
      <c r="C163" s="13">
        <v>0.46448274565843534</v>
      </c>
      <c r="D163" s="13">
        <f t="shared" si="16"/>
        <v>0.72849111088623886</v>
      </c>
      <c r="F163" s="3">
        <v>38929</v>
      </c>
      <c r="G163" s="5">
        <f>indices!B431/indices!B430-1</f>
        <v>2.3798174260247329E-2</v>
      </c>
      <c r="H163" s="5">
        <f t="shared" si="14"/>
        <v>0.72849111088623886</v>
      </c>
      <c r="I163" s="20">
        <f t="shared" si="17"/>
        <v>1.7336758403911873E-2</v>
      </c>
      <c r="J163">
        <v>1</v>
      </c>
      <c r="K163" s="13">
        <f t="shared" si="18"/>
        <v>1.7336758403911873E-2</v>
      </c>
      <c r="M163" s="3">
        <v>38929</v>
      </c>
      <c r="N163" s="5">
        <f>indices!D431/indices!D430-1</f>
        <v>1.1164755582377728E-2</v>
      </c>
      <c r="O163" s="5">
        <f t="shared" si="15"/>
        <v>0.72849111088623886</v>
      </c>
      <c r="P163" s="20">
        <f t="shared" si="19"/>
        <v>8.1334251969796875E-3</v>
      </c>
      <c r="Q163">
        <v>1</v>
      </c>
      <c r="R163" s="13">
        <f t="shared" si="20"/>
        <v>0.72849111088623886</v>
      </c>
    </row>
    <row r="164" spans="1:18" x14ac:dyDescent="0.3">
      <c r="A164" s="3">
        <v>38960</v>
      </c>
      <c r="B164" s="13">
        <v>0.57823222711977107</v>
      </c>
      <c r="C164" s="13">
        <v>0.10039921320950423</v>
      </c>
      <c r="D164" s="13">
        <f t="shared" si="16"/>
        <v>0.9969669987290759</v>
      </c>
      <c r="F164" s="3">
        <v>38960</v>
      </c>
      <c r="G164" s="5">
        <f>indices!B432/indices!B431-1</f>
        <v>2.5768241030929895E-2</v>
      </c>
      <c r="H164" s="5">
        <f t="shared" si="14"/>
        <v>0.9969669987290759</v>
      </c>
      <c r="I164" s="20">
        <f t="shared" si="17"/>
        <v>2.5690085923133606E-2</v>
      </c>
      <c r="J164">
        <v>1</v>
      </c>
      <c r="K164" s="13">
        <f t="shared" si="18"/>
        <v>2.5690085923133606E-2</v>
      </c>
      <c r="M164" s="3">
        <v>38960</v>
      </c>
      <c r="N164" s="5">
        <f>indices!D432/indices!D431-1</f>
        <v>4.6752213269669607E-3</v>
      </c>
      <c r="O164" s="5">
        <f t="shared" si="15"/>
        <v>0.9969669987290759</v>
      </c>
      <c r="P164" s="20">
        <f t="shared" si="19"/>
        <v>4.6610413747404187E-3</v>
      </c>
      <c r="Q164">
        <v>1</v>
      </c>
      <c r="R164" s="13">
        <f t="shared" si="20"/>
        <v>0.9969669987290759</v>
      </c>
    </row>
    <row r="165" spans="1:18" x14ac:dyDescent="0.3">
      <c r="A165" s="3">
        <v>38989</v>
      </c>
      <c r="B165" s="13">
        <v>1.1947265671522003</v>
      </c>
      <c r="C165" s="13">
        <v>0.20744192681901019</v>
      </c>
      <c r="D165" s="13">
        <f t="shared" si="16"/>
        <v>0.97345832693008816</v>
      </c>
      <c r="F165" s="3">
        <v>38989</v>
      </c>
      <c r="G165" s="5">
        <f>indices!B433/indices!B432-1</f>
        <v>3.2583496429774206E-2</v>
      </c>
      <c r="H165" s="5">
        <f t="shared" si="14"/>
        <v>0.97345832693008816</v>
      </c>
      <c r="I165" s="20">
        <f t="shared" si="17"/>
        <v>3.1718675920060502E-2</v>
      </c>
      <c r="J165">
        <v>1</v>
      </c>
      <c r="K165" s="13">
        <f t="shared" si="18"/>
        <v>3.1718675920060502E-2</v>
      </c>
      <c r="M165" s="3">
        <v>38989</v>
      </c>
      <c r="N165" s="5">
        <f>indices!D433/indices!D432-1</f>
        <v>2.3762376237623783E-3</v>
      </c>
      <c r="O165" s="5">
        <f t="shared" si="15"/>
        <v>0.97345832693008816</v>
      </c>
      <c r="P165" s="20">
        <f t="shared" si="19"/>
        <v>2.3131683016160533E-3</v>
      </c>
      <c r="Q165">
        <v>1</v>
      </c>
      <c r="R165" s="13">
        <f t="shared" si="20"/>
        <v>0.97345832693008816</v>
      </c>
    </row>
    <row r="166" spans="1:18" x14ac:dyDescent="0.3">
      <c r="A166" s="3">
        <v>39021</v>
      </c>
      <c r="B166" s="13">
        <v>1.0113960693721742</v>
      </c>
      <c r="C166" s="13">
        <v>0.17561001418746322</v>
      </c>
      <c r="D166" s="13">
        <f t="shared" si="16"/>
        <v>0.98384098091816552</v>
      </c>
      <c r="F166" s="3">
        <v>39021</v>
      </c>
      <c r="G166" s="5">
        <f>indices!B434/indices!B433-1</f>
        <v>1.9020159289107275E-2</v>
      </c>
      <c r="H166" s="5">
        <f t="shared" si="14"/>
        <v>0.98384098091816552</v>
      </c>
      <c r="I166" s="20">
        <f t="shared" si="17"/>
        <v>1.871281217221506E-2</v>
      </c>
      <c r="J166">
        <v>1</v>
      </c>
      <c r="K166" s="13">
        <f t="shared" si="18"/>
        <v>1.871281217221506E-2</v>
      </c>
      <c r="M166" s="3">
        <v>39021</v>
      </c>
      <c r="N166" s="5">
        <f>indices!D434/indices!D433-1</f>
        <v>7.6056894508098605E-3</v>
      </c>
      <c r="O166" s="5">
        <f t="shared" si="15"/>
        <v>0.98384098091816552</v>
      </c>
      <c r="P166" s="20">
        <f t="shared" si="19"/>
        <v>7.4827889698437164E-3</v>
      </c>
      <c r="Q166">
        <v>1</v>
      </c>
      <c r="R166" s="13">
        <f t="shared" si="20"/>
        <v>0.98384098091816552</v>
      </c>
    </row>
    <row r="167" spans="1:18" x14ac:dyDescent="0.3">
      <c r="A167" s="3">
        <v>39051</v>
      </c>
      <c r="B167" s="13">
        <v>1.5117499383761341</v>
      </c>
      <c r="C167" s="13">
        <v>0.26248710684719762</v>
      </c>
      <c r="D167" s="13">
        <f t="shared" si="16"/>
        <v>0.94671963441364604</v>
      </c>
      <c r="F167" s="3">
        <v>39051</v>
      </c>
      <c r="G167" s="5">
        <f>indices!B435/indices!B434-1</f>
        <v>1.4026689673406478E-2</v>
      </c>
      <c r="H167" s="5">
        <f t="shared" si="14"/>
        <v>0.94671963441364604</v>
      </c>
      <c r="I167" s="20">
        <f t="shared" si="17"/>
        <v>1.3279342519641045E-2</v>
      </c>
      <c r="J167">
        <v>1</v>
      </c>
      <c r="K167" s="13">
        <f t="shared" si="18"/>
        <v>1.3279342519641045E-2</v>
      </c>
      <c r="M167" s="3">
        <v>39051</v>
      </c>
      <c r="N167" s="5">
        <f>indices!D435/indices!D434-1</f>
        <v>-1.0293108518772631E-2</v>
      </c>
      <c r="O167" s="5">
        <f t="shared" si="15"/>
        <v>0.94671963441364604</v>
      </c>
      <c r="P167" s="20">
        <f t="shared" si="19"/>
        <v>-9.7446879338724118E-3</v>
      </c>
      <c r="Q167">
        <v>1</v>
      </c>
      <c r="R167" s="13">
        <f t="shared" si="20"/>
        <v>0.94671963441364604</v>
      </c>
    </row>
    <row r="168" spans="1:18" x14ac:dyDescent="0.3">
      <c r="A168" s="3">
        <v>39080</v>
      </c>
      <c r="B168" s="13">
        <v>1.7689971988738573</v>
      </c>
      <c r="C168" s="13">
        <v>0.30715328307006329</v>
      </c>
      <c r="D168" s="13">
        <f t="shared" si="16"/>
        <v>0.91556139158402761</v>
      </c>
      <c r="F168" s="3">
        <v>39080</v>
      </c>
      <c r="G168" s="5">
        <f>indices!B436/indices!B435-1</f>
        <v>1.5122613934212437E-2</v>
      </c>
      <c r="H168" s="5">
        <f t="shared" si="14"/>
        <v>0.91556139158402761</v>
      </c>
      <c r="I168" s="20">
        <f t="shared" si="17"/>
        <v>1.3845681457995545E-2</v>
      </c>
      <c r="J168">
        <v>1</v>
      </c>
      <c r="K168" s="13">
        <f t="shared" si="18"/>
        <v>1.3845681457995545E-2</v>
      </c>
      <c r="M168" s="3">
        <v>39080</v>
      </c>
      <c r="N168" s="5">
        <f>indices!D436/indices!D435-1</f>
        <v>-5.0515055467512671E-3</v>
      </c>
      <c r="O168" s="5">
        <f t="shared" si="15"/>
        <v>0.91556139158402761</v>
      </c>
      <c r="P168" s="20">
        <f t="shared" si="19"/>
        <v>-4.6249634479780246E-3</v>
      </c>
      <c r="Q168">
        <v>1</v>
      </c>
      <c r="R168" s="13">
        <f t="shared" si="20"/>
        <v>0.91556139158402761</v>
      </c>
    </row>
    <row r="169" spans="1:18" x14ac:dyDescent="0.3">
      <c r="A169" s="3">
        <v>39113</v>
      </c>
      <c r="B169" s="13">
        <v>2.2532578848570917</v>
      </c>
      <c r="C169" s="13">
        <v>0.39123609544319798</v>
      </c>
      <c r="D169" s="13">
        <f t="shared" si="16"/>
        <v>0.83088935676957665</v>
      </c>
      <c r="F169" s="3">
        <v>39113</v>
      </c>
      <c r="G169" s="5">
        <f>indices!B437/indices!B436-1</f>
        <v>-1.9561191245454301E-2</v>
      </c>
      <c r="H169" s="5">
        <f t="shared" si="14"/>
        <v>0.83088935676957665</v>
      </c>
      <c r="I169" s="20">
        <f t="shared" si="17"/>
        <v>-1.6253185611582198E-2</v>
      </c>
      <c r="J169">
        <v>1</v>
      </c>
      <c r="K169" s="13">
        <f t="shared" si="18"/>
        <v>-1.6253185611582198E-2</v>
      </c>
      <c r="M169" s="3">
        <v>39113</v>
      </c>
      <c r="N169" s="5">
        <f>indices!D437/indices!D436-1</f>
        <v>1.134892981582869E-2</v>
      </c>
      <c r="O169" s="5">
        <f t="shared" si="15"/>
        <v>0.83088935676957665</v>
      </c>
      <c r="P169" s="20">
        <f t="shared" si="19"/>
        <v>9.4297049946969694E-3</v>
      </c>
      <c r="Q169">
        <v>1</v>
      </c>
      <c r="R169" s="13">
        <f t="shared" si="20"/>
        <v>0.83088935676957665</v>
      </c>
    </row>
    <row r="170" spans="1:18" x14ac:dyDescent="0.3">
      <c r="A170" s="3">
        <v>39141</v>
      </c>
      <c r="B170" s="13">
        <v>2.8234093075974691</v>
      </c>
      <c r="C170" s="13">
        <v>0.49023222808448103</v>
      </c>
      <c r="D170" s="13">
        <f t="shared" si="16"/>
        <v>0.68655764705502909</v>
      </c>
      <c r="F170" s="3">
        <v>39141</v>
      </c>
      <c r="G170" s="5">
        <f>indices!B438/indices!B437-1</f>
        <v>1.1186792782358346E-2</v>
      </c>
      <c r="H170" s="5">
        <f t="shared" si="14"/>
        <v>0.68655764705502909</v>
      </c>
      <c r="I170" s="20">
        <f t="shared" si="17"/>
        <v>7.6803781307481283E-3</v>
      </c>
      <c r="J170">
        <v>1</v>
      </c>
      <c r="K170" s="13">
        <f t="shared" si="18"/>
        <v>7.6803781307481283E-3</v>
      </c>
      <c r="M170" s="3">
        <v>39141</v>
      </c>
      <c r="N170" s="5">
        <f>indices!D438/indices!D437-1</f>
        <v>-5.1186140368145727E-3</v>
      </c>
      <c r="O170" s="5">
        <f t="shared" si="15"/>
        <v>0.68655764705502909</v>
      </c>
      <c r="P170" s="20">
        <f t="shared" si="19"/>
        <v>-3.5142236092982572E-3</v>
      </c>
      <c r="Q170">
        <v>1</v>
      </c>
      <c r="R170" s="13">
        <f t="shared" si="20"/>
        <v>0.68655764705502909</v>
      </c>
    </row>
    <row r="171" spans="1:18" x14ac:dyDescent="0.3">
      <c r="A171" s="3">
        <v>39171</v>
      </c>
      <c r="B171" s="13">
        <v>3.0938756512591743</v>
      </c>
      <c r="C171" s="13">
        <v>0.53719365089992355</v>
      </c>
      <c r="D171" s="13">
        <f t="shared" si="16"/>
        <v>0.60330455283970152</v>
      </c>
      <c r="F171" s="3">
        <v>39171</v>
      </c>
      <c r="G171" s="5">
        <f>indices!B439/indices!B438-1</f>
        <v>4.4293038561533216E-2</v>
      </c>
      <c r="H171" s="5">
        <f t="shared" si="14"/>
        <v>0.60330455283970152</v>
      </c>
      <c r="I171" s="20">
        <f t="shared" si="17"/>
        <v>2.6722191823277452E-2</v>
      </c>
      <c r="J171">
        <v>1</v>
      </c>
      <c r="K171" s="13">
        <f t="shared" si="18"/>
        <v>2.6722191823277452E-2</v>
      </c>
      <c r="M171" s="3">
        <v>39171</v>
      </c>
      <c r="N171" s="5">
        <f>indices!D439/indices!D438-1</f>
        <v>9.8941327792623213E-4</v>
      </c>
      <c r="O171" s="5">
        <f t="shared" si="15"/>
        <v>0.60330455283970152</v>
      </c>
      <c r="P171" s="20">
        <f t="shared" si="19"/>
        <v>5.9691753521294881E-4</v>
      </c>
      <c r="Q171">
        <v>1</v>
      </c>
      <c r="R171" s="13">
        <f t="shared" si="20"/>
        <v>0.60330455283970152</v>
      </c>
    </row>
    <row r="172" spans="1:18" x14ac:dyDescent="0.3">
      <c r="A172" s="3">
        <v>39202</v>
      </c>
      <c r="B172" s="13">
        <v>3.4231574133113241</v>
      </c>
      <c r="C172" s="13">
        <v>0.59436727126167366</v>
      </c>
      <c r="D172" s="13">
        <f t="shared" si="16"/>
        <v>0.49308846035134735</v>
      </c>
      <c r="F172" s="3">
        <v>39202</v>
      </c>
      <c r="G172" s="5">
        <f>indices!B440/indices!B439-1</f>
        <v>3.489773978594779E-2</v>
      </c>
      <c r="H172" s="5">
        <f t="shared" si="14"/>
        <v>0.49308846035134735</v>
      </c>
      <c r="I172" s="20">
        <f t="shared" si="17"/>
        <v>1.7207672780794953E-2</v>
      </c>
      <c r="J172">
        <v>1</v>
      </c>
      <c r="K172" s="13">
        <f t="shared" si="18"/>
        <v>1.7207672780794953E-2</v>
      </c>
      <c r="M172" s="3">
        <v>39202</v>
      </c>
      <c r="N172" s="5">
        <f>indices!D440/indices!D439-1</f>
        <v>-1.2256597805673564E-2</v>
      </c>
      <c r="O172" s="5">
        <f t="shared" si="15"/>
        <v>0.49308846035134735</v>
      </c>
      <c r="P172" s="20">
        <f t="shared" si="19"/>
        <v>-6.0435869411452799E-3</v>
      </c>
      <c r="Q172">
        <v>1</v>
      </c>
      <c r="R172" s="13">
        <f t="shared" si="20"/>
        <v>0.49308846035134735</v>
      </c>
    </row>
    <row r="173" spans="1:18" x14ac:dyDescent="0.3">
      <c r="A173" s="3">
        <v>39233</v>
      </c>
      <c r="B173" s="13">
        <v>3.6124295580652617</v>
      </c>
      <c r="C173" s="13">
        <v>0.62723083978054595</v>
      </c>
      <c r="D173" s="13">
        <f t="shared" si="16"/>
        <v>0.42735894915702705</v>
      </c>
      <c r="F173" s="3">
        <v>39233</v>
      </c>
      <c r="G173" s="5">
        <f>indices!B441/indices!B440-1</f>
        <v>-1.6612343602144919E-2</v>
      </c>
      <c r="H173" s="5">
        <f t="shared" si="14"/>
        <v>0.42735894915702705</v>
      </c>
      <c r="I173" s="20">
        <f t="shared" si="17"/>
        <v>-7.0994337048481135E-3</v>
      </c>
      <c r="J173">
        <v>1</v>
      </c>
      <c r="K173" s="13">
        <f t="shared" si="18"/>
        <v>-7.0994337048481135E-3</v>
      </c>
      <c r="M173" s="3">
        <v>39233</v>
      </c>
      <c r="N173" s="5">
        <f>indices!D441/indices!D440-1</f>
        <v>-7.9055338737116232E-3</v>
      </c>
      <c r="O173" s="5">
        <f t="shared" si="15"/>
        <v>0.42735894915702705</v>
      </c>
      <c r="P173" s="20">
        <f t="shared" si="19"/>
        <v>-3.3785006487946807E-3</v>
      </c>
      <c r="Q173">
        <v>1</v>
      </c>
      <c r="R173" s="13">
        <f t="shared" si="20"/>
        <v>0.42735894915702705</v>
      </c>
    </row>
    <row r="174" spans="1:18" x14ac:dyDescent="0.3">
      <c r="A174" s="3">
        <v>39262</v>
      </c>
      <c r="B174" s="13">
        <v>3.6206962020004023</v>
      </c>
      <c r="C174" s="13">
        <v>0.62866618791239492</v>
      </c>
      <c r="D174" s="13">
        <f t="shared" si="16"/>
        <v>0.42447537896660564</v>
      </c>
      <c r="F174" s="3">
        <v>39262</v>
      </c>
      <c r="G174" s="5">
        <f>indices!B442/indices!B441-1</f>
        <v>-3.1006094301293752E-2</v>
      </c>
      <c r="H174" s="5">
        <f t="shared" si="14"/>
        <v>0.42447537896660564</v>
      </c>
      <c r="I174" s="20">
        <f t="shared" si="17"/>
        <v>-1.3161323628815978E-2</v>
      </c>
      <c r="J174">
        <v>1</v>
      </c>
      <c r="K174" s="13">
        <f t="shared" si="18"/>
        <v>-1.3161323628815978E-2</v>
      </c>
      <c r="M174" s="3">
        <v>39262</v>
      </c>
      <c r="N174" s="5">
        <f>indices!D442/indices!D441-1</f>
        <v>3.7320960258220293E-3</v>
      </c>
      <c r="O174" s="5">
        <f t="shared" si="15"/>
        <v>0.42447537896660564</v>
      </c>
      <c r="P174" s="20">
        <f t="shared" si="19"/>
        <v>1.5841828749005686E-3</v>
      </c>
      <c r="Q174">
        <v>1</v>
      </c>
      <c r="R174" s="13">
        <f t="shared" si="20"/>
        <v>0.42447537896660564</v>
      </c>
    </row>
    <row r="175" spans="1:18" x14ac:dyDescent="0.3">
      <c r="A175" s="3">
        <v>39294</v>
      </c>
      <c r="B175" s="13">
        <v>3.6167937683062323</v>
      </c>
      <c r="C175" s="13">
        <v>0.62798860327750083</v>
      </c>
      <c r="D175" s="13">
        <f t="shared" si="16"/>
        <v>0.42583664634247376</v>
      </c>
      <c r="F175" s="3">
        <v>39294</v>
      </c>
      <c r="G175" s="5">
        <f>indices!B443/indices!B442-1</f>
        <v>1.498841443230714E-2</v>
      </c>
      <c r="H175" s="5">
        <f t="shared" si="14"/>
        <v>0.42583664634247376</v>
      </c>
      <c r="I175" s="20">
        <f t="shared" si="17"/>
        <v>6.3826161358448048E-3</v>
      </c>
      <c r="J175">
        <v>1</v>
      </c>
      <c r="K175" s="13">
        <f t="shared" si="18"/>
        <v>6.3826161358448048E-3</v>
      </c>
      <c r="M175" s="3">
        <v>39294</v>
      </c>
      <c r="N175" s="5">
        <f>indices!D443/indices!D442-1</f>
        <v>8.240377851472136E-3</v>
      </c>
      <c r="O175" s="5">
        <f t="shared" si="15"/>
        <v>0.42583664634247376</v>
      </c>
      <c r="P175" s="20">
        <f t="shared" si="19"/>
        <v>3.5090548688656935E-3</v>
      </c>
      <c r="Q175">
        <v>1</v>
      </c>
      <c r="R175" s="13">
        <f t="shared" si="20"/>
        <v>0.42583664634247376</v>
      </c>
    </row>
    <row r="176" spans="1:18" x14ac:dyDescent="0.3">
      <c r="A176" s="3">
        <v>39325</v>
      </c>
      <c r="B176" s="13">
        <v>3.7084695214520864</v>
      </c>
      <c r="C176" s="13">
        <v>0.64390638346087004</v>
      </c>
      <c r="D176" s="13">
        <f t="shared" si="16"/>
        <v>0.39387551677525434</v>
      </c>
      <c r="F176" s="3">
        <v>39325</v>
      </c>
      <c r="G176" s="5">
        <f>indices!B444/indices!B443-1</f>
        <v>3.740036787247103E-2</v>
      </c>
      <c r="H176" s="5">
        <f t="shared" si="14"/>
        <v>0.39387551677525434</v>
      </c>
      <c r="I176" s="20">
        <f t="shared" si="17"/>
        <v>1.4731089223354147E-2</v>
      </c>
      <c r="J176">
        <v>1</v>
      </c>
      <c r="K176" s="13">
        <f t="shared" si="18"/>
        <v>1.4731089223354147E-2</v>
      </c>
      <c r="M176" s="3">
        <v>39325</v>
      </c>
      <c r="N176" s="5">
        <f>indices!D444/indices!D443-1</f>
        <v>3.1894747333798268E-3</v>
      </c>
      <c r="O176" s="5">
        <f t="shared" si="15"/>
        <v>0.39387551677525434</v>
      </c>
      <c r="P176" s="20">
        <f t="shared" si="19"/>
        <v>1.2562560088515958E-3</v>
      </c>
      <c r="Q176">
        <v>1</v>
      </c>
      <c r="R176" s="13">
        <f t="shared" si="20"/>
        <v>0.39387551677525434</v>
      </c>
    </row>
    <row r="177" spans="1:18" x14ac:dyDescent="0.3">
      <c r="A177" s="3">
        <v>39353</v>
      </c>
      <c r="B177" s="13">
        <v>4.0901015586069471</v>
      </c>
      <c r="C177" s="13">
        <v>0.71016965013616706</v>
      </c>
      <c r="D177" s="13">
        <f t="shared" si="16"/>
        <v>0.26440207735334775</v>
      </c>
      <c r="F177" s="3">
        <v>39353</v>
      </c>
      <c r="G177" s="5">
        <f>indices!B445/indices!B444-1</f>
        <v>1.5907147527790322E-2</v>
      </c>
      <c r="H177" s="5">
        <f t="shared" si="14"/>
        <v>0.26440207735334775</v>
      </c>
      <c r="I177" s="20">
        <f t="shared" si="17"/>
        <v>4.2058828511139313E-3</v>
      </c>
      <c r="J177">
        <v>1</v>
      </c>
      <c r="K177" s="13">
        <f t="shared" si="18"/>
        <v>4.2058828511139313E-3</v>
      </c>
      <c r="M177" s="3">
        <v>39353</v>
      </c>
      <c r="N177" s="5">
        <f>indices!D445/indices!D444-1</f>
        <v>4.4709388971684305E-3</v>
      </c>
      <c r="O177" s="5">
        <f t="shared" si="15"/>
        <v>0.26440207735334775</v>
      </c>
      <c r="P177" s="20">
        <f t="shared" si="19"/>
        <v>1.1821255321312187E-3</v>
      </c>
      <c r="Q177">
        <v>1</v>
      </c>
      <c r="R177" s="13">
        <f t="shared" si="20"/>
        <v>0.26440207735334775</v>
      </c>
    </row>
    <row r="178" spans="1:18" x14ac:dyDescent="0.3">
      <c r="A178" s="3">
        <v>39386</v>
      </c>
      <c r="B178" s="13">
        <v>4.6797867995816018</v>
      </c>
      <c r="C178" s="13">
        <v>0.81255746502848558</v>
      </c>
      <c r="D178" s="13">
        <f t="shared" si="16"/>
        <v>9.9580697428380702E-2</v>
      </c>
      <c r="F178" s="3">
        <v>39386</v>
      </c>
      <c r="G178" s="5">
        <f>indices!B446/indices!B445-1</f>
        <v>-4.1808497031361469E-2</v>
      </c>
      <c r="H178" s="5">
        <f t="shared" si="14"/>
        <v>9.9580697428380702E-2</v>
      </c>
      <c r="I178" s="20">
        <f t="shared" si="17"/>
        <v>-4.1633192928153592E-3</v>
      </c>
      <c r="J178">
        <v>1</v>
      </c>
      <c r="K178" s="13">
        <f t="shared" si="18"/>
        <v>-4.1633192928153592E-3</v>
      </c>
      <c r="M178" s="3">
        <v>39386</v>
      </c>
      <c r="N178" s="5">
        <f>indices!D446/indices!D445-1</f>
        <v>1.4045499505439984E-2</v>
      </c>
      <c r="O178" s="5">
        <f t="shared" si="15"/>
        <v>9.9580697428380702E-2</v>
      </c>
      <c r="P178" s="20">
        <f t="shared" si="19"/>
        <v>1.39866063648169E-3</v>
      </c>
      <c r="Q178">
        <v>1</v>
      </c>
      <c r="R178" s="13">
        <f t="shared" si="20"/>
        <v>9.9580697428380702E-2</v>
      </c>
    </row>
    <row r="179" spans="1:18" x14ac:dyDescent="0.3">
      <c r="A179" s="3">
        <v>39416</v>
      </c>
      <c r="B179" s="13">
        <v>4.3039885502395432</v>
      </c>
      <c r="C179" s="13">
        <v>0.74730712651416986</v>
      </c>
      <c r="D179" s="13">
        <f t="shared" si="16"/>
        <v>0.19780159927459739</v>
      </c>
      <c r="F179" s="3">
        <v>39416</v>
      </c>
      <c r="G179" s="5">
        <f>indices!B447/indices!B446-1</f>
        <v>-6.9369687470396402E-3</v>
      </c>
      <c r="H179" s="5">
        <f t="shared" si="14"/>
        <v>0.19780159927459739</v>
      </c>
      <c r="I179" s="20">
        <f t="shared" si="17"/>
        <v>-1.3721435122823408E-3</v>
      </c>
      <c r="J179">
        <v>1</v>
      </c>
      <c r="K179" s="13">
        <f t="shared" si="18"/>
        <v>-1.3721435122823408E-3</v>
      </c>
      <c r="M179" s="3">
        <v>39416</v>
      </c>
      <c r="N179" s="5">
        <f>indices!D447/indices!D446-1</f>
        <v>-1.6582130316035171E-3</v>
      </c>
      <c r="O179" s="5">
        <f t="shared" si="15"/>
        <v>0.19780159927459739</v>
      </c>
      <c r="P179" s="20">
        <f t="shared" si="19"/>
        <v>-3.2799718958915417E-4</v>
      </c>
      <c r="Q179">
        <v>1</v>
      </c>
      <c r="R179" s="13">
        <f t="shared" si="20"/>
        <v>0.19780159927459739</v>
      </c>
    </row>
    <row r="180" spans="1:18" x14ac:dyDescent="0.3">
      <c r="A180" s="3">
        <v>39447</v>
      </c>
      <c r="B180" s="13">
        <v>4.3771858930061107</v>
      </c>
      <c r="C180" s="13">
        <v>0.76001647628423641</v>
      </c>
      <c r="D180" s="13">
        <f t="shared" si="16"/>
        <v>0.17655418440936857</v>
      </c>
      <c r="F180" s="3">
        <v>39447</v>
      </c>
      <c r="G180" s="5">
        <f>indices!B448/indices!B447-1</f>
        <v>-5.998100796538075E-2</v>
      </c>
      <c r="H180" s="5">
        <f t="shared" si="14"/>
        <v>0.17655418440936857</v>
      </c>
      <c r="I180" s="20">
        <f t="shared" si="17"/>
        <v>-1.0589897941379638E-2</v>
      </c>
      <c r="J180">
        <v>1</v>
      </c>
      <c r="K180" s="13">
        <f t="shared" si="18"/>
        <v>-1.0589897941379638E-2</v>
      </c>
      <c r="M180" s="3">
        <v>39447</v>
      </c>
      <c r="N180" s="5">
        <f>indices!D448/indices!D447-1</f>
        <v>1.231069858329259E-2</v>
      </c>
      <c r="O180" s="5">
        <f t="shared" si="15"/>
        <v>0.17655418440936857</v>
      </c>
      <c r="P180" s="20">
        <f t="shared" si="19"/>
        <v>2.1735053478827921E-3</v>
      </c>
      <c r="Q180">
        <v>1</v>
      </c>
      <c r="R180" s="13">
        <f t="shared" si="20"/>
        <v>0.17655418440936857</v>
      </c>
    </row>
    <row r="181" spans="1:18" x14ac:dyDescent="0.3">
      <c r="A181" s="3">
        <v>39478</v>
      </c>
      <c r="B181" s="13">
        <v>4.1324110432242556</v>
      </c>
      <c r="C181" s="13">
        <v>0.71751590094622009</v>
      </c>
      <c r="D181" s="13">
        <f t="shared" si="16"/>
        <v>0.25076443569472467</v>
      </c>
      <c r="F181" s="3">
        <v>39478</v>
      </c>
      <c r="G181" s="5">
        <f>indices!B449/indices!B448-1</f>
        <v>-3.2483048111075274E-2</v>
      </c>
      <c r="H181" s="5">
        <f t="shared" si="14"/>
        <v>0.25076443569472467</v>
      </c>
      <c r="I181" s="20">
        <f t="shared" si="17"/>
        <v>-8.1455932292183834E-3</v>
      </c>
      <c r="J181">
        <v>1</v>
      </c>
      <c r="K181" s="13">
        <f t="shared" si="18"/>
        <v>-8.1455932292183834E-3</v>
      </c>
      <c r="M181" s="3">
        <v>39478</v>
      </c>
      <c r="N181" s="5">
        <f>indices!D449/indices!D448-1</f>
        <v>-3.0885049705625667E-3</v>
      </c>
      <c r="O181" s="5">
        <f t="shared" si="15"/>
        <v>0.25076443569472467</v>
      </c>
      <c r="P181" s="20">
        <f t="shared" si="19"/>
        <v>-7.7448720608347431E-4</v>
      </c>
      <c r="Q181">
        <v>1</v>
      </c>
      <c r="R181" s="13">
        <f t="shared" si="20"/>
        <v>0.25076443569472467</v>
      </c>
    </row>
    <row r="182" spans="1:18" x14ac:dyDescent="0.3">
      <c r="A182" s="3">
        <v>39507</v>
      </c>
      <c r="B182" s="13">
        <v>3.9171315854995776</v>
      </c>
      <c r="C182" s="13">
        <v>0.68013664887065306</v>
      </c>
      <c r="D182" s="13">
        <f t="shared" si="16"/>
        <v>0.3219520871743502</v>
      </c>
      <c r="F182" s="3">
        <v>39507</v>
      </c>
      <c r="G182" s="5">
        <f>indices!B450/indices!B449-1</f>
        <v>-4.319469077178284E-3</v>
      </c>
      <c r="H182" s="5">
        <f t="shared" si="14"/>
        <v>0.3219520871743502</v>
      </c>
      <c r="I182" s="20">
        <f t="shared" si="17"/>
        <v>-1.3906620848826128E-3</v>
      </c>
      <c r="J182">
        <v>1</v>
      </c>
      <c r="K182" s="13">
        <f t="shared" si="18"/>
        <v>-1.3906620848826128E-3</v>
      </c>
      <c r="M182" s="3">
        <v>39507</v>
      </c>
      <c r="N182" s="5">
        <f>indices!D450/indices!D449-1</f>
        <v>-1.0649627263045192E-3</v>
      </c>
      <c r="O182" s="5">
        <f t="shared" si="15"/>
        <v>0.3219520871743502</v>
      </c>
      <c r="P182" s="20">
        <f t="shared" si="19"/>
        <v>-3.4286697249662619E-4</v>
      </c>
      <c r="Q182">
        <v>1</v>
      </c>
      <c r="R182" s="13">
        <f t="shared" si="20"/>
        <v>0.3219520871743502</v>
      </c>
    </row>
    <row r="183" spans="1:18" x14ac:dyDescent="0.3">
      <c r="A183" s="3">
        <v>39538</v>
      </c>
      <c r="B183" s="13">
        <v>3.8632965081768096</v>
      </c>
      <c r="C183" s="13">
        <v>0.67078919441761864</v>
      </c>
      <c r="D183" s="13">
        <f t="shared" si="16"/>
        <v>0.34032122508454599</v>
      </c>
      <c r="F183" s="3">
        <v>39538</v>
      </c>
      <c r="G183" s="5">
        <f>indices!B451/indices!B450-1</f>
        <v>4.8701889466678194E-2</v>
      </c>
      <c r="H183" s="5">
        <f t="shared" si="14"/>
        <v>0.34032122508454599</v>
      </c>
      <c r="I183" s="20">
        <f t="shared" si="17"/>
        <v>1.657428668723207E-2</v>
      </c>
      <c r="J183">
        <v>1</v>
      </c>
      <c r="K183" s="13">
        <f t="shared" si="18"/>
        <v>1.657428668723207E-2</v>
      </c>
      <c r="M183" s="3">
        <v>39538</v>
      </c>
      <c r="N183" s="5">
        <f>indices!D451/indices!D450-1</f>
        <v>-6.7842605156038793E-3</v>
      </c>
      <c r="O183" s="5">
        <f t="shared" si="15"/>
        <v>0.34032122508454599</v>
      </c>
      <c r="P183" s="20">
        <f t="shared" si="19"/>
        <v>-2.308827849963026E-3</v>
      </c>
      <c r="Q183">
        <v>1</v>
      </c>
      <c r="R183" s="13">
        <f t="shared" si="20"/>
        <v>0.34032122508454599</v>
      </c>
    </row>
    <row r="184" spans="1:18" x14ac:dyDescent="0.3">
      <c r="A184" s="3">
        <v>39568</v>
      </c>
      <c r="B184" s="13">
        <v>4.127157616858371</v>
      </c>
      <c r="C184" s="13">
        <v>0.7166037416976494</v>
      </c>
      <c r="D184" s="13">
        <f t="shared" si="16"/>
        <v>0.25244673512309684</v>
      </c>
      <c r="F184" s="3">
        <v>39568</v>
      </c>
      <c r="G184" s="5">
        <f>indices!B452/indices!B451-1</f>
        <v>1.2953568966225681E-2</v>
      </c>
      <c r="H184" s="5">
        <f t="shared" si="14"/>
        <v>0.25244673512309684</v>
      </c>
      <c r="I184" s="20">
        <f t="shared" si="17"/>
        <v>3.270086193715542E-3</v>
      </c>
      <c r="J184">
        <v>1</v>
      </c>
      <c r="K184" s="13">
        <f t="shared" si="18"/>
        <v>3.270086193715542E-3</v>
      </c>
      <c r="M184" s="3">
        <v>39568</v>
      </c>
      <c r="N184" s="5">
        <f>indices!D452/indices!D451-1</f>
        <v>-1.1514441842310763E-2</v>
      </c>
      <c r="O184" s="5">
        <f t="shared" si="15"/>
        <v>0.25244673512309684</v>
      </c>
      <c r="P184" s="20">
        <f t="shared" si="19"/>
        <v>-2.9067832498561284E-3</v>
      </c>
      <c r="Q184">
        <v>1</v>
      </c>
      <c r="R184" s="13">
        <f t="shared" si="20"/>
        <v>0.25244673512309684</v>
      </c>
    </row>
    <row r="185" spans="1:18" x14ac:dyDescent="0.3">
      <c r="A185" s="3">
        <v>39598</v>
      </c>
      <c r="B185" s="13">
        <v>5.0883253757626123</v>
      </c>
      <c r="C185" s="13">
        <v>0.88349254904933627</v>
      </c>
      <c r="D185" s="13">
        <f t="shared" si="16"/>
        <v>2.9901227346816328E-2</v>
      </c>
      <c r="F185" s="3">
        <v>39598</v>
      </c>
      <c r="G185" s="5">
        <f>indices!B453/indices!B452-1</f>
        <v>-8.4304710389903059E-2</v>
      </c>
      <c r="H185" s="5">
        <f t="shared" si="14"/>
        <v>2.9901227346816328E-2</v>
      </c>
      <c r="I185" s="20">
        <f t="shared" si="17"/>
        <v>-2.5208143117760001E-3</v>
      </c>
      <c r="J185">
        <v>1</v>
      </c>
      <c r="K185" s="13">
        <f t="shared" si="18"/>
        <v>-2.5208143117760001E-3</v>
      </c>
      <c r="M185" s="3">
        <v>39598</v>
      </c>
      <c r="N185" s="5">
        <f>indices!D453/indices!D452-1</f>
        <v>-5.528134254688899E-3</v>
      </c>
      <c r="O185" s="5">
        <f t="shared" si="15"/>
        <v>2.9901227346816328E-2</v>
      </c>
      <c r="P185" s="20">
        <f t="shared" si="19"/>
        <v>-1.6529799915317582E-4</v>
      </c>
      <c r="Q185">
        <v>1</v>
      </c>
      <c r="R185" s="13">
        <f t="shared" si="20"/>
        <v>2.9901227346816328E-2</v>
      </c>
    </row>
    <row r="186" spans="1:18" x14ac:dyDescent="0.3">
      <c r="A186" s="3">
        <v>39629</v>
      </c>
      <c r="B186" s="13">
        <v>5.7593302640048281</v>
      </c>
      <c r="C186" s="13">
        <v>1</v>
      </c>
      <c r="D186" s="13">
        <f t="shared" si="16"/>
        <v>0</v>
      </c>
      <c r="F186" s="3">
        <v>39629</v>
      </c>
      <c r="G186" s="5">
        <f>indices!B454/indices!B453-1</f>
        <v>-8.4077047655145565E-3</v>
      </c>
      <c r="H186" s="5">
        <f t="shared" ref="H186:H249" si="21">D186</f>
        <v>0</v>
      </c>
      <c r="I186" s="20">
        <f t="shared" si="17"/>
        <v>0</v>
      </c>
      <c r="J186">
        <v>1</v>
      </c>
      <c r="K186" s="13">
        <f t="shared" si="18"/>
        <v>0</v>
      </c>
      <c r="M186" s="3">
        <v>39629</v>
      </c>
      <c r="N186" s="5">
        <f>indices!D454/indices!D453-1</f>
        <v>-5.26106809608895E-3</v>
      </c>
      <c r="O186" s="5">
        <f t="shared" ref="O186:O249" si="22">D186</f>
        <v>0</v>
      </c>
      <c r="P186" s="20">
        <f t="shared" si="19"/>
        <v>0</v>
      </c>
      <c r="Q186">
        <v>1</v>
      </c>
      <c r="R186" s="13">
        <f t="shared" si="20"/>
        <v>0</v>
      </c>
    </row>
    <row r="187" spans="1:18" x14ac:dyDescent="0.3">
      <c r="A187" s="3">
        <v>39660</v>
      </c>
      <c r="B187" s="13">
        <v>5.5891489492090232</v>
      </c>
      <c r="C187" s="13">
        <v>0.97045119710195837</v>
      </c>
      <c r="D187" s="13">
        <f t="shared" si="16"/>
        <v>6.3722854425117895E-4</v>
      </c>
      <c r="F187" s="3">
        <v>39660</v>
      </c>
      <c r="G187" s="5">
        <f>indices!B455/indices!B454-1</f>
        <v>1.4465917721990129E-2</v>
      </c>
      <c r="H187" s="5">
        <f t="shared" si="21"/>
        <v>6.3722854425117895E-4</v>
      </c>
      <c r="I187" s="20">
        <f t="shared" si="17"/>
        <v>9.2180956912410999E-6</v>
      </c>
      <c r="J187">
        <v>1</v>
      </c>
      <c r="K187" s="13">
        <f t="shared" si="18"/>
        <v>9.2180956912410999E-6</v>
      </c>
      <c r="M187" s="3">
        <v>39660</v>
      </c>
      <c r="N187" s="5">
        <f>indices!D455/indices!D454-1</f>
        <v>4.9895220037921018E-3</v>
      </c>
      <c r="O187" s="5">
        <f t="shared" si="22"/>
        <v>6.3722854425117895E-4</v>
      </c>
      <c r="P187" s="20">
        <f t="shared" si="19"/>
        <v>3.1794658429856662E-6</v>
      </c>
      <c r="Q187">
        <v>1</v>
      </c>
      <c r="R187" s="13">
        <f t="shared" si="20"/>
        <v>6.3722854425117895E-4</v>
      </c>
    </row>
    <row r="188" spans="1:18" x14ac:dyDescent="0.3">
      <c r="A188" s="3">
        <v>39689</v>
      </c>
      <c r="B188" s="13">
        <v>5.2276708009033834</v>
      </c>
      <c r="C188" s="13">
        <v>0.90768727634456792</v>
      </c>
      <c r="D188" s="13">
        <f t="shared" si="16"/>
        <v>1.6033492075812873E-2</v>
      </c>
      <c r="F188" s="3">
        <v>39689</v>
      </c>
      <c r="G188" s="5">
        <f>indices!B456/indices!B455-1</f>
        <v>-8.9105616262056264E-2</v>
      </c>
      <c r="H188" s="5">
        <f t="shared" si="21"/>
        <v>1.6033492075812873E-2</v>
      </c>
      <c r="I188" s="20">
        <f t="shared" si="17"/>
        <v>-1.4286741922481018E-3</v>
      </c>
      <c r="J188">
        <v>1</v>
      </c>
      <c r="K188" s="13">
        <f t="shared" si="18"/>
        <v>-1.4286741922481018E-3</v>
      </c>
      <c r="M188" s="3">
        <v>39689</v>
      </c>
      <c r="N188" s="5">
        <f>indices!D456/indices!D455-1</f>
        <v>-1.4298480786416601E-2</v>
      </c>
      <c r="O188" s="5">
        <f t="shared" si="22"/>
        <v>1.6033492075812873E-2</v>
      </c>
      <c r="P188" s="20">
        <f t="shared" si="19"/>
        <v>-2.2925457838517319E-4</v>
      </c>
      <c r="Q188">
        <v>1</v>
      </c>
      <c r="R188" s="13">
        <f t="shared" si="20"/>
        <v>1.6033492075812873E-2</v>
      </c>
    </row>
    <row r="189" spans="1:18" x14ac:dyDescent="0.3">
      <c r="A189" s="3">
        <v>39721</v>
      </c>
      <c r="B189" s="13">
        <v>4.2099182754299607</v>
      </c>
      <c r="C189" s="13">
        <v>0.73097358242181043</v>
      </c>
      <c r="D189" s="13">
        <f t="shared" si="16"/>
        <v>0.22633912739010362</v>
      </c>
      <c r="F189" s="3">
        <v>39721</v>
      </c>
      <c r="G189" s="5">
        <f>indices!B457/indices!B456-1</f>
        <v>-0.16795061887570917</v>
      </c>
      <c r="H189" s="5">
        <f t="shared" si="21"/>
        <v>0.22633912739010362</v>
      </c>
      <c r="I189" s="20">
        <f t="shared" si="17"/>
        <v>-3.8013796520955878E-2</v>
      </c>
      <c r="J189">
        <v>1</v>
      </c>
      <c r="K189" s="13">
        <f t="shared" si="18"/>
        <v>-3.8013796520955878E-2</v>
      </c>
      <c r="M189" s="3">
        <v>39721</v>
      </c>
      <c r="N189" s="5">
        <f>indices!D457/indices!D456-1</f>
        <v>-2.7601490883449098E-2</v>
      </c>
      <c r="O189" s="5">
        <f t="shared" si="22"/>
        <v>0.22633912739010362</v>
      </c>
      <c r="P189" s="20">
        <f t="shared" si="19"/>
        <v>-6.2472973612257687E-3</v>
      </c>
      <c r="Q189">
        <v>1</v>
      </c>
      <c r="R189" s="13">
        <f t="shared" si="20"/>
        <v>0.22633912739010362</v>
      </c>
    </row>
    <row r="190" spans="1:18" x14ac:dyDescent="0.3">
      <c r="A190" s="3">
        <v>39752</v>
      </c>
      <c r="B190" s="13">
        <v>3.675706713483565</v>
      </c>
      <c r="C190" s="13">
        <v>0.63821773452658581</v>
      </c>
      <c r="D190" s="13">
        <f t="shared" si="16"/>
        <v>0.40528964104669229</v>
      </c>
      <c r="F190" s="3">
        <v>39752</v>
      </c>
      <c r="G190" s="5">
        <f>indices!B458/indices!B457-1</f>
        <v>-7.1751861106268633E-2</v>
      </c>
      <c r="H190" s="5">
        <f t="shared" si="21"/>
        <v>0.40528964104669229</v>
      </c>
      <c r="I190" s="20">
        <f t="shared" si="17"/>
        <v>-2.9080286032191736E-2</v>
      </c>
      <c r="J190">
        <v>1</v>
      </c>
      <c r="K190" s="13">
        <f t="shared" si="18"/>
        <v>-2.9080286032191736E-2</v>
      </c>
      <c r="M190" s="3">
        <v>39752</v>
      </c>
      <c r="N190" s="5">
        <f>indices!D458/indices!D457-1</f>
        <v>2.890293173106806E-2</v>
      </c>
      <c r="O190" s="5">
        <f t="shared" si="22"/>
        <v>0.40528964104669229</v>
      </c>
      <c r="P190" s="20">
        <f t="shared" si="19"/>
        <v>1.1714058826481627E-2</v>
      </c>
      <c r="Q190">
        <v>1</v>
      </c>
      <c r="R190" s="13">
        <f t="shared" si="20"/>
        <v>0.40528964104669229</v>
      </c>
    </row>
    <row r="191" spans="1:18" x14ac:dyDescent="0.3">
      <c r="A191" s="3">
        <v>39780</v>
      </c>
      <c r="B191" s="13">
        <v>4.0927573528584267</v>
      </c>
      <c r="C191" s="13">
        <v>0.71063077914418349</v>
      </c>
      <c r="D191" s="13">
        <f t="shared" si="16"/>
        <v>0.26354020710510462</v>
      </c>
      <c r="F191" s="3">
        <v>39780</v>
      </c>
      <c r="G191" s="5">
        <f>indices!B459/indices!B458-1</f>
        <v>1.0642145679149673E-2</v>
      </c>
      <c r="H191" s="5">
        <f t="shared" si="21"/>
        <v>0.26354020710510462</v>
      </c>
      <c r="I191" s="20">
        <f t="shared" si="17"/>
        <v>2.804633276325799E-3</v>
      </c>
      <c r="J191">
        <v>1</v>
      </c>
      <c r="K191" s="13">
        <f t="shared" si="18"/>
        <v>2.804633276325799E-3</v>
      </c>
      <c r="M191" s="3">
        <v>39780</v>
      </c>
      <c r="N191" s="5">
        <f>indices!D459/indices!D458-1</f>
        <v>3.3628674989931495E-2</v>
      </c>
      <c r="O191" s="5">
        <f t="shared" si="22"/>
        <v>0.26354020710510462</v>
      </c>
      <c r="P191" s="20">
        <f t="shared" si="19"/>
        <v>8.8625079715167979E-3</v>
      </c>
      <c r="Q191">
        <v>1</v>
      </c>
      <c r="R191" s="13">
        <f t="shared" si="20"/>
        <v>0.26354020710510462</v>
      </c>
    </row>
    <row r="192" spans="1:18" x14ac:dyDescent="0.3">
      <c r="A192" s="3">
        <v>39813</v>
      </c>
      <c r="B192" s="13">
        <v>3.8851364938348962</v>
      </c>
      <c r="C192" s="13">
        <v>0.67458129951612011</v>
      </c>
      <c r="D192" s="13">
        <f t="shared" si="16"/>
        <v>0.3328486941074647</v>
      </c>
      <c r="F192" s="3">
        <v>39813</v>
      </c>
      <c r="G192" s="5">
        <f>indices!B460/indices!B459-1</f>
        <v>-8.4288840864981007E-2</v>
      </c>
      <c r="H192" s="5">
        <f t="shared" si="21"/>
        <v>0.3328486941074647</v>
      </c>
      <c r="I192" s="20">
        <f t="shared" si="17"/>
        <v>-2.8055430609740833E-2</v>
      </c>
      <c r="J192">
        <v>1</v>
      </c>
      <c r="K192" s="13">
        <f t="shared" si="18"/>
        <v>-2.8055430609740833E-2</v>
      </c>
      <c r="M192" s="3">
        <v>39813</v>
      </c>
      <c r="N192" s="5">
        <f>indices!D460/indices!D459-1</f>
        <v>-1.2955386713422889E-2</v>
      </c>
      <c r="O192" s="5">
        <f t="shared" si="22"/>
        <v>0.3328486941074647</v>
      </c>
      <c r="P192" s="20">
        <f t="shared" si="19"/>
        <v>-4.3121835492200078E-3</v>
      </c>
      <c r="Q192">
        <v>1</v>
      </c>
      <c r="R192" s="13">
        <f t="shared" si="20"/>
        <v>0.3328486941074647</v>
      </c>
    </row>
    <row r="193" spans="1:18" x14ac:dyDescent="0.3">
      <c r="A193" s="3">
        <v>39843</v>
      </c>
      <c r="B193" s="13">
        <v>3.5401163203450294</v>
      </c>
      <c r="C193" s="13">
        <v>0.61467499831887773</v>
      </c>
      <c r="D193" s="13">
        <f t="shared" si="16"/>
        <v>0.45256064763055831</v>
      </c>
      <c r="F193" s="3">
        <v>39843</v>
      </c>
      <c r="G193" s="5">
        <f>indices!B461/indices!B460-1</f>
        <v>-0.10647796709532442</v>
      </c>
      <c r="H193" s="5">
        <f t="shared" si="21"/>
        <v>0.45256064763055831</v>
      </c>
      <c r="I193" s="20">
        <f t="shared" si="17"/>
        <v>-4.8187737747045295E-2</v>
      </c>
      <c r="J193">
        <v>1</v>
      </c>
      <c r="K193" s="13">
        <f t="shared" si="18"/>
        <v>-4.8187737747045295E-2</v>
      </c>
      <c r="M193" s="3">
        <v>39843</v>
      </c>
      <c r="N193" s="5">
        <f>indices!D461/indices!D460-1</f>
        <v>-7.7963090891146614E-3</v>
      </c>
      <c r="O193" s="5">
        <f t="shared" si="22"/>
        <v>0.45256064763055831</v>
      </c>
      <c r="P193" s="20">
        <f t="shared" si="19"/>
        <v>-3.5283026904977394E-3</v>
      </c>
      <c r="Q193">
        <v>1</v>
      </c>
      <c r="R193" s="13">
        <f t="shared" si="20"/>
        <v>0.45256064763055831</v>
      </c>
    </row>
    <row r="194" spans="1:18" x14ac:dyDescent="0.3">
      <c r="A194" s="3">
        <v>39871</v>
      </c>
      <c r="B194" s="13">
        <v>3.7280308479343418</v>
      </c>
      <c r="C194" s="13">
        <v>0.64730284200475863</v>
      </c>
      <c r="D194" s="13">
        <f t="shared" si="16"/>
        <v>0.38706901808590494</v>
      </c>
      <c r="F194" s="3">
        <v>39871</v>
      </c>
      <c r="G194" s="5">
        <f>indices!B462/indices!B461-1</f>
        <v>8.7597994683893621E-2</v>
      </c>
      <c r="H194" s="5">
        <f t="shared" si="21"/>
        <v>0.38706901808590494</v>
      </c>
      <c r="I194" s="20">
        <f t="shared" si="17"/>
        <v>3.3906469788589022E-2</v>
      </c>
      <c r="J194">
        <v>1</v>
      </c>
      <c r="K194" s="13">
        <f t="shared" si="18"/>
        <v>3.3906469788589022E-2</v>
      </c>
      <c r="M194" s="3">
        <v>39871</v>
      </c>
      <c r="N194" s="5">
        <f>indices!D462/indices!D461-1</f>
        <v>1.0841456136860828E-2</v>
      </c>
      <c r="O194" s="5">
        <f t="shared" si="22"/>
        <v>0.38706901808590494</v>
      </c>
      <c r="P194" s="20">
        <f t="shared" si="19"/>
        <v>4.1963917815161286E-3</v>
      </c>
      <c r="Q194">
        <v>1</v>
      </c>
      <c r="R194" s="13">
        <f t="shared" si="20"/>
        <v>0.38706901808590494</v>
      </c>
    </row>
    <row r="195" spans="1:18" x14ac:dyDescent="0.3">
      <c r="A195" s="3">
        <v>39903</v>
      </c>
      <c r="B195" s="13">
        <v>3.7065884808507752</v>
      </c>
      <c r="C195" s="13">
        <v>0.6435797759361952</v>
      </c>
      <c r="D195" s="13">
        <f t="shared" si="16"/>
        <v>0.39453041486117157</v>
      </c>
      <c r="F195" s="3">
        <v>39903</v>
      </c>
      <c r="G195" s="5">
        <f>indices!B463/indices!B462-1</f>
        <v>9.570913703228201E-2</v>
      </c>
      <c r="H195" s="5">
        <f t="shared" si="21"/>
        <v>0.39453041486117157</v>
      </c>
      <c r="I195" s="20">
        <f t="shared" si="17"/>
        <v>3.7760165539350944E-2</v>
      </c>
      <c r="J195">
        <v>1</v>
      </c>
      <c r="K195" s="13">
        <f t="shared" si="18"/>
        <v>3.7760165539350944E-2</v>
      </c>
      <c r="M195" s="3">
        <v>39903</v>
      </c>
      <c r="N195" s="5">
        <f>indices!D463/indices!D462-1</f>
        <v>1.7711305716816561E-3</v>
      </c>
      <c r="O195" s="5">
        <f t="shared" si="22"/>
        <v>0.39453041486117157</v>
      </c>
      <c r="P195" s="20">
        <f t="shared" si="19"/>
        <v>6.9876487921886779E-4</v>
      </c>
      <c r="Q195">
        <v>1</v>
      </c>
      <c r="R195" s="13">
        <f t="shared" si="20"/>
        <v>0.39453041486117157</v>
      </c>
    </row>
    <row r="196" spans="1:18" x14ac:dyDescent="0.3">
      <c r="A196" s="3">
        <v>39933</v>
      </c>
      <c r="B196" s="13">
        <v>3.9602605775039761</v>
      </c>
      <c r="C196" s="13">
        <v>0.68762519181356263</v>
      </c>
      <c r="D196" s="13">
        <f t="shared" ref="D196:D251" si="23">(1 - C196^3)^3</f>
        <v>0.30737096128189334</v>
      </c>
      <c r="F196" s="3">
        <v>39933</v>
      </c>
      <c r="G196" s="5">
        <f>indices!B464/indices!B463-1</f>
        <v>5.5931617174761694E-2</v>
      </c>
      <c r="H196" s="5">
        <f t="shared" si="21"/>
        <v>0.30737096128189334</v>
      </c>
      <c r="I196" s="20">
        <f t="shared" ref="I196:I254" si="24">G196 * H196</f>
        <v>1.7191754937057359E-2</v>
      </c>
      <c r="J196">
        <v>1</v>
      </c>
      <c r="K196" s="13">
        <f t="shared" ref="K196:K253" si="25" xml:space="preserve"> J196 * I196</f>
        <v>1.7191754937057359E-2</v>
      </c>
      <c r="M196" s="3">
        <v>39933</v>
      </c>
      <c r="N196" s="5">
        <f>indices!D464/indices!D463-1</f>
        <v>2.8484431784696618E-3</v>
      </c>
      <c r="O196" s="5">
        <f t="shared" si="22"/>
        <v>0.30737096128189334</v>
      </c>
      <c r="P196" s="20">
        <f t="shared" ref="P196:P254" si="26" xml:space="preserve"> N196 * O196</f>
        <v>8.7552871792307156E-4</v>
      </c>
      <c r="Q196">
        <v>1</v>
      </c>
      <c r="R196" s="13">
        <f t="shared" ref="R196:R253" si="27" xml:space="preserve"> Q196 * O196</f>
        <v>0.30737096128189334</v>
      </c>
    </row>
    <row r="197" spans="1:18" x14ac:dyDescent="0.3">
      <c r="A197" s="3">
        <v>39962</v>
      </c>
      <c r="B197" s="13">
        <v>3.9865221730656084</v>
      </c>
      <c r="C197" s="13">
        <v>0.69218502678704286</v>
      </c>
      <c r="D197" s="13">
        <f t="shared" si="23"/>
        <v>0.29856012582472874</v>
      </c>
      <c r="F197" s="3">
        <v>39962</v>
      </c>
      <c r="G197" s="5">
        <f>indices!B465/indices!B464-1</f>
        <v>1.9853339304933826E-3</v>
      </c>
      <c r="H197" s="5">
        <f t="shared" si="21"/>
        <v>0.29856012582472874</v>
      </c>
      <c r="I197" s="20">
        <f t="shared" si="24"/>
        <v>5.9274154809220761E-4</v>
      </c>
      <c r="J197">
        <v>1</v>
      </c>
      <c r="K197" s="13">
        <f t="shared" si="25"/>
        <v>5.9274154809220761E-4</v>
      </c>
      <c r="M197" s="3">
        <v>39962</v>
      </c>
      <c r="N197" s="5">
        <f>indices!D465/indices!D464-1</f>
        <v>9.7943192948091173E-4</v>
      </c>
      <c r="O197" s="5">
        <f t="shared" si="22"/>
        <v>0.29856012582472874</v>
      </c>
      <c r="P197" s="20">
        <f t="shared" si="26"/>
        <v>2.9241932010257783E-4</v>
      </c>
      <c r="Q197">
        <v>1</v>
      </c>
      <c r="R197" s="13">
        <f t="shared" si="27"/>
        <v>0.29856012582472874</v>
      </c>
    </row>
    <row r="198" spans="1:18" x14ac:dyDescent="0.3">
      <c r="A198" s="3">
        <v>39994</v>
      </c>
      <c r="B198" s="13">
        <v>4.4084291750008076</v>
      </c>
      <c r="C198" s="13">
        <v>0.76544128794853084</v>
      </c>
      <c r="D198" s="13">
        <f t="shared" si="23"/>
        <v>0.16776521461751498</v>
      </c>
      <c r="F198" s="3">
        <v>39994</v>
      </c>
      <c r="G198" s="5">
        <f>indices!B466/indices!B465-1</f>
        <v>7.563344763632962E-2</v>
      </c>
      <c r="H198" s="5">
        <f t="shared" si="21"/>
        <v>0.16776521461751498</v>
      </c>
      <c r="I198" s="20">
        <f t="shared" si="24"/>
        <v>1.268866157497142E-2</v>
      </c>
      <c r="J198">
        <v>1</v>
      </c>
      <c r="K198" s="13">
        <f t="shared" si="25"/>
        <v>1.268866157497142E-2</v>
      </c>
      <c r="M198" s="3">
        <v>39994</v>
      </c>
      <c r="N198" s="5">
        <f>indices!D466/indices!D465-1</f>
        <v>1.1448140900195636E-2</v>
      </c>
      <c r="O198" s="5">
        <f t="shared" si="22"/>
        <v>0.16776521461751498</v>
      </c>
      <c r="P198" s="20">
        <f t="shared" si="26"/>
        <v>1.9205998150928719E-3</v>
      </c>
      <c r="Q198">
        <v>1</v>
      </c>
      <c r="R198" s="13">
        <f t="shared" si="27"/>
        <v>0.16776521461751498</v>
      </c>
    </row>
    <row r="199" spans="1:18" x14ac:dyDescent="0.3">
      <c r="A199" s="3">
        <v>40025</v>
      </c>
      <c r="B199" s="13">
        <v>3.7704929892220771</v>
      </c>
      <c r="C199" s="13">
        <v>0.65467559879092851</v>
      </c>
      <c r="D199" s="13">
        <f t="shared" si="23"/>
        <v>0.37232489071983144</v>
      </c>
      <c r="F199" s="3">
        <v>40025</v>
      </c>
      <c r="G199" s="5">
        <f>indices!B467/indices!B466-1</f>
        <v>3.6103478859524474E-2</v>
      </c>
      <c r="H199" s="5">
        <f t="shared" si="21"/>
        <v>0.37232489071983144</v>
      </c>
      <c r="I199" s="20">
        <f t="shared" si="24"/>
        <v>1.3442223820978195E-2</v>
      </c>
      <c r="J199">
        <v>1</v>
      </c>
      <c r="K199" s="13">
        <f t="shared" si="25"/>
        <v>1.3442223820978195E-2</v>
      </c>
      <c r="M199" s="3">
        <v>40025</v>
      </c>
      <c r="N199" s="5">
        <f>indices!D467/indices!D466-1</f>
        <v>6.1913514559350791E-3</v>
      </c>
      <c r="O199" s="5">
        <f t="shared" si="22"/>
        <v>0.37232489071983144</v>
      </c>
      <c r="P199" s="20">
        <f t="shared" si="26"/>
        <v>2.3051942542390976E-3</v>
      </c>
      <c r="Q199">
        <v>1</v>
      </c>
      <c r="R199" s="13">
        <f t="shared" si="27"/>
        <v>0.37232489071983144</v>
      </c>
    </row>
    <row r="200" spans="1:18" x14ac:dyDescent="0.3">
      <c r="A200" s="3">
        <v>40056</v>
      </c>
      <c r="B200" s="13">
        <v>3.4815738695758416</v>
      </c>
      <c r="C200" s="13">
        <v>0.60451019649546578</v>
      </c>
      <c r="D200" s="13">
        <f t="shared" si="23"/>
        <v>0.47289715798182463</v>
      </c>
      <c r="F200" s="3">
        <v>40056</v>
      </c>
      <c r="G200" s="5">
        <f>indices!B468/indices!B467-1</f>
        <v>3.7317721428058448E-2</v>
      </c>
      <c r="H200" s="5">
        <f t="shared" si="21"/>
        <v>0.47289715798182463</v>
      </c>
      <c r="I200" s="20">
        <f t="shared" si="24"/>
        <v>1.7647444405686278E-2</v>
      </c>
      <c r="J200">
        <v>1</v>
      </c>
      <c r="K200" s="13">
        <f t="shared" si="25"/>
        <v>1.7647444405686278E-2</v>
      </c>
      <c r="M200" s="3">
        <v>40056</v>
      </c>
      <c r="N200" s="5">
        <f>indices!D468/indices!D467-1</f>
        <v>6.633977502163324E-3</v>
      </c>
      <c r="O200" s="5">
        <f t="shared" si="22"/>
        <v>0.47289715798182463</v>
      </c>
      <c r="P200" s="20">
        <f t="shared" si="26"/>
        <v>3.1371891068883999E-3</v>
      </c>
      <c r="Q200">
        <v>1</v>
      </c>
      <c r="R200" s="13">
        <f t="shared" si="27"/>
        <v>0.47289715798182463</v>
      </c>
    </row>
    <row r="201" spans="1:18" x14ac:dyDescent="0.3">
      <c r="A201" s="3">
        <v>40086</v>
      </c>
      <c r="B201" s="13">
        <v>2.4879166921815865</v>
      </c>
      <c r="C201" s="13">
        <v>0.43198020918001323</v>
      </c>
      <c r="D201" s="13">
        <f t="shared" si="23"/>
        <v>0.77713887682212279</v>
      </c>
      <c r="F201" s="3">
        <v>40086</v>
      </c>
      <c r="G201" s="5">
        <f>indices!B469/indices!B468-1</f>
        <v>-1.857622658495206E-2</v>
      </c>
      <c r="H201" s="5">
        <f t="shared" si="21"/>
        <v>0.77713887682212279</v>
      </c>
      <c r="I201" s="20">
        <f t="shared" si="24"/>
        <v>-1.4436307863822903E-2</v>
      </c>
      <c r="J201">
        <v>1</v>
      </c>
      <c r="K201" s="13">
        <f t="shared" si="25"/>
        <v>-1.4436307863822903E-2</v>
      </c>
      <c r="M201" s="3">
        <v>40086</v>
      </c>
      <c r="N201" s="5">
        <f>indices!D469/indices!D468-1</f>
        <v>5.7306590257888423E-4</v>
      </c>
      <c r="O201" s="5">
        <f t="shared" si="22"/>
        <v>0.77713887682212279</v>
      </c>
      <c r="P201" s="20">
        <f t="shared" si="26"/>
        <v>4.4535179187521012E-4</v>
      </c>
      <c r="Q201">
        <v>1</v>
      </c>
      <c r="R201" s="13">
        <f t="shared" si="27"/>
        <v>0.77713887682212279</v>
      </c>
    </row>
    <row r="202" spans="1:18" x14ac:dyDescent="0.3">
      <c r="A202" s="3">
        <v>40116</v>
      </c>
      <c r="B202" s="13">
        <v>1.6538782196540112</v>
      </c>
      <c r="C202" s="13">
        <v>0.28716502507080827</v>
      </c>
      <c r="D202" s="13">
        <f t="shared" si="23"/>
        <v>0.93062693193678137</v>
      </c>
      <c r="F202" s="3">
        <v>40116</v>
      </c>
      <c r="G202" s="5">
        <f>indices!B470/indices!B469-1</f>
        <v>5.9982242292743404E-2</v>
      </c>
      <c r="H202" s="5">
        <f t="shared" si="21"/>
        <v>0.93062693193678137</v>
      </c>
      <c r="I202" s="20">
        <f t="shared" si="24"/>
        <v>5.5821090115584442E-2</v>
      </c>
      <c r="J202">
        <v>1</v>
      </c>
      <c r="K202" s="13">
        <f t="shared" si="25"/>
        <v>5.5821090115584442E-2</v>
      </c>
      <c r="M202" s="3">
        <v>40116</v>
      </c>
      <c r="N202" s="5">
        <f>indices!D470/indices!D469-1</f>
        <v>8.5910652920961894E-3</v>
      </c>
      <c r="O202" s="5">
        <f t="shared" si="22"/>
        <v>0.93062693193678137</v>
      </c>
      <c r="P202" s="20">
        <f t="shared" si="26"/>
        <v>7.9950767348520458E-3</v>
      </c>
      <c r="Q202">
        <v>1</v>
      </c>
      <c r="R202" s="13">
        <f t="shared" si="27"/>
        <v>0.93062693193678137</v>
      </c>
    </row>
    <row r="203" spans="1:18" x14ac:dyDescent="0.3">
      <c r="A203" s="3">
        <v>40147</v>
      </c>
      <c r="B203" s="13">
        <v>1.7785573581975989</v>
      </c>
      <c r="C203" s="13">
        <v>0.30881322596020999</v>
      </c>
      <c r="D203" s="13">
        <f t="shared" si="23"/>
        <v>0.91422590986317931</v>
      </c>
      <c r="F203" s="3">
        <v>40147</v>
      </c>
      <c r="G203" s="5">
        <f>indices!B471/indices!B470-1</f>
        <v>1.9315685534870175E-2</v>
      </c>
      <c r="H203" s="5">
        <f t="shared" si="21"/>
        <v>0.91422590986317931</v>
      </c>
      <c r="I203" s="20">
        <f t="shared" si="24"/>
        <v>1.7658900182747739E-2</v>
      </c>
      <c r="J203">
        <v>1</v>
      </c>
      <c r="K203" s="13">
        <f t="shared" si="25"/>
        <v>1.7658900182747739E-2</v>
      </c>
      <c r="M203" s="3">
        <v>40147</v>
      </c>
      <c r="N203" s="5">
        <f>indices!D471/indices!D470-1</f>
        <v>-1.9780427787241983E-2</v>
      </c>
      <c r="O203" s="5">
        <f t="shared" si="22"/>
        <v>0.91422590986317931</v>
      </c>
      <c r="P203" s="20">
        <f t="shared" si="26"/>
        <v>-1.8083779591274218E-2</v>
      </c>
      <c r="Q203">
        <v>1</v>
      </c>
      <c r="R203" s="13">
        <f t="shared" si="27"/>
        <v>0.91422590986317931</v>
      </c>
    </row>
    <row r="204" spans="1:18" x14ac:dyDescent="0.3">
      <c r="A204" s="3">
        <v>40178</v>
      </c>
      <c r="B204" s="13">
        <v>1.5134569711172394</v>
      </c>
      <c r="C204" s="13">
        <v>0.26278350116092086</v>
      </c>
      <c r="D204" s="13">
        <f t="shared" si="23"/>
        <v>0.94654224034533796</v>
      </c>
      <c r="F204" s="3">
        <v>40178</v>
      </c>
      <c r="G204" s="5">
        <f>indices!B472/indices!B471-1</f>
        <v>-3.5972789115646164E-2</v>
      </c>
      <c r="H204" s="5">
        <f t="shared" si="21"/>
        <v>0.94654224034533796</v>
      </c>
      <c r="I204" s="20">
        <f t="shared" si="24"/>
        <v>-3.4049764400994109E-2</v>
      </c>
      <c r="J204">
        <v>1</v>
      </c>
      <c r="K204" s="13">
        <f t="shared" si="25"/>
        <v>-3.4049764400994109E-2</v>
      </c>
      <c r="M204" s="3">
        <v>40178</v>
      </c>
      <c r="N204" s="5">
        <f>indices!D472/indices!D471-1</f>
        <v>1.1007048373081085E-2</v>
      </c>
      <c r="O204" s="5">
        <f t="shared" si="22"/>
        <v>0.94654224034533796</v>
      </c>
      <c r="P204" s="20">
        <f t="shared" si="26"/>
        <v>1.0418636226645678E-2</v>
      </c>
      <c r="Q204">
        <v>1</v>
      </c>
      <c r="R204" s="13">
        <f t="shared" si="27"/>
        <v>0.94654224034533796</v>
      </c>
    </row>
    <row r="205" spans="1:18" x14ac:dyDescent="0.3">
      <c r="A205" s="3">
        <v>40207</v>
      </c>
      <c r="B205" s="13">
        <v>1.1456537215001139</v>
      </c>
      <c r="C205" s="13">
        <v>0.19892134484113924</v>
      </c>
      <c r="D205" s="13">
        <f t="shared" si="23"/>
        <v>0.9765716077685721</v>
      </c>
      <c r="F205" s="3">
        <v>40207</v>
      </c>
      <c r="G205" s="5">
        <f>indices!B473/indices!B472-1</f>
        <v>3.0975499604832368E-2</v>
      </c>
      <c r="H205" s="5">
        <f t="shared" si="21"/>
        <v>0.9765716077685721</v>
      </c>
      <c r="I205" s="20">
        <f t="shared" si="24"/>
        <v>3.0249793450525916E-2</v>
      </c>
      <c r="J205">
        <v>1</v>
      </c>
      <c r="K205" s="13">
        <f t="shared" si="25"/>
        <v>3.0249793450525916E-2</v>
      </c>
      <c r="M205" s="3">
        <v>40207</v>
      </c>
      <c r="N205" s="5">
        <f>indices!D473/indices!D472-1</f>
        <v>-2.8650558685894278E-4</v>
      </c>
      <c r="O205" s="5">
        <f t="shared" si="22"/>
        <v>0.9765716077685721</v>
      </c>
      <c r="P205" s="20">
        <f t="shared" si="26"/>
        <v>-2.7979322159351602E-4</v>
      </c>
      <c r="Q205">
        <v>1</v>
      </c>
      <c r="R205" s="13">
        <f t="shared" si="27"/>
        <v>0.9765716077685721</v>
      </c>
    </row>
    <row r="206" spans="1:18" x14ac:dyDescent="0.3">
      <c r="A206" s="3">
        <v>40235</v>
      </c>
      <c r="B206" s="13">
        <v>1.0430421080335401</v>
      </c>
      <c r="C206" s="13">
        <v>0.18110475701531425</v>
      </c>
      <c r="D206" s="13">
        <f t="shared" si="23"/>
        <v>0.98228551435470657</v>
      </c>
      <c r="F206" s="3">
        <v>40235</v>
      </c>
      <c r="G206" s="5">
        <f>indices!B474/indices!B473-1</f>
        <v>6.034704616513431E-2</v>
      </c>
      <c r="H206" s="5">
        <f t="shared" si="21"/>
        <v>0.98228551435470657</v>
      </c>
      <c r="I206" s="20">
        <f t="shared" si="24"/>
        <v>5.9278029282106182E-2</v>
      </c>
      <c r="J206">
        <v>1</v>
      </c>
      <c r="K206" s="13">
        <f t="shared" si="25"/>
        <v>5.9278029282106182E-2</v>
      </c>
      <c r="M206" s="3">
        <v>40235</v>
      </c>
      <c r="N206" s="5">
        <f>indices!D474/indices!D473-1</f>
        <v>-5.3496369889186601E-3</v>
      </c>
      <c r="O206" s="5">
        <f t="shared" si="22"/>
        <v>0.98228551435470657</v>
      </c>
      <c r="P206" s="20">
        <f t="shared" si="26"/>
        <v>-5.2548709212709294E-3</v>
      </c>
      <c r="Q206">
        <v>1</v>
      </c>
      <c r="R206" s="13">
        <f t="shared" si="27"/>
        <v>0.98228551435470657</v>
      </c>
    </row>
    <row r="207" spans="1:18" x14ac:dyDescent="0.3">
      <c r="A207" s="3">
        <v>40268</v>
      </c>
      <c r="B207" s="13">
        <v>0.87149734303369575</v>
      </c>
      <c r="C207" s="13">
        <v>0.15131921648606558</v>
      </c>
      <c r="D207" s="13">
        <f t="shared" si="23"/>
        <v>0.9896414759239911</v>
      </c>
      <c r="F207" s="3">
        <v>40268</v>
      </c>
      <c r="G207" s="5">
        <f>indices!B475/indices!B474-1</f>
        <v>1.5786375278856513E-2</v>
      </c>
      <c r="H207" s="5">
        <f t="shared" si="21"/>
        <v>0.9896414759239911</v>
      </c>
      <c r="I207" s="20">
        <f t="shared" si="24"/>
        <v>1.5622851730457566E-2</v>
      </c>
      <c r="J207">
        <v>1</v>
      </c>
      <c r="K207" s="13">
        <f t="shared" si="25"/>
        <v>1.5622851730457566E-2</v>
      </c>
      <c r="M207" s="3">
        <v>40268</v>
      </c>
      <c r="N207" s="5">
        <f>indices!D475/indices!D474-1</f>
        <v>6.6269688820590478E-3</v>
      </c>
      <c r="O207" s="5">
        <f t="shared" si="22"/>
        <v>0.9896414759239911</v>
      </c>
      <c r="P207" s="20">
        <f t="shared" si="26"/>
        <v>6.5583232653432773E-3</v>
      </c>
      <c r="Q207">
        <v>1</v>
      </c>
      <c r="R207" s="13">
        <f t="shared" si="27"/>
        <v>0.9896414759239911</v>
      </c>
    </row>
    <row r="208" spans="1:18" x14ac:dyDescent="0.3">
      <c r="A208" s="3">
        <v>40298</v>
      </c>
      <c r="B208" s="13">
        <v>0.65762413052532875</v>
      </c>
      <c r="C208" s="13">
        <v>0.11418413259531342</v>
      </c>
      <c r="D208" s="13">
        <f t="shared" si="23"/>
        <v>0.99554044200232705</v>
      </c>
      <c r="F208" s="3">
        <v>40298</v>
      </c>
      <c r="G208" s="5">
        <f>indices!B476/indices!B475-1</f>
        <v>-7.985053760707661E-2</v>
      </c>
      <c r="H208" s="5">
        <f t="shared" si="21"/>
        <v>0.99554044200232705</v>
      </c>
      <c r="I208" s="20">
        <f t="shared" si="24"/>
        <v>-7.9494439503472486E-2</v>
      </c>
      <c r="J208">
        <v>1</v>
      </c>
      <c r="K208" s="13">
        <f t="shared" si="25"/>
        <v>-7.9494439503472486E-2</v>
      </c>
      <c r="M208" s="3">
        <v>40298</v>
      </c>
      <c r="N208" s="5">
        <f>indices!D476/indices!D475-1</f>
        <v>4.7705371624844339E-3</v>
      </c>
      <c r="O208" s="5">
        <f t="shared" si="22"/>
        <v>0.99554044200232705</v>
      </c>
      <c r="P208" s="20">
        <f t="shared" si="26"/>
        <v>4.7492626753282809E-3</v>
      </c>
      <c r="Q208">
        <v>1</v>
      </c>
      <c r="R208" s="13">
        <f t="shared" si="27"/>
        <v>0.99554044200232705</v>
      </c>
    </row>
    <row r="209" spans="1:18" x14ac:dyDescent="0.3">
      <c r="A209" s="3">
        <v>40329</v>
      </c>
      <c r="B209" s="13">
        <v>0.6200184691171311</v>
      </c>
      <c r="C209" s="13">
        <v>0.10765461272331914</v>
      </c>
      <c r="D209" s="13">
        <f t="shared" si="23"/>
        <v>0.99626167360647311</v>
      </c>
      <c r="F209" s="3">
        <v>40329</v>
      </c>
      <c r="G209" s="5">
        <f>indices!B477/indices!B476-1</f>
        <v>-5.234864473640588E-2</v>
      </c>
      <c r="H209" s="5">
        <f t="shared" si="21"/>
        <v>0.99626167360647311</v>
      </c>
      <c r="I209" s="20">
        <f t="shared" si="24"/>
        <v>-5.2152948416122412E-2</v>
      </c>
      <c r="J209">
        <v>1</v>
      </c>
      <c r="K209" s="13">
        <f t="shared" si="25"/>
        <v>-5.2152948416122412E-2</v>
      </c>
      <c r="M209" s="3">
        <v>40329</v>
      </c>
      <c r="N209" s="5">
        <f>indices!D477/indices!D476-1</f>
        <v>1.2154591206912979E-2</v>
      </c>
      <c r="O209" s="5">
        <f t="shared" si="22"/>
        <v>0.99626167360647311</v>
      </c>
      <c r="P209" s="20">
        <f t="shared" si="26"/>
        <v>1.2109153377801647E-2</v>
      </c>
      <c r="Q209">
        <v>1</v>
      </c>
      <c r="R209" s="13">
        <f t="shared" si="27"/>
        <v>0.99626167360647311</v>
      </c>
    </row>
    <row r="210" spans="1:18" x14ac:dyDescent="0.3">
      <c r="A210" s="3">
        <v>40359</v>
      </c>
      <c r="B210" s="13">
        <v>0.45816254032037695</v>
      </c>
      <c r="C210" s="13">
        <v>7.9551357418038995E-2</v>
      </c>
      <c r="D210" s="13">
        <f t="shared" si="23"/>
        <v>0.99849045737253739</v>
      </c>
      <c r="F210" s="3">
        <v>40359</v>
      </c>
      <c r="G210" s="5">
        <f>indices!B478/indices!B477-1</f>
        <v>7.0060574966622546E-2</v>
      </c>
      <c r="H210" s="5">
        <f t="shared" si="21"/>
        <v>0.99849045737253739</v>
      </c>
      <c r="I210" s="20">
        <f t="shared" si="24"/>
        <v>6.9954815542205895E-2</v>
      </c>
      <c r="J210">
        <v>1</v>
      </c>
      <c r="K210" s="13">
        <f t="shared" si="25"/>
        <v>6.9954815542205895E-2</v>
      </c>
      <c r="M210" s="3">
        <v>40359</v>
      </c>
      <c r="N210" s="5">
        <f>indices!D478/indices!D477-1</f>
        <v>6.9424899146259822E-3</v>
      </c>
      <c r="O210" s="5">
        <f t="shared" si="22"/>
        <v>0.99849045737253739</v>
      </c>
      <c r="P210" s="20">
        <f t="shared" si="26"/>
        <v>6.9320099301591253E-3</v>
      </c>
      <c r="Q210">
        <v>1</v>
      </c>
      <c r="R210" s="13">
        <f t="shared" si="27"/>
        <v>0.99849045737253739</v>
      </c>
    </row>
    <row r="211" spans="1:18" x14ac:dyDescent="0.3">
      <c r="A211" s="3">
        <v>40389</v>
      </c>
      <c r="B211" s="13">
        <v>0.53324521724858875</v>
      </c>
      <c r="C211" s="13">
        <v>9.2588060209242012E-2</v>
      </c>
      <c r="D211" s="13">
        <f t="shared" si="23"/>
        <v>0.99762074243443899</v>
      </c>
      <c r="F211" s="3">
        <v>40389</v>
      </c>
      <c r="G211" s="5">
        <f>indices!B479/indices!B478-1</f>
        <v>-4.5140023972976007E-2</v>
      </c>
      <c r="H211" s="5">
        <f t="shared" si="21"/>
        <v>0.99762074243443899</v>
      </c>
      <c r="I211" s="20">
        <f t="shared" si="24"/>
        <v>-4.5032624229428699E-2</v>
      </c>
      <c r="J211">
        <v>1</v>
      </c>
      <c r="K211" s="13">
        <f t="shared" si="25"/>
        <v>-4.5032624229428699E-2</v>
      </c>
      <c r="M211" s="3">
        <v>40389</v>
      </c>
      <c r="N211" s="5">
        <f>indices!D479/indices!D478-1</f>
        <v>9.0375477499300416E-3</v>
      </c>
      <c r="O211" s="5">
        <f t="shared" si="22"/>
        <v>0.99762074243443899</v>
      </c>
      <c r="P211" s="20">
        <f t="shared" si="26"/>
        <v>9.0160450960719025E-3</v>
      </c>
      <c r="Q211">
        <v>1</v>
      </c>
      <c r="R211" s="13">
        <f t="shared" si="27"/>
        <v>0.99762074243443899</v>
      </c>
    </row>
    <row r="212" spans="1:18" x14ac:dyDescent="0.3">
      <c r="A212" s="3">
        <v>40421</v>
      </c>
      <c r="B212" s="13">
        <v>0.56826518894691358</v>
      </c>
      <c r="C212" s="13">
        <v>9.8668623415904391E-2</v>
      </c>
      <c r="D212" s="13">
        <f t="shared" si="23"/>
        <v>0.99712100296736739</v>
      </c>
      <c r="F212" s="3">
        <v>40421</v>
      </c>
      <c r="G212" s="5">
        <f>indices!B480/indices!B479-1</f>
        <v>8.924139111580276E-2</v>
      </c>
      <c r="H212" s="5">
        <f t="shared" si="21"/>
        <v>0.99712100296736739</v>
      </c>
      <c r="I212" s="20">
        <f t="shared" si="24"/>
        <v>8.8984465415592351E-2</v>
      </c>
      <c r="J212">
        <v>1</v>
      </c>
      <c r="K212" s="13">
        <f t="shared" si="25"/>
        <v>8.8984465415592351E-2</v>
      </c>
      <c r="M212" s="3">
        <v>40421</v>
      </c>
      <c r="N212" s="5">
        <f>indices!D480/indices!D479-1</f>
        <v>-2.8624192059093501E-3</v>
      </c>
      <c r="O212" s="5">
        <f t="shared" si="22"/>
        <v>0.99712100296736739</v>
      </c>
      <c r="P212" s="20">
        <f t="shared" si="26"/>
        <v>-2.8541783095093866E-3</v>
      </c>
      <c r="Q212">
        <v>1</v>
      </c>
      <c r="R212" s="13">
        <f t="shared" si="27"/>
        <v>0.99712100296736739</v>
      </c>
    </row>
    <row r="213" spans="1:18" x14ac:dyDescent="0.3">
      <c r="A213" s="3">
        <v>40451</v>
      </c>
      <c r="B213" s="13">
        <v>0.53680932214356047</v>
      </c>
      <c r="C213" s="13">
        <v>9.3206900374954854E-2</v>
      </c>
      <c r="D213" s="13">
        <f t="shared" si="23"/>
        <v>0.99757275430427139</v>
      </c>
      <c r="F213" s="3">
        <v>40451</v>
      </c>
      <c r="G213" s="5">
        <f>indices!B481/indices!B480-1</f>
        <v>3.8052332434060698E-2</v>
      </c>
      <c r="H213" s="5">
        <f t="shared" si="21"/>
        <v>0.99757275430427139</v>
      </c>
      <c r="I213" s="20">
        <f t="shared" si="24"/>
        <v>3.7959970073947691E-2</v>
      </c>
      <c r="J213">
        <v>1</v>
      </c>
      <c r="K213" s="13">
        <f t="shared" si="25"/>
        <v>3.7959970073947691E-2</v>
      </c>
      <c r="M213" s="3">
        <v>40451</v>
      </c>
      <c r="N213" s="5">
        <f>indices!D481/indices!D480-1</f>
        <v>-3.7040466709881148E-4</v>
      </c>
      <c r="O213" s="5">
        <f t="shared" si="22"/>
        <v>0.99757275430427139</v>
      </c>
      <c r="P213" s="20">
        <f t="shared" si="26"/>
        <v>-3.6950560396491812E-4</v>
      </c>
      <c r="Q213">
        <v>1</v>
      </c>
      <c r="R213" s="13">
        <f t="shared" si="27"/>
        <v>0.99757275430427139</v>
      </c>
    </row>
    <row r="214" spans="1:18" x14ac:dyDescent="0.3">
      <c r="A214" s="3">
        <v>40480</v>
      </c>
      <c r="B214" s="13">
        <v>0.60446457565126088</v>
      </c>
      <c r="C214" s="13">
        <v>0.10495396998312409</v>
      </c>
      <c r="D214" s="13">
        <f t="shared" si="23"/>
        <v>0.99653569850526558</v>
      </c>
      <c r="F214" s="3">
        <v>40480</v>
      </c>
      <c r="G214" s="5">
        <f>indices!B482/indices!B481-1</f>
        <v>1.2616131490372773E-4</v>
      </c>
      <c r="H214" s="5">
        <f t="shared" si="21"/>
        <v>0.99653569850526558</v>
      </c>
      <c r="I214" s="20">
        <f t="shared" si="24"/>
        <v>1.257242540719291E-4</v>
      </c>
      <c r="J214">
        <v>1</v>
      </c>
      <c r="K214" s="13">
        <f t="shared" si="25"/>
        <v>1.257242540719291E-4</v>
      </c>
      <c r="M214" s="3">
        <v>40480</v>
      </c>
      <c r="N214" s="5">
        <f>indices!D482/indices!D481-1</f>
        <v>-9.6340898564151178E-3</v>
      </c>
      <c r="O214" s="5">
        <f t="shared" si="22"/>
        <v>0.99653569850526558</v>
      </c>
      <c r="P214" s="20">
        <f t="shared" si="26"/>
        <v>-9.6007144645251334E-3</v>
      </c>
      <c r="Q214">
        <v>1</v>
      </c>
      <c r="R214" s="13">
        <f t="shared" si="27"/>
        <v>0.99653569850526558</v>
      </c>
    </row>
    <row r="215" spans="1:18" x14ac:dyDescent="0.3">
      <c r="A215" s="3">
        <v>40512</v>
      </c>
      <c r="B215" s="13">
        <v>0.42542932647442927</v>
      </c>
      <c r="C215" s="13">
        <v>7.386784694972523E-2</v>
      </c>
      <c r="D215" s="13">
        <f t="shared" si="23"/>
        <v>0.99879131670557364</v>
      </c>
      <c r="F215" s="3">
        <v>40512</v>
      </c>
      <c r="G215" s="5">
        <f>indices!B483/indices!B482-1</f>
        <v>6.6831833044039834E-2</v>
      </c>
      <c r="H215" s="5">
        <f t="shared" si="21"/>
        <v>0.99879131670557364</v>
      </c>
      <c r="I215" s="20">
        <f t="shared" si="24"/>
        <v>6.6751054523903605E-2</v>
      </c>
      <c r="J215">
        <v>1</v>
      </c>
      <c r="K215" s="13">
        <f t="shared" si="25"/>
        <v>6.6751054523903605E-2</v>
      </c>
      <c r="M215" s="3">
        <v>40512</v>
      </c>
      <c r="N215" s="5">
        <f>indices!D483/indices!D482-1</f>
        <v>-1.4404639416331411E-2</v>
      </c>
      <c r="O215" s="5">
        <f t="shared" si="22"/>
        <v>0.99879131670557364</v>
      </c>
      <c r="P215" s="20">
        <f t="shared" si="26"/>
        <v>-1.4387228769306655E-2</v>
      </c>
      <c r="Q215">
        <v>1</v>
      </c>
      <c r="R215" s="13">
        <f t="shared" si="27"/>
        <v>0.99879131670557364</v>
      </c>
    </row>
    <row r="216" spans="1:18" x14ac:dyDescent="0.3">
      <c r="A216" s="3">
        <v>40543</v>
      </c>
      <c r="B216" s="13">
        <v>0.43782882424600728</v>
      </c>
      <c r="C216" s="13">
        <v>7.6020787865281589E-2</v>
      </c>
      <c r="D216" s="13">
        <f t="shared" si="23"/>
        <v>0.99868257003238636</v>
      </c>
      <c r="F216" s="3">
        <v>40543</v>
      </c>
      <c r="G216" s="5">
        <f>indices!B484/indices!B483-1</f>
        <v>2.3700627633862936E-2</v>
      </c>
      <c r="H216" s="5">
        <f t="shared" si="21"/>
        <v>0.99868257003238636</v>
      </c>
      <c r="I216" s="20">
        <f t="shared" si="24"/>
        <v>2.3669403716766832E-2</v>
      </c>
      <c r="J216">
        <v>1</v>
      </c>
      <c r="K216" s="13">
        <f t="shared" si="25"/>
        <v>2.3669403716766832E-2</v>
      </c>
      <c r="M216" s="3">
        <v>40543</v>
      </c>
      <c r="N216" s="5">
        <f>indices!D484/indices!D483-1</f>
        <v>-2.9420138559362874E-3</v>
      </c>
      <c r="O216" s="5">
        <f t="shared" si="22"/>
        <v>0.99868257003238636</v>
      </c>
      <c r="P216" s="20">
        <f t="shared" si="26"/>
        <v>-2.9381379587173424E-3</v>
      </c>
      <c r="Q216">
        <v>1</v>
      </c>
      <c r="R216" s="13">
        <f t="shared" si="27"/>
        <v>0.99868257003238636</v>
      </c>
    </row>
    <row r="217" spans="1:18" x14ac:dyDescent="0.3">
      <c r="A217" s="3">
        <v>40574</v>
      </c>
      <c r="B217" s="13">
        <v>0.65924988512004556</v>
      </c>
      <c r="C217" s="13">
        <v>0.11446641447882991</v>
      </c>
      <c r="D217" s="13">
        <f t="shared" si="23"/>
        <v>0.99550733564799665</v>
      </c>
      <c r="F217" s="3">
        <v>40574</v>
      </c>
      <c r="G217" s="5">
        <f>indices!B485/indices!B484-1</f>
        <v>3.425891702088335E-2</v>
      </c>
      <c r="H217" s="5">
        <f t="shared" si="21"/>
        <v>0.99550733564799665</v>
      </c>
      <c r="I217" s="20">
        <f t="shared" si="24"/>
        <v>3.4105003205645384E-2</v>
      </c>
      <c r="J217">
        <v>1</v>
      </c>
      <c r="K217" s="13">
        <f t="shared" si="25"/>
        <v>3.4105003205645384E-2</v>
      </c>
      <c r="M217" s="3">
        <v>40574</v>
      </c>
      <c r="N217" s="5">
        <f>indices!D485/indices!D484-1</f>
        <v>-1.2373881591470903E-3</v>
      </c>
      <c r="O217" s="5">
        <f t="shared" si="22"/>
        <v>0.99550733564799665</v>
      </c>
      <c r="P217" s="20">
        <f t="shared" si="26"/>
        <v>-1.2318289894748991E-3</v>
      </c>
      <c r="Q217">
        <v>1</v>
      </c>
      <c r="R217" s="13">
        <f t="shared" si="27"/>
        <v>0.99550733564799665</v>
      </c>
    </row>
    <row r="218" spans="1:18" x14ac:dyDescent="0.3">
      <c r="A218" s="3">
        <v>40602</v>
      </c>
      <c r="B218" s="13">
        <v>1.039010084642134</v>
      </c>
      <c r="C218" s="13">
        <v>0.18040467155284204</v>
      </c>
      <c r="D218" s="13">
        <f t="shared" si="23"/>
        <v>0.98248895068663367</v>
      </c>
      <c r="F218" s="3">
        <v>40602</v>
      </c>
      <c r="G218" s="5">
        <f>indices!B486/indices!B485-1</f>
        <v>3.9757878984159056E-4</v>
      </c>
      <c r="H218" s="5">
        <f t="shared" si="21"/>
        <v>0.98248895068663367</v>
      </c>
      <c r="I218" s="20">
        <f t="shared" si="24"/>
        <v>3.9061676804672598E-4</v>
      </c>
      <c r="J218">
        <v>1</v>
      </c>
      <c r="K218" s="13">
        <f t="shared" si="25"/>
        <v>3.9061676804672598E-4</v>
      </c>
      <c r="M218" s="3">
        <v>40602</v>
      </c>
      <c r="N218" s="5">
        <f>indices!D486/indices!D485-1</f>
        <v>-3.1449537787096027E-3</v>
      </c>
      <c r="O218" s="5">
        <f t="shared" si="22"/>
        <v>0.98248895068663367</v>
      </c>
      <c r="P218" s="20">
        <f t="shared" si="26"/>
        <v>-3.0898823380023609E-3</v>
      </c>
      <c r="Q218">
        <v>1</v>
      </c>
      <c r="R218" s="13">
        <f t="shared" si="27"/>
        <v>0.98248895068663367</v>
      </c>
    </row>
    <row r="219" spans="1:18" x14ac:dyDescent="0.3">
      <c r="A219" s="3">
        <v>40633</v>
      </c>
      <c r="B219" s="13">
        <v>1.4361816481335761</v>
      </c>
      <c r="C219" s="13">
        <v>0.24936608638500057</v>
      </c>
      <c r="D219" s="13">
        <f t="shared" si="23"/>
        <v>0.95419829375879706</v>
      </c>
      <c r="F219" s="3">
        <v>40633</v>
      </c>
      <c r="G219" s="5">
        <f>indices!B487/indices!B486-1</f>
        <v>2.9614546493766269E-2</v>
      </c>
      <c r="H219" s="5">
        <f t="shared" si="21"/>
        <v>0.95419829375879706</v>
      </c>
      <c r="I219" s="20">
        <f t="shared" si="24"/>
        <v>2.8258149734792341E-2</v>
      </c>
      <c r="J219">
        <v>1</v>
      </c>
      <c r="K219" s="13">
        <f t="shared" si="25"/>
        <v>2.8258149734792341E-2</v>
      </c>
      <c r="M219" s="3">
        <v>40633</v>
      </c>
      <c r="N219" s="5">
        <f>indices!D487/indices!D486-1</f>
        <v>9.4646271510516744E-3</v>
      </c>
      <c r="O219" s="5">
        <f t="shared" si="22"/>
        <v>0.95419829375879706</v>
      </c>
      <c r="P219" s="20">
        <f t="shared" si="26"/>
        <v>9.0311310785966929E-3</v>
      </c>
      <c r="Q219">
        <v>1</v>
      </c>
      <c r="R219" s="13">
        <f t="shared" si="27"/>
        <v>0.95419829375879706</v>
      </c>
    </row>
    <row r="220" spans="1:18" x14ac:dyDescent="0.3">
      <c r="A220" s="3">
        <v>40662</v>
      </c>
      <c r="B220" s="13">
        <v>1.8093877889605159</v>
      </c>
      <c r="C220" s="13">
        <v>0.31416635372848606</v>
      </c>
      <c r="D220" s="13">
        <f t="shared" si="23"/>
        <v>0.90982961637291637</v>
      </c>
      <c r="F220" s="3">
        <v>40662</v>
      </c>
      <c r="G220" s="5">
        <f>indices!B488/indices!B487-1</f>
        <v>-1.1319478176393227E-2</v>
      </c>
      <c r="H220" s="5">
        <f t="shared" si="21"/>
        <v>0.90982961637291637</v>
      </c>
      <c r="I220" s="20">
        <f t="shared" si="24"/>
        <v>-1.0298796486769448E-2</v>
      </c>
      <c r="J220">
        <v>1</v>
      </c>
      <c r="K220" s="13">
        <f t="shared" si="25"/>
        <v>-1.0298796486769448E-2</v>
      </c>
      <c r="M220" s="3">
        <v>40662</v>
      </c>
      <c r="N220" s="5">
        <f>indices!D488/indices!D487-1</f>
        <v>9.4705938062316086E-3</v>
      </c>
      <c r="O220" s="5">
        <f t="shared" si="22"/>
        <v>0.90982961637291637</v>
      </c>
      <c r="P220" s="20">
        <f t="shared" si="26"/>
        <v>8.616626729547423E-3</v>
      </c>
      <c r="Q220">
        <v>1</v>
      </c>
      <c r="R220" s="13">
        <f t="shared" si="27"/>
        <v>0.90982961637291637</v>
      </c>
    </row>
    <row r="221" spans="1:18" x14ac:dyDescent="0.3">
      <c r="A221" s="3">
        <v>40694</v>
      </c>
      <c r="B221" s="13">
        <v>1.8440737359958661</v>
      </c>
      <c r="C221" s="13">
        <v>0.32018891979873448</v>
      </c>
      <c r="D221" s="13">
        <f t="shared" si="23"/>
        <v>0.90471906964234783</v>
      </c>
      <c r="F221" s="3">
        <v>40694</v>
      </c>
      <c r="G221" s="5">
        <f>indices!B489/indices!B488-1</f>
        <v>-1.6669152417465805E-2</v>
      </c>
      <c r="H221" s="5">
        <f t="shared" si="21"/>
        <v>0.90471906964234783</v>
      </c>
      <c r="I221" s="20">
        <f t="shared" si="24"/>
        <v>-1.5080900066856156E-2</v>
      </c>
      <c r="J221">
        <v>1</v>
      </c>
      <c r="K221" s="13">
        <f t="shared" si="25"/>
        <v>-1.5080900066856156E-2</v>
      </c>
      <c r="M221" s="3">
        <v>40694</v>
      </c>
      <c r="N221" s="5">
        <f>indices!D489/indices!D488-1</f>
        <v>-6.1919504643962453E-3</v>
      </c>
      <c r="O221" s="5">
        <f t="shared" si="22"/>
        <v>0.90471906964234783</v>
      </c>
      <c r="P221" s="20">
        <f t="shared" si="26"/>
        <v>-5.6019756634200744E-3</v>
      </c>
      <c r="Q221">
        <v>1</v>
      </c>
      <c r="R221" s="13">
        <f t="shared" si="27"/>
        <v>0.90471906964234783</v>
      </c>
    </row>
    <row r="222" spans="1:18" x14ac:dyDescent="0.3">
      <c r="A222" s="3">
        <v>40724</v>
      </c>
      <c r="B222" s="13">
        <v>1.9045434173934679</v>
      </c>
      <c r="C222" s="13">
        <v>0.3306883491812671</v>
      </c>
      <c r="D222" s="13">
        <f t="shared" si="23"/>
        <v>0.89538879799313054</v>
      </c>
      <c r="F222" s="3">
        <v>40724</v>
      </c>
      <c r="G222" s="5">
        <f>indices!B490/indices!B489-1</f>
        <v>-2.0333145972181277E-2</v>
      </c>
      <c r="H222" s="5">
        <f t="shared" si="21"/>
        <v>0.89538879799313054</v>
      </c>
      <c r="I222" s="20">
        <f t="shared" si="24"/>
        <v>-1.8206071131450258E-2</v>
      </c>
      <c r="J222">
        <v>1</v>
      </c>
      <c r="K222" s="13">
        <f t="shared" si="25"/>
        <v>-1.8206071131450258E-2</v>
      </c>
      <c r="M222" s="3">
        <v>40724</v>
      </c>
      <c r="N222" s="5">
        <f>indices!D490/indices!D489-1</f>
        <v>1.2555461153592073E-2</v>
      </c>
      <c r="O222" s="5">
        <f t="shared" si="22"/>
        <v>0.89538879799313054</v>
      </c>
      <c r="P222" s="20">
        <f t="shared" si="26"/>
        <v>1.124201927056425E-2</v>
      </c>
      <c r="Q222">
        <v>1</v>
      </c>
      <c r="R222" s="13">
        <f t="shared" si="27"/>
        <v>0.89538879799313054</v>
      </c>
    </row>
    <row r="223" spans="1:18" x14ac:dyDescent="0.3">
      <c r="A223" s="3">
        <v>40753</v>
      </c>
      <c r="B223" s="13">
        <v>1.9985510386720746</v>
      </c>
      <c r="C223" s="13">
        <v>0.34701101465960299</v>
      </c>
      <c r="D223" s="13">
        <f t="shared" si="23"/>
        <v>0.87980751828253334</v>
      </c>
      <c r="F223" s="3">
        <v>40753</v>
      </c>
      <c r="G223" s="5">
        <f>indices!B491/indices!B490-1</f>
        <v>-5.432406833995107E-2</v>
      </c>
      <c r="H223" s="5">
        <f t="shared" si="21"/>
        <v>0.87980751828253334</v>
      </c>
      <c r="I223" s="20">
        <f t="shared" si="24"/>
        <v>-4.7794723749183095E-2</v>
      </c>
      <c r="J223">
        <v>1</v>
      </c>
      <c r="K223" s="13">
        <f t="shared" si="25"/>
        <v>-4.7794723749183095E-2</v>
      </c>
      <c r="M223" s="3">
        <v>40753</v>
      </c>
      <c r="N223" s="5">
        <f>indices!D491/indices!D490-1</f>
        <v>1.10945366399402E-2</v>
      </c>
      <c r="O223" s="5">
        <f t="shared" si="22"/>
        <v>0.87980751828253334</v>
      </c>
      <c r="P223" s="20">
        <f t="shared" si="26"/>
        <v>9.7610567476804234E-3</v>
      </c>
      <c r="Q223">
        <v>1</v>
      </c>
      <c r="R223" s="13">
        <f t="shared" si="27"/>
        <v>0.87980751828253334</v>
      </c>
    </row>
    <row r="224" spans="1:18" x14ac:dyDescent="0.3">
      <c r="A224" s="3">
        <v>40786</v>
      </c>
      <c r="B224" s="13">
        <v>2.0885942196122382</v>
      </c>
      <c r="C224" s="13">
        <v>0.36264532920880038</v>
      </c>
      <c r="D224" s="13">
        <f t="shared" si="23"/>
        <v>0.86363888594264204</v>
      </c>
      <c r="F224" s="3">
        <v>40786</v>
      </c>
      <c r="G224" s="5">
        <f>indices!B492/indices!B491-1</f>
        <v>-7.0296324117143039E-2</v>
      </c>
      <c r="H224" s="5">
        <f t="shared" si="21"/>
        <v>0.86363888594264204</v>
      </c>
      <c r="I224" s="20">
        <f t="shared" si="24"/>
        <v>-6.0710639046392297E-2</v>
      </c>
      <c r="J224">
        <v>1</v>
      </c>
      <c r="K224" s="13">
        <f t="shared" si="25"/>
        <v>-6.0710639046392297E-2</v>
      </c>
      <c r="M224" s="3">
        <v>40786</v>
      </c>
      <c r="N224" s="5">
        <f>indices!D492/indices!D491-1</f>
        <v>3.9649608114338264E-3</v>
      </c>
      <c r="O224" s="5">
        <f t="shared" si="22"/>
        <v>0.86363888594264204</v>
      </c>
      <c r="P224" s="20">
        <f t="shared" si="26"/>
        <v>3.424294337992944E-3</v>
      </c>
      <c r="Q224">
        <v>1</v>
      </c>
      <c r="R224" s="13">
        <f t="shared" si="27"/>
        <v>0.86363888594264204</v>
      </c>
    </row>
    <row r="225" spans="1:18" x14ac:dyDescent="0.3">
      <c r="A225" s="3">
        <v>40816</v>
      </c>
      <c r="B225" s="13">
        <v>1.8079581788108254</v>
      </c>
      <c r="C225" s="13">
        <v>0.31391812865991769</v>
      </c>
      <c r="D225" s="13">
        <f t="shared" si="23"/>
        <v>0.91003650531059244</v>
      </c>
      <c r="F225" s="3">
        <v>40816</v>
      </c>
      <c r="G225" s="5">
        <f>indices!B493/indices!B492-1</f>
        <v>0.10929205144008414</v>
      </c>
      <c r="H225" s="5">
        <f t="shared" si="21"/>
        <v>0.91003650531059244</v>
      </c>
      <c r="I225" s="20">
        <f t="shared" si="24"/>
        <v>9.945975655075967E-2</v>
      </c>
      <c r="J225">
        <v>1</v>
      </c>
      <c r="K225" s="13">
        <f t="shared" si="25"/>
        <v>9.945975655075967E-2</v>
      </c>
      <c r="M225" s="3">
        <v>40816</v>
      </c>
      <c r="N225" s="5">
        <f>indices!D493/indices!D492-1</f>
        <v>-2.1124173401909641E-3</v>
      </c>
      <c r="O225" s="5">
        <f t="shared" si="22"/>
        <v>0.91003650531059244</v>
      </c>
      <c r="P225" s="20">
        <f t="shared" si="26"/>
        <v>-1.9223768940248818E-3</v>
      </c>
      <c r="Q225">
        <v>1</v>
      </c>
      <c r="R225" s="13">
        <f t="shared" si="27"/>
        <v>0.91003650531059244</v>
      </c>
    </row>
    <row r="226" spans="1:18" x14ac:dyDescent="0.3">
      <c r="A226" s="3">
        <v>40847</v>
      </c>
      <c r="B226" s="13">
        <v>1.7350448582902354</v>
      </c>
      <c r="C226" s="13">
        <v>0.30125809404160625</v>
      </c>
      <c r="D226" s="13">
        <f t="shared" si="23"/>
        <v>0.92019883501462252</v>
      </c>
      <c r="F226" s="3">
        <v>40847</v>
      </c>
      <c r="G226" s="5">
        <f>indices!B494/indices!B493-1</f>
        <v>-2.2084125109136377E-3</v>
      </c>
      <c r="H226" s="5">
        <f t="shared" si="21"/>
        <v>0.92019883501462252</v>
      </c>
      <c r="I226" s="20">
        <f t="shared" si="24"/>
        <v>-2.0321786197744465E-3</v>
      </c>
      <c r="J226">
        <v>1</v>
      </c>
      <c r="K226" s="13">
        <f t="shared" si="25"/>
        <v>-2.0321786197744465E-3</v>
      </c>
      <c r="M226" s="3">
        <v>40847</v>
      </c>
      <c r="N226" s="5">
        <f>indices!D494/indices!D493-1</f>
        <v>-4.5098941555453687E-3</v>
      </c>
      <c r="O226" s="5">
        <f t="shared" si="22"/>
        <v>0.92019883501462252</v>
      </c>
      <c r="P226" s="20">
        <f t="shared" si="26"/>
        <v>-4.1499993479721031E-3</v>
      </c>
      <c r="Q226">
        <v>1</v>
      </c>
      <c r="R226" s="13">
        <f t="shared" si="27"/>
        <v>0.92019883501462252</v>
      </c>
    </row>
    <row r="227" spans="1:18" x14ac:dyDescent="0.3">
      <c r="A227" s="3">
        <v>40877</v>
      </c>
      <c r="B227" s="13">
        <v>1.3514337997912045</v>
      </c>
      <c r="C227" s="13">
        <v>0.23465120731789163</v>
      </c>
      <c r="D227" s="13">
        <f t="shared" si="23"/>
        <v>0.96173811245765173</v>
      </c>
      <c r="F227" s="3">
        <v>40877</v>
      </c>
      <c r="G227" s="5">
        <f>indices!B495/indices!B494-1</f>
        <v>1.0228910475976516E-2</v>
      </c>
      <c r="H227" s="5">
        <f t="shared" si="21"/>
        <v>0.96173811245765173</v>
      </c>
      <c r="I227" s="20">
        <f t="shared" si="24"/>
        <v>9.8375330536639542E-3</v>
      </c>
      <c r="J227">
        <v>1</v>
      </c>
      <c r="K227" s="13">
        <f t="shared" si="25"/>
        <v>9.8375330536639542E-3</v>
      </c>
      <c r="M227" s="3">
        <v>40877</v>
      </c>
      <c r="N227" s="5">
        <f>indices!D495/indices!D494-1</f>
        <v>7.6738165680474424E-3</v>
      </c>
      <c r="O227" s="5">
        <f t="shared" si="22"/>
        <v>0.96173811245765173</v>
      </c>
      <c r="P227" s="20">
        <f t="shared" si="26"/>
        <v>7.3802018615002022E-3</v>
      </c>
      <c r="Q227">
        <v>1</v>
      </c>
      <c r="R227" s="13">
        <f t="shared" si="27"/>
        <v>0.96173811245765173</v>
      </c>
    </row>
    <row r="228" spans="1:18" x14ac:dyDescent="0.3">
      <c r="A228" s="3">
        <v>40907</v>
      </c>
      <c r="B228" s="13">
        <v>1.3073154071564035</v>
      </c>
      <c r="C228" s="13">
        <v>0.22699087345745372</v>
      </c>
      <c r="D228" s="13">
        <f t="shared" si="23"/>
        <v>0.96532174977343022</v>
      </c>
      <c r="F228" s="3">
        <v>40907</v>
      </c>
      <c r="G228" s="5">
        <f>indices!B496/indices!B495-1</f>
        <v>4.4813658554661018E-2</v>
      </c>
      <c r="H228" s="5">
        <f t="shared" si="21"/>
        <v>0.96532174977343022</v>
      </c>
      <c r="I228" s="20">
        <f t="shared" si="24"/>
        <v>4.3259599289734427E-2</v>
      </c>
      <c r="J228">
        <v>1</v>
      </c>
      <c r="K228" s="13">
        <f t="shared" si="25"/>
        <v>4.3259599289734427E-2</v>
      </c>
      <c r="M228" s="3">
        <v>40907</v>
      </c>
      <c r="N228" s="5">
        <f>indices!D496/indices!D495-1</f>
        <v>5.138086062941527E-3</v>
      </c>
      <c r="O228" s="5">
        <f t="shared" si="22"/>
        <v>0.96532174977343022</v>
      </c>
      <c r="P228" s="20">
        <f t="shared" si="26"/>
        <v>4.95990622876519E-3</v>
      </c>
      <c r="Q228">
        <v>1</v>
      </c>
      <c r="R228" s="13">
        <f t="shared" si="27"/>
        <v>0.96532174977343022</v>
      </c>
    </row>
    <row r="229" spans="1:18" x14ac:dyDescent="0.3">
      <c r="A229" s="3">
        <v>40939</v>
      </c>
      <c r="B229" s="13">
        <v>1.1901048774646965</v>
      </c>
      <c r="C229" s="13">
        <v>0.20663945683106927</v>
      </c>
      <c r="D229" s="13">
        <f t="shared" si="23"/>
        <v>0.97376244348982188</v>
      </c>
      <c r="F229" s="3">
        <v>40939</v>
      </c>
      <c r="G229" s="5">
        <f>indices!B497/indices!B496-1</f>
        <v>4.3241757511005563E-2</v>
      </c>
      <c r="H229" s="5">
        <f t="shared" si="21"/>
        <v>0.97376244348982188</v>
      </c>
      <c r="I229" s="20">
        <f t="shared" si="24"/>
        <v>4.2107199454711135E-2</v>
      </c>
      <c r="J229">
        <v>1</v>
      </c>
      <c r="K229" s="13">
        <f t="shared" si="25"/>
        <v>4.2107199454711135E-2</v>
      </c>
      <c r="M229" s="3">
        <v>40939</v>
      </c>
      <c r="N229" s="5">
        <f>indices!D497/indices!D496-1</f>
        <v>-4.1077133728889548E-3</v>
      </c>
      <c r="O229" s="5">
        <f t="shared" si="22"/>
        <v>0.97376244348982188</v>
      </c>
      <c r="P229" s="20">
        <f t="shared" si="26"/>
        <v>-3.9999370111401663E-3</v>
      </c>
      <c r="Q229">
        <v>1</v>
      </c>
      <c r="R229" s="13">
        <f t="shared" si="27"/>
        <v>0.97376244348982188</v>
      </c>
    </row>
    <row r="230" spans="1:18" x14ac:dyDescent="0.3">
      <c r="A230" s="3">
        <v>40968</v>
      </c>
      <c r="B230" s="13">
        <v>0.96433435547078139</v>
      </c>
      <c r="C230" s="13">
        <v>0.16743862762963319</v>
      </c>
      <c r="D230" s="13">
        <f t="shared" si="23"/>
        <v>0.98598323033995949</v>
      </c>
      <c r="F230" s="3">
        <v>40968</v>
      </c>
      <c r="G230" s="5">
        <f>indices!B498/indices!B497-1</f>
        <v>3.2907960547842841E-2</v>
      </c>
      <c r="H230" s="5">
        <f t="shared" si="21"/>
        <v>0.98598323033995949</v>
      </c>
      <c r="I230" s="20">
        <f t="shared" si="24"/>
        <v>3.244669724486203E-2</v>
      </c>
      <c r="J230">
        <v>1</v>
      </c>
      <c r="K230" s="13">
        <f t="shared" si="25"/>
        <v>3.244669724486203E-2</v>
      </c>
      <c r="M230" s="3">
        <v>40968</v>
      </c>
      <c r="N230" s="5">
        <f>indices!D498/indices!D497-1</f>
        <v>-9.0742438130156922E-3</v>
      </c>
      <c r="O230" s="5">
        <f t="shared" si="22"/>
        <v>0.98598323033995949</v>
      </c>
      <c r="P230" s="20">
        <f t="shared" si="26"/>
        <v>-8.9470522276496028E-3</v>
      </c>
      <c r="Q230">
        <v>1</v>
      </c>
      <c r="R230" s="13">
        <f t="shared" si="27"/>
        <v>0.98598323033995949</v>
      </c>
    </row>
    <row r="231" spans="1:18" x14ac:dyDescent="0.3">
      <c r="A231" s="3">
        <v>40998</v>
      </c>
      <c r="B231" s="13">
        <v>0.12333764786507943</v>
      </c>
      <c r="C231" s="13">
        <v>0.12333764786507943</v>
      </c>
      <c r="D231" s="13">
        <f t="shared" si="23"/>
        <v>0.99438185236529497</v>
      </c>
      <c r="F231" s="3">
        <v>40998</v>
      </c>
      <c r="G231" s="5">
        <f>indices!B499/indices!B498-1</f>
        <v>-6.2739902989710217E-3</v>
      </c>
      <c r="H231" s="5">
        <f t="shared" si="21"/>
        <v>0.99438185236529497</v>
      </c>
      <c r="I231" s="20">
        <f t="shared" si="24"/>
        <v>-6.2387420952126956E-3</v>
      </c>
      <c r="J231">
        <v>1</v>
      </c>
      <c r="K231" s="13">
        <f t="shared" si="25"/>
        <v>-6.2387420952126956E-3</v>
      </c>
      <c r="M231" s="3">
        <v>40998</v>
      </c>
      <c r="N231" s="5">
        <f>indices!D499/indices!D498-1</f>
        <v>7.7698640273795583E-3</v>
      </c>
      <c r="O231" s="5">
        <f t="shared" si="22"/>
        <v>0.99438185236529497</v>
      </c>
      <c r="P231" s="20">
        <f t="shared" si="26"/>
        <v>7.7262117841721562E-3</v>
      </c>
      <c r="Q231">
        <v>1</v>
      </c>
      <c r="R231" s="13">
        <f t="shared" si="27"/>
        <v>0.99438185236529497</v>
      </c>
    </row>
    <row r="232" spans="1:18" x14ac:dyDescent="0.3">
      <c r="A232" s="3">
        <v>41029</v>
      </c>
      <c r="B232" s="13">
        <v>0.36863014439436537</v>
      </c>
      <c r="C232" s="13">
        <v>6.4005731134792299E-2</v>
      </c>
      <c r="D232" s="13">
        <f t="shared" si="23"/>
        <v>0.99921356295972108</v>
      </c>
      <c r="F232" s="3">
        <v>41029</v>
      </c>
      <c r="G232" s="5">
        <f>indices!B500/indices!B499-1</f>
        <v>-6.0101348833743184E-2</v>
      </c>
      <c r="H232" s="5">
        <f t="shared" si="21"/>
        <v>0.99921356295972108</v>
      </c>
      <c r="I232" s="20">
        <f t="shared" si="24"/>
        <v>-6.0054082906849604E-2</v>
      </c>
      <c r="J232">
        <v>1</v>
      </c>
      <c r="K232" s="13">
        <f t="shared" si="25"/>
        <v>-6.0054082906849604E-2</v>
      </c>
      <c r="M232" s="3">
        <v>41029</v>
      </c>
      <c r="N232" s="5">
        <f>indices!D500/indices!D499-1</f>
        <v>5.5988985773289812E-3</v>
      </c>
      <c r="O232" s="5">
        <f t="shared" si="22"/>
        <v>0.99921356295972108</v>
      </c>
      <c r="P232" s="20">
        <f t="shared" si="26"/>
        <v>5.5944953961030051E-3</v>
      </c>
      <c r="Q232">
        <v>1</v>
      </c>
      <c r="R232" s="13">
        <f t="shared" si="27"/>
        <v>0.99921356295972108</v>
      </c>
    </row>
    <row r="233" spans="1:18" x14ac:dyDescent="0.3">
      <c r="A233" s="3">
        <v>41060</v>
      </c>
      <c r="B233" s="13">
        <v>0.31418464715883304</v>
      </c>
      <c r="C233" s="13">
        <v>5.4552288678850744E-2</v>
      </c>
      <c r="D233" s="13">
        <f t="shared" si="23"/>
        <v>0.99951304405287877</v>
      </c>
      <c r="F233" s="3">
        <v>41060</v>
      </c>
      <c r="G233" s="5">
        <f>indices!B501/indices!B500-1</f>
        <v>4.1202510736702891E-2</v>
      </c>
      <c r="H233" s="5">
        <f t="shared" si="21"/>
        <v>0.99951304405287877</v>
      </c>
      <c r="I233" s="20">
        <f t="shared" si="24"/>
        <v>4.1182446929063324E-2</v>
      </c>
      <c r="J233">
        <v>1</v>
      </c>
      <c r="K233" s="13">
        <f t="shared" si="25"/>
        <v>4.1182446929063324E-2</v>
      </c>
      <c r="M233" s="3">
        <v>41060</v>
      </c>
      <c r="N233" s="5">
        <f>indices!D501/indices!D500-1</f>
        <v>-2.9207740051112596E-3</v>
      </c>
      <c r="O233" s="5">
        <f t="shared" si="22"/>
        <v>0.99951304405287877</v>
      </c>
      <c r="P233" s="20">
        <f t="shared" si="26"/>
        <v>-2.9193517168392734E-3</v>
      </c>
      <c r="Q233">
        <v>1</v>
      </c>
      <c r="R233" s="13">
        <f t="shared" si="27"/>
        <v>0.99951304405287877</v>
      </c>
    </row>
    <row r="234" spans="1:18" x14ac:dyDescent="0.3">
      <c r="A234" s="3">
        <v>41089</v>
      </c>
      <c r="B234" s="13">
        <v>0.30898078568923176</v>
      </c>
      <c r="C234" s="13">
        <v>5.3648735447648699E-2</v>
      </c>
      <c r="D234" s="13">
        <f t="shared" si="23"/>
        <v>0.99953683827562423</v>
      </c>
      <c r="F234" s="3">
        <v>41089</v>
      </c>
      <c r="G234" s="5">
        <f>indices!B502/indices!B501-1</f>
        <v>1.3888712618295163E-2</v>
      </c>
      <c r="H234" s="5">
        <f t="shared" si="21"/>
        <v>0.99953683827562423</v>
      </c>
      <c r="I234" s="20">
        <f t="shared" si="24"/>
        <v>1.3882279898209513E-2</v>
      </c>
      <c r="J234">
        <v>1</v>
      </c>
      <c r="K234" s="13">
        <f t="shared" si="25"/>
        <v>1.3882279898209513E-2</v>
      </c>
      <c r="M234" s="3">
        <v>41089</v>
      </c>
      <c r="N234" s="5">
        <f>indices!D502/indices!D501-1</f>
        <v>1.0801904064445145E-2</v>
      </c>
      <c r="O234" s="5">
        <f t="shared" si="22"/>
        <v>0.99953683827562423</v>
      </c>
      <c r="P234" s="20">
        <f t="shared" si="26"/>
        <v>1.0796901035932114E-2</v>
      </c>
      <c r="Q234">
        <v>1</v>
      </c>
      <c r="R234" s="13">
        <f t="shared" si="27"/>
        <v>0.99953683827562423</v>
      </c>
    </row>
    <row r="235" spans="1:18" x14ac:dyDescent="0.3">
      <c r="A235" s="3">
        <v>41121</v>
      </c>
      <c r="B235" s="13">
        <v>0.20471288619524597</v>
      </c>
      <c r="C235" s="13">
        <v>3.5544564525962101E-2</v>
      </c>
      <c r="D235" s="13">
        <f t="shared" si="23"/>
        <v>0.9998652833281938</v>
      </c>
      <c r="F235" s="3">
        <v>41121</v>
      </c>
      <c r="G235" s="5">
        <f>indices!B503/indices!B502-1</f>
        <v>2.2523387103504211E-2</v>
      </c>
      <c r="H235" s="5">
        <f t="shared" si="21"/>
        <v>0.9998652833281938</v>
      </c>
      <c r="I235" s="20">
        <f t="shared" si="24"/>
        <v>2.2520352827755823E-2</v>
      </c>
      <c r="J235">
        <v>1</v>
      </c>
      <c r="K235" s="13">
        <f t="shared" si="25"/>
        <v>2.2520352827755823E-2</v>
      </c>
      <c r="M235" s="3">
        <v>41121</v>
      </c>
      <c r="N235" s="5">
        <f>indices!D503/indices!D502-1</f>
        <v>-2.5357725049809376E-3</v>
      </c>
      <c r="O235" s="5">
        <f t="shared" si="22"/>
        <v>0.9998652833281938</v>
      </c>
      <c r="P235" s="20">
        <f t="shared" si="26"/>
        <v>-2.5354308941486089E-3</v>
      </c>
      <c r="Q235">
        <v>1</v>
      </c>
      <c r="R235" s="13">
        <f t="shared" si="27"/>
        <v>0.9998652833281938</v>
      </c>
    </row>
    <row r="236" spans="1:18" x14ac:dyDescent="0.3">
      <c r="A236" s="3">
        <v>41152</v>
      </c>
      <c r="B236" s="13">
        <v>0.33100963730900901</v>
      </c>
      <c r="C236" s="13">
        <v>5.7473633588575795E-2</v>
      </c>
      <c r="D236" s="13">
        <f t="shared" si="23"/>
        <v>0.99943056420074139</v>
      </c>
      <c r="F236" s="3">
        <v>41152</v>
      </c>
      <c r="G236" s="5">
        <f>indices!B504/indices!B503-1</f>
        <v>2.5842650779400955E-2</v>
      </c>
      <c r="H236" s="5">
        <f t="shared" si="21"/>
        <v>0.99943056420074139</v>
      </c>
      <c r="I236" s="20">
        <f t="shared" si="24"/>
        <v>2.5827935048899426E-2</v>
      </c>
      <c r="J236">
        <v>1</v>
      </c>
      <c r="K236" s="13">
        <f t="shared" si="25"/>
        <v>2.5827935048899426E-2</v>
      </c>
      <c r="M236" s="3">
        <v>41152</v>
      </c>
      <c r="N236" s="5">
        <f>indices!D504/indices!D503-1</f>
        <v>-1.8158707100054405E-3</v>
      </c>
      <c r="O236" s="5">
        <f t="shared" si="22"/>
        <v>0.99943056420074139</v>
      </c>
      <c r="P236" s="20">
        <f t="shared" si="26"/>
        <v>-1.8148366882163383E-3</v>
      </c>
      <c r="Q236">
        <v>1</v>
      </c>
      <c r="R236" s="13">
        <f t="shared" si="27"/>
        <v>0.99943056420074139</v>
      </c>
    </row>
    <row r="237" spans="1:18" x14ac:dyDescent="0.3">
      <c r="A237" s="3">
        <v>41180</v>
      </c>
      <c r="B237" s="13">
        <v>0.50033447128938369</v>
      </c>
      <c r="C237" s="13">
        <v>8.6873724609338399E-2</v>
      </c>
      <c r="D237" s="13">
        <f t="shared" si="23"/>
        <v>0.99803436983552407</v>
      </c>
      <c r="F237" s="3">
        <v>41180</v>
      </c>
      <c r="G237" s="5">
        <f>indices!B505/indices!B504-1</f>
        <v>-1.8465112393741934E-2</v>
      </c>
      <c r="H237" s="5">
        <f t="shared" si="21"/>
        <v>0.99803436983552407</v>
      </c>
      <c r="I237" s="20">
        <f t="shared" si="24"/>
        <v>-1.8428816811830357E-2</v>
      </c>
      <c r="J237">
        <v>1</v>
      </c>
      <c r="K237" s="13">
        <f t="shared" si="25"/>
        <v>-1.8428816811830357E-2</v>
      </c>
      <c r="M237" s="3">
        <v>41180</v>
      </c>
      <c r="N237" s="5">
        <f>indices!D505/indices!D504-1</f>
        <v>-1.2734218664726127E-3</v>
      </c>
      <c r="O237" s="5">
        <f t="shared" si="22"/>
        <v>0.99803436983552407</v>
      </c>
      <c r="P237" s="20">
        <f t="shared" si="26"/>
        <v>-1.2709187900397708E-3</v>
      </c>
      <c r="Q237">
        <v>1</v>
      </c>
      <c r="R237" s="13">
        <f t="shared" si="27"/>
        <v>0.99803436983552407</v>
      </c>
    </row>
    <row r="238" spans="1:18" x14ac:dyDescent="0.3">
      <c r="A238" s="3">
        <v>41213</v>
      </c>
      <c r="B238" s="13">
        <v>0.15985757241124496</v>
      </c>
      <c r="C238" s="13">
        <v>2.7756278088502229E-2</v>
      </c>
      <c r="D238" s="13">
        <f t="shared" si="23"/>
        <v>0.99993585014812914</v>
      </c>
      <c r="F238" s="3">
        <v>41213</v>
      </c>
      <c r="G238" s="5">
        <f>indices!B506/indices!B505-1</f>
        <v>5.7993685942507867E-3</v>
      </c>
      <c r="H238" s="5">
        <f t="shared" si="21"/>
        <v>0.99993585014812914</v>
      </c>
      <c r="I238" s="20">
        <f t="shared" si="24"/>
        <v>5.7989965656145212E-3</v>
      </c>
      <c r="J238">
        <v>1</v>
      </c>
      <c r="K238" s="13">
        <f t="shared" si="25"/>
        <v>5.7989965656145212E-3</v>
      </c>
      <c r="M238" s="3">
        <v>41213</v>
      </c>
      <c r="N238" s="5">
        <f>indices!D506/indices!D505-1</f>
        <v>-1.5482695810564717E-3</v>
      </c>
      <c r="O238" s="5">
        <f t="shared" si="22"/>
        <v>0.99993585014812914</v>
      </c>
      <c r="P238" s="20">
        <f t="shared" si="26"/>
        <v>-1.5481702597921908E-3</v>
      </c>
      <c r="Q238">
        <v>1</v>
      </c>
      <c r="R238" s="13">
        <f t="shared" si="27"/>
        <v>0.99993585014812914</v>
      </c>
    </row>
    <row r="239" spans="1:18" x14ac:dyDescent="0.3">
      <c r="A239" s="3">
        <v>41243</v>
      </c>
      <c r="B239" s="13">
        <v>0.15401315285400946</v>
      </c>
      <c r="C239" s="13">
        <v>2.6741503923915336E-2</v>
      </c>
      <c r="D239" s="13">
        <f t="shared" si="23"/>
        <v>0.99994263190432742</v>
      </c>
      <c r="F239" s="3">
        <v>41243</v>
      </c>
      <c r="G239" s="5">
        <f>indices!B507/indices!B506-1</f>
        <v>9.1142790371581128E-3</v>
      </c>
      <c r="H239" s="5">
        <f t="shared" si="21"/>
        <v>0.99994263190432742</v>
      </c>
      <c r="I239" s="20">
        <f t="shared" si="24"/>
        <v>9.1137561683263223E-3</v>
      </c>
      <c r="J239">
        <v>1</v>
      </c>
      <c r="K239" s="13">
        <f t="shared" si="25"/>
        <v>9.1137561683263223E-3</v>
      </c>
      <c r="M239" s="3">
        <v>41243</v>
      </c>
      <c r="N239" s="5">
        <f>indices!D507/indices!D506-1</f>
        <v>-4.560795402718254E-3</v>
      </c>
      <c r="O239" s="5">
        <f t="shared" si="22"/>
        <v>0.99994263190432742</v>
      </c>
      <c r="P239" s="20">
        <f t="shared" si="26"/>
        <v>-4.5605337585712478E-3</v>
      </c>
      <c r="Q239">
        <v>1</v>
      </c>
      <c r="R239" s="13">
        <f t="shared" si="27"/>
        <v>0.99994263190432742</v>
      </c>
    </row>
    <row r="240" spans="1:18" x14ac:dyDescent="0.3">
      <c r="A240" s="3">
        <v>41274</v>
      </c>
      <c r="B240" s="13">
        <v>0.1012142402484251</v>
      </c>
      <c r="C240" s="13">
        <v>1.7573960097583361E-2</v>
      </c>
      <c r="D240" s="13">
        <f t="shared" si="23"/>
        <v>0.99998371724810409</v>
      </c>
      <c r="F240" s="3">
        <v>41274</v>
      </c>
      <c r="G240" s="5">
        <f>indices!B508/indices!B507-1</f>
        <v>5.1796010285732441E-2</v>
      </c>
      <c r="H240" s="5">
        <f t="shared" si="21"/>
        <v>0.99998371724810409</v>
      </c>
      <c r="I240" s="20">
        <f t="shared" si="24"/>
        <v>5.179516690414776E-2</v>
      </c>
      <c r="J240">
        <v>1</v>
      </c>
      <c r="K240" s="13">
        <f t="shared" si="25"/>
        <v>5.179516690414776E-2</v>
      </c>
      <c r="M240" s="3">
        <v>41274</v>
      </c>
      <c r="N240" s="5">
        <f>indices!D508/indices!D507-1</f>
        <v>-1.0262989095573993E-2</v>
      </c>
      <c r="O240" s="5">
        <f t="shared" si="22"/>
        <v>0.99998371724810409</v>
      </c>
      <c r="P240" s="20">
        <f t="shared" si="26"/>
        <v>-1.026282198586884E-2</v>
      </c>
      <c r="Q240">
        <v>1</v>
      </c>
      <c r="R240" s="13">
        <f t="shared" si="27"/>
        <v>0.99998371724810409</v>
      </c>
    </row>
    <row r="241" spans="1:18" x14ac:dyDescent="0.3">
      <c r="A241" s="3">
        <v>41305</v>
      </c>
      <c r="B241" s="13">
        <v>0.34364772814423628</v>
      </c>
      <c r="C241" s="13">
        <v>5.9668001727908586E-2</v>
      </c>
      <c r="D241" s="13">
        <f t="shared" si="23"/>
        <v>0.99936283270876625</v>
      </c>
      <c r="F241" s="3">
        <v>41305</v>
      </c>
      <c r="G241" s="5">
        <f>indices!B509/indices!B508-1</f>
        <v>1.3575485164151191E-2</v>
      </c>
      <c r="H241" s="5">
        <f t="shared" si="21"/>
        <v>0.99936283270876625</v>
      </c>
      <c r="I241" s="20">
        <f t="shared" si="24"/>
        <v>1.3566835309041965E-2</v>
      </c>
      <c r="J241">
        <v>1</v>
      </c>
      <c r="K241" s="13">
        <f t="shared" si="25"/>
        <v>1.3566835309041965E-2</v>
      </c>
      <c r="M241" s="3">
        <v>41305</v>
      </c>
      <c r="N241" s="5">
        <f>indices!D509/indices!D508-1</f>
        <v>2.2220164799555686E-3</v>
      </c>
      <c r="O241" s="5">
        <f t="shared" si="22"/>
        <v>0.99936283270876625</v>
      </c>
      <c r="P241" s="20">
        <f t="shared" si="26"/>
        <v>2.2206006837339584E-3</v>
      </c>
      <c r="Q241">
        <v>1</v>
      </c>
      <c r="R241" s="13">
        <f t="shared" si="27"/>
        <v>0.99936283270876625</v>
      </c>
    </row>
    <row r="242" spans="1:18" x14ac:dyDescent="0.3">
      <c r="A242" s="3">
        <v>41333</v>
      </c>
      <c r="B242" s="13">
        <v>0.19606052137298971</v>
      </c>
      <c r="C242" s="13">
        <v>3.404224317510425E-2</v>
      </c>
      <c r="D242" s="13">
        <f t="shared" si="23"/>
        <v>0.99988165262473483</v>
      </c>
      <c r="F242" s="3">
        <v>41333</v>
      </c>
      <c r="G242" s="5">
        <f>indices!B510/indices!B509-1</f>
        <v>3.7502996344459749E-2</v>
      </c>
      <c r="H242" s="5">
        <f t="shared" si="21"/>
        <v>0.99988165262473483</v>
      </c>
      <c r="I242" s="20">
        <f t="shared" si="24"/>
        <v>3.74985579632778E-2</v>
      </c>
      <c r="J242">
        <v>1</v>
      </c>
      <c r="K242" s="13">
        <f t="shared" si="25"/>
        <v>3.74985579632778E-2</v>
      </c>
      <c r="M242" s="3">
        <v>41333</v>
      </c>
      <c r="N242" s="5">
        <f>indices!D510/indices!D509-1</f>
        <v>-2.3094688221708681E-3</v>
      </c>
      <c r="O242" s="5">
        <f t="shared" si="22"/>
        <v>0.99988165262473483</v>
      </c>
      <c r="P242" s="20">
        <f t="shared" si="26"/>
        <v>-2.3091955025975074E-3</v>
      </c>
      <c r="Q242">
        <v>1</v>
      </c>
      <c r="R242" s="13">
        <f t="shared" si="27"/>
        <v>0.99988165262473483</v>
      </c>
    </row>
    <row r="243" spans="1:18" x14ac:dyDescent="0.3">
      <c r="A243" s="3">
        <v>41362</v>
      </c>
      <c r="B243" s="13">
        <v>0.4862973587055075</v>
      </c>
      <c r="C243" s="13">
        <v>8.4436442505270409E-2</v>
      </c>
      <c r="D243" s="13">
        <f t="shared" si="23"/>
        <v>0.99819511486155421</v>
      </c>
      <c r="F243" s="3">
        <v>41362</v>
      </c>
      <c r="G243" s="5">
        <f>indices!B511/indices!B510-1</f>
        <v>1.9266800238262771E-2</v>
      </c>
      <c r="H243" s="5">
        <f t="shared" si="21"/>
        <v>0.99819511486155421</v>
      </c>
      <c r="I243" s="20">
        <f t="shared" si="24"/>
        <v>1.9232025876847327E-2</v>
      </c>
      <c r="J243">
        <v>1</v>
      </c>
      <c r="K243" s="13">
        <f t="shared" si="25"/>
        <v>1.9232025876847327E-2</v>
      </c>
      <c r="M243" s="3">
        <v>41362</v>
      </c>
      <c r="N243" s="5">
        <f>indices!D511/indices!D510-1</f>
        <v>7.314814814814774E-3</v>
      </c>
      <c r="O243" s="5">
        <f t="shared" si="22"/>
        <v>0.99819511486155421</v>
      </c>
      <c r="P243" s="20">
        <f t="shared" si="26"/>
        <v>7.3016124142650319E-3</v>
      </c>
      <c r="Q243">
        <v>1</v>
      </c>
      <c r="R243" s="13">
        <f t="shared" si="27"/>
        <v>0.99819511486155421</v>
      </c>
    </row>
    <row r="244" spans="1:18" x14ac:dyDescent="0.3">
      <c r="A244" s="3">
        <v>41394</v>
      </c>
      <c r="B244" s="13">
        <v>0.24178560667457558</v>
      </c>
      <c r="C244" s="13">
        <v>4.1981549171734196E-2</v>
      </c>
      <c r="D244" s="13">
        <f t="shared" si="23"/>
        <v>0.9997780452200179</v>
      </c>
      <c r="F244" s="3">
        <v>41394</v>
      </c>
      <c r="G244" s="5">
        <f>indices!B512/indices!B511-1</f>
        <v>2.3390073031996694E-2</v>
      </c>
      <c r="H244" s="5">
        <f t="shared" si="21"/>
        <v>0.9997780452200179</v>
      </c>
      <c r="I244" s="20">
        <f t="shared" si="24"/>
        <v>2.3384881493483112E-2</v>
      </c>
      <c r="J244">
        <v>1</v>
      </c>
      <c r="K244" s="13">
        <f t="shared" si="25"/>
        <v>2.3384881493483112E-2</v>
      </c>
      <c r="M244" s="3">
        <v>41394</v>
      </c>
      <c r="N244" s="5">
        <f>indices!D512/indices!D511-1</f>
        <v>-2.0590127769096522E-2</v>
      </c>
      <c r="O244" s="5">
        <f t="shared" si="22"/>
        <v>0.9997780452200179</v>
      </c>
      <c r="P244" s="20">
        <f t="shared" si="26"/>
        <v>-2.0585557691817729E-2</v>
      </c>
      <c r="Q244">
        <v>1</v>
      </c>
      <c r="R244" s="13">
        <f t="shared" si="27"/>
        <v>0.9997780452200179</v>
      </c>
    </row>
    <row r="245" spans="1:18" x14ac:dyDescent="0.3">
      <c r="A245" s="3">
        <v>41425</v>
      </c>
      <c r="B245" s="13">
        <v>0.24190314476076705</v>
      </c>
      <c r="C245" s="13">
        <v>4.2001957462421406E-2</v>
      </c>
      <c r="D245" s="13">
        <f t="shared" si="23"/>
        <v>0.99977772139317211</v>
      </c>
      <c r="F245" s="3">
        <v>41425</v>
      </c>
      <c r="G245" s="5">
        <f>indices!B513/indices!B512-1</f>
        <v>-1.3428114595806839E-2</v>
      </c>
      <c r="H245" s="5">
        <f t="shared" si="21"/>
        <v>0.99977772139317211</v>
      </c>
      <c r="I245" s="20">
        <f t="shared" si="24"/>
        <v>-1.3425129813202158E-2</v>
      </c>
      <c r="J245">
        <v>1</v>
      </c>
      <c r="K245" s="13">
        <f t="shared" si="25"/>
        <v>-1.3425129813202158E-2</v>
      </c>
      <c r="M245" s="3">
        <v>41425</v>
      </c>
      <c r="N245" s="5">
        <f>indices!D513/indices!D512-1</f>
        <v>-1.8676677616142556E-2</v>
      </c>
      <c r="O245" s="5">
        <f t="shared" si="22"/>
        <v>0.99977772139317211</v>
      </c>
      <c r="P245" s="20">
        <f t="shared" si="26"/>
        <v>-1.8672526190261867E-2</v>
      </c>
      <c r="Q245">
        <v>1</v>
      </c>
      <c r="R245" s="13">
        <f t="shared" si="27"/>
        <v>0.99977772139317211</v>
      </c>
    </row>
    <row r="246" spans="1:18" x14ac:dyDescent="0.3">
      <c r="A246" s="3">
        <v>41453</v>
      </c>
      <c r="B246" s="13">
        <v>0.37603470517060689</v>
      </c>
      <c r="C246" s="13">
        <v>6.5291394647183518E-2</v>
      </c>
      <c r="D246" s="13">
        <f t="shared" si="23"/>
        <v>0.99916522736104152</v>
      </c>
      <c r="F246" s="3">
        <v>41453</v>
      </c>
      <c r="G246" s="5">
        <f>indices!B514/indices!B513-1</f>
        <v>5.0886461380873271E-2</v>
      </c>
      <c r="H246" s="5">
        <f t="shared" si="21"/>
        <v>0.99916522736104152</v>
      </c>
      <c r="I246" s="20">
        <f t="shared" si="24"/>
        <v>5.0843982755219098E-2</v>
      </c>
      <c r="J246">
        <v>1</v>
      </c>
      <c r="K246" s="13">
        <f t="shared" si="25"/>
        <v>5.0843982755219098E-2</v>
      </c>
      <c r="M246" s="3">
        <v>41453</v>
      </c>
      <c r="N246" s="5">
        <f>indices!D514/indices!D513-1</f>
        <v>-1.8171384850803607E-3</v>
      </c>
      <c r="O246" s="5">
        <f t="shared" si="22"/>
        <v>0.99916522736104152</v>
      </c>
      <c r="P246" s="20">
        <f t="shared" si="26"/>
        <v>-1.8156215875918171E-3</v>
      </c>
      <c r="Q246">
        <v>1</v>
      </c>
      <c r="R246" s="13">
        <f t="shared" si="27"/>
        <v>0.99916522736104152</v>
      </c>
    </row>
    <row r="247" spans="1:18" x14ac:dyDescent="0.3">
      <c r="A247" s="3">
        <v>41486</v>
      </c>
      <c r="B247" s="13">
        <v>0.15002019392998048</v>
      </c>
      <c r="C247" s="13">
        <v>2.6048201275691716E-2</v>
      </c>
      <c r="D247" s="13">
        <f t="shared" si="23"/>
        <v>0.99994697913653419</v>
      </c>
      <c r="F247" s="3">
        <v>41486</v>
      </c>
      <c r="G247" s="5">
        <f>indices!B515/indices!B514-1</f>
        <v>-2.8961318147223469E-2</v>
      </c>
      <c r="H247" s="5">
        <f t="shared" si="21"/>
        <v>0.99994697913653419</v>
      </c>
      <c r="I247" s="20">
        <f t="shared" si="24"/>
        <v>-2.8959782593128196E-2</v>
      </c>
      <c r="J247">
        <v>1</v>
      </c>
      <c r="K247" s="13">
        <f t="shared" si="25"/>
        <v>-2.8959782593128196E-2</v>
      </c>
      <c r="M247" s="3">
        <v>41486</v>
      </c>
      <c r="N247" s="5">
        <f>indices!D515/indices!D514-1</f>
        <v>-8.3357286576603018E-3</v>
      </c>
      <c r="O247" s="5">
        <f t="shared" si="22"/>
        <v>0.99994697913653419</v>
      </c>
      <c r="P247" s="20">
        <f t="shared" si="26"/>
        <v>-8.3352866901292566E-3</v>
      </c>
      <c r="Q247">
        <v>1</v>
      </c>
      <c r="R247" s="13">
        <f t="shared" si="27"/>
        <v>0.99994697913653419</v>
      </c>
    </row>
    <row r="248" spans="1:18" x14ac:dyDescent="0.3">
      <c r="A248" s="3">
        <v>41516</v>
      </c>
      <c r="B248" s="13">
        <v>0.40980701034580508</v>
      </c>
      <c r="C248" s="13">
        <v>7.1155323893657085E-2</v>
      </c>
      <c r="D248" s="13">
        <f t="shared" si="23"/>
        <v>0.99891959400890484</v>
      </c>
      <c r="F248" s="3">
        <v>41516</v>
      </c>
      <c r="G248" s="5">
        <f>indices!B516/indices!B515-1</f>
        <v>3.135828612287539E-2</v>
      </c>
      <c r="H248" s="5">
        <f t="shared" si="21"/>
        <v>0.99891959400890484</v>
      </c>
      <c r="I248" s="20">
        <f t="shared" si="24"/>
        <v>3.1324406442677762E-2</v>
      </c>
      <c r="J248">
        <v>1</v>
      </c>
      <c r="K248" s="13">
        <f t="shared" si="25"/>
        <v>3.1324406442677762E-2</v>
      </c>
      <c r="M248" s="3">
        <v>41516</v>
      </c>
      <c r="N248" s="5">
        <f>indices!D516/indices!D515-1</f>
        <v>6.8599033816425514E-3</v>
      </c>
      <c r="O248" s="5">
        <f t="shared" si="22"/>
        <v>0.99891959400890484</v>
      </c>
      <c r="P248" s="20">
        <f t="shared" si="26"/>
        <v>6.8524919009306908E-3</v>
      </c>
      <c r="Q248">
        <v>1</v>
      </c>
      <c r="R248" s="13">
        <f t="shared" si="27"/>
        <v>0.99891959400890484</v>
      </c>
    </row>
    <row r="249" spans="1:18" x14ac:dyDescent="0.3">
      <c r="A249" s="3">
        <v>41547</v>
      </c>
      <c r="B249" s="13">
        <v>0.60818425201335702</v>
      </c>
      <c r="C249" s="13">
        <v>0.1055998222248932</v>
      </c>
      <c r="D249" s="13">
        <f t="shared" si="23"/>
        <v>0.99647142542844114</v>
      </c>
      <c r="F249" s="3">
        <v>41547</v>
      </c>
      <c r="G249" s="5">
        <f>indices!B517/indices!B516-1</f>
        <v>4.5967241965482186E-2</v>
      </c>
      <c r="H249" s="5">
        <f t="shared" si="21"/>
        <v>0.99647142542844114</v>
      </c>
      <c r="I249" s="20">
        <f t="shared" si="24"/>
        <v>4.580504312435809E-2</v>
      </c>
      <c r="J249">
        <v>1</v>
      </c>
      <c r="K249" s="13">
        <f t="shared" si="25"/>
        <v>4.580504312435809E-2</v>
      </c>
      <c r="M249" s="3">
        <v>41547</v>
      </c>
      <c r="N249" s="5">
        <f>indices!D517/indices!D516-1</f>
        <v>5.1818443527491542E-3</v>
      </c>
      <c r="O249" s="5">
        <f t="shared" si="22"/>
        <v>0.99647142542844114</v>
      </c>
      <c r="P249" s="20">
        <f t="shared" si="26"/>
        <v>5.1635598285322678E-3</v>
      </c>
      <c r="Q249">
        <v>1</v>
      </c>
      <c r="R249" s="13">
        <f t="shared" si="27"/>
        <v>0.99647142542844114</v>
      </c>
    </row>
    <row r="250" spans="1:18" x14ac:dyDescent="0.3">
      <c r="A250" s="3">
        <v>41578</v>
      </c>
      <c r="B250" s="13">
        <v>0.31417316246838123</v>
      </c>
      <c r="C250" s="13">
        <v>5.4550294577119227E-2</v>
      </c>
      <c r="D250" s="13">
        <f t="shared" si="23"/>
        <v>0.99951309744275108</v>
      </c>
      <c r="F250" s="3">
        <v>41578</v>
      </c>
      <c r="G250" s="5">
        <f>indices!B518/indices!B517-1</f>
        <v>3.0473950715244058E-2</v>
      </c>
      <c r="H250" s="5">
        <f t="shared" ref="H250:H253" si="28">D250</f>
        <v>0.99951309744275108</v>
      </c>
      <c r="I250" s="20">
        <f t="shared" si="24"/>
        <v>3.0459112870711329E-2</v>
      </c>
      <c r="J250">
        <v>1</v>
      </c>
      <c r="K250" s="13">
        <f t="shared" si="25"/>
        <v>3.0459112870711329E-2</v>
      </c>
      <c r="M250" s="3">
        <v>41578</v>
      </c>
      <c r="N250" s="5">
        <f>indices!D518/indices!D517-1</f>
        <v>-6.5871121718377168E-3</v>
      </c>
      <c r="O250" s="5">
        <f t="shared" ref="O250:O253" si="29">D250</f>
        <v>0.99951309744275108</v>
      </c>
      <c r="P250" s="20">
        <f t="shared" si="26"/>
        <v>-6.5839048900763631E-3</v>
      </c>
      <c r="Q250">
        <v>1</v>
      </c>
      <c r="R250" s="13">
        <f t="shared" si="27"/>
        <v>0.99951309744275108</v>
      </c>
    </row>
    <row r="251" spans="1:18" x14ac:dyDescent="0.3">
      <c r="A251" s="3">
        <v>41607</v>
      </c>
      <c r="B251" s="13">
        <v>5.062004731665249E-2</v>
      </c>
      <c r="C251" s="13">
        <v>8.7892246140184281E-3</v>
      </c>
      <c r="D251" s="13">
        <f t="shared" si="23"/>
        <v>0.99999796308620381</v>
      </c>
      <c r="F251" s="3">
        <v>41607</v>
      </c>
      <c r="G251" s="5">
        <f>indices!B519/indices!B518-1</f>
        <v>2.5317590886038355E-2</v>
      </c>
      <c r="H251" s="5">
        <f t="shared" si="28"/>
        <v>0.99999796308620381</v>
      </c>
      <c r="I251" s="20">
        <f t="shared" si="24"/>
        <v>2.5317539316288194E-2</v>
      </c>
      <c r="J251">
        <v>1</v>
      </c>
      <c r="K251" s="13">
        <f t="shared" si="25"/>
        <v>2.5317539316288194E-2</v>
      </c>
      <c r="M251" s="3">
        <v>41607</v>
      </c>
      <c r="N251" s="5">
        <f>indices!D519/indices!D518-1</f>
        <v>-8.3605612146838704E-3</v>
      </c>
      <c r="O251" s="5">
        <f t="shared" si="29"/>
        <v>0.99999796308620381</v>
      </c>
      <c r="P251" s="20">
        <f t="shared" si="26"/>
        <v>-8.3605441849413879E-3</v>
      </c>
      <c r="Q251">
        <v>1</v>
      </c>
      <c r="R251" s="13">
        <f t="shared" si="27"/>
        <v>0.99999796308620381</v>
      </c>
    </row>
    <row r="252" spans="1:18" x14ac:dyDescent="0.3">
      <c r="A252" s="3">
        <v>41639</v>
      </c>
      <c r="B252" s="13">
        <v>0.31417316246838123</v>
      </c>
      <c r="C252" s="13">
        <v>5.4550294577119227E-2</v>
      </c>
      <c r="D252" s="13">
        <v>0.99999796308620381</v>
      </c>
      <c r="F252" s="3">
        <v>41639</v>
      </c>
      <c r="G252" s="5">
        <f>indices!B520/indices!B519-1</f>
        <v>-3.4576048305128171E-2</v>
      </c>
      <c r="H252" s="5">
        <f t="shared" si="28"/>
        <v>0.99999796308620381</v>
      </c>
      <c r="I252" s="20">
        <f t="shared" si="24"/>
        <v>-3.4575977876698361E-2</v>
      </c>
      <c r="J252">
        <v>1</v>
      </c>
      <c r="K252" s="13">
        <f t="shared" si="25"/>
        <v>-3.4575977876698361E-2</v>
      </c>
      <c r="M252" s="3">
        <v>41639</v>
      </c>
      <c r="N252" s="5">
        <f>indices!D520/indices!D519-1</f>
        <v>1.2113576896986222E-2</v>
      </c>
      <c r="O252" s="5">
        <f t="shared" si="29"/>
        <v>0.99999796308620381</v>
      </c>
      <c r="P252" s="20">
        <f t="shared" si="26"/>
        <v>1.211355222267432E-2</v>
      </c>
      <c r="Q252">
        <v>1</v>
      </c>
      <c r="R252" s="13">
        <f t="shared" si="27"/>
        <v>0.99999796308620381</v>
      </c>
    </row>
    <row r="253" spans="1:18" x14ac:dyDescent="0.3">
      <c r="A253" s="3">
        <v>41670</v>
      </c>
      <c r="B253" s="13">
        <v>5.062004731665249E-2</v>
      </c>
      <c r="C253" s="13">
        <v>8.7892246140184281E-3</v>
      </c>
      <c r="D253" s="13">
        <v>1</v>
      </c>
      <c r="F253" s="3">
        <v>41670</v>
      </c>
      <c r="G253" s="5">
        <f>indices!B521/indices!B520-1</f>
        <v>4.5745794217341595E-2</v>
      </c>
      <c r="H253" s="5">
        <f t="shared" si="28"/>
        <v>1</v>
      </c>
      <c r="I253" s="20">
        <f t="shared" si="24"/>
        <v>4.5745794217341595E-2</v>
      </c>
      <c r="J253">
        <v>1</v>
      </c>
      <c r="K253" s="13">
        <f t="shared" si="25"/>
        <v>4.5745794217341595E-2</v>
      </c>
      <c r="M253" s="3">
        <v>41670</v>
      </c>
      <c r="N253" s="5">
        <f>indices!D521/indices!D520-1</f>
        <v>2.6809651474530849E-3</v>
      </c>
      <c r="O253" s="5">
        <f t="shared" si="29"/>
        <v>1</v>
      </c>
      <c r="P253" s="20">
        <f t="shared" si="26"/>
        <v>2.6809651474530849E-3</v>
      </c>
      <c r="Q253">
        <v>1</v>
      </c>
      <c r="R253" s="13">
        <f xml:space="preserve"> Q253 * O253</f>
        <v>1</v>
      </c>
    </row>
    <row r="254" spans="1:18" x14ac:dyDescent="0.3">
      <c r="A254" s="3">
        <v>41698</v>
      </c>
      <c r="B254" s="13"/>
      <c r="C254" s="13"/>
      <c r="D254" s="13"/>
      <c r="F254" s="3">
        <v>41698</v>
      </c>
      <c r="H254" s="5"/>
      <c r="I254" s="12">
        <f>SUM(I3:I253) / SUM(H3:H253)</f>
        <v>1.0305153801979057E-2</v>
      </c>
      <c r="K254" s="13"/>
      <c r="M254" s="3">
        <v>41698</v>
      </c>
      <c r="O254" s="5"/>
      <c r="P254" s="20">
        <f t="shared" si="26"/>
        <v>0</v>
      </c>
      <c r="R254" s="13">
        <f xml:space="preserve"> Q254 * O254</f>
        <v>0</v>
      </c>
    </row>
    <row r="255" spans="1:18" x14ac:dyDescent="0.3">
      <c r="B255" s="13"/>
      <c r="C255" s="13"/>
      <c r="D255" s="13"/>
      <c r="P255" s="12">
        <f>SUM(P3:P253) / SUM(O3:O253)</f>
        <v>-1.9718286471788072E-4</v>
      </c>
    </row>
  </sheetData>
  <mergeCells count="3">
    <mergeCell ref="A1:D1"/>
    <mergeCell ref="F1:G1"/>
    <mergeCell ref="M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C522"/>
  <sheetViews>
    <sheetView workbookViewId="0">
      <pane ySplit="2" topLeftCell="A3" activePane="bottomLeft" state="frozen"/>
      <selection pane="bottomLeft" activeCell="B8" sqref="B8"/>
    </sheetView>
  </sheetViews>
  <sheetFormatPr defaultRowHeight="14.4" x14ac:dyDescent="0.3"/>
  <cols>
    <col min="1" max="1" width="10.6640625" bestFit="1" customWidth="1"/>
    <col min="2" max="2" width="33" bestFit="1" customWidth="1"/>
    <col min="3" max="3" width="14.109375" customWidth="1"/>
  </cols>
  <sheetData>
    <row r="1" spans="1:3" x14ac:dyDescent="0.3">
      <c r="A1" t="s">
        <v>0</v>
      </c>
      <c r="B1" t="s">
        <v>6</v>
      </c>
    </row>
    <row r="2" spans="1:3" x14ac:dyDescent="0.3">
      <c r="A2" t="s">
        <v>1</v>
      </c>
      <c r="B2" t="s">
        <v>7</v>
      </c>
      <c r="C2" t="s">
        <v>9</v>
      </c>
    </row>
    <row r="3" spans="1:3" x14ac:dyDescent="0.3">
      <c r="A3" s="1">
        <v>25917</v>
      </c>
      <c r="B3">
        <v>39.800000000000004</v>
      </c>
    </row>
    <row r="4" spans="1:3" x14ac:dyDescent="0.3">
      <c r="A4" s="1">
        <v>25948</v>
      </c>
      <c r="B4">
        <v>39.9</v>
      </c>
    </row>
    <row r="5" spans="1:3" x14ac:dyDescent="0.3">
      <c r="A5" s="1">
        <v>25979</v>
      </c>
      <c r="B5">
        <v>39.9</v>
      </c>
    </row>
    <row r="6" spans="1:3" x14ac:dyDescent="0.3">
      <c r="A6" s="1">
        <v>26007</v>
      </c>
      <c r="B6">
        <v>40</v>
      </c>
    </row>
    <row r="7" spans="1:3" x14ac:dyDescent="0.3">
      <c r="A7" s="1">
        <v>26038</v>
      </c>
      <c r="B7">
        <v>40.1</v>
      </c>
    </row>
    <row r="8" spans="1:3" x14ac:dyDescent="0.3">
      <c r="A8" s="1">
        <v>26068</v>
      </c>
      <c r="B8">
        <v>40.300000000000004</v>
      </c>
    </row>
    <row r="9" spans="1:3" x14ac:dyDescent="0.3">
      <c r="A9" s="1">
        <v>26099</v>
      </c>
      <c r="B9">
        <v>40.5</v>
      </c>
    </row>
    <row r="10" spans="1:3" x14ac:dyDescent="0.3">
      <c r="A10" s="1">
        <v>26129</v>
      </c>
      <c r="B10">
        <v>40.6</v>
      </c>
    </row>
    <row r="11" spans="1:3" x14ac:dyDescent="0.3">
      <c r="A11" s="1">
        <v>26160</v>
      </c>
      <c r="B11">
        <v>40.700000000000003</v>
      </c>
    </row>
    <row r="12" spans="1:3" x14ac:dyDescent="0.3">
      <c r="A12" s="1">
        <v>26191</v>
      </c>
      <c r="B12">
        <v>40.800000000000004</v>
      </c>
    </row>
    <row r="13" spans="1:3" x14ac:dyDescent="0.3">
      <c r="A13" s="1">
        <v>26221</v>
      </c>
      <c r="B13">
        <v>40.9</v>
      </c>
    </row>
    <row r="14" spans="1:3" x14ac:dyDescent="0.3">
      <c r="A14" s="1">
        <v>26252</v>
      </c>
      <c r="B14">
        <v>41</v>
      </c>
    </row>
    <row r="15" spans="1:3" x14ac:dyDescent="0.3">
      <c r="A15" s="1">
        <v>26282</v>
      </c>
      <c r="B15">
        <v>41.1</v>
      </c>
      <c r="C15">
        <f>B15/B3-1</f>
        <v>3.2663316582914437E-2</v>
      </c>
    </row>
    <row r="16" spans="1:3" x14ac:dyDescent="0.3">
      <c r="A16" s="1">
        <v>26313</v>
      </c>
      <c r="B16">
        <v>41.2</v>
      </c>
      <c r="C16">
        <f t="shared" ref="C16:C79" si="0">B16/B4-1</f>
        <v>3.2581453634085378E-2</v>
      </c>
    </row>
    <row r="17" spans="1:3" x14ac:dyDescent="0.3">
      <c r="A17" s="1">
        <v>26344</v>
      </c>
      <c r="B17">
        <v>41.4</v>
      </c>
      <c r="C17">
        <f t="shared" si="0"/>
        <v>3.7593984962406068E-2</v>
      </c>
    </row>
    <row r="18" spans="1:3" x14ac:dyDescent="0.3">
      <c r="A18" s="1">
        <v>26373</v>
      </c>
      <c r="B18">
        <v>41.4</v>
      </c>
      <c r="C18">
        <f t="shared" si="0"/>
        <v>3.499999999999992E-2</v>
      </c>
    </row>
    <row r="19" spans="1:3" x14ac:dyDescent="0.3">
      <c r="A19" s="1">
        <v>26404</v>
      </c>
      <c r="B19">
        <v>41.5</v>
      </c>
      <c r="C19">
        <f t="shared" si="0"/>
        <v>3.4912718204488824E-2</v>
      </c>
    </row>
    <row r="20" spans="1:3" x14ac:dyDescent="0.3">
      <c r="A20" s="1">
        <v>26434</v>
      </c>
      <c r="B20">
        <v>41.6</v>
      </c>
      <c r="C20">
        <f t="shared" si="0"/>
        <v>3.2258064516129004E-2</v>
      </c>
    </row>
    <row r="21" spans="1:3" x14ac:dyDescent="0.3">
      <c r="A21" s="1">
        <v>26465</v>
      </c>
      <c r="B21">
        <v>41.7</v>
      </c>
      <c r="C21">
        <f t="shared" si="0"/>
        <v>2.9629629629629672E-2</v>
      </c>
    </row>
    <row r="22" spans="1:3" x14ac:dyDescent="0.3">
      <c r="A22" s="1">
        <v>26495</v>
      </c>
      <c r="B22">
        <v>41.800000000000004</v>
      </c>
      <c r="C22">
        <f t="shared" si="0"/>
        <v>2.9556650246305383E-2</v>
      </c>
    </row>
    <row r="23" spans="1:3" x14ac:dyDescent="0.3">
      <c r="A23" s="1">
        <v>26526</v>
      </c>
      <c r="B23">
        <v>41.9</v>
      </c>
      <c r="C23">
        <f t="shared" si="0"/>
        <v>2.9484029484029284E-2</v>
      </c>
    </row>
    <row r="24" spans="1:3" x14ac:dyDescent="0.3">
      <c r="A24" s="1">
        <v>26557</v>
      </c>
      <c r="B24">
        <v>42.1</v>
      </c>
      <c r="C24">
        <f t="shared" si="0"/>
        <v>3.1862745098039102E-2</v>
      </c>
    </row>
    <row r="25" spans="1:3" x14ac:dyDescent="0.3">
      <c r="A25" s="1">
        <v>26587</v>
      </c>
      <c r="B25">
        <v>42.2</v>
      </c>
      <c r="C25">
        <f t="shared" si="0"/>
        <v>3.1784841075794823E-2</v>
      </c>
    </row>
    <row r="26" spans="1:3" x14ac:dyDescent="0.3">
      <c r="A26" s="1">
        <v>26618</v>
      </c>
      <c r="B26">
        <v>42.4</v>
      </c>
      <c r="C26">
        <f t="shared" si="0"/>
        <v>3.4146341463414664E-2</v>
      </c>
    </row>
    <row r="27" spans="1:3" x14ac:dyDescent="0.3">
      <c r="A27" s="1">
        <v>26648</v>
      </c>
      <c r="B27">
        <v>42.5</v>
      </c>
      <c r="C27">
        <f t="shared" si="0"/>
        <v>3.4063260340632562E-2</v>
      </c>
    </row>
    <row r="28" spans="1:3" x14ac:dyDescent="0.3">
      <c r="A28" s="1">
        <v>26679</v>
      </c>
      <c r="B28">
        <v>42.7</v>
      </c>
      <c r="C28">
        <f t="shared" si="0"/>
        <v>3.6407766990291357E-2</v>
      </c>
    </row>
    <row r="29" spans="1:3" x14ac:dyDescent="0.3">
      <c r="A29" s="1">
        <v>26710</v>
      </c>
      <c r="B29">
        <v>43</v>
      </c>
      <c r="C29">
        <f t="shared" si="0"/>
        <v>3.8647342995169032E-2</v>
      </c>
    </row>
    <row r="30" spans="1:3" x14ac:dyDescent="0.3">
      <c r="A30" s="1">
        <v>26738</v>
      </c>
      <c r="B30">
        <v>43.4</v>
      </c>
      <c r="C30">
        <f t="shared" si="0"/>
        <v>4.8309178743961345E-2</v>
      </c>
    </row>
    <row r="31" spans="1:3" x14ac:dyDescent="0.3">
      <c r="A31" s="1">
        <v>26769</v>
      </c>
      <c r="B31">
        <v>43.7</v>
      </c>
      <c r="C31">
        <f t="shared" si="0"/>
        <v>5.3012048192771166E-2</v>
      </c>
    </row>
    <row r="32" spans="1:3" x14ac:dyDescent="0.3">
      <c r="A32" s="1">
        <v>26799</v>
      </c>
      <c r="B32">
        <v>43.9</v>
      </c>
      <c r="C32">
        <f t="shared" si="0"/>
        <v>5.5288461538461453E-2</v>
      </c>
    </row>
    <row r="33" spans="1:3" x14ac:dyDescent="0.3">
      <c r="A33" s="1">
        <v>26830</v>
      </c>
      <c r="B33">
        <v>44.2</v>
      </c>
      <c r="C33">
        <f t="shared" si="0"/>
        <v>5.9952038369304628E-2</v>
      </c>
    </row>
    <row r="34" spans="1:3" x14ac:dyDescent="0.3">
      <c r="A34" s="1">
        <v>26860</v>
      </c>
      <c r="B34">
        <v>44.2</v>
      </c>
      <c r="C34">
        <f t="shared" si="0"/>
        <v>5.7416267942583588E-2</v>
      </c>
    </row>
    <row r="35" spans="1:3" x14ac:dyDescent="0.3">
      <c r="A35" s="1">
        <v>26891</v>
      </c>
      <c r="B35">
        <v>45</v>
      </c>
      <c r="C35">
        <f t="shared" si="0"/>
        <v>7.398568019093088E-2</v>
      </c>
    </row>
    <row r="36" spans="1:3" x14ac:dyDescent="0.3">
      <c r="A36" s="1">
        <v>26922</v>
      </c>
      <c r="B36">
        <v>45.2</v>
      </c>
      <c r="C36">
        <f t="shared" si="0"/>
        <v>7.3634204275534465E-2</v>
      </c>
    </row>
    <row r="37" spans="1:3" x14ac:dyDescent="0.3">
      <c r="A37" s="1">
        <v>26952</v>
      </c>
      <c r="B37">
        <v>45.6</v>
      </c>
      <c r="C37">
        <f t="shared" si="0"/>
        <v>8.0568720379146974E-2</v>
      </c>
    </row>
    <row r="38" spans="1:3" x14ac:dyDescent="0.3">
      <c r="A38" s="1">
        <v>26983</v>
      </c>
      <c r="B38">
        <v>45.9</v>
      </c>
      <c r="C38">
        <f t="shared" si="0"/>
        <v>8.2547169811320709E-2</v>
      </c>
    </row>
    <row r="39" spans="1:3" x14ac:dyDescent="0.3">
      <c r="A39" s="1">
        <v>27013</v>
      </c>
      <c r="B39">
        <v>46.300000000000004</v>
      </c>
      <c r="C39">
        <f t="shared" si="0"/>
        <v>8.9411764705882524E-2</v>
      </c>
    </row>
    <row r="40" spans="1:3" x14ac:dyDescent="0.3">
      <c r="A40" s="1">
        <v>27044</v>
      </c>
      <c r="B40">
        <v>46.800000000000004</v>
      </c>
      <c r="C40">
        <f t="shared" si="0"/>
        <v>9.6018735362997765E-2</v>
      </c>
    </row>
    <row r="41" spans="1:3" x14ac:dyDescent="0.3">
      <c r="A41" s="1">
        <v>27075</v>
      </c>
      <c r="B41">
        <v>47.300000000000004</v>
      </c>
      <c r="C41">
        <f t="shared" si="0"/>
        <v>0.10000000000000009</v>
      </c>
    </row>
    <row r="42" spans="1:3" x14ac:dyDescent="0.3">
      <c r="A42" s="1">
        <v>27103</v>
      </c>
      <c r="B42">
        <v>47.800000000000004</v>
      </c>
      <c r="C42">
        <f t="shared" si="0"/>
        <v>0.1013824884792629</v>
      </c>
    </row>
    <row r="43" spans="1:3" x14ac:dyDescent="0.3">
      <c r="A43" s="1">
        <v>27134</v>
      </c>
      <c r="B43">
        <v>48.1</v>
      </c>
      <c r="C43">
        <f t="shared" si="0"/>
        <v>0.10068649885583514</v>
      </c>
    </row>
    <row r="44" spans="1:3" x14ac:dyDescent="0.3">
      <c r="A44" s="1">
        <v>27164</v>
      </c>
      <c r="B44">
        <v>48.6</v>
      </c>
      <c r="C44">
        <f t="shared" si="0"/>
        <v>0.1070615034168565</v>
      </c>
    </row>
    <row r="45" spans="1:3" x14ac:dyDescent="0.3">
      <c r="A45" s="1">
        <v>27195</v>
      </c>
      <c r="B45">
        <v>49</v>
      </c>
      <c r="C45">
        <f t="shared" si="0"/>
        <v>0.10859728506787314</v>
      </c>
    </row>
    <row r="46" spans="1:3" x14ac:dyDescent="0.3">
      <c r="A46" s="1">
        <v>27225</v>
      </c>
      <c r="B46">
        <v>49.300000000000004</v>
      </c>
      <c r="C46">
        <f t="shared" si="0"/>
        <v>0.11538461538461542</v>
      </c>
    </row>
    <row r="47" spans="1:3" x14ac:dyDescent="0.3">
      <c r="A47" s="1">
        <v>27256</v>
      </c>
      <c r="B47">
        <v>49.9</v>
      </c>
      <c r="C47">
        <f t="shared" si="0"/>
        <v>0.10888888888888881</v>
      </c>
    </row>
    <row r="48" spans="1:3" x14ac:dyDescent="0.3">
      <c r="A48" s="1">
        <v>27287</v>
      </c>
      <c r="B48">
        <v>50.6</v>
      </c>
      <c r="C48">
        <f t="shared" si="0"/>
        <v>0.11946902654867242</v>
      </c>
    </row>
    <row r="49" spans="1:3" x14ac:dyDescent="0.3">
      <c r="A49" s="1">
        <v>27317</v>
      </c>
      <c r="B49">
        <v>51</v>
      </c>
      <c r="C49">
        <f t="shared" si="0"/>
        <v>0.11842105263157898</v>
      </c>
    </row>
    <row r="50" spans="1:3" x14ac:dyDescent="0.3">
      <c r="A50" s="1">
        <v>27348</v>
      </c>
      <c r="B50">
        <v>51.5</v>
      </c>
      <c r="C50">
        <f t="shared" si="0"/>
        <v>0.12200435729847503</v>
      </c>
    </row>
    <row r="51" spans="1:3" x14ac:dyDescent="0.3">
      <c r="A51" s="1">
        <v>27378</v>
      </c>
      <c r="B51">
        <v>51.9</v>
      </c>
      <c r="C51">
        <f t="shared" si="0"/>
        <v>0.1209503239740819</v>
      </c>
    </row>
    <row r="52" spans="1:3" x14ac:dyDescent="0.3">
      <c r="A52" s="1">
        <v>27409</v>
      </c>
      <c r="B52">
        <v>52.300000000000004</v>
      </c>
      <c r="C52">
        <f t="shared" si="0"/>
        <v>0.11752136752136755</v>
      </c>
    </row>
    <row r="53" spans="1:3" x14ac:dyDescent="0.3">
      <c r="A53" s="1">
        <v>27440</v>
      </c>
      <c r="B53">
        <v>52.6</v>
      </c>
      <c r="C53">
        <f t="shared" si="0"/>
        <v>0.11205073995771664</v>
      </c>
    </row>
    <row r="54" spans="1:3" x14ac:dyDescent="0.3">
      <c r="A54" s="1">
        <v>27468</v>
      </c>
      <c r="B54">
        <v>52.800000000000004</v>
      </c>
      <c r="C54">
        <f t="shared" si="0"/>
        <v>0.10460251046025104</v>
      </c>
    </row>
    <row r="55" spans="1:3" x14ac:dyDescent="0.3">
      <c r="A55" s="1">
        <v>27499</v>
      </c>
      <c r="B55">
        <v>53</v>
      </c>
      <c r="C55">
        <f t="shared" si="0"/>
        <v>0.10187110187110182</v>
      </c>
    </row>
    <row r="56" spans="1:3" x14ac:dyDescent="0.3">
      <c r="A56" s="1">
        <v>27529</v>
      </c>
      <c r="B56">
        <v>53.1</v>
      </c>
      <c r="C56">
        <f t="shared" si="0"/>
        <v>9.259259259259256E-2</v>
      </c>
    </row>
    <row r="57" spans="1:3" x14ac:dyDescent="0.3">
      <c r="A57" s="1">
        <v>27560</v>
      </c>
      <c r="B57">
        <v>53.5</v>
      </c>
      <c r="C57">
        <f t="shared" si="0"/>
        <v>9.1836734693877542E-2</v>
      </c>
    </row>
    <row r="58" spans="1:3" x14ac:dyDescent="0.3">
      <c r="A58" s="1">
        <v>27590</v>
      </c>
      <c r="B58">
        <v>54</v>
      </c>
      <c r="C58">
        <f t="shared" si="0"/>
        <v>9.5334685598377211E-2</v>
      </c>
    </row>
    <row r="59" spans="1:3" x14ac:dyDescent="0.3">
      <c r="A59" s="1">
        <v>27621</v>
      </c>
      <c r="B59">
        <v>54.2</v>
      </c>
      <c r="C59">
        <f t="shared" si="0"/>
        <v>8.6172344689378955E-2</v>
      </c>
    </row>
    <row r="60" spans="1:3" x14ac:dyDescent="0.3">
      <c r="A60" s="1">
        <v>27652</v>
      </c>
      <c r="B60">
        <v>54.6</v>
      </c>
      <c r="C60">
        <f t="shared" si="0"/>
        <v>7.9051383399209474E-2</v>
      </c>
    </row>
    <row r="61" spans="1:3" x14ac:dyDescent="0.3">
      <c r="A61" s="1">
        <v>27682</v>
      </c>
      <c r="B61">
        <v>54.9</v>
      </c>
      <c r="C61">
        <f t="shared" si="0"/>
        <v>7.6470588235294068E-2</v>
      </c>
    </row>
    <row r="62" spans="1:3" x14ac:dyDescent="0.3">
      <c r="A62" s="1">
        <v>27713</v>
      </c>
      <c r="B62">
        <v>55.300000000000004</v>
      </c>
      <c r="C62">
        <f t="shared" si="0"/>
        <v>7.3786407766990303E-2</v>
      </c>
    </row>
    <row r="63" spans="1:3" x14ac:dyDescent="0.3">
      <c r="A63" s="1">
        <v>27743</v>
      </c>
      <c r="B63">
        <v>55.6</v>
      </c>
      <c r="C63">
        <f t="shared" si="0"/>
        <v>7.1290944123314048E-2</v>
      </c>
    </row>
    <row r="64" spans="1:3" x14ac:dyDescent="0.3">
      <c r="A64" s="1">
        <v>27774</v>
      </c>
      <c r="B64">
        <v>55.800000000000004</v>
      </c>
      <c r="C64">
        <f t="shared" si="0"/>
        <v>6.6921606118546917E-2</v>
      </c>
    </row>
    <row r="65" spans="1:3" x14ac:dyDescent="0.3">
      <c r="A65" s="1">
        <v>27805</v>
      </c>
      <c r="B65">
        <v>55.9</v>
      </c>
      <c r="C65">
        <f t="shared" si="0"/>
        <v>6.2737642585551257E-2</v>
      </c>
    </row>
    <row r="66" spans="1:3" x14ac:dyDescent="0.3">
      <c r="A66" s="1">
        <v>27834</v>
      </c>
      <c r="B66">
        <v>56</v>
      </c>
      <c r="C66">
        <f t="shared" si="0"/>
        <v>6.0606060606060552E-2</v>
      </c>
    </row>
    <row r="67" spans="1:3" x14ac:dyDescent="0.3">
      <c r="A67" s="1">
        <v>27865</v>
      </c>
      <c r="B67">
        <v>56.1</v>
      </c>
      <c r="C67">
        <f t="shared" si="0"/>
        <v>5.8490566037735947E-2</v>
      </c>
    </row>
    <row r="68" spans="1:3" x14ac:dyDescent="0.3">
      <c r="A68" s="1">
        <v>27895</v>
      </c>
      <c r="B68">
        <v>56.4</v>
      </c>
      <c r="C68">
        <f t="shared" si="0"/>
        <v>6.2146892655367214E-2</v>
      </c>
    </row>
    <row r="69" spans="1:3" x14ac:dyDescent="0.3">
      <c r="A69" s="1">
        <v>27926</v>
      </c>
      <c r="B69">
        <v>56.7</v>
      </c>
      <c r="C69">
        <f t="shared" si="0"/>
        <v>5.9813084112149584E-2</v>
      </c>
    </row>
    <row r="70" spans="1:3" x14ac:dyDescent="0.3">
      <c r="A70" s="1">
        <v>27956</v>
      </c>
      <c r="B70">
        <v>57</v>
      </c>
      <c r="C70">
        <f t="shared" si="0"/>
        <v>5.555555555555558E-2</v>
      </c>
    </row>
    <row r="71" spans="1:3" x14ac:dyDescent="0.3">
      <c r="A71" s="1">
        <v>27987</v>
      </c>
      <c r="B71">
        <v>57.300000000000004</v>
      </c>
      <c r="C71">
        <f t="shared" si="0"/>
        <v>5.719557195571956E-2</v>
      </c>
    </row>
    <row r="72" spans="1:3" x14ac:dyDescent="0.3">
      <c r="A72" s="1">
        <v>28018</v>
      </c>
      <c r="B72">
        <v>57.6</v>
      </c>
      <c r="C72">
        <f t="shared" si="0"/>
        <v>5.4945054945054972E-2</v>
      </c>
    </row>
    <row r="73" spans="1:3" x14ac:dyDescent="0.3">
      <c r="A73" s="1">
        <v>28048</v>
      </c>
      <c r="B73">
        <v>57.9</v>
      </c>
      <c r="C73">
        <f t="shared" si="0"/>
        <v>5.464480874316946E-2</v>
      </c>
    </row>
    <row r="74" spans="1:3" x14ac:dyDescent="0.3">
      <c r="A74" s="1">
        <v>28079</v>
      </c>
      <c r="B74">
        <v>58.1</v>
      </c>
      <c r="C74">
        <f t="shared" si="0"/>
        <v>5.0632911392405111E-2</v>
      </c>
    </row>
    <row r="75" spans="1:3" x14ac:dyDescent="0.3">
      <c r="A75" s="1">
        <v>28109</v>
      </c>
      <c r="B75">
        <v>58.4</v>
      </c>
      <c r="C75">
        <f t="shared" si="0"/>
        <v>5.0359712230215736E-2</v>
      </c>
    </row>
    <row r="76" spans="1:3" x14ac:dyDescent="0.3">
      <c r="A76" s="1">
        <v>28140</v>
      </c>
      <c r="B76">
        <v>58.7</v>
      </c>
      <c r="C76">
        <f t="shared" si="0"/>
        <v>5.1971326164874432E-2</v>
      </c>
    </row>
    <row r="77" spans="1:3" x14ac:dyDescent="0.3">
      <c r="A77" s="1">
        <v>28171</v>
      </c>
      <c r="B77">
        <v>59.300000000000004</v>
      </c>
      <c r="C77">
        <f t="shared" si="0"/>
        <v>6.0822898032200534E-2</v>
      </c>
    </row>
    <row r="78" spans="1:3" x14ac:dyDescent="0.3">
      <c r="A78" s="1">
        <v>28199</v>
      </c>
      <c r="B78">
        <v>59.6</v>
      </c>
      <c r="C78">
        <f t="shared" si="0"/>
        <v>6.4285714285714279E-2</v>
      </c>
    </row>
    <row r="79" spans="1:3" x14ac:dyDescent="0.3">
      <c r="A79" s="1">
        <v>28230</v>
      </c>
      <c r="B79">
        <v>60</v>
      </c>
      <c r="C79">
        <f t="shared" si="0"/>
        <v>6.9518716577540163E-2</v>
      </c>
    </row>
    <row r="80" spans="1:3" x14ac:dyDescent="0.3">
      <c r="A80" s="1">
        <v>28260</v>
      </c>
      <c r="B80">
        <v>60.2</v>
      </c>
      <c r="C80">
        <f t="shared" ref="C80:C143" si="1">B80/B68-1</f>
        <v>6.7375886524822848E-2</v>
      </c>
    </row>
    <row r="81" spans="1:3" x14ac:dyDescent="0.3">
      <c r="A81" s="1">
        <v>28291</v>
      </c>
      <c r="B81">
        <v>60.5</v>
      </c>
      <c r="C81">
        <f t="shared" si="1"/>
        <v>6.7019400352733571E-2</v>
      </c>
    </row>
    <row r="82" spans="1:3" x14ac:dyDescent="0.3">
      <c r="A82" s="1">
        <v>28321</v>
      </c>
      <c r="B82">
        <v>60.800000000000004</v>
      </c>
      <c r="C82">
        <f t="shared" si="1"/>
        <v>6.6666666666666652E-2</v>
      </c>
    </row>
    <row r="83" spans="1:3" x14ac:dyDescent="0.3">
      <c r="A83" s="1">
        <v>28352</v>
      </c>
      <c r="B83">
        <v>61.1</v>
      </c>
      <c r="C83">
        <f t="shared" si="1"/>
        <v>6.6317626527050644E-2</v>
      </c>
    </row>
    <row r="84" spans="1:3" x14ac:dyDescent="0.3">
      <c r="A84" s="1">
        <v>28383</v>
      </c>
      <c r="B84">
        <v>61.300000000000004</v>
      </c>
      <c r="C84">
        <f t="shared" si="1"/>
        <v>6.423611111111116E-2</v>
      </c>
    </row>
    <row r="85" spans="1:3" x14ac:dyDescent="0.3">
      <c r="A85" s="1">
        <v>28413</v>
      </c>
      <c r="B85">
        <v>61.6</v>
      </c>
      <c r="C85">
        <f t="shared" si="1"/>
        <v>6.390328151986191E-2</v>
      </c>
    </row>
    <row r="86" spans="1:3" x14ac:dyDescent="0.3">
      <c r="A86" s="1">
        <v>28444</v>
      </c>
      <c r="B86">
        <v>62</v>
      </c>
      <c r="C86">
        <f t="shared" si="1"/>
        <v>6.7125645438898429E-2</v>
      </c>
    </row>
    <row r="87" spans="1:3" x14ac:dyDescent="0.3">
      <c r="A87" s="1">
        <v>28474</v>
      </c>
      <c r="B87">
        <v>62.300000000000004</v>
      </c>
      <c r="C87">
        <f t="shared" si="1"/>
        <v>6.678082191780832E-2</v>
      </c>
    </row>
    <row r="88" spans="1:3" x14ac:dyDescent="0.3">
      <c r="A88" s="1">
        <v>28505</v>
      </c>
      <c r="B88">
        <v>62.7</v>
      </c>
      <c r="C88">
        <f t="shared" si="1"/>
        <v>6.8143100511073307E-2</v>
      </c>
    </row>
    <row r="89" spans="1:3" x14ac:dyDescent="0.3">
      <c r="A89" s="1">
        <v>28536</v>
      </c>
      <c r="B89">
        <v>63</v>
      </c>
      <c r="C89">
        <f t="shared" si="1"/>
        <v>6.2394603709949426E-2</v>
      </c>
    </row>
    <row r="90" spans="1:3" x14ac:dyDescent="0.3">
      <c r="A90" s="1">
        <v>28564</v>
      </c>
      <c r="B90">
        <v>63.4</v>
      </c>
      <c r="C90">
        <f t="shared" si="1"/>
        <v>6.3758389261744819E-2</v>
      </c>
    </row>
    <row r="91" spans="1:3" x14ac:dyDescent="0.3">
      <c r="A91" s="1">
        <v>28595</v>
      </c>
      <c r="B91">
        <v>63.9</v>
      </c>
      <c r="C91">
        <f t="shared" si="1"/>
        <v>6.4999999999999947E-2</v>
      </c>
    </row>
    <row r="92" spans="1:3" x14ac:dyDescent="0.3">
      <c r="A92" s="1">
        <v>28625</v>
      </c>
      <c r="B92">
        <v>64.5</v>
      </c>
      <c r="C92">
        <f t="shared" si="1"/>
        <v>7.1428571428571397E-2</v>
      </c>
    </row>
    <row r="93" spans="1:3" x14ac:dyDescent="0.3">
      <c r="A93" s="1">
        <v>28656</v>
      </c>
      <c r="B93">
        <v>65</v>
      </c>
      <c r="C93">
        <f t="shared" si="1"/>
        <v>7.4380165289256173E-2</v>
      </c>
    </row>
    <row r="94" spans="1:3" x14ac:dyDescent="0.3">
      <c r="A94" s="1">
        <v>28686</v>
      </c>
      <c r="B94">
        <v>65.5</v>
      </c>
      <c r="C94">
        <f t="shared" si="1"/>
        <v>7.7302631578947345E-2</v>
      </c>
    </row>
    <row r="95" spans="1:3" x14ac:dyDescent="0.3">
      <c r="A95" s="1">
        <v>28717</v>
      </c>
      <c r="B95">
        <v>65.900000000000006</v>
      </c>
      <c r="C95">
        <f t="shared" si="1"/>
        <v>7.8559738134206247E-2</v>
      </c>
    </row>
    <row r="96" spans="1:3" x14ac:dyDescent="0.3">
      <c r="A96" s="1">
        <v>28748</v>
      </c>
      <c r="B96">
        <v>66.5</v>
      </c>
      <c r="C96">
        <f t="shared" si="1"/>
        <v>8.4828711256117462E-2</v>
      </c>
    </row>
    <row r="97" spans="1:3" x14ac:dyDescent="0.3">
      <c r="A97" s="1">
        <v>28778</v>
      </c>
      <c r="B97">
        <v>67.099999999999994</v>
      </c>
      <c r="C97">
        <f t="shared" si="1"/>
        <v>8.9285714285714191E-2</v>
      </c>
    </row>
    <row r="98" spans="1:3" x14ac:dyDescent="0.3">
      <c r="A98" s="1">
        <v>28809</v>
      </c>
      <c r="B98">
        <v>67.5</v>
      </c>
      <c r="C98">
        <f t="shared" si="1"/>
        <v>8.870967741935476E-2</v>
      </c>
    </row>
    <row r="99" spans="1:3" x14ac:dyDescent="0.3">
      <c r="A99" s="1">
        <v>28839</v>
      </c>
      <c r="B99">
        <v>67.900000000000006</v>
      </c>
      <c r="C99">
        <f t="shared" si="1"/>
        <v>8.98876404494382E-2</v>
      </c>
    </row>
    <row r="100" spans="1:3" x14ac:dyDescent="0.3">
      <c r="A100" s="1">
        <v>28870</v>
      </c>
      <c r="B100">
        <v>68.5</v>
      </c>
      <c r="C100">
        <f t="shared" si="1"/>
        <v>9.2503987240829311E-2</v>
      </c>
    </row>
    <row r="101" spans="1:3" x14ac:dyDescent="0.3">
      <c r="A101" s="1">
        <v>28901</v>
      </c>
      <c r="B101">
        <v>69.2</v>
      </c>
      <c r="C101">
        <f t="shared" si="1"/>
        <v>9.8412698412698507E-2</v>
      </c>
    </row>
    <row r="102" spans="1:3" x14ac:dyDescent="0.3">
      <c r="A102" s="1">
        <v>28929</v>
      </c>
      <c r="B102">
        <v>69.900000000000006</v>
      </c>
      <c r="C102">
        <f t="shared" si="1"/>
        <v>0.10252365930599372</v>
      </c>
    </row>
    <row r="103" spans="1:3" x14ac:dyDescent="0.3">
      <c r="A103" s="1">
        <v>28960</v>
      </c>
      <c r="B103">
        <v>70.600000000000009</v>
      </c>
      <c r="C103">
        <f t="shared" si="1"/>
        <v>0.10485133020344306</v>
      </c>
    </row>
    <row r="104" spans="1:3" x14ac:dyDescent="0.3">
      <c r="A104" s="1">
        <v>28990</v>
      </c>
      <c r="B104">
        <v>71.400000000000006</v>
      </c>
      <c r="C104">
        <f t="shared" si="1"/>
        <v>0.10697674418604652</v>
      </c>
    </row>
    <row r="105" spans="1:3" x14ac:dyDescent="0.3">
      <c r="A105" s="1">
        <v>29021</v>
      </c>
      <c r="B105">
        <v>72.2</v>
      </c>
      <c r="C105">
        <f t="shared" si="1"/>
        <v>0.11076923076923073</v>
      </c>
    </row>
    <row r="106" spans="1:3" x14ac:dyDescent="0.3">
      <c r="A106" s="1">
        <v>29051</v>
      </c>
      <c r="B106">
        <v>73</v>
      </c>
      <c r="C106">
        <f t="shared" si="1"/>
        <v>0.11450381679389321</v>
      </c>
    </row>
    <row r="107" spans="1:3" x14ac:dyDescent="0.3">
      <c r="A107" s="1">
        <v>29082</v>
      </c>
      <c r="B107">
        <v>73.7</v>
      </c>
      <c r="C107">
        <f t="shared" si="1"/>
        <v>0.11836115326251884</v>
      </c>
    </row>
    <row r="108" spans="1:3" x14ac:dyDescent="0.3">
      <c r="A108" s="1">
        <v>29113</v>
      </c>
      <c r="B108">
        <v>74.400000000000006</v>
      </c>
      <c r="C108">
        <f t="shared" si="1"/>
        <v>0.11879699248120312</v>
      </c>
    </row>
    <row r="109" spans="1:3" x14ac:dyDescent="0.3">
      <c r="A109" s="1">
        <v>29143</v>
      </c>
      <c r="B109">
        <v>75.2</v>
      </c>
      <c r="C109">
        <f t="shared" si="1"/>
        <v>0.12071535022354718</v>
      </c>
    </row>
    <row r="110" spans="1:3" x14ac:dyDescent="0.3">
      <c r="A110" s="1">
        <v>29174</v>
      </c>
      <c r="B110">
        <v>76</v>
      </c>
      <c r="C110">
        <f t="shared" si="1"/>
        <v>0.125925925925926</v>
      </c>
    </row>
    <row r="111" spans="1:3" x14ac:dyDescent="0.3">
      <c r="A111" s="1">
        <v>29204</v>
      </c>
      <c r="B111">
        <v>76.900000000000006</v>
      </c>
      <c r="C111">
        <f t="shared" si="1"/>
        <v>0.13254786450662737</v>
      </c>
    </row>
    <row r="112" spans="1:3" x14ac:dyDescent="0.3">
      <c r="A112" s="1">
        <v>29235</v>
      </c>
      <c r="B112">
        <v>78</v>
      </c>
      <c r="C112">
        <f t="shared" si="1"/>
        <v>0.13868613138686126</v>
      </c>
    </row>
    <row r="113" spans="1:3" x14ac:dyDescent="0.3">
      <c r="A113" s="1">
        <v>29266</v>
      </c>
      <c r="B113">
        <v>79</v>
      </c>
      <c r="C113">
        <f t="shared" si="1"/>
        <v>0.14161849710982644</v>
      </c>
    </row>
    <row r="114" spans="1:3" x14ac:dyDescent="0.3">
      <c r="A114" s="1">
        <v>29295</v>
      </c>
      <c r="B114">
        <v>80.100000000000009</v>
      </c>
      <c r="C114">
        <f t="shared" si="1"/>
        <v>0.14592274678111594</v>
      </c>
    </row>
    <row r="115" spans="1:3" x14ac:dyDescent="0.3">
      <c r="A115" s="1">
        <v>29326</v>
      </c>
      <c r="B115">
        <v>80.900000000000006</v>
      </c>
      <c r="C115">
        <f t="shared" si="1"/>
        <v>0.14589235127478739</v>
      </c>
    </row>
    <row r="116" spans="1:3" x14ac:dyDescent="0.3">
      <c r="A116" s="1">
        <v>29356</v>
      </c>
      <c r="B116">
        <v>81.7</v>
      </c>
      <c r="C116">
        <f t="shared" si="1"/>
        <v>0.14425770308123242</v>
      </c>
    </row>
    <row r="117" spans="1:3" x14ac:dyDescent="0.3">
      <c r="A117" s="1">
        <v>29387</v>
      </c>
      <c r="B117">
        <v>82.5</v>
      </c>
      <c r="C117">
        <f t="shared" si="1"/>
        <v>0.14265927977839321</v>
      </c>
    </row>
    <row r="118" spans="1:3" x14ac:dyDescent="0.3">
      <c r="A118" s="1">
        <v>29417</v>
      </c>
      <c r="B118">
        <v>82.600000000000009</v>
      </c>
      <c r="C118">
        <f t="shared" si="1"/>
        <v>0.13150684931506862</v>
      </c>
    </row>
    <row r="119" spans="1:3" x14ac:dyDescent="0.3">
      <c r="A119" s="1">
        <v>29448</v>
      </c>
      <c r="B119">
        <v>83.2</v>
      </c>
      <c r="C119">
        <f t="shared" si="1"/>
        <v>0.12890094979647215</v>
      </c>
    </row>
    <row r="120" spans="1:3" x14ac:dyDescent="0.3">
      <c r="A120" s="1">
        <v>29479</v>
      </c>
      <c r="B120">
        <v>83.9</v>
      </c>
      <c r="C120">
        <f t="shared" si="1"/>
        <v>0.12768817204301075</v>
      </c>
    </row>
    <row r="121" spans="1:3" x14ac:dyDescent="0.3">
      <c r="A121" s="1">
        <v>29509</v>
      </c>
      <c r="B121">
        <v>84.7</v>
      </c>
      <c r="C121">
        <f t="shared" si="1"/>
        <v>0.12632978723404253</v>
      </c>
    </row>
    <row r="122" spans="1:3" x14ac:dyDescent="0.3">
      <c r="A122" s="1">
        <v>29540</v>
      </c>
      <c r="B122">
        <v>85.600000000000009</v>
      </c>
      <c r="C122">
        <f t="shared" si="1"/>
        <v>0.12631578947368438</v>
      </c>
    </row>
    <row r="123" spans="1:3" x14ac:dyDescent="0.3">
      <c r="A123" s="1">
        <v>29570</v>
      </c>
      <c r="B123">
        <v>86.4</v>
      </c>
      <c r="C123">
        <f t="shared" si="1"/>
        <v>0.12353706111833551</v>
      </c>
    </row>
    <row r="124" spans="1:3" x14ac:dyDescent="0.3">
      <c r="A124" s="1">
        <v>29601</v>
      </c>
      <c r="B124">
        <v>87.2</v>
      </c>
      <c r="C124">
        <f t="shared" si="1"/>
        <v>0.11794871794871797</v>
      </c>
    </row>
    <row r="125" spans="1:3" x14ac:dyDescent="0.3">
      <c r="A125" s="1">
        <v>29632</v>
      </c>
      <c r="B125">
        <v>88</v>
      </c>
      <c r="C125">
        <f t="shared" si="1"/>
        <v>0.11392405063291133</v>
      </c>
    </row>
    <row r="126" spans="1:3" x14ac:dyDescent="0.3">
      <c r="A126" s="1">
        <v>29660</v>
      </c>
      <c r="B126">
        <v>88.600000000000009</v>
      </c>
      <c r="C126">
        <f t="shared" si="1"/>
        <v>0.10611735330836458</v>
      </c>
    </row>
    <row r="127" spans="1:3" x14ac:dyDescent="0.3">
      <c r="A127" s="1">
        <v>29691</v>
      </c>
      <c r="B127">
        <v>89.100000000000009</v>
      </c>
      <c r="C127">
        <f t="shared" si="1"/>
        <v>0.10135970333745359</v>
      </c>
    </row>
    <row r="128" spans="1:3" x14ac:dyDescent="0.3">
      <c r="A128" s="1">
        <v>29721</v>
      </c>
      <c r="B128">
        <v>89.7</v>
      </c>
      <c r="C128">
        <f t="shared" si="1"/>
        <v>9.7919216646266793E-2</v>
      </c>
    </row>
    <row r="129" spans="1:3" x14ac:dyDescent="0.3">
      <c r="A129" s="1">
        <v>29752</v>
      </c>
      <c r="B129">
        <v>90.5</v>
      </c>
      <c r="C129">
        <f t="shared" si="1"/>
        <v>9.6969696969696928E-2</v>
      </c>
    </row>
    <row r="130" spans="1:3" x14ac:dyDescent="0.3">
      <c r="A130" s="1">
        <v>29782</v>
      </c>
      <c r="B130">
        <v>91.5</v>
      </c>
      <c r="C130">
        <f t="shared" si="1"/>
        <v>0.10774818401937036</v>
      </c>
    </row>
    <row r="131" spans="1:3" x14ac:dyDescent="0.3">
      <c r="A131" s="1">
        <v>29813</v>
      </c>
      <c r="B131">
        <v>92.2</v>
      </c>
      <c r="C131">
        <f t="shared" si="1"/>
        <v>0.10817307692307687</v>
      </c>
    </row>
    <row r="132" spans="1:3" x14ac:dyDescent="0.3">
      <c r="A132" s="1">
        <v>29844</v>
      </c>
      <c r="B132">
        <v>93.100000000000009</v>
      </c>
      <c r="C132">
        <f t="shared" si="1"/>
        <v>0.10965435041716343</v>
      </c>
    </row>
    <row r="133" spans="1:3" x14ac:dyDescent="0.3">
      <c r="A133" s="1">
        <v>29874</v>
      </c>
      <c r="B133">
        <v>93.4</v>
      </c>
      <c r="C133">
        <f t="shared" si="1"/>
        <v>0.10271546635182993</v>
      </c>
    </row>
    <row r="134" spans="1:3" x14ac:dyDescent="0.3">
      <c r="A134" s="1">
        <v>29905</v>
      </c>
      <c r="B134">
        <v>93.8</v>
      </c>
      <c r="C134">
        <f t="shared" si="1"/>
        <v>9.5794392523364413E-2</v>
      </c>
    </row>
    <row r="135" spans="1:3" x14ac:dyDescent="0.3">
      <c r="A135" s="1">
        <v>29935</v>
      </c>
      <c r="B135">
        <v>94.100000000000009</v>
      </c>
      <c r="C135">
        <f t="shared" si="1"/>
        <v>8.9120370370370461E-2</v>
      </c>
    </row>
    <row r="136" spans="1:3" x14ac:dyDescent="0.3">
      <c r="A136" s="1">
        <v>29966</v>
      </c>
      <c r="B136">
        <v>94.4</v>
      </c>
      <c r="C136">
        <f t="shared" si="1"/>
        <v>8.256880733944949E-2</v>
      </c>
    </row>
    <row r="137" spans="1:3" x14ac:dyDescent="0.3">
      <c r="A137" s="1">
        <v>29997</v>
      </c>
      <c r="B137">
        <v>94.7</v>
      </c>
      <c r="C137">
        <f t="shared" si="1"/>
        <v>7.6136363636363669E-2</v>
      </c>
    </row>
    <row r="138" spans="1:3" x14ac:dyDescent="0.3">
      <c r="A138" s="1">
        <v>30025</v>
      </c>
      <c r="B138">
        <v>94.7</v>
      </c>
      <c r="C138">
        <f t="shared" si="1"/>
        <v>6.8848758465011262E-2</v>
      </c>
    </row>
    <row r="139" spans="1:3" x14ac:dyDescent="0.3">
      <c r="A139" s="1">
        <v>30056</v>
      </c>
      <c r="B139">
        <v>95</v>
      </c>
      <c r="C139">
        <f t="shared" si="1"/>
        <v>6.6217732884399361E-2</v>
      </c>
    </row>
    <row r="140" spans="1:3" x14ac:dyDescent="0.3">
      <c r="A140" s="1">
        <v>30086</v>
      </c>
      <c r="B140">
        <v>95.9</v>
      </c>
      <c r="C140">
        <f t="shared" si="1"/>
        <v>6.911928651059096E-2</v>
      </c>
    </row>
    <row r="141" spans="1:3" x14ac:dyDescent="0.3">
      <c r="A141" s="1">
        <v>30117</v>
      </c>
      <c r="B141">
        <v>97</v>
      </c>
      <c r="C141">
        <f t="shared" si="1"/>
        <v>7.182320441988943E-2</v>
      </c>
    </row>
    <row r="142" spans="1:3" x14ac:dyDescent="0.3">
      <c r="A142" s="1">
        <v>30147</v>
      </c>
      <c r="B142">
        <v>97.5</v>
      </c>
      <c r="C142">
        <f t="shared" si="1"/>
        <v>6.5573770491803351E-2</v>
      </c>
    </row>
    <row r="143" spans="1:3" x14ac:dyDescent="0.3">
      <c r="A143" s="1">
        <v>30178</v>
      </c>
      <c r="B143">
        <v>97.7</v>
      </c>
      <c r="C143">
        <f t="shared" si="1"/>
        <v>5.9652928416485951E-2</v>
      </c>
    </row>
    <row r="144" spans="1:3" x14ac:dyDescent="0.3">
      <c r="A144" s="1">
        <v>30209</v>
      </c>
      <c r="B144">
        <v>97.7</v>
      </c>
      <c r="C144">
        <f t="shared" ref="C144:C207" si="2">B144/B132-1</f>
        <v>4.9409237379162141E-2</v>
      </c>
    </row>
    <row r="145" spans="1:3" x14ac:dyDescent="0.3">
      <c r="A145" s="1">
        <v>30239</v>
      </c>
      <c r="B145">
        <v>98.100000000000009</v>
      </c>
      <c r="C145">
        <f t="shared" si="2"/>
        <v>5.0321199143468887E-2</v>
      </c>
    </row>
    <row r="146" spans="1:3" x14ac:dyDescent="0.3">
      <c r="A146" s="1">
        <v>30270</v>
      </c>
      <c r="B146">
        <v>98</v>
      </c>
      <c r="C146">
        <f t="shared" si="2"/>
        <v>4.4776119402985204E-2</v>
      </c>
    </row>
    <row r="147" spans="1:3" x14ac:dyDescent="0.3">
      <c r="A147" s="1">
        <v>30300</v>
      </c>
      <c r="B147">
        <v>97.7</v>
      </c>
      <c r="C147">
        <f t="shared" si="2"/>
        <v>3.8257173219978791E-2</v>
      </c>
    </row>
    <row r="148" spans="1:3" x14ac:dyDescent="0.3">
      <c r="A148" s="1">
        <v>30331</v>
      </c>
      <c r="B148">
        <v>97.9</v>
      </c>
      <c r="C148">
        <f t="shared" si="2"/>
        <v>3.7076271186440746E-2</v>
      </c>
    </row>
    <row r="149" spans="1:3" x14ac:dyDescent="0.3">
      <c r="A149" s="1">
        <v>30362</v>
      </c>
      <c r="B149">
        <v>98</v>
      </c>
      <c r="C149">
        <f t="shared" si="2"/>
        <v>3.4846884899683239E-2</v>
      </c>
    </row>
    <row r="150" spans="1:3" x14ac:dyDescent="0.3">
      <c r="A150" s="1">
        <v>30390</v>
      </c>
      <c r="B150">
        <v>98.100000000000009</v>
      </c>
      <c r="C150">
        <f t="shared" si="2"/>
        <v>3.5902851108764677E-2</v>
      </c>
    </row>
    <row r="151" spans="1:3" x14ac:dyDescent="0.3">
      <c r="A151" s="1">
        <v>30421</v>
      </c>
      <c r="B151">
        <v>98.8</v>
      </c>
      <c r="C151">
        <f t="shared" si="2"/>
        <v>4.0000000000000036E-2</v>
      </c>
    </row>
    <row r="152" spans="1:3" x14ac:dyDescent="0.3">
      <c r="A152" s="1">
        <v>30451</v>
      </c>
      <c r="B152">
        <v>99.2</v>
      </c>
      <c r="C152">
        <f t="shared" si="2"/>
        <v>3.4410844629822801E-2</v>
      </c>
    </row>
    <row r="153" spans="1:3" x14ac:dyDescent="0.3">
      <c r="A153" s="1">
        <v>30482</v>
      </c>
      <c r="B153">
        <v>99.4</v>
      </c>
      <c r="C153">
        <f t="shared" si="2"/>
        <v>2.4742268041237248E-2</v>
      </c>
    </row>
    <row r="154" spans="1:3" x14ac:dyDescent="0.3">
      <c r="A154" s="1">
        <v>30512</v>
      </c>
      <c r="B154">
        <v>99.8</v>
      </c>
      <c r="C154">
        <f t="shared" si="2"/>
        <v>2.3589743589743639E-2</v>
      </c>
    </row>
    <row r="155" spans="1:3" x14ac:dyDescent="0.3">
      <c r="A155" s="1">
        <v>30543</v>
      </c>
      <c r="B155">
        <v>100.10000000000001</v>
      </c>
      <c r="C155">
        <f t="shared" si="2"/>
        <v>2.4564994882292801E-2</v>
      </c>
    </row>
    <row r="156" spans="1:3" x14ac:dyDescent="0.3">
      <c r="A156" s="1">
        <v>30574</v>
      </c>
      <c r="B156">
        <v>100.4</v>
      </c>
      <c r="C156">
        <f t="shared" si="2"/>
        <v>2.763561924257929E-2</v>
      </c>
    </row>
    <row r="157" spans="1:3" x14ac:dyDescent="0.3">
      <c r="A157" s="1">
        <v>30604</v>
      </c>
      <c r="B157">
        <v>100.8</v>
      </c>
      <c r="C157">
        <f t="shared" si="2"/>
        <v>2.7522935779816349E-2</v>
      </c>
    </row>
    <row r="158" spans="1:3" x14ac:dyDescent="0.3">
      <c r="A158" s="1">
        <v>30635</v>
      </c>
      <c r="B158">
        <v>101.10000000000001</v>
      </c>
      <c r="C158">
        <f t="shared" si="2"/>
        <v>3.1632653061224536E-2</v>
      </c>
    </row>
    <row r="159" spans="1:3" x14ac:dyDescent="0.3">
      <c r="A159" s="1">
        <v>30665</v>
      </c>
      <c r="B159">
        <v>101.4</v>
      </c>
      <c r="C159">
        <f t="shared" si="2"/>
        <v>3.7871033776867957E-2</v>
      </c>
    </row>
    <row r="160" spans="1:3" x14ac:dyDescent="0.3">
      <c r="A160" s="1">
        <v>30696</v>
      </c>
      <c r="B160">
        <v>102.10000000000001</v>
      </c>
      <c r="C160">
        <f t="shared" si="2"/>
        <v>4.2900919305413732E-2</v>
      </c>
    </row>
    <row r="161" spans="1:3" x14ac:dyDescent="0.3">
      <c r="A161" s="1">
        <v>30727</v>
      </c>
      <c r="B161">
        <v>102.60000000000001</v>
      </c>
      <c r="C161">
        <f t="shared" si="2"/>
        <v>4.69387755102042E-2</v>
      </c>
    </row>
    <row r="162" spans="1:3" x14ac:dyDescent="0.3">
      <c r="A162" s="1">
        <v>30756</v>
      </c>
      <c r="B162">
        <v>102.9</v>
      </c>
      <c r="C162">
        <f t="shared" si="2"/>
        <v>4.8929663608562768E-2</v>
      </c>
    </row>
    <row r="163" spans="1:3" x14ac:dyDescent="0.3">
      <c r="A163" s="1">
        <v>30787</v>
      </c>
      <c r="B163">
        <v>103.3</v>
      </c>
      <c r="C163">
        <f t="shared" si="2"/>
        <v>4.5546558704453455E-2</v>
      </c>
    </row>
    <row r="164" spans="1:3" x14ac:dyDescent="0.3">
      <c r="A164" s="1">
        <v>30817</v>
      </c>
      <c r="B164">
        <v>103.5</v>
      </c>
      <c r="C164">
        <f t="shared" si="2"/>
        <v>4.3346774193548265E-2</v>
      </c>
    </row>
    <row r="165" spans="1:3" x14ac:dyDescent="0.3">
      <c r="A165" s="1">
        <v>30848</v>
      </c>
      <c r="B165">
        <v>103.7</v>
      </c>
      <c r="C165">
        <f t="shared" si="2"/>
        <v>4.3259557344064392E-2</v>
      </c>
    </row>
    <row r="166" spans="1:3" x14ac:dyDescent="0.3">
      <c r="A166" s="1">
        <v>30878</v>
      </c>
      <c r="B166">
        <v>104.10000000000001</v>
      </c>
      <c r="C166">
        <f t="shared" si="2"/>
        <v>4.3086172344689588E-2</v>
      </c>
    </row>
    <row r="167" spans="1:3" x14ac:dyDescent="0.3">
      <c r="A167" s="1">
        <v>30909</v>
      </c>
      <c r="B167">
        <v>104.4</v>
      </c>
      <c r="C167">
        <f t="shared" si="2"/>
        <v>4.2957042957042946E-2</v>
      </c>
    </row>
    <row r="168" spans="1:3" x14ac:dyDescent="0.3">
      <c r="A168" s="1">
        <v>30940</v>
      </c>
      <c r="B168">
        <v>104.7</v>
      </c>
      <c r="C168">
        <f t="shared" si="2"/>
        <v>4.2828685258964105E-2</v>
      </c>
    </row>
    <row r="169" spans="1:3" x14ac:dyDescent="0.3">
      <c r="A169" s="1">
        <v>30970</v>
      </c>
      <c r="B169">
        <v>105.10000000000001</v>
      </c>
      <c r="C169">
        <f t="shared" si="2"/>
        <v>4.2658730158730229E-2</v>
      </c>
    </row>
    <row r="170" spans="1:3" x14ac:dyDescent="0.3">
      <c r="A170" s="1">
        <v>31001</v>
      </c>
      <c r="B170">
        <v>105.3</v>
      </c>
      <c r="C170">
        <f t="shared" si="2"/>
        <v>4.1543026706231334E-2</v>
      </c>
    </row>
    <row r="171" spans="1:3" x14ac:dyDescent="0.3">
      <c r="A171" s="1">
        <v>31031</v>
      </c>
      <c r="B171">
        <v>105.5</v>
      </c>
      <c r="C171">
        <f t="shared" si="2"/>
        <v>4.0433925049309538E-2</v>
      </c>
    </row>
    <row r="172" spans="1:3" x14ac:dyDescent="0.3">
      <c r="A172" s="1">
        <v>31062</v>
      </c>
      <c r="B172">
        <v>105.7</v>
      </c>
      <c r="C172">
        <f t="shared" si="2"/>
        <v>3.5259549461312378E-2</v>
      </c>
    </row>
    <row r="173" spans="1:3" x14ac:dyDescent="0.3">
      <c r="A173" s="1">
        <v>31093</v>
      </c>
      <c r="B173">
        <v>106.3</v>
      </c>
      <c r="C173">
        <f t="shared" si="2"/>
        <v>3.606237816764124E-2</v>
      </c>
    </row>
    <row r="174" spans="1:3" x14ac:dyDescent="0.3">
      <c r="A174" s="1">
        <v>31121</v>
      </c>
      <c r="B174">
        <v>106.8</v>
      </c>
      <c r="C174">
        <f t="shared" si="2"/>
        <v>3.790087463556846E-2</v>
      </c>
    </row>
    <row r="175" spans="1:3" x14ac:dyDescent="0.3">
      <c r="A175" s="1">
        <v>31152</v>
      </c>
      <c r="B175">
        <v>107</v>
      </c>
      <c r="C175">
        <f t="shared" si="2"/>
        <v>3.5818005808325282E-2</v>
      </c>
    </row>
    <row r="176" spans="1:3" x14ac:dyDescent="0.3">
      <c r="A176" s="1">
        <v>31182</v>
      </c>
      <c r="B176">
        <v>107.2</v>
      </c>
      <c r="C176">
        <f t="shared" si="2"/>
        <v>3.5748792270531515E-2</v>
      </c>
    </row>
    <row r="177" spans="1:3" x14ac:dyDescent="0.3">
      <c r="A177" s="1">
        <v>31213</v>
      </c>
      <c r="B177">
        <v>107.5</v>
      </c>
      <c r="C177">
        <f t="shared" si="2"/>
        <v>3.6644165863066513E-2</v>
      </c>
    </row>
    <row r="178" spans="1:3" x14ac:dyDescent="0.3">
      <c r="A178" s="1">
        <v>31243</v>
      </c>
      <c r="B178">
        <v>107.7</v>
      </c>
      <c r="C178">
        <f t="shared" si="2"/>
        <v>3.4582132564841439E-2</v>
      </c>
    </row>
    <row r="179" spans="1:3" x14ac:dyDescent="0.3">
      <c r="A179" s="1">
        <v>31274</v>
      </c>
      <c r="B179">
        <v>107.9</v>
      </c>
      <c r="C179">
        <f t="shared" si="2"/>
        <v>3.3524904214559337E-2</v>
      </c>
    </row>
    <row r="180" spans="1:3" x14ac:dyDescent="0.3">
      <c r="A180" s="1">
        <v>31305</v>
      </c>
      <c r="B180">
        <v>108.10000000000001</v>
      </c>
      <c r="C180">
        <f t="shared" si="2"/>
        <v>3.2473734479465222E-2</v>
      </c>
    </row>
    <row r="181" spans="1:3" x14ac:dyDescent="0.3">
      <c r="A181" s="1">
        <v>31335</v>
      </c>
      <c r="B181">
        <v>108.5</v>
      </c>
      <c r="C181">
        <f t="shared" si="2"/>
        <v>3.2350142721217834E-2</v>
      </c>
    </row>
    <row r="182" spans="1:3" x14ac:dyDescent="0.3">
      <c r="A182" s="1">
        <v>31366</v>
      </c>
      <c r="B182">
        <v>109</v>
      </c>
      <c r="C182">
        <f t="shared" si="2"/>
        <v>3.5137701804368593E-2</v>
      </c>
    </row>
    <row r="183" spans="1:3" x14ac:dyDescent="0.3">
      <c r="A183" s="1">
        <v>31396</v>
      </c>
      <c r="B183">
        <v>109.5</v>
      </c>
      <c r="C183">
        <f t="shared" si="2"/>
        <v>3.7914691943127909E-2</v>
      </c>
    </row>
    <row r="184" spans="1:3" x14ac:dyDescent="0.3">
      <c r="A184" s="1">
        <v>31427</v>
      </c>
      <c r="B184">
        <v>109.9</v>
      </c>
      <c r="C184">
        <f t="shared" si="2"/>
        <v>3.9735099337748325E-2</v>
      </c>
    </row>
    <row r="185" spans="1:3" x14ac:dyDescent="0.3">
      <c r="A185" s="1">
        <v>31458</v>
      </c>
      <c r="B185">
        <v>109.7</v>
      </c>
      <c r="C185">
        <f t="shared" si="2"/>
        <v>3.1984948259642598E-2</v>
      </c>
    </row>
    <row r="186" spans="1:3" x14ac:dyDescent="0.3">
      <c r="A186" s="1">
        <v>31486</v>
      </c>
      <c r="B186">
        <v>109.10000000000001</v>
      </c>
      <c r="C186">
        <f t="shared" si="2"/>
        <v>2.1535580524344677E-2</v>
      </c>
    </row>
    <row r="187" spans="1:3" x14ac:dyDescent="0.3">
      <c r="A187" s="1">
        <v>31517</v>
      </c>
      <c r="B187">
        <v>108.7</v>
      </c>
      <c r="C187">
        <f t="shared" si="2"/>
        <v>1.5887850467289688E-2</v>
      </c>
    </row>
    <row r="188" spans="1:3" x14ac:dyDescent="0.3">
      <c r="A188" s="1">
        <v>31547</v>
      </c>
      <c r="B188">
        <v>109</v>
      </c>
      <c r="C188">
        <f t="shared" si="2"/>
        <v>1.6791044776119479E-2</v>
      </c>
    </row>
    <row r="189" spans="1:3" x14ac:dyDescent="0.3">
      <c r="A189" s="1">
        <v>31578</v>
      </c>
      <c r="B189">
        <v>109.4</v>
      </c>
      <c r="C189">
        <f t="shared" si="2"/>
        <v>1.7674418604651132E-2</v>
      </c>
    </row>
    <row r="190" spans="1:3" x14ac:dyDescent="0.3">
      <c r="A190" s="1">
        <v>31608</v>
      </c>
      <c r="B190">
        <v>109.5</v>
      </c>
      <c r="C190">
        <f t="shared" si="2"/>
        <v>1.6713091922005541E-2</v>
      </c>
    </row>
    <row r="191" spans="1:3" x14ac:dyDescent="0.3">
      <c r="A191" s="1">
        <v>31639</v>
      </c>
      <c r="B191">
        <v>109.60000000000001</v>
      </c>
      <c r="C191">
        <f t="shared" si="2"/>
        <v>1.5755329008340979E-2</v>
      </c>
    </row>
    <row r="192" spans="1:3" x14ac:dyDescent="0.3">
      <c r="A192" s="1">
        <v>31670</v>
      </c>
      <c r="B192">
        <v>110</v>
      </c>
      <c r="C192">
        <f t="shared" si="2"/>
        <v>1.7576318223866627E-2</v>
      </c>
    </row>
    <row r="193" spans="1:3" x14ac:dyDescent="0.3">
      <c r="A193" s="1">
        <v>31700</v>
      </c>
      <c r="B193">
        <v>110.2</v>
      </c>
      <c r="C193">
        <f t="shared" si="2"/>
        <v>1.5668202764977046E-2</v>
      </c>
    </row>
    <row r="194" spans="1:3" x14ac:dyDescent="0.3">
      <c r="A194" s="1">
        <v>31731</v>
      </c>
      <c r="B194">
        <v>110.4</v>
      </c>
      <c r="C194">
        <f t="shared" si="2"/>
        <v>1.2844036697247763E-2</v>
      </c>
    </row>
    <row r="195" spans="1:3" x14ac:dyDescent="0.3">
      <c r="A195" s="1">
        <v>31761</v>
      </c>
      <c r="B195">
        <v>110.8</v>
      </c>
      <c r="C195">
        <f t="shared" si="2"/>
        <v>1.1872146118721449E-2</v>
      </c>
    </row>
    <row r="196" spans="1:3" x14ac:dyDescent="0.3">
      <c r="A196" s="1">
        <v>31792</v>
      </c>
      <c r="B196">
        <v>111.4</v>
      </c>
      <c r="C196">
        <f t="shared" si="2"/>
        <v>1.364877161055511E-2</v>
      </c>
    </row>
    <row r="197" spans="1:3" x14ac:dyDescent="0.3">
      <c r="A197" s="1">
        <v>31823</v>
      </c>
      <c r="B197">
        <v>111.8</v>
      </c>
      <c r="C197">
        <f t="shared" si="2"/>
        <v>1.9143117593436676E-2</v>
      </c>
    </row>
    <row r="198" spans="1:3" x14ac:dyDescent="0.3">
      <c r="A198" s="1">
        <v>31851</v>
      </c>
      <c r="B198">
        <v>112.2</v>
      </c>
      <c r="C198">
        <f t="shared" si="2"/>
        <v>2.8414298808432603E-2</v>
      </c>
    </row>
    <row r="199" spans="1:3" x14ac:dyDescent="0.3">
      <c r="A199" s="1">
        <v>31882</v>
      </c>
      <c r="B199">
        <v>112.7</v>
      </c>
      <c r="C199">
        <f t="shared" si="2"/>
        <v>3.6798528058877622E-2</v>
      </c>
    </row>
    <row r="200" spans="1:3" x14ac:dyDescent="0.3">
      <c r="A200" s="1">
        <v>31912</v>
      </c>
      <c r="B200">
        <v>113</v>
      </c>
      <c r="C200">
        <f t="shared" si="2"/>
        <v>3.669724770642202E-2</v>
      </c>
    </row>
    <row r="201" spans="1:3" x14ac:dyDescent="0.3">
      <c r="A201" s="1">
        <v>31943</v>
      </c>
      <c r="B201">
        <v>113.5</v>
      </c>
      <c r="C201">
        <f t="shared" si="2"/>
        <v>3.7477148080438782E-2</v>
      </c>
    </row>
    <row r="202" spans="1:3" x14ac:dyDescent="0.3">
      <c r="A202" s="1">
        <v>31973</v>
      </c>
      <c r="B202">
        <v>113.8</v>
      </c>
      <c r="C202">
        <f t="shared" si="2"/>
        <v>3.926940639269394E-2</v>
      </c>
    </row>
    <row r="203" spans="1:3" x14ac:dyDescent="0.3">
      <c r="A203" s="1">
        <v>32004</v>
      </c>
      <c r="B203">
        <v>114.3</v>
      </c>
      <c r="C203">
        <f t="shared" si="2"/>
        <v>4.2883211678832023E-2</v>
      </c>
    </row>
    <row r="204" spans="1:3" x14ac:dyDescent="0.3">
      <c r="A204" s="1">
        <v>32035</v>
      </c>
      <c r="B204">
        <v>114.7</v>
      </c>
      <c r="C204">
        <f t="shared" si="2"/>
        <v>4.2727272727272725E-2</v>
      </c>
    </row>
    <row r="205" spans="1:3" x14ac:dyDescent="0.3">
      <c r="A205" s="1">
        <v>32065</v>
      </c>
      <c r="B205">
        <v>115</v>
      </c>
      <c r="C205">
        <f t="shared" si="2"/>
        <v>4.3557168784029043E-2</v>
      </c>
    </row>
    <row r="206" spans="1:3" x14ac:dyDescent="0.3">
      <c r="A206" s="1">
        <v>32096</v>
      </c>
      <c r="B206">
        <v>115.4</v>
      </c>
      <c r="C206">
        <f t="shared" si="2"/>
        <v>4.5289855072463858E-2</v>
      </c>
    </row>
    <row r="207" spans="1:3" x14ac:dyDescent="0.3">
      <c r="A207" s="1">
        <v>32126</v>
      </c>
      <c r="B207">
        <v>115.60000000000001</v>
      </c>
      <c r="C207">
        <f t="shared" si="2"/>
        <v>4.3321299638989341E-2</v>
      </c>
    </row>
    <row r="208" spans="1:3" x14ac:dyDescent="0.3">
      <c r="A208" s="1">
        <v>32157</v>
      </c>
      <c r="B208">
        <v>116</v>
      </c>
      <c r="C208">
        <f t="shared" ref="C208:C271" si="3">B208/B196-1</f>
        <v>4.1292639138240439E-2</v>
      </c>
    </row>
    <row r="209" spans="1:3" x14ac:dyDescent="0.3">
      <c r="A209" s="1">
        <v>32188</v>
      </c>
      <c r="B209">
        <v>116.2</v>
      </c>
      <c r="C209">
        <f t="shared" si="3"/>
        <v>3.9355992844364973E-2</v>
      </c>
    </row>
    <row r="210" spans="1:3" x14ac:dyDescent="0.3">
      <c r="A210" s="1">
        <v>32217</v>
      </c>
      <c r="B210">
        <v>116.5</v>
      </c>
      <c r="C210">
        <f t="shared" si="3"/>
        <v>3.8324420677361859E-2</v>
      </c>
    </row>
    <row r="211" spans="1:3" x14ac:dyDescent="0.3">
      <c r="A211" s="1">
        <v>32248</v>
      </c>
      <c r="B211">
        <v>117.2</v>
      </c>
      <c r="C211">
        <f t="shared" si="3"/>
        <v>3.9929015084294583E-2</v>
      </c>
    </row>
    <row r="212" spans="1:3" x14ac:dyDescent="0.3">
      <c r="A212" s="1">
        <v>32278</v>
      </c>
      <c r="B212">
        <v>117.5</v>
      </c>
      <c r="C212">
        <f t="shared" si="3"/>
        <v>3.9823008849557473E-2</v>
      </c>
    </row>
    <row r="213" spans="1:3" x14ac:dyDescent="0.3">
      <c r="A213" s="1">
        <v>32309</v>
      </c>
      <c r="B213">
        <v>118</v>
      </c>
      <c r="C213">
        <f t="shared" si="3"/>
        <v>3.9647577092511099E-2</v>
      </c>
    </row>
    <row r="214" spans="1:3" x14ac:dyDescent="0.3">
      <c r="A214" s="1">
        <v>32339</v>
      </c>
      <c r="B214">
        <v>118.5</v>
      </c>
      <c r="C214">
        <f t="shared" si="3"/>
        <v>4.1300527240773377E-2</v>
      </c>
    </row>
    <row r="215" spans="1:3" x14ac:dyDescent="0.3">
      <c r="A215" s="1">
        <v>32370</v>
      </c>
      <c r="B215">
        <v>119</v>
      </c>
      <c r="C215">
        <f t="shared" si="3"/>
        <v>4.1119860017497789E-2</v>
      </c>
    </row>
    <row r="216" spans="1:3" x14ac:dyDescent="0.3">
      <c r="A216" s="1">
        <v>32401</v>
      </c>
      <c r="B216">
        <v>119.5</v>
      </c>
      <c r="C216">
        <f t="shared" si="3"/>
        <v>4.1848299912816023E-2</v>
      </c>
    </row>
    <row r="217" spans="1:3" x14ac:dyDescent="0.3">
      <c r="A217" s="1">
        <v>32431</v>
      </c>
      <c r="B217">
        <v>119.9</v>
      </c>
      <c r="C217">
        <f t="shared" si="3"/>
        <v>4.2608695652174067E-2</v>
      </c>
    </row>
    <row r="218" spans="1:3" x14ac:dyDescent="0.3">
      <c r="A218" s="1">
        <v>32462</v>
      </c>
      <c r="B218">
        <v>120.3</v>
      </c>
      <c r="C218">
        <f t="shared" si="3"/>
        <v>4.2461005199306623E-2</v>
      </c>
    </row>
    <row r="219" spans="1:3" x14ac:dyDescent="0.3">
      <c r="A219" s="1">
        <v>32492</v>
      </c>
      <c r="B219">
        <v>120.7</v>
      </c>
      <c r="C219">
        <f t="shared" si="3"/>
        <v>4.4117647058823373E-2</v>
      </c>
    </row>
    <row r="220" spans="1:3" x14ac:dyDescent="0.3">
      <c r="A220" s="1">
        <v>32523</v>
      </c>
      <c r="B220">
        <v>121.2</v>
      </c>
      <c r="C220">
        <f t="shared" si="3"/>
        <v>4.482758620689653E-2</v>
      </c>
    </row>
    <row r="221" spans="1:3" x14ac:dyDescent="0.3">
      <c r="A221" s="1">
        <v>32554</v>
      </c>
      <c r="B221">
        <v>121.60000000000001</v>
      </c>
      <c r="C221">
        <f t="shared" si="3"/>
        <v>4.6471600688468229E-2</v>
      </c>
    </row>
    <row r="222" spans="1:3" x14ac:dyDescent="0.3">
      <c r="A222" s="1">
        <v>32582</v>
      </c>
      <c r="B222">
        <v>122.2</v>
      </c>
      <c r="C222">
        <f t="shared" si="3"/>
        <v>4.8927038626609409E-2</v>
      </c>
    </row>
    <row r="223" spans="1:3" x14ac:dyDescent="0.3">
      <c r="A223" s="1">
        <v>32613</v>
      </c>
      <c r="B223">
        <v>123.10000000000001</v>
      </c>
      <c r="C223">
        <f t="shared" si="3"/>
        <v>5.0341296928327672E-2</v>
      </c>
    </row>
    <row r="224" spans="1:3" x14ac:dyDescent="0.3">
      <c r="A224" s="1">
        <v>32643</v>
      </c>
      <c r="B224">
        <v>123.7</v>
      </c>
      <c r="C224">
        <f t="shared" si="3"/>
        <v>5.2765957446808454E-2</v>
      </c>
    </row>
    <row r="225" spans="1:3" x14ac:dyDescent="0.3">
      <c r="A225" s="1">
        <v>32674</v>
      </c>
      <c r="B225">
        <v>124.10000000000001</v>
      </c>
      <c r="C225">
        <f t="shared" si="3"/>
        <v>5.1694915254237417E-2</v>
      </c>
    </row>
    <row r="226" spans="1:3" x14ac:dyDescent="0.3">
      <c r="A226" s="1">
        <v>32704</v>
      </c>
      <c r="B226">
        <v>124.5</v>
      </c>
      <c r="C226">
        <f t="shared" si="3"/>
        <v>5.0632911392405111E-2</v>
      </c>
    </row>
    <row r="227" spans="1:3" x14ac:dyDescent="0.3">
      <c r="A227" s="1">
        <v>32735</v>
      </c>
      <c r="B227">
        <v>124.5</v>
      </c>
      <c r="C227">
        <f t="shared" si="3"/>
        <v>4.6218487394958041E-2</v>
      </c>
    </row>
    <row r="228" spans="1:3" x14ac:dyDescent="0.3">
      <c r="A228" s="1">
        <v>32766</v>
      </c>
      <c r="B228">
        <v>124.8</v>
      </c>
      <c r="C228">
        <f t="shared" si="3"/>
        <v>4.435146443514637E-2</v>
      </c>
    </row>
    <row r="229" spans="1:3" x14ac:dyDescent="0.3">
      <c r="A229" s="1">
        <v>32796</v>
      </c>
      <c r="B229">
        <v>125.4</v>
      </c>
      <c r="C229">
        <f t="shared" si="3"/>
        <v>4.587155963302747E-2</v>
      </c>
    </row>
    <row r="230" spans="1:3" x14ac:dyDescent="0.3">
      <c r="A230" s="1">
        <v>32827</v>
      </c>
      <c r="B230">
        <v>125.9</v>
      </c>
      <c r="C230">
        <f t="shared" si="3"/>
        <v>4.6550290939318506E-2</v>
      </c>
    </row>
    <row r="231" spans="1:3" x14ac:dyDescent="0.3">
      <c r="A231" s="1">
        <v>32857</v>
      </c>
      <c r="B231">
        <v>126.3</v>
      </c>
      <c r="C231">
        <f t="shared" si="3"/>
        <v>4.6396023198011616E-2</v>
      </c>
    </row>
    <row r="232" spans="1:3" x14ac:dyDescent="0.3">
      <c r="A232" s="1">
        <v>32888</v>
      </c>
      <c r="B232">
        <v>127.5</v>
      </c>
      <c r="C232">
        <f t="shared" si="3"/>
        <v>5.1980198019802026E-2</v>
      </c>
    </row>
    <row r="233" spans="1:3" x14ac:dyDescent="0.3">
      <c r="A233" s="1">
        <v>32919</v>
      </c>
      <c r="B233">
        <v>128</v>
      </c>
      <c r="C233">
        <f t="shared" si="3"/>
        <v>5.2631578947368363E-2</v>
      </c>
    </row>
    <row r="234" spans="1:3" x14ac:dyDescent="0.3">
      <c r="A234" s="1">
        <v>32947</v>
      </c>
      <c r="B234">
        <v>128.6</v>
      </c>
      <c r="C234">
        <f t="shared" si="3"/>
        <v>5.237315875613735E-2</v>
      </c>
    </row>
    <row r="235" spans="1:3" x14ac:dyDescent="0.3">
      <c r="A235" s="1">
        <v>32978</v>
      </c>
      <c r="B235">
        <v>128.9</v>
      </c>
      <c r="C235">
        <f t="shared" si="3"/>
        <v>4.7116165718927627E-2</v>
      </c>
    </row>
    <row r="236" spans="1:3" x14ac:dyDescent="0.3">
      <c r="A236" s="1">
        <v>33008</v>
      </c>
      <c r="B236">
        <v>129.1</v>
      </c>
      <c r="C236">
        <f t="shared" si="3"/>
        <v>4.3654001616814764E-2</v>
      </c>
    </row>
    <row r="237" spans="1:3" x14ac:dyDescent="0.3">
      <c r="A237" s="1">
        <v>33039</v>
      </c>
      <c r="B237">
        <v>129.9</v>
      </c>
      <c r="C237">
        <f t="shared" si="3"/>
        <v>4.6736502820306169E-2</v>
      </c>
    </row>
    <row r="238" spans="1:3" x14ac:dyDescent="0.3">
      <c r="A238" s="1">
        <v>33069</v>
      </c>
      <c r="B238">
        <v>130.5</v>
      </c>
      <c r="C238">
        <f t="shared" si="3"/>
        <v>4.8192771084337283E-2</v>
      </c>
    </row>
    <row r="239" spans="1:3" x14ac:dyDescent="0.3">
      <c r="A239" s="1">
        <v>33100</v>
      </c>
      <c r="B239">
        <v>131.6</v>
      </c>
      <c r="C239">
        <f t="shared" si="3"/>
        <v>5.7028112449799107E-2</v>
      </c>
    </row>
    <row r="240" spans="1:3" x14ac:dyDescent="0.3">
      <c r="A240" s="1">
        <v>33131</v>
      </c>
      <c r="B240">
        <v>132.5</v>
      </c>
      <c r="C240">
        <f t="shared" si="3"/>
        <v>6.1698717948718063E-2</v>
      </c>
    </row>
    <row r="241" spans="1:3" x14ac:dyDescent="0.3">
      <c r="A241" s="1">
        <v>33161</v>
      </c>
      <c r="B241">
        <v>133.4</v>
      </c>
      <c r="C241">
        <f t="shared" si="3"/>
        <v>6.3795853269537517E-2</v>
      </c>
    </row>
    <row r="242" spans="1:3" x14ac:dyDescent="0.3">
      <c r="A242" s="1">
        <v>33192</v>
      </c>
      <c r="B242">
        <v>133.69999999999999</v>
      </c>
      <c r="C242">
        <f t="shared" si="3"/>
        <v>6.1953931691818731E-2</v>
      </c>
    </row>
    <row r="243" spans="1:3" x14ac:dyDescent="0.3">
      <c r="A243" s="1">
        <v>33222</v>
      </c>
      <c r="B243">
        <v>134.19999999999999</v>
      </c>
      <c r="C243">
        <f t="shared" si="3"/>
        <v>6.2549485352335621E-2</v>
      </c>
    </row>
    <row r="244" spans="1:3" x14ac:dyDescent="0.3">
      <c r="A244" s="1">
        <v>33253</v>
      </c>
      <c r="B244">
        <v>134.69999999999999</v>
      </c>
      <c r="C244">
        <f t="shared" si="3"/>
        <v>5.647058823529405E-2</v>
      </c>
    </row>
    <row r="245" spans="1:3" x14ac:dyDescent="0.3">
      <c r="A245" s="1">
        <v>33284</v>
      </c>
      <c r="B245">
        <v>134.80000000000001</v>
      </c>
      <c r="C245">
        <f t="shared" si="3"/>
        <v>5.3125000000000089E-2</v>
      </c>
    </row>
    <row r="246" spans="1:3" x14ac:dyDescent="0.3">
      <c r="A246" s="1">
        <v>33312</v>
      </c>
      <c r="B246">
        <v>134.80000000000001</v>
      </c>
      <c r="C246">
        <f t="shared" si="3"/>
        <v>4.8211508553654969E-2</v>
      </c>
    </row>
    <row r="247" spans="1:3" x14ac:dyDescent="0.3">
      <c r="A247" s="1">
        <v>33343</v>
      </c>
      <c r="B247">
        <v>135.1</v>
      </c>
      <c r="C247">
        <f t="shared" si="3"/>
        <v>4.8099301784328752E-2</v>
      </c>
    </row>
    <row r="248" spans="1:3" x14ac:dyDescent="0.3">
      <c r="A248" s="1">
        <v>33373</v>
      </c>
      <c r="B248">
        <v>135.6</v>
      </c>
      <c r="C248">
        <f t="shared" si="3"/>
        <v>5.0348567002323819E-2</v>
      </c>
    </row>
    <row r="249" spans="1:3" x14ac:dyDescent="0.3">
      <c r="A249" s="1">
        <v>33404</v>
      </c>
      <c r="B249">
        <v>136</v>
      </c>
      <c r="C249">
        <f t="shared" si="3"/>
        <v>4.6959199384141614E-2</v>
      </c>
    </row>
    <row r="250" spans="1:3" x14ac:dyDescent="0.3">
      <c r="A250" s="1">
        <v>33434</v>
      </c>
      <c r="B250">
        <v>136.19999999999999</v>
      </c>
      <c r="C250">
        <f t="shared" si="3"/>
        <v>4.3678160919540243E-2</v>
      </c>
    </row>
    <row r="251" spans="1:3" x14ac:dyDescent="0.3">
      <c r="A251" s="1">
        <v>33465</v>
      </c>
      <c r="B251">
        <v>136.6</v>
      </c>
      <c r="C251">
        <f t="shared" si="3"/>
        <v>3.7993920972644313E-2</v>
      </c>
    </row>
    <row r="252" spans="1:3" x14ac:dyDescent="0.3">
      <c r="A252" s="1">
        <v>33496</v>
      </c>
      <c r="B252">
        <v>137</v>
      </c>
      <c r="C252">
        <f t="shared" si="3"/>
        <v>3.3962264150943389E-2</v>
      </c>
    </row>
    <row r="253" spans="1:3" x14ac:dyDescent="0.3">
      <c r="A253" s="1">
        <v>33526</v>
      </c>
      <c r="B253">
        <v>137.20000000000002</v>
      </c>
      <c r="C253">
        <f t="shared" si="3"/>
        <v>2.8485757121439415E-2</v>
      </c>
    </row>
    <row r="254" spans="1:3" x14ac:dyDescent="0.3">
      <c r="A254" s="1">
        <v>33557</v>
      </c>
      <c r="B254">
        <v>137.80000000000001</v>
      </c>
      <c r="C254">
        <f t="shared" si="3"/>
        <v>3.0665669409125185E-2</v>
      </c>
    </row>
    <row r="255" spans="1:3" x14ac:dyDescent="0.3">
      <c r="A255" s="1">
        <v>33587</v>
      </c>
      <c r="B255">
        <v>138.20000000000002</v>
      </c>
      <c r="C255">
        <f t="shared" si="3"/>
        <v>2.9806259314456351E-2</v>
      </c>
    </row>
    <row r="256" spans="1:3" x14ac:dyDescent="0.3">
      <c r="A256" s="1">
        <v>33618</v>
      </c>
      <c r="B256">
        <v>138.30000000000001</v>
      </c>
      <c r="C256">
        <f t="shared" si="3"/>
        <v>2.6726057906458989E-2</v>
      </c>
    </row>
    <row r="257" spans="1:3" x14ac:dyDescent="0.3">
      <c r="A257" s="1">
        <v>33649</v>
      </c>
      <c r="B257">
        <v>138.6</v>
      </c>
      <c r="C257">
        <f t="shared" si="3"/>
        <v>2.8189910979228294E-2</v>
      </c>
    </row>
    <row r="258" spans="1:3" x14ac:dyDescent="0.3">
      <c r="A258" s="1">
        <v>33678</v>
      </c>
      <c r="B258">
        <v>139.1</v>
      </c>
      <c r="C258">
        <f t="shared" si="3"/>
        <v>3.1899109792284719E-2</v>
      </c>
    </row>
    <row r="259" spans="1:3" x14ac:dyDescent="0.3">
      <c r="A259" s="1">
        <v>33709</v>
      </c>
      <c r="B259">
        <v>139.4</v>
      </c>
      <c r="C259">
        <f t="shared" si="3"/>
        <v>3.1828275351591495E-2</v>
      </c>
    </row>
    <row r="260" spans="1:3" x14ac:dyDescent="0.3">
      <c r="A260" s="1">
        <v>33739</v>
      </c>
      <c r="B260">
        <v>139.70000000000002</v>
      </c>
      <c r="C260">
        <f t="shared" si="3"/>
        <v>3.0235988200590036E-2</v>
      </c>
    </row>
    <row r="261" spans="1:3" x14ac:dyDescent="0.3">
      <c r="A261" s="1">
        <v>33770</v>
      </c>
      <c r="B261">
        <v>140.1</v>
      </c>
      <c r="C261">
        <f t="shared" si="3"/>
        <v>3.0147058823529305E-2</v>
      </c>
    </row>
    <row r="262" spans="1:3" x14ac:dyDescent="0.3">
      <c r="A262" s="1">
        <v>33800</v>
      </c>
      <c r="B262">
        <v>140.5</v>
      </c>
      <c r="C262">
        <f t="shared" si="3"/>
        <v>3.1571218795888534E-2</v>
      </c>
    </row>
    <row r="263" spans="1:3" x14ac:dyDescent="0.3">
      <c r="A263" s="1">
        <v>33831</v>
      </c>
      <c r="B263">
        <v>140.80000000000001</v>
      </c>
      <c r="C263">
        <f t="shared" si="3"/>
        <v>3.0746705710102518E-2</v>
      </c>
    </row>
    <row r="264" spans="1:3" x14ac:dyDescent="0.3">
      <c r="A264" s="1">
        <v>33862</v>
      </c>
      <c r="B264">
        <v>141.1</v>
      </c>
      <c r="C264">
        <f t="shared" si="3"/>
        <v>2.9927007299270114E-2</v>
      </c>
    </row>
    <row r="265" spans="1:3" x14ac:dyDescent="0.3">
      <c r="A265" s="1">
        <v>33892</v>
      </c>
      <c r="B265">
        <v>141.70000000000002</v>
      </c>
      <c r="C265">
        <f t="shared" si="3"/>
        <v>3.2798833819241979E-2</v>
      </c>
    </row>
    <row r="266" spans="1:3" x14ac:dyDescent="0.3">
      <c r="A266" s="1">
        <v>33923</v>
      </c>
      <c r="B266">
        <v>142.1</v>
      </c>
      <c r="C266">
        <f t="shared" si="3"/>
        <v>3.1204644412191396E-2</v>
      </c>
    </row>
    <row r="267" spans="1:3" x14ac:dyDescent="0.3">
      <c r="A267" s="1">
        <v>33953</v>
      </c>
      <c r="B267">
        <v>142.30000000000001</v>
      </c>
      <c r="C267">
        <f t="shared" si="3"/>
        <v>2.9667149059334319E-2</v>
      </c>
    </row>
    <row r="268" spans="1:3" x14ac:dyDescent="0.3">
      <c r="A268" s="1">
        <v>33984</v>
      </c>
      <c r="B268">
        <v>142.80000000000001</v>
      </c>
      <c r="C268">
        <f t="shared" si="3"/>
        <v>3.2537960954446943E-2</v>
      </c>
    </row>
    <row r="269" spans="1:3" x14ac:dyDescent="0.3">
      <c r="A269" s="1">
        <v>34015</v>
      </c>
      <c r="B269">
        <v>143.1</v>
      </c>
      <c r="C269">
        <f t="shared" si="3"/>
        <v>3.2467532467532534E-2</v>
      </c>
    </row>
    <row r="270" spans="1:3" x14ac:dyDescent="0.3">
      <c r="A270" s="1">
        <v>34043</v>
      </c>
      <c r="B270">
        <v>143.30000000000001</v>
      </c>
      <c r="C270">
        <f t="shared" si="3"/>
        <v>3.0194104960460155E-2</v>
      </c>
    </row>
    <row r="271" spans="1:3" x14ac:dyDescent="0.3">
      <c r="A271" s="1">
        <v>34074</v>
      </c>
      <c r="B271">
        <v>143.80000000000001</v>
      </c>
      <c r="C271">
        <f t="shared" si="3"/>
        <v>3.1563845050215145E-2</v>
      </c>
    </row>
    <row r="272" spans="1:3" x14ac:dyDescent="0.3">
      <c r="A272" s="1">
        <v>34104</v>
      </c>
      <c r="B272">
        <v>144.20000000000002</v>
      </c>
      <c r="C272">
        <f t="shared" ref="C272:C335" si="4">B272/B260-1</f>
        <v>3.2211882605583497E-2</v>
      </c>
    </row>
    <row r="273" spans="1:3" x14ac:dyDescent="0.3">
      <c r="A273" s="1">
        <v>34135</v>
      </c>
      <c r="B273">
        <v>144.30000000000001</v>
      </c>
      <c r="C273">
        <f t="shared" si="4"/>
        <v>2.9978586723768963E-2</v>
      </c>
    </row>
    <row r="274" spans="1:3" x14ac:dyDescent="0.3">
      <c r="A274" s="1">
        <v>34165</v>
      </c>
      <c r="B274">
        <v>144.5</v>
      </c>
      <c r="C274">
        <f t="shared" si="4"/>
        <v>2.8469750889679624E-2</v>
      </c>
    </row>
    <row r="275" spans="1:3" x14ac:dyDescent="0.3">
      <c r="A275" s="1">
        <v>34196</v>
      </c>
      <c r="B275">
        <v>144.80000000000001</v>
      </c>
      <c r="C275">
        <f t="shared" si="4"/>
        <v>2.8409090909090828E-2</v>
      </c>
    </row>
    <row r="276" spans="1:3" x14ac:dyDescent="0.3">
      <c r="A276" s="1">
        <v>34227</v>
      </c>
      <c r="B276">
        <v>145</v>
      </c>
      <c r="C276">
        <f t="shared" si="4"/>
        <v>2.7639971651311157E-2</v>
      </c>
    </row>
    <row r="277" spans="1:3" x14ac:dyDescent="0.3">
      <c r="A277" s="1">
        <v>34257</v>
      </c>
      <c r="B277">
        <v>145.6</v>
      </c>
      <c r="C277">
        <f t="shared" si="4"/>
        <v>2.7522935779816349E-2</v>
      </c>
    </row>
    <row r="278" spans="1:3" x14ac:dyDescent="0.3">
      <c r="A278" s="1">
        <v>34288</v>
      </c>
      <c r="B278">
        <v>146</v>
      </c>
      <c r="C278">
        <f t="shared" si="4"/>
        <v>2.7445460942997935E-2</v>
      </c>
    </row>
    <row r="279" spans="1:3" x14ac:dyDescent="0.3">
      <c r="A279" s="1">
        <v>34318</v>
      </c>
      <c r="B279">
        <v>146.30000000000001</v>
      </c>
      <c r="C279">
        <f t="shared" si="4"/>
        <v>2.8109627547435068E-2</v>
      </c>
    </row>
    <row r="280" spans="1:3" x14ac:dyDescent="0.3">
      <c r="A280" s="1">
        <v>34349</v>
      </c>
      <c r="B280">
        <v>146.30000000000001</v>
      </c>
      <c r="C280">
        <f t="shared" si="4"/>
        <v>2.450980392156854E-2</v>
      </c>
    </row>
    <row r="281" spans="1:3" x14ac:dyDescent="0.3">
      <c r="A281" s="1">
        <v>34380</v>
      </c>
      <c r="B281">
        <v>146.70000000000002</v>
      </c>
      <c r="C281">
        <f t="shared" si="4"/>
        <v>2.5157232704402732E-2</v>
      </c>
    </row>
    <row r="282" spans="1:3" x14ac:dyDescent="0.3">
      <c r="A282" s="1">
        <v>34408</v>
      </c>
      <c r="B282">
        <v>147.1</v>
      </c>
      <c r="C282">
        <f t="shared" si="4"/>
        <v>2.6517794836008246E-2</v>
      </c>
    </row>
    <row r="283" spans="1:3" x14ac:dyDescent="0.3">
      <c r="A283" s="1">
        <v>34439</v>
      </c>
      <c r="B283">
        <v>147.20000000000002</v>
      </c>
      <c r="C283">
        <f t="shared" si="4"/>
        <v>2.3643949930459041E-2</v>
      </c>
    </row>
    <row r="284" spans="1:3" x14ac:dyDescent="0.3">
      <c r="A284" s="1">
        <v>34469</v>
      </c>
      <c r="B284">
        <v>147.5</v>
      </c>
      <c r="C284">
        <f t="shared" si="4"/>
        <v>2.2884882108183069E-2</v>
      </c>
    </row>
    <row r="285" spans="1:3" x14ac:dyDescent="0.3">
      <c r="A285" s="1">
        <v>34500</v>
      </c>
      <c r="B285">
        <v>147.9</v>
      </c>
      <c r="C285">
        <f t="shared" si="4"/>
        <v>2.4948024948024949E-2</v>
      </c>
    </row>
    <row r="286" spans="1:3" x14ac:dyDescent="0.3">
      <c r="A286" s="1">
        <v>34530</v>
      </c>
      <c r="B286">
        <v>148.4</v>
      </c>
      <c r="C286">
        <f t="shared" si="4"/>
        <v>2.6989619377162599E-2</v>
      </c>
    </row>
    <row r="287" spans="1:3" x14ac:dyDescent="0.3">
      <c r="A287" s="1">
        <v>34561</v>
      </c>
      <c r="B287">
        <v>149</v>
      </c>
      <c r="C287">
        <f t="shared" si="4"/>
        <v>2.9005524861878351E-2</v>
      </c>
    </row>
    <row r="288" spans="1:3" x14ac:dyDescent="0.3">
      <c r="A288" s="1">
        <v>34592</v>
      </c>
      <c r="B288">
        <v>149.30000000000001</v>
      </c>
      <c r="C288">
        <f t="shared" si="4"/>
        <v>2.9655172413793229E-2</v>
      </c>
    </row>
    <row r="289" spans="1:3" x14ac:dyDescent="0.3">
      <c r="A289" s="1">
        <v>34622</v>
      </c>
      <c r="B289">
        <v>149.4</v>
      </c>
      <c r="C289">
        <f t="shared" si="4"/>
        <v>2.6098901098901228E-2</v>
      </c>
    </row>
    <row r="290" spans="1:3" x14ac:dyDescent="0.3">
      <c r="A290" s="1">
        <v>34653</v>
      </c>
      <c r="B290">
        <v>149.80000000000001</v>
      </c>
      <c r="C290">
        <f t="shared" si="4"/>
        <v>2.6027397260274032E-2</v>
      </c>
    </row>
    <row r="291" spans="1:3" x14ac:dyDescent="0.3">
      <c r="A291" s="1">
        <v>34683</v>
      </c>
      <c r="B291">
        <v>150.1</v>
      </c>
      <c r="C291">
        <f t="shared" si="4"/>
        <v>2.5974025974025761E-2</v>
      </c>
    </row>
    <row r="292" spans="1:3" x14ac:dyDescent="0.3">
      <c r="A292" s="1">
        <v>34714</v>
      </c>
      <c r="B292">
        <v>150.5</v>
      </c>
      <c r="C292">
        <f t="shared" si="4"/>
        <v>2.8708133971291794E-2</v>
      </c>
    </row>
    <row r="293" spans="1:3" x14ac:dyDescent="0.3">
      <c r="A293" s="1">
        <v>34745</v>
      </c>
      <c r="B293">
        <v>150.9</v>
      </c>
      <c r="C293">
        <f t="shared" si="4"/>
        <v>2.8629856850715729E-2</v>
      </c>
    </row>
    <row r="294" spans="1:3" x14ac:dyDescent="0.3">
      <c r="A294" s="1">
        <v>34773</v>
      </c>
      <c r="B294">
        <v>151.20000000000002</v>
      </c>
      <c r="C294">
        <f t="shared" si="4"/>
        <v>2.7872195785180409E-2</v>
      </c>
    </row>
    <row r="295" spans="1:3" x14ac:dyDescent="0.3">
      <c r="A295" s="1">
        <v>34804</v>
      </c>
      <c r="B295">
        <v>151.80000000000001</v>
      </c>
      <c r="C295">
        <f t="shared" si="4"/>
        <v>3.125E-2</v>
      </c>
    </row>
    <row r="296" spans="1:3" x14ac:dyDescent="0.3">
      <c r="A296" s="1">
        <v>34834</v>
      </c>
      <c r="B296">
        <v>152.1</v>
      </c>
      <c r="C296">
        <f t="shared" si="4"/>
        <v>3.1186440677966054E-2</v>
      </c>
    </row>
    <row r="297" spans="1:3" x14ac:dyDescent="0.3">
      <c r="A297" s="1">
        <v>34865</v>
      </c>
      <c r="B297">
        <v>152.4</v>
      </c>
      <c r="C297">
        <f t="shared" si="4"/>
        <v>3.0425963488843744E-2</v>
      </c>
    </row>
    <row r="298" spans="1:3" x14ac:dyDescent="0.3">
      <c r="A298" s="1">
        <v>34895</v>
      </c>
      <c r="B298">
        <v>152.6</v>
      </c>
      <c r="C298">
        <f t="shared" si="4"/>
        <v>2.8301886792452713E-2</v>
      </c>
    </row>
    <row r="299" spans="1:3" x14ac:dyDescent="0.3">
      <c r="A299" s="1">
        <v>34926</v>
      </c>
      <c r="B299">
        <v>152.9</v>
      </c>
      <c r="C299">
        <f t="shared" si="4"/>
        <v>2.6174496644295386E-2</v>
      </c>
    </row>
    <row r="300" spans="1:3" x14ac:dyDescent="0.3">
      <c r="A300" s="1">
        <v>34957</v>
      </c>
      <c r="B300">
        <v>153.1</v>
      </c>
      <c r="C300">
        <f t="shared" si="4"/>
        <v>2.5452109845947701E-2</v>
      </c>
    </row>
    <row r="301" spans="1:3" x14ac:dyDescent="0.3">
      <c r="A301" s="1">
        <v>34987</v>
      </c>
      <c r="B301">
        <v>153.5</v>
      </c>
      <c r="C301">
        <f t="shared" si="4"/>
        <v>2.7443105756358666E-2</v>
      </c>
    </row>
    <row r="302" spans="1:3" x14ac:dyDescent="0.3">
      <c r="A302" s="1">
        <v>35018</v>
      </c>
      <c r="B302">
        <v>153.70000000000002</v>
      </c>
      <c r="C302">
        <f t="shared" si="4"/>
        <v>2.6034712950600891E-2</v>
      </c>
    </row>
    <row r="303" spans="1:3" x14ac:dyDescent="0.3">
      <c r="A303" s="1">
        <v>35048</v>
      </c>
      <c r="B303">
        <v>153.9</v>
      </c>
      <c r="C303">
        <f t="shared" si="4"/>
        <v>2.5316455696202667E-2</v>
      </c>
    </row>
    <row r="304" spans="1:3" x14ac:dyDescent="0.3">
      <c r="A304" s="1">
        <v>35079</v>
      </c>
      <c r="B304">
        <v>154.70000000000002</v>
      </c>
      <c r="C304">
        <f t="shared" si="4"/>
        <v>2.7906976744186185E-2</v>
      </c>
    </row>
    <row r="305" spans="1:3" x14ac:dyDescent="0.3">
      <c r="A305" s="1">
        <v>35110</v>
      </c>
      <c r="B305">
        <v>155</v>
      </c>
      <c r="C305">
        <f t="shared" si="4"/>
        <v>2.7170311464546071E-2</v>
      </c>
    </row>
    <row r="306" spans="1:3" x14ac:dyDescent="0.3">
      <c r="A306" s="1">
        <v>35139</v>
      </c>
      <c r="B306">
        <v>155.5</v>
      </c>
      <c r="C306">
        <f t="shared" si="4"/>
        <v>2.8439153439153264E-2</v>
      </c>
    </row>
    <row r="307" spans="1:3" x14ac:dyDescent="0.3">
      <c r="A307" s="1">
        <v>35170</v>
      </c>
      <c r="B307">
        <v>156.1</v>
      </c>
      <c r="C307">
        <f t="shared" si="4"/>
        <v>2.832674571805005E-2</v>
      </c>
    </row>
    <row r="308" spans="1:3" x14ac:dyDescent="0.3">
      <c r="A308" s="1">
        <v>35200</v>
      </c>
      <c r="B308">
        <v>156.4</v>
      </c>
      <c r="C308">
        <f t="shared" si="4"/>
        <v>2.8270874424720649E-2</v>
      </c>
    </row>
    <row r="309" spans="1:3" x14ac:dyDescent="0.3">
      <c r="A309" s="1">
        <v>35231</v>
      </c>
      <c r="B309">
        <v>156.70000000000002</v>
      </c>
      <c r="C309">
        <f t="shared" si="4"/>
        <v>2.8215223097112885E-2</v>
      </c>
    </row>
    <row r="310" spans="1:3" x14ac:dyDescent="0.3">
      <c r="A310" s="1">
        <v>35261</v>
      </c>
      <c r="B310">
        <v>157</v>
      </c>
      <c r="C310">
        <f t="shared" si="4"/>
        <v>2.8833551769331667E-2</v>
      </c>
    </row>
    <row r="311" spans="1:3" x14ac:dyDescent="0.3">
      <c r="A311" s="1">
        <v>35292</v>
      </c>
      <c r="B311">
        <v>157.20000000000002</v>
      </c>
      <c r="C311">
        <f t="shared" si="4"/>
        <v>2.8122956180510306E-2</v>
      </c>
    </row>
    <row r="312" spans="1:3" x14ac:dyDescent="0.3">
      <c r="A312" s="1">
        <v>35323</v>
      </c>
      <c r="B312">
        <v>157.70000000000002</v>
      </c>
      <c r="C312">
        <f t="shared" si="4"/>
        <v>3.0045721750489918E-2</v>
      </c>
    </row>
    <row r="313" spans="1:3" x14ac:dyDescent="0.3">
      <c r="A313" s="1">
        <v>35353</v>
      </c>
      <c r="B313">
        <v>158.20000000000002</v>
      </c>
      <c r="C313">
        <f t="shared" si="4"/>
        <v>3.0618892508143425E-2</v>
      </c>
    </row>
    <row r="314" spans="1:3" x14ac:dyDescent="0.3">
      <c r="A314" s="1">
        <v>35384</v>
      </c>
      <c r="B314">
        <v>158.70000000000002</v>
      </c>
      <c r="C314">
        <f t="shared" si="4"/>
        <v>3.2530904359141077E-2</v>
      </c>
    </row>
    <row r="315" spans="1:3" x14ac:dyDescent="0.3">
      <c r="A315" s="1">
        <v>35414</v>
      </c>
      <c r="B315">
        <v>159.1</v>
      </c>
      <c r="C315">
        <f t="shared" si="4"/>
        <v>3.378817413905133E-2</v>
      </c>
    </row>
    <row r="316" spans="1:3" x14ac:dyDescent="0.3">
      <c r="A316" s="1">
        <v>35445</v>
      </c>
      <c r="B316">
        <v>159.4</v>
      </c>
      <c r="C316">
        <f t="shared" si="4"/>
        <v>3.0381383322559685E-2</v>
      </c>
    </row>
    <row r="317" spans="1:3" x14ac:dyDescent="0.3">
      <c r="A317" s="1">
        <v>35476</v>
      </c>
      <c r="B317">
        <v>159.70000000000002</v>
      </c>
      <c r="C317">
        <f t="shared" si="4"/>
        <v>3.0322580645161468E-2</v>
      </c>
    </row>
    <row r="318" spans="1:3" x14ac:dyDescent="0.3">
      <c r="A318" s="1">
        <v>35504</v>
      </c>
      <c r="B318">
        <v>159.80000000000001</v>
      </c>
      <c r="C318">
        <f t="shared" si="4"/>
        <v>2.7652733118971096E-2</v>
      </c>
    </row>
    <row r="319" spans="1:3" x14ac:dyDescent="0.3">
      <c r="A319" s="1">
        <v>35535</v>
      </c>
      <c r="B319">
        <v>159.9</v>
      </c>
      <c r="C319">
        <f t="shared" si="4"/>
        <v>2.4343369634849621E-2</v>
      </c>
    </row>
    <row r="320" spans="1:3" x14ac:dyDescent="0.3">
      <c r="A320" s="1">
        <v>35565</v>
      </c>
      <c r="B320">
        <v>159.9</v>
      </c>
      <c r="C320">
        <f t="shared" si="4"/>
        <v>2.2378516624040889E-2</v>
      </c>
    </row>
    <row r="321" spans="1:3" x14ac:dyDescent="0.3">
      <c r="A321" s="1">
        <v>35596</v>
      </c>
      <c r="B321">
        <v>160.20000000000002</v>
      </c>
      <c r="C321">
        <f t="shared" si="4"/>
        <v>2.2335673261008271E-2</v>
      </c>
    </row>
    <row r="322" spans="1:3" x14ac:dyDescent="0.3">
      <c r="A322" s="1">
        <v>35626</v>
      </c>
      <c r="B322">
        <v>160.4</v>
      </c>
      <c r="C322">
        <f t="shared" si="4"/>
        <v>2.1656050955414008E-2</v>
      </c>
    </row>
    <row r="323" spans="1:3" x14ac:dyDescent="0.3">
      <c r="A323" s="1">
        <v>35657</v>
      </c>
      <c r="B323">
        <v>160.80000000000001</v>
      </c>
      <c r="C323">
        <f t="shared" si="4"/>
        <v>2.2900763358778553E-2</v>
      </c>
    </row>
    <row r="324" spans="1:3" x14ac:dyDescent="0.3">
      <c r="A324" s="1">
        <v>35688</v>
      </c>
      <c r="B324">
        <v>161.20000000000002</v>
      </c>
      <c r="C324">
        <f t="shared" si="4"/>
        <v>2.2194039315155401E-2</v>
      </c>
    </row>
    <row r="325" spans="1:3" x14ac:dyDescent="0.3">
      <c r="A325" s="1">
        <v>35718</v>
      </c>
      <c r="B325">
        <v>161.5</v>
      </c>
      <c r="C325">
        <f t="shared" si="4"/>
        <v>2.0859671302149163E-2</v>
      </c>
    </row>
    <row r="326" spans="1:3" x14ac:dyDescent="0.3">
      <c r="A326" s="1">
        <v>35749</v>
      </c>
      <c r="B326">
        <v>161.70000000000002</v>
      </c>
      <c r="C326">
        <f t="shared" si="4"/>
        <v>1.8903591682419618E-2</v>
      </c>
    </row>
    <row r="327" spans="1:3" x14ac:dyDescent="0.3">
      <c r="A327" s="1">
        <v>35779</v>
      </c>
      <c r="B327">
        <v>161.80000000000001</v>
      </c>
      <c r="C327">
        <f t="shared" si="4"/>
        <v>1.6970458830924073E-2</v>
      </c>
    </row>
    <row r="328" spans="1:3" x14ac:dyDescent="0.3">
      <c r="A328" s="1">
        <v>35810</v>
      </c>
      <c r="B328">
        <v>162</v>
      </c>
      <c r="C328">
        <f t="shared" si="4"/>
        <v>1.6311166875784044E-2</v>
      </c>
    </row>
    <row r="329" spans="1:3" x14ac:dyDescent="0.3">
      <c r="A329" s="1">
        <v>35841</v>
      </c>
      <c r="B329">
        <v>162</v>
      </c>
      <c r="C329">
        <f t="shared" si="4"/>
        <v>1.4402003757044257E-2</v>
      </c>
    </row>
    <row r="330" spans="1:3" x14ac:dyDescent="0.3">
      <c r="A330" s="1">
        <v>35869</v>
      </c>
      <c r="B330">
        <v>162</v>
      </c>
      <c r="C330">
        <f t="shared" si="4"/>
        <v>1.3767209011263937E-2</v>
      </c>
    </row>
    <row r="331" spans="1:3" x14ac:dyDescent="0.3">
      <c r="A331" s="1">
        <v>35900</v>
      </c>
      <c r="B331">
        <v>162.20000000000002</v>
      </c>
      <c r="C331">
        <f t="shared" si="4"/>
        <v>1.4383989993746127E-2</v>
      </c>
    </row>
    <row r="332" spans="1:3" x14ac:dyDescent="0.3">
      <c r="A332" s="1">
        <v>35930</v>
      </c>
      <c r="B332">
        <v>162.6</v>
      </c>
      <c r="C332">
        <f t="shared" si="4"/>
        <v>1.6885553470919357E-2</v>
      </c>
    </row>
    <row r="333" spans="1:3" x14ac:dyDescent="0.3">
      <c r="A333" s="1">
        <v>35961</v>
      </c>
      <c r="B333">
        <v>162.80000000000001</v>
      </c>
      <c r="C333">
        <f t="shared" si="4"/>
        <v>1.6229712858926382E-2</v>
      </c>
    </row>
    <row r="334" spans="1:3" x14ac:dyDescent="0.3">
      <c r="A334" s="1">
        <v>35991</v>
      </c>
      <c r="B334">
        <v>163.20000000000002</v>
      </c>
      <c r="C334">
        <f t="shared" si="4"/>
        <v>1.7456359102244523E-2</v>
      </c>
    </row>
    <row r="335" spans="1:3" x14ac:dyDescent="0.3">
      <c r="A335" s="1">
        <v>36022</v>
      </c>
      <c r="B335">
        <v>163.4</v>
      </c>
      <c r="C335">
        <f t="shared" si="4"/>
        <v>1.6169154228855787E-2</v>
      </c>
    </row>
    <row r="336" spans="1:3" x14ac:dyDescent="0.3">
      <c r="A336" s="1">
        <v>36053</v>
      </c>
      <c r="B336">
        <v>163.5</v>
      </c>
      <c r="C336">
        <f t="shared" ref="C336:C399" si="5">B336/B324-1</f>
        <v>1.4267990074441572E-2</v>
      </c>
    </row>
    <row r="337" spans="1:3" x14ac:dyDescent="0.3">
      <c r="A337" s="1">
        <v>36083</v>
      </c>
      <c r="B337">
        <v>163.9</v>
      </c>
      <c r="C337">
        <f t="shared" si="5"/>
        <v>1.4860681114551078E-2</v>
      </c>
    </row>
    <row r="338" spans="1:3" x14ac:dyDescent="0.3">
      <c r="A338" s="1">
        <v>36114</v>
      </c>
      <c r="B338">
        <v>164.1</v>
      </c>
      <c r="C338">
        <f t="shared" si="5"/>
        <v>1.4842300556586085E-2</v>
      </c>
    </row>
    <row r="339" spans="1:3" x14ac:dyDescent="0.3">
      <c r="A339" s="1">
        <v>36144</v>
      </c>
      <c r="B339">
        <v>164.4</v>
      </c>
      <c r="C339">
        <f t="shared" si="5"/>
        <v>1.606922126081578E-2</v>
      </c>
    </row>
    <row r="340" spans="1:3" x14ac:dyDescent="0.3">
      <c r="A340" s="1">
        <v>36175</v>
      </c>
      <c r="B340">
        <v>164.70000000000002</v>
      </c>
      <c r="C340">
        <f t="shared" si="5"/>
        <v>1.6666666666666829E-2</v>
      </c>
    </row>
    <row r="341" spans="1:3" x14ac:dyDescent="0.3">
      <c r="A341" s="1">
        <v>36206</v>
      </c>
      <c r="B341">
        <v>164.70000000000002</v>
      </c>
      <c r="C341">
        <f t="shared" si="5"/>
        <v>1.6666666666666829E-2</v>
      </c>
    </row>
    <row r="342" spans="1:3" x14ac:dyDescent="0.3">
      <c r="A342" s="1">
        <v>36234</v>
      </c>
      <c r="B342">
        <v>164.8</v>
      </c>
      <c r="C342">
        <f t="shared" si="5"/>
        <v>1.7283950617283939E-2</v>
      </c>
    </row>
    <row r="343" spans="1:3" x14ac:dyDescent="0.3">
      <c r="A343" s="1">
        <v>36265</v>
      </c>
      <c r="B343">
        <v>165.9</v>
      </c>
      <c r="C343">
        <f t="shared" si="5"/>
        <v>2.2811344019728619E-2</v>
      </c>
    </row>
    <row r="344" spans="1:3" x14ac:dyDescent="0.3">
      <c r="A344" s="1">
        <v>36295</v>
      </c>
      <c r="B344">
        <v>166</v>
      </c>
      <c r="C344">
        <f t="shared" si="5"/>
        <v>2.091020910209096E-2</v>
      </c>
    </row>
    <row r="345" spans="1:3" x14ac:dyDescent="0.3">
      <c r="A345" s="1">
        <v>36326</v>
      </c>
      <c r="B345">
        <v>166</v>
      </c>
      <c r="C345">
        <f t="shared" si="5"/>
        <v>1.9656019656019597E-2</v>
      </c>
    </row>
    <row r="346" spans="1:3" x14ac:dyDescent="0.3">
      <c r="A346" s="1">
        <v>36356</v>
      </c>
      <c r="B346">
        <v>166.70000000000002</v>
      </c>
      <c r="C346">
        <f t="shared" si="5"/>
        <v>2.1446078431372584E-2</v>
      </c>
    </row>
    <row r="347" spans="1:3" x14ac:dyDescent="0.3">
      <c r="A347" s="1">
        <v>36387</v>
      </c>
      <c r="B347">
        <v>167.1</v>
      </c>
      <c r="C347">
        <f t="shared" si="5"/>
        <v>2.2643818849449104E-2</v>
      </c>
    </row>
    <row r="348" spans="1:3" x14ac:dyDescent="0.3">
      <c r="A348" s="1">
        <v>36418</v>
      </c>
      <c r="B348">
        <v>167.8</v>
      </c>
      <c r="C348">
        <f t="shared" si="5"/>
        <v>2.629969418960254E-2</v>
      </c>
    </row>
    <row r="349" spans="1:3" x14ac:dyDescent="0.3">
      <c r="A349" s="1">
        <v>36448</v>
      </c>
      <c r="B349">
        <v>168.1</v>
      </c>
      <c r="C349">
        <f t="shared" si="5"/>
        <v>2.56253813300793E-2</v>
      </c>
    </row>
    <row r="350" spans="1:3" x14ac:dyDescent="0.3">
      <c r="A350" s="1">
        <v>36479</v>
      </c>
      <c r="B350">
        <v>168.4</v>
      </c>
      <c r="C350">
        <f t="shared" si="5"/>
        <v>2.6203534430225606E-2</v>
      </c>
    </row>
    <row r="351" spans="1:3" x14ac:dyDescent="0.3">
      <c r="A351" s="1">
        <v>36509</v>
      </c>
      <c r="B351">
        <v>168.8</v>
      </c>
      <c r="C351">
        <f t="shared" si="5"/>
        <v>2.6763990267639981E-2</v>
      </c>
    </row>
    <row r="352" spans="1:3" x14ac:dyDescent="0.3">
      <c r="A352" s="1">
        <v>36540</v>
      </c>
      <c r="B352">
        <v>169.3</v>
      </c>
      <c r="C352">
        <f t="shared" si="5"/>
        <v>2.7929568913175329E-2</v>
      </c>
    </row>
    <row r="353" spans="1:3" x14ac:dyDescent="0.3">
      <c r="A353" s="1">
        <v>36571</v>
      </c>
      <c r="B353">
        <v>170</v>
      </c>
      <c r="C353">
        <f t="shared" si="5"/>
        <v>3.2179720704310855E-2</v>
      </c>
    </row>
    <row r="354" spans="1:3" x14ac:dyDescent="0.3">
      <c r="A354" s="1">
        <v>36600</v>
      </c>
      <c r="B354">
        <v>171</v>
      </c>
      <c r="C354">
        <f t="shared" si="5"/>
        <v>3.762135922330101E-2</v>
      </c>
    </row>
    <row r="355" spans="1:3" x14ac:dyDescent="0.3">
      <c r="A355" s="1">
        <v>36631</v>
      </c>
      <c r="B355">
        <v>170.9</v>
      </c>
      <c r="C355">
        <f t="shared" si="5"/>
        <v>3.0138637733574392E-2</v>
      </c>
    </row>
    <row r="356" spans="1:3" x14ac:dyDescent="0.3">
      <c r="A356" s="1">
        <v>36661</v>
      </c>
      <c r="B356">
        <v>171.20000000000002</v>
      </c>
      <c r="C356">
        <f t="shared" si="5"/>
        <v>3.1325301204819356E-2</v>
      </c>
    </row>
    <row r="357" spans="1:3" x14ac:dyDescent="0.3">
      <c r="A357" s="1">
        <v>36692</v>
      </c>
      <c r="B357">
        <v>172.20000000000002</v>
      </c>
      <c r="C357">
        <f t="shared" si="5"/>
        <v>3.7349397590361599E-2</v>
      </c>
    </row>
    <row r="358" spans="1:3" x14ac:dyDescent="0.3">
      <c r="A358" s="1">
        <v>36722</v>
      </c>
      <c r="B358">
        <v>172.70000000000002</v>
      </c>
      <c r="C358">
        <f t="shared" si="5"/>
        <v>3.5992801439711952E-2</v>
      </c>
    </row>
    <row r="359" spans="1:3" x14ac:dyDescent="0.3">
      <c r="A359" s="1">
        <v>36753</v>
      </c>
      <c r="B359">
        <v>172.70000000000002</v>
      </c>
      <c r="C359">
        <f t="shared" si="5"/>
        <v>3.3512866546977937E-2</v>
      </c>
    </row>
    <row r="360" spans="1:3" x14ac:dyDescent="0.3">
      <c r="A360" s="1">
        <v>36784</v>
      </c>
      <c r="B360">
        <v>173.6</v>
      </c>
      <c r="C360">
        <f t="shared" si="5"/>
        <v>3.4564958283670899E-2</v>
      </c>
    </row>
    <row r="361" spans="1:3" x14ac:dyDescent="0.3">
      <c r="A361" s="1">
        <v>36814</v>
      </c>
      <c r="B361">
        <v>173.9</v>
      </c>
      <c r="C361">
        <f t="shared" si="5"/>
        <v>3.4503271861986873E-2</v>
      </c>
    </row>
    <row r="362" spans="1:3" x14ac:dyDescent="0.3">
      <c r="A362" s="1">
        <v>36845</v>
      </c>
      <c r="B362">
        <v>174.20000000000002</v>
      </c>
      <c r="C362">
        <f t="shared" si="5"/>
        <v>3.444180522565321E-2</v>
      </c>
    </row>
    <row r="363" spans="1:3" x14ac:dyDescent="0.3">
      <c r="A363" s="1">
        <v>36875</v>
      </c>
      <c r="B363">
        <v>174.6</v>
      </c>
      <c r="C363">
        <f t="shared" si="5"/>
        <v>3.4360189573459543E-2</v>
      </c>
    </row>
    <row r="364" spans="1:3" x14ac:dyDescent="0.3">
      <c r="A364" s="1">
        <v>36906</v>
      </c>
      <c r="B364">
        <v>175.6</v>
      </c>
      <c r="C364">
        <f t="shared" si="5"/>
        <v>3.7212049616065945E-2</v>
      </c>
    </row>
    <row r="365" spans="1:3" x14ac:dyDescent="0.3">
      <c r="A365" s="1">
        <v>36937</v>
      </c>
      <c r="B365">
        <v>176</v>
      </c>
      <c r="C365">
        <f t="shared" si="5"/>
        <v>3.529411764705892E-2</v>
      </c>
    </row>
    <row r="366" spans="1:3" x14ac:dyDescent="0.3">
      <c r="A366" s="1">
        <v>36965</v>
      </c>
      <c r="B366">
        <v>176.1</v>
      </c>
      <c r="C366">
        <f t="shared" si="5"/>
        <v>2.9824561403508643E-2</v>
      </c>
    </row>
    <row r="367" spans="1:3" x14ac:dyDescent="0.3">
      <c r="A367" s="1">
        <v>36996</v>
      </c>
      <c r="B367">
        <v>176.4</v>
      </c>
      <c r="C367">
        <f t="shared" si="5"/>
        <v>3.2182562902282053E-2</v>
      </c>
    </row>
    <row r="368" spans="1:3" x14ac:dyDescent="0.3">
      <c r="A368" s="1">
        <v>37026</v>
      </c>
      <c r="B368">
        <v>177.3</v>
      </c>
      <c r="C368">
        <f t="shared" si="5"/>
        <v>3.5630841121495394E-2</v>
      </c>
    </row>
    <row r="369" spans="1:3" x14ac:dyDescent="0.3">
      <c r="A369" s="1">
        <v>37057</v>
      </c>
      <c r="B369">
        <v>177.70000000000002</v>
      </c>
      <c r="C369">
        <f t="shared" si="5"/>
        <v>3.1939605110336888E-2</v>
      </c>
    </row>
    <row r="370" spans="1:3" x14ac:dyDescent="0.3">
      <c r="A370" s="1">
        <v>37087</v>
      </c>
      <c r="B370">
        <v>177.4</v>
      </c>
      <c r="C370">
        <f t="shared" si="5"/>
        <v>2.7214823393167276E-2</v>
      </c>
    </row>
    <row r="371" spans="1:3" x14ac:dyDescent="0.3">
      <c r="A371" s="1">
        <v>37118</v>
      </c>
      <c r="B371">
        <v>177.4</v>
      </c>
      <c r="C371">
        <f t="shared" si="5"/>
        <v>2.7214823393167276E-2</v>
      </c>
    </row>
    <row r="372" spans="1:3" x14ac:dyDescent="0.3">
      <c r="A372" s="1">
        <v>37149</v>
      </c>
      <c r="B372">
        <v>178.1</v>
      </c>
      <c r="C372">
        <f t="shared" si="5"/>
        <v>2.5921658986175045E-2</v>
      </c>
    </row>
    <row r="373" spans="1:3" x14ac:dyDescent="0.3">
      <c r="A373" s="1">
        <v>37179</v>
      </c>
      <c r="B373">
        <v>177.6</v>
      </c>
      <c r="C373">
        <f t="shared" si="5"/>
        <v>2.1276595744680771E-2</v>
      </c>
    </row>
    <row r="374" spans="1:3" x14ac:dyDescent="0.3">
      <c r="A374" s="1">
        <v>37210</v>
      </c>
      <c r="B374">
        <v>177.5</v>
      </c>
      <c r="C374">
        <f t="shared" si="5"/>
        <v>1.8943742824339749E-2</v>
      </c>
    </row>
    <row r="375" spans="1:3" x14ac:dyDescent="0.3">
      <c r="A375" s="1">
        <v>37240</v>
      </c>
      <c r="B375">
        <v>177.4</v>
      </c>
      <c r="C375">
        <f t="shared" si="5"/>
        <v>1.6036655211913109E-2</v>
      </c>
    </row>
    <row r="376" spans="1:3" x14ac:dyDescent="0.3">
      <c r="A376" s="1">
        <v>37271</v>
      </c>
      <c r="B376">
        <v>177.70000000000002</v>
      </c>
      <c r="C376">
        <f t="shared" si="5"/>
        <v>1.1958997722095743E-2</v>
      </c>
    </row>
    <row r="377" spans="1:3" x14ac:dyDescent="0.3">
      <c r="A377" s="1">
        <v>37302</v>
      </c>
      <c r="B377">
        <v>178</v>
      </c>
      <c r="C377">
        <f t="shared" si="5"/>
        <v>1.1363636363636465E-2</v>
      </c>
    </row>
    <row r="378" spans="1:3" x14ac:dyDescent="0.3">
      <c r="A378" s="1">
        <v>37330</v>
      </c>
      <c r="B378">
        <v>178.5</v>
      </c>
      <c r="C378">
        <f t="shared" si="5"/>
        <v>1.3628620102214661E-2</v>
      </c>
    </row>
    <row r="379" spans="1:3" x14ac:dyDescent="0.3">
      <c r="A379" s="1">
        <v>37361</v>
      </c>
      <c r="B379">
        <v>179.3</v>
      </c>
      <c r="C379">
        <f t="shared" si="5"/>
        <v>1.6439909297052191E-2</v>
      </c>
    </row>
    <row r="380" spans="1:3" x14ac:dyDescent="0.3">
      <c r="A380" s="1">
        <v>37391</v>
      </c>
      <c r="B380">
        <v>179.5</v>
      </c>
      <c r="C380">
        <f t="shared" si="5"/>
        <v>1.2408347433727984E-2</v>
      </c>
    </row>
    <row r="381" spans="1:3" x14ac:dyDescent="0.3">
      <c r="A381" s="1">
        <v>37422</v>
      </c>
      <c r="B381">
        <v>179.6</v>
      </c>
      <c r="C381">
        <f t="shared" si="5"/>
        <v>1.0692177827799521E-2</v>
      </c>
    </row>
    <row r="382" spans="1:3" x14ac:dyDescent="0.3">
      <c r="A382" s="1">
        <v>37452</v>
      </c>
      <c r="B382">
        <v>180</v>
      </c>
      <c r="C382">
        <f t="shared" si="5"/>
        <v>1.465614430665152E-2</v>
      </c>
    </row>
    <row r="383" spans="1:3" x14ac:dyDescent="0.3">
      <c r="A383" s="1">
        <v>37483</v>
      </c>
      <c r="B383">
        <v>180.5</v>
      </c>
      <c r="C383">
        <f t="shared" si="5"/>
        <v>1.7474633596392231E-2</v>
      </c>
    </row>
    <row r="384" spans="1:3" x14ac:dyDescent="0.3">
      <c r="A384" s="1">
        <v>37514</v>
      </c>
      <c r="B384">
        <v>180.8</v>
      </c>
      <c r="C384">
        <f t="shared" si="5"/>
        <v>1.516002245929271E-2</v>
      </c>
    </row>
    <row r="385" spans="1:3" x14ac:dyDescent="0.3">
      <c r="A385" s="1">
        <v>37544</v>
      </c>
      <c r="B385">
        <v>181.20000000000002</v>
      </c>
      <c r="C385">
        <f t="shared" si="5"/>
        <v>2.0270270270270396E-2</v>
      </c>
    </row>
    <row r="386" spans="1:3" x14ac:dyDescent="0.3">
      <c r="A386" s="1">
        <v>37575</v>
      </c>
      <c r="B386">
        <v>181.5</v>
      </c>
      <c r="C386">
        <f t="shared" si="5"/>
        <v>2.2535211267605604E-2</v>
      </c>
    </row>
    <row r="387" spans="1:3" x14ac:dyDescent="0.3">
      <c r="A387" s="1">
        <v>37605</v>
      </c>
      <c r="B387">
        <v>181.8</v>
      </c>
      <c r="C387">
        <f t="shared" si="5"/>
        <v>2.4802705749718212E-2</v>
      </c>
    </row>
    <row r="388" spans="1:3" x14ac:dyDescent="0.3">
      <c r="A388" s="1">
        <v>37636</v>
      </c>
      <c r="B388">
        <v>182.6</v>
      </c>
      <c r="C388">
        <f t="shared" si="5"/>
        <v>2.7574563871693769E-2</v>
      </c>
    </row>
    <row r="389" spans="1:3" x14ac:dyDescent="0.3">
      <c r="A389" s="1">
        <v>37667</v>
      </c>
      <c r="B389">
        <v>183.6</v>
      </c>
      <c r="C389">
        <f t="shared" si="5"/>
        <v>3.1460674157303359E-2</v>
      </c>
    </row>
    <row r="390" spans="1:3" x14ac:dyDescent="0.3">
      <c r="A390" s="1">
        <v>37695</v>
      </c>
      <c r="B390">
        <v>183.9</v>
      </c>
      <c r="C390">
        <f t="shared" si="5"/>
        <v>3.0252100840336249E-2</v>
      </c>
    </row>
    <row r="391" spans="1:3" x14ac:dyDescent="0.3">
      <c r="A391" s="1">
        <v>37726</v>
      </c>
      <c r="B391">
        <v>183.20000000000002</v>
      </c>
      <c r="C391">
        <f t="shared" si="5"/>
        <v>2.1751254880089332E-2</v>
      </c>
    </row>
    <row r="392" spans="1:3" x14ac:dyDescent="0.3">
      <c r="A392" s="1">
        <v>37756</v>
      </c>
      <c r="B392">
        <v>182.9</v>
      </c>
      <c r="C392">
        <f t="shared" si="5"/>
        <v>1.8941504178273005E-2</v>
      </c>
    </row>
    <row r="393" spans="1:3" x14ac:dyDescent="0.3">
      <c r="A393" s="1">
        <v>37787</v>
      </c>
      <c r="B393">
        <v>183.1</v>
      </c>
      <c r="C393">
        <f t="shared" si="5"/>
        <v>1.9487750556792971E-2</v>
      </c>
    </row>
    <row r="394" spans="1:3" x14ac:dyDescent="0.3">
      <c r="A394" s="1">
        <v>37817</v>
      </c>
      <c r="B394">
        <v>183.70000000000002</v>
      </c>
      <c r="C394">
        <f t="shared" si="5"/>
        <v>2.055555555555566E-2</v>
      </c>
    </row>
    <row r="395" spans="1:3" x14ac:dyDescent="0.3">
      <c r="A395" s="1">
        <v>37848</v>
      </c>
      <c r="B395">
        <v>184.5</v>
      </c>
      <c r="C395">
        <f t="shared" si="5"/>
        <v>2.2160664819944609E-2</v>
      </c>
    </row>
    <row r="396" spans="1:3" x14ac:dyDescent="0.3">
      <c r="A396" s="1">
        <v>37879</v>
      </c>
      <c r="B396">
        <v>185.1</v>
      </c>
      <c r="C396">
        <f t="shared" si="5"/>
        <v>2.3783185840707821E-2</v>
      </c>
    </row>
    <row r="397" spans="1:3" x14ac:dyDescent="0.3">
      <c r="A397" s="1">
        <v>37909</v>
      </c>
      <c r="B397">
        <v>184.9</v>
      </c>
      <c r="C397">
        <f t="shared" si="5"/>
        <v>2.0419426048565059E-2</v>
      </c>
    </row>
    <row r="398" spans="1:3" x14ac:dyDescent="0.3">
      <c r="A398" s="1">
        <v>37940</v>
      </c>
      <c r="B398">
        <v>185</v>
      </c>
      <c r="C398">
        <f t="shared" si="5"/>
        <v>1.9283746556473913E-2</v>
      </c>
    </row>
    <row r="399" spans="1:3" x14ac:dyDescent="0.3">
      <c r="A399" s="1">
        <v>37970</v>
      </c>
      <c r="B399">
        <v>185.5</v>
      </c>
      <c r="C399">
        <f t="shared" si="5"/>
        <v>2.0352035203520247E-2</v>
      </c>
    </row>
    <row r="400" spans="1:3" x14ac:dyDescent="0.3">
      <c r="A400" s="1">
        <v>38001</v>
      </c>
      <c r="B400">
        <v>186.3</v>
      </c>
      <c r="C400">
        <f t="shared" ref="C400:C463" si="6">B400/B388-1</f>
        <v>2.0262869660460092E-2</v>
      </c>
    </row>
    <row r="401" spans="1:3" x14ac:dyDescent="0.3">
      <c r="A401" s="1">
        <v>38032</v>
      </c>
      <c r="B401">
        <v>186.70000000000002</v>
      </c>
      <c r="C401">
        <f t="shared" si="6"/>
        <v>1.6884531590414031E-2</v>
      </c>
    </row>
    <row r="402" spans="1:3" x14ac:dyDescent="0.3">
      <c r="A402" s="1">
        <v>38061</v>
      </c>
      <c r="B402">
        <v>187.1</v>
      </c>
      <c r="C402">
        <f t="shared" si="6"/>
        <v>1.7400761283306032E-2</v>
      </c>
    </row>
    <row r="403" spans="1:3" x14ac:dyDescent="0.3">
      <c r="A403" s="1">
        <v>38092</v>
      </c>
      <c r="B403">
        <v>187.4</v>
      </c>
      <c r="C403">
        <f t="shared" si="6"/>
        <v>2.2925764192139653E-2</v>
      </c>
    </row>
    <row r="404" spans="1:3" x14ac:dyDescent="0.3">
      <c r="A404" s="1">
        <v>38122</v>
      </c>
      <c r="B404">
        <v>188.20000000000002</v>
      </c>
      <c r="C404">
        <f t="shared" si="6"/>
        <v>2.8977583378895666E-2</v>
      </c>
    </row>
    <row r="405" spans="1:3" x14ac:dyDescent="0.3">
      <c r="A405" s="1">
        <v>38153</v>
      </c>
      <c r="B405">
        <v>188.9</v>
      </c>
      <c r="C405">
        <f t="shared" si="6"/>
        <v>3.1676679410158393E-2</v>
      </c>
    </row>
    <row r="406" spans="1:3" x14ac:dyDescent="0.3">
      <c r="A406" s="1">
        <v>38183</v>
      </c>
      <c r="B406">
        <v>189.1</v>
      </c>
      <c r="C406">
        <f t="shared" si="6"/>
        <v>2.9395753946652059E-2</v>
      </c>
    </row>
    <row r="407" spans="1:3" x14ac:dyDescent="0.3">
      <c r="A407" s="1">
        <v>38214</v>
      </c>
      <c r="B407">
        <v>189.20000000000002</v>
      </c>
      <c r="C407">
        <f t="shared" si="6"/>
        <v>2.5474254742547497E-2</v>
      </c>
    </row>
    <row r="408" spans="1:3" x14ac:dyDescent="0.3">
      <c r="A408" s="1">
        <v>38245</v>
      </c>
      <c r="B408">
        <v>189.8</v>
      </c>
      <c r="C408">
        <f t="shared" si="6"/>
        <v>2.5391680172879516E-2</v>
      </c>
    </row>
    <row r="409" spans="1:3" x14ac:dyDescent="0.3">
      <c r="A409" s="1">
        <v>38275</v>
      </c>
      <c r="B409">
        <v>190.8</v>
      </c>
      <c r="C409">
        <f t="shared" si="6"/>
        <v>3.1909140075716547E-2</v>
      </c>
    </row>
    <row r="410" spans="1:3" x14ac:dyDescent="0.3">
      <c r="A410" s="1">
        <v>38306</v>
      </c>
      <c r="B410">
        <v>191.70000000000002</v>
      </c>
      <c r="C410">
        <f t="shared" si="6"/>
        <v>3.621621621621629E-2</v>
      </c>
    </row>
    <row r="411" spans="1:3" x14ac:dyDescent="0.3">
      <c r="A411" s="1">
        <v>38336</v>
      </c>
      <c r="B411">
        <v>191.70000000000002</v>
      </c>
      <c r="C411">
        <f t="shared" si="6"/>
        <v>3.3423180592992097E-2</v>
      </c>
    </row>
    <row r="412" spans="1:3" x14ac:dyDescent="0.3">
      <c r="A412" s="1">
        <v>38367</v>
      </c>
      <c r="B412">
        <v>191.6</v>
      </c>
      <c r="C412">
        <f t="shared" si="6"/>
        <v>2.8448738593666034E-2</v>
      </c>
    </row>
    <row r="413" spans="1:3" x14ac:dyDescent="0.3">
      <c r="A413" s="1">
        <v>38398</v>
      </c>
      <c r="B413">
        <v>192.4</v>
      </c>
      <c r="C413">
        <f t="shared" si="6"/>
        <v>3.0530262453133394E-2</v>
      </c>
    </row>
    <row r="414" spans="1:3" x14ac:dyDescent="0.3">
      <c r="A414" s="1">
        <v>38426</v>
      </c>
      <c r="B414">
        <v>193.1</v>
      </c>
      <c r="C414">
        <f t="shared" si="6"/>
        <v>3.2068412613575736E-2</v>
      </c>
    </row>
    <row r="415" spans="1:3" x14ac:dyDescent="0.3">
      <c r="A415" s="1">
        <v>38457</v>
      </c>
      <c r="B415">
        <v>193.70000000000002</v>
      </c>
      <c r="C415">
        <f t="shared" si="6"/>
        <v>3.3617929562433257E-2</v>
      </c>
    </row>
    <row r="416" spans="1:3" x14ac:dyDescent="0.3">
      <c r="A416" s="1">
        <v>38487</v>
      </c>
      <c r="B416">
        <v>193.6</v>
      </c>
      <c r="C416">
        <f t="shared" si="6"/>
        <v>2.8692879914983926E-2</v>
      </c>
    </row>
    <row r="417" spans="1:3" x14ac:dyDescent="0.3">
      <c r="A417" s="1">
        <v>38518</v>
      </c>
      <c r="B417">
        <v>193.70000000000002</v>
      </c>
      <c r="C417">
        <f t="shared" si="6"/>
        <v>2.541026998411855E-2</v>
      </c>
    </row>
    <row r="418" spans="1:3" x14ac:dyDescent="0.3">
      <c r="A418" s="1">
        <v>38548</v>
      </c>
      <c r="B418">
        <v>194.9</v>
      </c>
      <c r="C418">
        <f t="shared" si="6"/>
        <v>3.0671602326811209E-2</v>
      </c>
    </row>
    <row r="419" spans="1:3" x14ac:dyDescent="0.3">
      <c r="A419" s="1">
        <v>38579</v>
      </c>
      <c r="B419">
        <v>196.1</v>
      </c>
      <c r="C419">
        <f t="shared" si="6"/>
        <v>3.6469344608879295E-2</v>
      </c>
    </row>
    <row r="420" spans="1:3" x14ac:dyDescent="0.3">
      <c r="A420" s="1">
        <v>38610</v>
      </c>
      <c r="B420">
        <v>198.8</v>
      </c>
      <c r="C420">
        <f t="shared" si="6"/>
        <v>4.7418335089568053E-2</v>
      </c>
    </row>
    <row r="421" spans="1:3" x14ac:dyDescent="0.3">
      <c r="A421" s="1">
        <v>38640</v>
      </c>
      <c r="B421">
        <v>199.1</v>
      </c>
      <c r="C421">
        <f t="shared" si="6"/>
        <v>4.3501048218029359E-2</v>
      </c>
    </row>
    <row r="422" spans="1:3" x14ac:dyDescent="0.3">
      <c r="A422" s="1">
        <v>38671</v>
      </c>
      <c r="B422">
        <v>198.1</v>
      </c>
      <c r="C422">
        <f t="shared" si="6"/>
        <v>3.3385498174230532E-2</v>
      </c>
    </row>
    <row r="423" spans="1:3" x14ac:dyDescent="0.3">
      <c r="A423" s="1">
        <v>38701</v>
      </c>
      <c r="B423">
        <v>198.1</v>
      </c>
      <c r="C423">
        <f t="shared" si="6"/>
        <v>3.3385498174230532E-2</v>
      </c>
    </row>
    <row r="424" spans="1:3" x14ac:dyDescent="0.3">
      <c r="A424" s="1">
        <v>38732</v>
      </c>
      <c r="B424">
        <v>199.3</v>
      </c>
      <c r="C424">
        <f t="shared" si="6"/>
        <v>4.0187891440501167E-2</v>
      </c>
    </row>
    <row r="425" spans="1:3" x14ac:dyDescent="0.3">
      <c r="A425" s="1">
        <v>38763</v>
      </c>
      <c r="B425">
        <v>199.4</v>
      </c>
      <c r="C425">
        <f t="shared" si="6"/>
        <v>3.6382536382536301E-2</v>
      </c>
    </row>
    <row r="426" spans="1:3" x14ac:dyDescent="0.3">
      <c r="A426" s="1">
        <v>38791</v>
      </c>
      <c r="B426">
        <v>199.70000000000002</v>
      </c>
      <c r="C426">
        <f t="shared" si="6"/>
        <v>3.417918177110324E-2</v>
      </c>
    </row>
    <row r="427" spans="1:3" x14ac:dyDescent="0.3">
      <c r="A427" s="1">
        <v>38822</v>
      </c>
      <c r="B427">
        <v>200.70000000000002</v>
      </c>
      <c r="C427">
        <f t="shared" si="6"/>
        <v>3.6138358286009309E-2</v>
      </c>
    </row>
    <row r="428" spans="1:3" x14ac:dyDescent="0.3">
      <c r="A428" s="1">
        <v>38852</v>
      </c>
      <c r="B428">
        <v>201.3</v>
      </c>
      <c r="C428">
        <f t="shared" si="6"/>
        <v>3.9772727272727293E-2</v>
      </c>
    </row>
    <row r="429" spans="1:3" x14ac:dyDescent="0.3">
      <c r="A429" s="1">
        <v>38883</v>
      </c>
      <c r="B429">
        <v>201.8</v>
      </c>
      <c r="C429">
        <f t="shared" si="6"/>
        <v>4.1817243159524953E-2</v>
      </c>
    </row>
    <row r="430" spans="1:3" x14ac:dyDescent="0.3">
      <c r="A430" s="1">
        <v>38913</v>
      </c>
      <c r="B430">
        <v>202.9</v>
      </c>
      <c r="C430">
        <f t="shared" si="6"/>
        <v>4.1046690610569536E-2</v>
      </c>
    </row>
    <row r="431" spans="1:3" x14ac:dyDescent="0.3">
      <c r="A431" s="1">
        <v>38944</v>
      </c>
      <c r="B431">
        <v>203.8</v>
      </c>
      <c r="C431">
        <f t="shared" si="6"/>
        <v>3.9265680775114831E-2</v>
      </c>
    </row>
    <row r="432" spans="1:3" x14ac:dyDescent="0.3">
      <c r="A432" s="1">
        <v>38975</v>
      </c>
      <c r="B432">
        <v>202.8</v>
      </c>
      <c r="C432">
        <f t="shared" si="6"/>
        <v>2.0120724346076369E-2</v>
      </c>
    </row>
    <row r="433" spans="1:3" x14ac:dyDescent="0.3">
      <c r="A433" s="1">
        <v>39005</v>
      </c>
      <c r="B433">
        <v>201.9</v>
      </c>
      <c r="C433">
        <f t="shared" si="6"/>
        <v>1.4063284781516971E-2</v>
      </c>
    </row>
    <row r="434" spans="1:3" x14ac:dyDescent="0.3">
      <c r="A434" s="1">
        <v>39036</v>
      </c>
      <c r="B434">
        <v>202</v>
      </c>
      <c r="C434">
        <f t="shared" si="6"/>
        <v>1.9687026754164672E-2</v>
      </c>
    </row>
    <row r="435" spans="1:3" x14ac:dyDescent="0.3">
      <c r="A435" s="1">
        <v>39066</v>
      </c>
      <c r="B435">
        <v>203.1</v>
      </c>
      <c r="C435">
        <f t="shared" si="6"/>
        <v>2.5239777889954462E-2</v>
      </c>
    </row>
    <row r="436" spans="1:3" x14ac:dyDescent="0.3">
      <c r="A436" s="1">
        <v>39097</v>
      </c>
      <c r="B436">
        <v>203.43700000000001</v>
      </c>
      <c r="C436">
        <f t="shared" si="6"/>
        <v>2.0757651781234232E-2</v>
      </c>
    </row>
    <row r="437" spans="1:3" x14ac:dyDescent="0.3">
      <c r="A437" s="1">
        <v>39128</v>
      </c>
      <c r="B437">
        <v>204.226</v>
      </c>
      <c r="C437">
        <f t="shared" si="6"/>
        <v>2.4202607823470279E-2</v>
      </c>
    </row>
    <row r="438" spans="1:3" x14ac:dyDescent="0.3">
      <c r="A438" s="1">
        <v>39156</v>
      </c>
      <c r="B438">
        <v>205.28800000000001</v>
      </c>
      <c r="C438">
        <f t="shared" si="6"/>
        <v>2.798197295943905E-2</v>
      </c>
    </row>
    <row r="439" spans="1:3" x14ac:dyDescent="0.3">
      <c r="A439" s="1">
        <v>39187</v>
      </c>
      <c r="B439">
        <v>205.904</v>
      </c>
      <c r="C439">
        <f t="shared" si="6"/>
        <v>2.5929247633283303E-2</v>
      </c>
    </row>
    <row r="440" spans="1:3" x14ac:dyDescent="0.3">
      <c r="A440" s="1">
        <v>39217</v>
      </c>
      <c r="B440">
        <v>206.755</v>
      </c>
      <c r="C440">
        <f t="shared" si="6"/>
        <v>2.7098857426726131E-2</v>
      </c>
    </row>
    <row r="441" spans="1:3" x14ac:dyDescent="0.3">
      <c r="A441" s="1">
        <v>39248</v>
      </c>
      <c r="B441">
        <v>207.23400000000001</v>
      </c>
      <c r="C441">
        <f t="shared" si="6"/>
        <v>2.692765113974227E-2</v>
      </c>
    </row>
    <row r="442" spans="1:3" x14ac:dyDescent="0.3">
      <c r="A442" s="1">
        <v>39278</v>
      </c>
      <c r="B442">
        <v>207.60300000000001</v>
      </c>
      <c r="C442">
        <f t="shared" si="6"/>
        <v>2.3178905864958077E-2</v>
      </c>
    </row>
    <row r="443" spans="1:3" x14ac:dyDescent="0.3">
      <c r="A443" s="1">
        <v>39309</v>
      </c>
      <c r="B443">
        <v>207.667</v>
      </c>
      <c r="C443">
        <f t="shared" si="6"/>
        <v>1.8974484789008761E-2</v>
      </c>
    </row>
    <row r="444" spans="1:3" x14ac:dyDescent="0.3">
      <c r="A444" s="1">
        <v>39340</v>
      </c>
      <c r="B444">
        <v>208.547</v>
      </c>
      <c r="C444">
        <f t="shared" si="6"/>
        <v>2.8338264299802685E-2</v>
      </c>
    </row>
    <row r="445" spans="1:3" x14ac:dyDescent="0.3">
      <c r="A445" s="1">
        <v>39370</v>
      </c>
      <c r="B445">
        <v>209.19</v>
      </c>
      <c r="C445">
        <f t="shared" si="6"/>
        <v>3.610698365527476E-2</v>
      </c>
    </row>
    <row r="446" spans="1:3" x14ac:dyDescent="0.3">
      <c r="A446" s="1">
        <v>39401</v>
      </c>
      <c r="B446">
        <v>210.834</v>
      </c>
      <c r="C446">
        <f t="shared" si="6"/>
        <v>4.373267326732666E-2</v>
      </c>
    </row>
    <row r="447" spans="1:3" x14ac:dyDescent="0.3">
      <c r="A447" s="1">
        <v>39431</v>
      </c>
      <c r="B447">
        <v>211.44499999999999</v>
      </c>
      <c r="C447">
        <f t="shared" si="6"/>
        <v>4.1088133924175319E-2</v>
      </c>
    </row>
    <row r="448" spans="1:3" x14ac:dyDescent="0.3">
      <c r="A448" s="1">
        <v>39462</v>
      </c>
      <c r="B448">
        <v>212.17400000000001</v>
      </c>
      <c r="C448">
        <f t="shared" si="6"/>
        <v>4.294695655165981E-2</v>
      </c>
    </row>
    <row r="449" spans="1:3" x14ac:dyDescent="0.3">
      <c r="A449" s="1">
        <v>39493</v>
      </c>
      <c r="B449">
        <v>212.68700000000001</v>
      </c>
      <c r="C449">
        <f t="shared" si="6"/>
        <v>4.1429592706119678E-2</v>
      </c>
    </row>
    <row r="450" spans="1:3" x14ac:dyDescent="0.3">
      <c r="A450" s="1">
        <v>39522</v>
      </c>
      <c r="B450">
        <v>213.44800000000001</v>
      </c>
      <c r="C450">
        <f t="shared" si="6"/>
        <v>3.9749035501344343E-2</v>
      </c>
    </row>
    <row r="451" spans="1:3" x14ac:dyDescent="0.3">
      <c r="A451" s="1">
        <v>39553</v>
      </c>
      <c r="B451">
        <v>213.94200000000001</v>
      </c>
      <c r="C451">
        <f t="shared" si="6"/>
        <v>3.9037609759888126E-2</v>
      </c>
    </row>
    <row r="452" spans="1:3" x14ac:dyDescent="0.3">
      <c r="A452" s="1">
        <v>39583</v>
      </c>
      <c r="B452">
        <v>215.208</v>
      </c>
      <c r="C452">
        <f t="shared" si="6"/>
        <v>4.088413823123993E-2</v>
      </c>
    </row>
    <row r="453" spans="1:3" x14ac:dyDescent="0.3">
      <c r="A453" s="1">
        <v>39614</v>
      </c>
      <c r="B453">
        <v>217.46299999999999</v>
      </c>
      <c r="C453">
        <f t="shared" si="6"/>
        <v>4.9359661059478643E-2</v>
      </c>
    </row>
    <row r="454" spans="1:3" x14ac:dyDescent="0.3">
      <c r="A454" s="1">
        <v>39644</v>
      </c>
      <c r="B454">
        <v>219.01599999999999</v>
      </c>
      <c r="C454">
        <f t="shared" si="6"/>
        <v>5.4975120783418374E-2</v>
      </c>
    </row>
    <row r="455" spans="1:3" x14ac:dyDescent="0.3">
      <c r="A455" s="1">
        <v>39675</v>
      </c>
      <c r="B455">
        <v>218.69</v>
      </c>
      <c r="C455">
        <f t="shared" si="6"/>
        <v>5.3080171620912386E-2</v>
      </c>
    </row>
    <row r="456" spans="1:3" x14ac:dyDescent="0.3">
      <c r="A456" s="1">
        <v>39706</v>
      </c>
      <c r="B456">
        <v>218.87700000000001</v>
      </c>
      <c r="C456">
        <f t="shared" si="6"/>
        <v>4.9533198751360752E-2</v>
      </c>
    </row>
    <row r="457" spans="1:3" x14ac:dyDescent="0.3">
      <c r="A457" s="1">
        <v>39736</v>
      </c>
      <c r="B457">
        <v>216.995</v>
      </c>
      <c r="C457">
        <f t="shared" si="6"/>
        <v>3.7310578899565128E-2</v>
      </c>
    </row>
    <row r="458" spans="1:3" x14ac:dyDescent="0.3">
      <c r="A458" s="1">
        <v>39767</v>
      </c>
      <c r="B458">
        <v>213.15299999999999</v>
      </c>
      <c r="C458">
        <f t="shared" si="6"/>
        <v>1.0999174706166848E-2</v>
      </c>
    </row>
    <row r="459" spans="1:3" x14ac:dyDescent="0.3">
      <c r="A459" s="1">
        <v>39797</v>
      </c>
      <c r="B459">
        <v>211.398</v>
      </c>
      <c r="C459">
        <f t="shared" si="6"/>
        <v>-2.2228002553859039E-4</v>
      </c>
    </row>
    <row r="460" spans="1:3" x14ac:dyDescent="0.3">
      <c r="A460" s="1">
        <v>39828</v>
      </c>
      <c r="B460">
        <v>211.93299999999999</v>
      </c>
      <c r="C460">
        <f t="shared" si="6"/>
        <v>-1.1358601902212717E-3</v>
      </c>
    </row>
    <row r="461" spans="1:3" x14ac:dyDescent="0.3">
      <c r="A461" s="1">
        <v>39859</v>
      </c>
      <c r="B461">
        <v>212.70500000000001</v>
      </c>
      <c r="C461">
        <f t="shared" si="6"/>
        <v>8.4631406715107715E-5</v>
      </c>
    </row>
    <row r="462" spans="1:3" x14ac:dyDescent="0.3">
      <c r="A462" s="1">
        <v>39887</v>
      </c>
      <c r="B462">
        <v>212.495</v>
      </c>
      <c r="C462">
        <f t="shared" si="6"/>
        <v>-4.4647876766238381E-3</v>
      </c>
    </row>
    <row r="463" spans="1:3" x14ac:dyDescent="0.3">
      <c r="A463" s="1">
        <v>39918</v>
      </c>
      <c r="B463">
        <v>212.709</v>
      </c>
      <c r="C463">
        <f t="shared" si="6"/>
        <v>-5.7632442437670628E-3</v>
      </c>
    </row>
    <row r="464" spans="1:3" x14ac:dyDescent="0.3">
      <c r="A464" s="1">
        <v>39948</v>
      </c>
      <c r="B464">
        <v>213.02199999999999</v>
      </c>
      <c r="C464">
        <f t="shared" ref="C464:C522" si="7">B464/B452-1</f>
        <v>-1.0157614958551719E-2</v>
      </c>
    </row>
    <row r="465" spans="1:3" x14ac:dyDescent="0.3">
      <c r="A465" s="1">
        <v>39979</v>
      </c>
      <c r="B465">
        <v>214.79</v>
      </c>
      <c r="C465">
        <f t="shared" si="7"/>
        <v>-1.2291746182109153E-2</v>
      </c>
    </row>
    <row r="466" spans="1:3" x14ac:dyDescent="0.3">
      <c r="A466" s="1">
        <v>40009</v>
      </c>
      <c r="B466">
        <v>214.726</v>
      </c>
      <c r="C466">
        <f t="shared" si="7"/>
        <v>-1.9587610037622771E-2</v>
      </c>
    </row>
    <row r="467" spans="1:3" x14ac:dyDescent="0.3">
      <c r="A467" s="1">
        <v>40040</v>
      </c>
      <c r="B467">
        <v>215.44499999999999</v>
      </c>
      <c r="C467">
        <f t="shared" si="7"/>
        <v>-1.4838355663267633E-2</v>
      </c>
    </row>
    <row r="468" spans="1:3" x14ac:dyDescent="0.3">
      <c r="A468" s="1">
        <v>40071</v>
      </c>
      <c r="B468">
        <v>215.86100000000002</v>
      </c>
      <c r="C468">
        <f t="shared" si="7"/>
        <v>-1.377942862886461E-2</v>
      </c>
    </row>
    <row r="469" spans="1:3" x14ac:dyDescent="0.3">
      <c r="A469" s="1">
        <v>40101</v>
      </c>
      <c r="B469">
        <v>216.50900000000001</v>
      </c>
      <c r="C469">
        <f t="shared" si="7"/>
        <v>-2.2396829420032738E-3</v>
      </c>
    </row>
    <row r="470" spans="1:3" x14ac:dyDescent="0.3">
      <c r="A470" s="1">
        <v>40132</v>
      </c>
      <c r="B470">
        <v>217.23400000000001</v>
      </c>
      <c r="C470">
        <f t="shared" si="7"/>
        <v>1.9145871744709275E-2</v>
      </c>
    </row>
    <row r="471" spans="1:3" x14ac:dyDescent="0.3">
      <c r="A471" s="1">
        <v>40162</v>
      </c>
      <c r="B471">
        <v>217.34700000000001</v>
      </c>
      <c r="C471">
        <f t="shared" si="7"/>
        <v>2.8141231232083674E-2</v>
      </c>
    </row>
    <row r="472" spans="1:3" x14ac:dyDescent="0.3">
      <c r="A472" s="1">
        <v>40193</v>
      </c>
      <c r="B472">
        <v>217.46600000000001</v>
      </c>
      <c r="C472">
        <f t="shared" si="7"/>
        <v>2.6107307498124399E-2</v>
      </c>
    </row>
    <row r="473" spans="1:3" x14ac:dyDescent="0.3">
      <c r="A473" s="1">
        <v>40224</v>
      </c>
      <c r="B473">
        <v>217.251</v>
      </c>
      <c r="C473">
        <f t="shared" si="7"/>
        <v>2.1372323170588237E-2</v>
      </c>
    </row>
    <row r="474" spans="1:3" x14ac:dyDescent="0.3">
      <c r="A474" s="1">
        <v>40252</v>
      </c>
      <c r="B474">
        <v>217.30500000000001</v>
      </c>
      <c r="C474">
        <f t="shared" si="7"/>
        <v>2.2635826725334818E-2</v>
      </c>
    </row>
    <row r="475" spans="1:3" x14ac:dyDescent="0.3">
      <c r="A475" s="1">
        <v>40283</v>
      </c>
      <c r="B475">
        <v>217.376</v>
      </c>
      <c r="C475">
        <f t="shared" si="7"/>
        <v>2.1940773545078063E-2</v>
      </c>
    </row>
    <row r="476" spans="1:3" x14ac:dyDescent="0.3">
      <c r="A476" s="1">
        <v>40313</v>
      </c>
      <c r="B476">
        <v>217.29900000000001</v>
      </c>
      <c r="C476">
        <f t="shared" si="7"/>
        <v>2.0077738449549853E-2</v>
      </c>
    </row>
    <row r="477" spans="1:3" x14ac:dyDescent="0.3">
      <c r="A477" s="1">
        <v>40344</v>
      </c>
      <c r="B477">
        <v>217.285</v>
      </c>
      <c r="C477">
        <f t="shared" si="7"/>
        <v>1.1615997020345548E-2</v>
      </c>
    </row>
    <row r="478" spans="1:3" x14ac:dyDescent="0.3">
      <c r="A478" s="1">
        <v>40374</v>
      </c>
      <c r="B478">
        <v>217.67699999999999</v>
      </c>
      <c r="C478">
        <f t="shared" si="7"/>
        <v>1.3743095852388532E-2</v>
      </c>
    </row>
    <row r="479" spans="1:3" x14ac:dyDescent="0.3">
      <c r="A479" s="1">
        <v>40405</v>
      </c>
      <c r="B479">
        <v>218.012</v>
      </c>
      <c r="C479">
        <f t="shared" si="7"/>
        <v>1.1914873865719766E-2</v>
      </c>
    </row>
    <row r="480" spans="1:3" x14ac:dyDescent="0.3">
      <c r="A480" s="1">
        <v>40436</v>
      </c>
      <c r="B480">
        <v>218.28100000000001</v>
      </c>
      <c r="C480">
        <f t="shared" si="7"/>
        <v>1.1210918137134485E-2</v>
      </c>
    </row>
    <row r="481" spans="1:3" x14ac:dyDescent="0.3">
      <c r="A481" s="1">
        <v>40466</v>
      </c>
      <c r="B481">
        <v>219.024</v>
      </c>
      <c r="C481">
        <f t="shared" si="7"/>
        <v>1.1616145287262736E-2</v>
      </c>
    </row>
    <row r="482" spans="1:3" x14ac:dyDescent="0.3">
      <c r="A482" s="1">
        <v>40497</v>
      </c>
      <c r="B482">
        <v>219.54400000000001</v>
      </c>
      <c r="C482">
        <f t="shared" si="7"/>
        <v>1.0633694541370087E-2</v>
      </c>
    </row>
    <row r="483" spans="1:3" x14ac:dyDescent="0.3">
      <c r="A483" s="1">
        <v>40527</v>
      </c>
      <c r="B483">
        <v>220.43700000000001</v>
      </c>
      <c r="C483">
        <f t="shared" si="7"/>
        <v>1.421689740369092E-2</v>
      </c>
    </row>
    <row r="484" spans="1:3" x14ac:dyDescent="0.3">
      <c r="A484" s="1">
        <v>40558</v>
      </c>
      <c r="B484">
        <v>221.08199999999999</v>
      </c>
      <c r="C484">
        <f t="shared" si="7"/>
        <v>1.6627886658144186E-2</v>
      </c>
    </row>
    <row r="485" spans="1:3" x14ac:dyDescent="0.3">
      <c r="A485" s="1">
        <v>40589</v>
      </c>
      <c r="B485">
        <v>221.816</v>
      </c>
      <c r="C485">
        <f t="shared" si="7"/>
        <v>2.101256150719677E-2</v>
      </c>
    </row>
    <row r="486" spans="1:3" x14ac:dyDescent="0.3">
      <c r="A486" s="1">
        <v>40617</v>
      </c>
      <c r="B486">
        <v>222.95500000000001</v>
      </c>
      <c r="C486">
        <f t="shared" si="7"/>
        <v>2.6000322127884834E-2</v>
      </c>
    </row>
    <row r="487" spans="1:3" x14ac:dyDescent="0.3">
      <c r="A487" s="1">
        <v>40648</v>
      </c>
      <c r="B487">
        <v>224.05600000000001</v>
      </c>
      <c r="C487">
        <f t="shared" si="7"/>
        <v>3.0730163403503541E-2</v>
      </c>
    </row>
    <row r="488" spans="1:3" x14ac:dyDescent="0.3">
      <c r="A488" s="1">
        <v>40678</v>
      </c>
      <c r="B488">
        <v>224.91800000000001</v>
      </c>
      <c r="C488">
        <f t="shared" si="7"/>
        <v>3.5062287447250151E-2</v>
      </c>
    </row>
    <row r="489" spans="1:3" x14ac:dyDescent="0.3">
      <c r="A489" s="1">
        <v>40709</v>
      </c>
      <c r="B489">
        <v>224.99</v>
      </c>
      <c r="C489">
        <f t="shared" si="7"/>
        <v>3.5460340106312049E-2</v>
      </c>
    </row>
    <row r="490" spans="1:3" x14ac:dyDescent="0.3">
      <c r="A490" s="1">
        <v>40739</v>
      </c>
      <c r="B490">
        <v>225.553</v>
      </c>
      <c r="C490">
        <f t="shared" si="7"/>
        <v>3.6182049550480766E-2</v>
      </c>
    </row>
    <row r="491" spans="1:3" x14ac:dyDescent="0.3">
      <c r="A491" s="1">
        <v>40770</v>
      </c>
      <c r="B491">
        <v>226.149</v>
      </c>
      <c r="C491">
        <f t="shared" si="7"/>
        <v>3.7323633561455294E-2</v>
      </c>
    </row>
    <row r="492" spans="1:3" x14ac:dyDescent="0.3">
      <c r="A492" s="1">
        <v>40801</v>
      </c>
      <c r="B492">
        <v>226.67400000000001</v>
      </c>
      <c r="C492">
        <f t="shared" si="7"/>
        <v>3.8450437738511312E-2</v>
      </c>
    </row>
    <row r="493" spans="1:3" x14ac:dyDescent="0.3">
      <c r="A493" s="1">
        <v>40831</v>
      </c>
      <c r="B493">
        <v>226.761</v>
      </c>
      <c r="C493">
        <f t="shared" si="7"/>
        <v>3.5324895901818865E-2</v>
      </c>
    </row>
    <row r="494" spans="1:3" x14ac:dyDescent="0.3">
      <c r="A494" s="1">
        <v>40862</v>
      </c>
      <c r="B494">
        <v>227.136</v>
      </c>
      <c r="C494">
        <f t="shared" si="7"/>
        <v>3.4580767408810997E-2</v>
      </c>
    </row>
    <row r="495" spans="1:3" x14ac:dyDescent="0.3">
      <c r="A495" s="1">
        <v>40892</v>
      </c>
      <c r="B495">
        <v>227.09300000000002</v>
      </c>
      <c r="C495">
        <f t="shared" si="7"/>
        <v>3.0194568062530402E-2</v>
      </c>
    </row>
    <row r="496" spans="1:3" x14ac:dyDescent="0.3">
      <c r="A496" s="1">
        <v>40923</v>
      </c>
      <c r="B496">
        <v>227.666</v>
      </c>
      <c r="C496">
        <f t="shared" si="7"/>
        <v>2.9780805312056069E-2</v>
      </c>
    </row>
    <row r="497" spans="1:3" x14ac:dyDescent="0.3">
      <c r="A497" s="1">
        <v>40954</v>
      </c>
      <c r="B497">
        <v>228.13800000000001</v>
      </c>
      <c r="C497">
        <f t="shared" si="7"/>
        <v>2.8501100010819735E-2</v>
      </c>
    </row>
    <row r="498" spans="1:3" x14ac:dyDescent="0.3">
      <c r="A498" s="1">
        <v>40983</v>
      </c>
      <c r="B498">
        <v>228.732</v>
      </c>
      <c r="C498">
        <f t="shared" si="7"/>
        <v>2.5911058285304156E-2</v>
      </c>
    </row>
    <row r="499" spans="1:3" x14ac:dyDescent="0.3">
      <c r="A499" s="1">
        <v>41014</v>
      </c>
      <c r="B499">
        <v>229.184</v>
      </c>
      <c r="C499">
        <f t="shared" si="7"/>
        <v>2.288713535901743E-2</v>
      </c>
    </row>
    <row r="500" spans="1:3" x14ac:dyDescent="0.3">
      <c r="A500" s="1">
        <v>41044</v>
      </c>
      <c r="B500">
        <v>228.88400000000001</v>
      </c>
      <c r="C500">
        <f t="shared" si="7"/>
        <v>1.7633092949430385E-2</v>
      </c>
    </row>
    <row r="501" spans="1:3" x14ac:dyDescent="0.3">
      <c r="A501" s="1">
        <v>41075</v>
      </c>
      <c r="B501">
        <v>228.82500000000002</v>
      </c>
      <c r="C501">
        <f t="shared" si="7"/>
        <v>1.7045202008978189E-2</v>
      </c>
    </row>
    <row r="502" spans="1:3" x14ac:dyDescent="0.3">
      <c r="A502" s="1">
        <v>41105</v>
      </c>
      <c r="B502">
        <v>228.779</v>
      </c>
      <c r="C502">
        <f t="shared" si="7"/>
        <v>1.4302625103634226E-2</v>
      </c>
    </row>
    <row r="503" spans="1:3" x14ac:dyDescent="0.3">
      <c r="A503" s="1">
        <v>41136</v>
      </c>
      <c r="B503">
        <v>229.952</v>
      </c>
      <c r="C503">
        <f t="shared" si="7"/>
        <v>1.6816346744845223E-2</v>
      </c>
    </row>
    <row r="504" spans="1:3" x14ac:dyDescent="0.3">
      <c r="A504" s="1">
        <v>41167</v>
      </c>
      <c r="B504">
        <v>231.08600000000001</v>
      </c>
      <c r="C504">
        <f t="shared" si="7"/>
        <v>1.9464076162241772E-2</v>
      </c>
    </row>
    <row r="505" spans="1:3" x14ac:dyDescent="0.3">
      <c r="A505" s="1">
        <v>41197</v>
      </c>
      <c r="B505">
        <v>231.65200000000002</v>
      </c>
      <c r="C505">
        <f t="shared" si="7"/>
        <v>2.1568964680875435E-2</v>
      </c>
    </row>
    <row r="506" spans="1:3" x14ac:dyDescent="0.3">
      <c r="A506" s="1">
        <v>41228</v>
      </c>
      <c r="B506">
        <v>231.19</v>
      </c>
      <c r="C506">
        <f t="shared" si="7"/>
        <v>1.7848337559876137E-2</v>
      </c>
    </row>
    <row r="507" spans="1:3" x14ac:dyDescent="0.3">
      <c r="A507" s="1">
        <v>41258</v>
      </c>
      <c r="B507">
        <v>231.09900000000002</v>
      </c>
      <c r="C507">
        <f t="shared" si="7"/>
        <v>1.7640349988771176E-2</v>
      </c>
    </row>
    <row r="508" spans="1:3" x14ac:dyDescent="0.3">
      <c r="A508" s="1">
        <v>41289</v>
      </c>
      <c r="B508">
        <v>231.321</v>
      </c>
      <c r="C508">
        <f t="shared" si="7"/>
        <v>1.6054219778095957E-2</v>
      </c>
    </row>
    <row r="509" spans="1:3" x14ac:dyDescent="0.3">
      <c r="A509" s="1">
        <v>41320</v>
      </c>
      <c r="B509">
        <v>232.59900000000002</v>
      </c>
      <c r="C509">
        <f t="shared" si="7"/>
        <v>1.9553954185624445E-2</v>
      </c>
    </row>
    <row r="510" spans="1:3" x14ac:dyDescent="0.3">
      <c r="A510" s="1">
        <v>41348</v>
      </c>
      <c r="B510">
        <v>232.07500000000002</v>
      </c>
      <c r="C510">
        <f t="shared" si="7"/>
        <v>1.4615357711208032E-2</v>
      </c>
    </row>
    <row r="511" spans="1:3" x14ac:dyDescent="0.3">
      <c r="A511" s="1">
        <v>41379</v>
      </c>
      <c r="B511">
        <v>231.70699999999999</v>
      </c>
      <c r="C511">
        <f t="shared" si="7"/>
        <v>1.1008621893325854E-2</v>
      </c>
    </row>
    <row r="512" spans="1:3" x14ac:dyDescent="0.3">
      <c r="A512" s="1">
        <v>41409</v>
      </c>
      <c r="B512">
        <v>232.124</v>
      </c>
      <c r="C512">
        <f t="shared" si="7"/>
        <v>1.4155642159346948E-2</v>
      </c>
    </row>
    <row r="513" spans="1:3" x14ac:dyDescent="0.3">
      <c r="A513" s="1">
        <v>41440</v>
      </c>
      <c r="B513">
        <v>232.86</v>
      </c>
      <c r="C513">
        <f t="shared" si="7"/>
        <v>1.763356276630601E-2</v>
      </c>
    </row>
    <row r="514" spans="1:3" x14ac:dyDescent="0.3">
      <c r="A514" s="1">
        <v>41470</v>
      </c>
      <c r="B514">
        <v>233.25200000000001</v>
      </c>
      <c r="C514">
        <f t="shared" si="7"/>
        <v>1.9551619685373334E-2</v>
      </c>
    </row>
    <row r="515" spans="1:3" x14ac:dyDescent="0.3">
      <c r="A515" s="1">
        <v>41501</v>
      </c>
      <c r="B515">
        <v>233.43299999999999</v>
      </c>
      <c r="C515">
        <f t="shared" si="7"/>
        <v>1.5137941831338653E-2</v>
      </c>
    </row>
    <row r="516" spans="1:3" x14ac:dyDescent="0.3">
      <c r="A516" s="1">
        <v>41532</v>
      </c>
      <c r="B516">
        <v>233.74299999999999</v>
      </c>
      <c r="C516">
        <f t="shared" si="7"/>
        <v>1.1497883904693307E-2</v>
      </c>
    </row>
    <row r="517" spans="1:3" x14ac:dyDescent="0.3">
      <c r="A517" s="1">
        <v>41562</v>
      </c>
      <c r="B517">
        <v>233.78200000000001</v>
      </c>
      <c r="C517">
        <f t="shared" si="7"/>
        <v>9.1948267228427749E-3</v>
      </c>
    </row>
    <row r="518" spans="1:3" x14ac:dyDescent="0.3">
      <c r="A518" s="1">
        <v>41593</v>
      </c>
      <c r="B518">
        <v>234.03300000000002</v>
      </c>
      <c r="C518">
        <f t="shared" si="7"/>
        <v>1.2297244690514297E-2</v>
      </c>
    </row>
    <row r="519" spans="1:3" x14ac:dyDescent="0.3">
      <c r="A519" s="1">
        <v>41623</v>
      </c>
      <c r="B519">
        <v>234.59399999999999</v>
      </c>
      <c r="C519">
        <f t="shared" si="7"/>
        <v>1.5123388677579674E-2</v>
      </c>
    </row>
    <row r="520" spans="1:3" x14ac:dyDescent="0.3">
      <c r="A520" s="1">
        <v>41654</v>
      </c>
      <c r="B520">
        <v>234.93299999999999</v>
      </c>
      <c r="C520">
        <f t="shared" si="7"/>
        <v>1.5614665335183631E-2</v>
      </c>
    </row>
    <row r="521" spans="1:3" x14ac:dyDescent="0.3">
      <c r="A521" s="1">
        <v>41685</v>
      </c>
      <c r="B521">
        <v>235.16900000000001</v>
      </c>
      <c r="C521">
        <f t="shared" si="7"/>
        <v>1.1049058680389745E-2</v>
      </c>
    </row>
    <row r="522" spans="1:3" x14ac:dyDescent="0.3">
      <c r="A522" s="1">
        <v>41713</v>
      </c>
      <c r="C522">
        <f t="shared" si="7"/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/>
  <dimension ref="A1:D521"/>
  <sheetViews>
    <sheetView workbookViewId="0">
      <pane ySplit="2" topLeftCell="A3" activePane="bottomLeft" state="frozen"/>
      <selection pane="bottomLeft" activeCell="C2" sqref="C2"/>
    </sheetView>
  </sheetViews>
  <sheetFormatPr defaultRowHeight="14.4" x14ac:dyDescent="0.3"/>
  <cols>
    <col min="1" max="1" width="10.6640625" bestFit="1" customWidth="1"/>
    <col min="2" max="2" width="35.88671875" bestFit="1" customWidth="1"/>
    <col min="3" max="3" width="10.6640625" bestFit="1" customWidth="1"/>
    <col min="4" max="4" width="24" bestFit="1" customWidth="1"/>
  </cols>
  <sheetData>
    <row r="1" spans="1:4" x14ac:dyDescent="0.3">
      <c r="A1" t="s">
        <v>0</v>
      </c>
      <c r="B1" t="s">
        <v>4</v>
      </c>
      <c r="C1" t="s">
        <v>0</v>
      </c>
      <c r="D1" t="s">
        <v>2</v>
      </c>
    </row>
    <row r="2" spans="1:4" x14ac:dyDescent="0.3">
      <c r="A2" t="s">
        <v>1</v>
      </c>
      <c r="B2" t="s">
        <v>5</v>
      </c>
      <c r="C2" t="s">
        <v>1</v>
      </c>
      <c r="D2" t="s">
        <v>3</v>
      </c>
    </row>
    <row r="3" spans="1:4" x14ac:dyDescent="0.3">
      <c r="A3" s="1">
        <v>25933</v>
      </c>
      <c r="C3" s="1">
        <v>25933</v>
      </c>
    </row>
    <row r="4" spans="1:4" x14ac:dyDescent="0.3">
      <c r="A4" s="1">
        <v>25962</v>
      </c>
      <c r="C4" s="1">
        <v>25962</v>
      </c>
    </row>
    <row r="5" spans="1:4" x14ac:dyDescent="0.3">
      <c r="A5" s="1">
        <v>25990</v>
      </c>
      <c r="C5" s="1">
        <v>25990</v>
      </c>
    </row>
    <row r="6" spans="1:4" x14ac:dyDescent="0.3">
      <c r="A6" s="1">
        <v>26023</v>
      </c>
      <c r="C6" s="1">
        <v>26023</v>
      </c>
    </row>
    <row r="7" spans="1:4" x14ac:dyDescent="0.3">
      <c r="A7" s="1">
        <v>26053</v>
      </c>
      <c r="C7" s="1">
        <v>26053</v>
      </c>
    </row>
    <row r="8" spans="1:4" x14ac:dyDescent="0.3">
      <c r="A8" s="1">
        <v>26084</v>
      </c>
      <c r="C8" s="1">
        <v>26084</v>
      </c>
    </row>
    <row r="9" spans="1:4" x14ac:dyDescent="0.3">
      <c r="A9" s="1">
        <v>26114</v>
      </c>
      <c r="C9" s="1">
        <v>26114</v>
      </c>
    </row>
    <row r="10" spans="1:4" x14ac:dyDescent="0.3">
      <c r="A10" s="1">
        <v>26144</v>
      </c>
      <c r="C10" s="1">
        <v>26144</v>
      </c>
    </row>
    <row r="11" spans="1:4" x14ac:dyDescent="0.3">
      <c r="A11" s="1">
        <v>26176</v>
      </c>
      <c r="C11" s="1">
        <v>26176</v>
      </c>
    </row>
    <row r="12" spans="1:4" x14ac:dyDescent="0.3">
      <c r="A12" s="1">
        <v>26206</v>
      </c>
      <c r="C12" s="1">
        <v>26206</v>
      </c>
    </row>
    <row r="13" spans="1:4" x14ac:dyDescent="0.3">
      <c r="A13" s="1">
        <v>26235</v>
      </c>
      <c r="C13" s="1">
        <v>26235</v>
      </c>
    </row>
    <row r="14" spans="1:4" x14ac:dyDescent="0.3">
      <c r="A14" s="1">
        <v>26267</v>
      </c>
      <c r="C14" s="1">
        <v>26267</v>
      </c>
    </row>
    <row r="15" spans="1:4" x14ac:dyDescent="0.3">
      <c r="A15" s="1">
        <v>26298</v>
      </c>
      <c r="C15" s="1">
        <v>26298</v>
      </c>
    </row>
    <row r="16" spans="1:4" x14ac:dyDescent="0.3">
      <c r="A16" s="1">
        <v>26329</v>
      </c>
      <c r="C16" s="1">
        <v>26329</v>
      </c>
    </row>
    <row r="17" spans="1:3" x14ac:dyDescent="0.3">
      <c r="A17" s="1">
        <v>26358</v>
      </c>
      <c r="C17" s="1">
        <v>26358</v>
      </c>
    </row>
    <row r="18" spans="1:3" x14ac:dyDescent="0.3">
      <c r="A18" s="1">
        <v>26389</v>
      </c>
      <c r="C18" s="1">
        <v>26389</v>
      </c>
    </row>
    <row r="19" spans="1:3" x14ac:dyDescent="0.3">
      <c r="A19" s="1">
        <v>26417</v>
      </c>
      <c r="C19" s="1">
        <v>26417</v>
      </c>
    </row>
    <row r="20" spans="1:3" x14ac:dyDescent="0.3">
      <c r="A20" s="1">
        <v>26450</v>
      </c>
      <c r="C20" s="1">
        <v>26450</v>
      </c>
    </row>
    <row r="21" spans="1:3" x14ac:dyDescent="0.3">
      <c r="A21" s="1">
        <v>26480</v>
      </c>
      <c r="C21" s="1">
        <v>26480</v>
      </c>
    </row>
    <row r="22" spans="1:3" x14ac:dyDescent="0.3">
      <c r="A22" s="1">
        <v>26511</v>
      </c>
      <c r="C22" s="1">
        <v>26511</v>
      </c>
    </row>
    <row r="23" spans="1:3" x14ac:dyDescent="0.3">
      <c r="A23" s="1">
        <v>26542</v>
      </c>
      <c r="C23" s="1">
        <v>26542</v>
      </c>
    </row>
    <row r="24" spans="1:3" x14ac:dyDescent="0.3">
      <c r="A24" s="1">
        <v>26571</v>
      </c>
      <c r="C24" s="1">
        <v>26571</v>
      </c>
    </row>
    <row r="25" spans="1:3" x14ac:dyDescent="0.3">
      <c r="A25" s="1">
        <v>26603</v>
      </c>
      <c r="C25" s="1">
        <v>26603</v>
      </c>
    </row>
    <row r="26" spans="1:3" x14ac:dyDescent="0.3">
      <c r="A26" s="1">
        <v>26633</v>
      </c>
      <c r="C26" s="1">
        <v>26633</v>
      </c>
    </row>
    <row r="27" spans="1:3" x14ac:dyDescent="0.3">
      <c r="A27" s="1">
        <v>26662</v>
      </c>
      <c r="C27" s="1">
        <v>26662</v>
      </c>
    </row>
    <row r="28" spans="1:3" x14ac:dyDescent="0.3">
      <c r="A28" s="1">
        <v>26695</v>
      </c>
      <c r="C28" s="1">
        <v>26695</v>
      </c>
    </row>
    <row r="29" spans="1:3" x14ac:dyDescent="0.3">
      <c r="A29" s="1">
        <v>26723</v>
      </c>
      <c r="C29" s="1">
        <v>26723</v>
      </c>
    </row>
    <row r="30" spans="1:3" x14ac:dyDescent="0.3">
      <c r="A30" s="1">
        <v>26753</v>
      </c>
      <c r="C30" s="1">
        <v>26753</v>
      </c>
    </row>
    <row r="31" spans="1:3" x14ac:dyDescent="0.3">
      <c r="A31" s="1">
        <v>26784</v>
      </c>
      <c r="C31" s="1">
        <v>26784</v>
      </c>
    </row>
    <row r="32" spans="1:3" x14ac:dyDescent="0.3">
      <c r="A32" s="1">
        <v>26815</v>
      </c>
      <c r="C32" s="1">
        <v>26815</v>
      </c>
    </row>
    <row r="33" spans="1:3" x14ac:dyDescent="0.3">
      <c r="A33" s="1">
        <v>26844</v>
      </c>
      <c r="C33" s="1">
        <v>26844</v>
      </c>
    </row>
    <row r="34" spans="1:3" x14ac:dyDescent="0.3">
      <c r="A34" s="1">
        <v>26876</v>
      </c>
      <c r="C34" s="1">
        <v>26876</v>
      </c>
    </row>
    <row r="35" spans="1:3" x14ac:dyDescent="0.3">
      <c r="A35" s="1">
        <v>26907</v>
      </c>
      <c r="C35" s="1">
        <v>26907</v>
      </c>
    </row>
    <row r="36" spans="1:3" x14ac:dyDescent="0.3">
      <c r="A36" s="1">
        <v>26935</v>
      </c>
      <c r="C36" s="1">
        <v>26935</v>
      </c>
    </row>
    <row r="37" spans="1:3" x14ac:dyDescent="0.3">
      <c r="A37" s="1">
        <v>26968</v>
      </c>
      <c r="C37" s="1">
        <v>26968</v>
      </c>
    </row>
    <row r="38" spans="1:3" x14ac:dyDescent="0.3">
      <c r="A38" s="1">
        <v>26998</v>
      </c>
      <c r="C38" s="1">
        <v>26998</v>
      </c>
    </row>
    <row r="39" spans="1:3" x14ac:dyDescent="0.3">
      <c r="A39" s="1">
        <v>27029</v>
      </c>
      <c r="C39" s="1">
        <v>27029</v>
      </c>
    </row>
    <row r="40" spans="1:3" x14ac:dyDescent="0.3">
      <c r="A40" s="1">
        <v>27060</v>
      </c>
      <c r="C40" s="1">
        <v>27060</v>
      </c>
    </row>
    <row r="41" spans="1:3" x14ac:dyDescent="0.3">
      <c r="A41" s="1">
        <v>27088</v>
      </c>
      <c r="C41" s="1">
        <v>27088</v>
      </c>
    </row>
    <row r="42" spans="1:3" x14ac:dyDescent="0.3">
      <c r="A42" s="1">
        <v>27117</v>
      </c>
      <c r="C42" s="1">
        <v>27117</v>
      </c>
    </row>
    <row r="43" spans="1:3" x14ac:dyDescent="0.3">
      <c r="A43" s="1">
        <v>27149</v>
      </c>
      <c r="C43" s="1">
        <v>27149</v>
      </c>
    </row>
    <row r="44" spans="1:3" x14ac:dyDescent="0.3">
      <c r="A44" s="1">
        <v>27180</v>
      </c>
      <c r="C44" s="1">
        <v>27180</v>
      </c>
    </row>
    <row r="45" spans="1:3" x14ac:dyDescent="0.3">
      <c r="A45" s="1">
        <v>27208</v>
      </c>
      <c r="C45" s="1">
        <v>27208</v>
      </c>
    </row>
    <row r="46" spans="1:3" x14ac:dyDescent="0.3">
      <c r="A46" s="1">
        <v>27241</v>
      </c>
      <c r="C46" s="1">
        <v>27241</v>
      </c>
    </row>
    <row r="47" spans="1:3" x14ac:dyDescent="0.3">
      <c r="A47" s="1">
        <v>27271</v>
      </c>
      <c r="C47" s="1">
        <v>27271</v>
      </c>
    </row>
    <row r="48" spans="1:3" x14ac:dyDescent="0.3">
      <c r="A48" s="1">
        <v>27302</v>
      </c>
      <c r="C48" s="1">
        <v>27302</v>
      </c>
    </row>
    <row r="49" spans="1:4" x14ac:dyDescent="0.3">
      <c r="A49" s="1">
        <v>27333</v>
      </c>
      <c r="C49" s="1">
        <v>27333</v>
      </c>
    </row>
    <row r="50" spans="1:4" x14ac:dyDescent="0.3">
      <c r="A50" s="1">
        <v>27362</v>
      </c>
      <c r="C50" s="1">
        <v>27362</v>
      </c>
    </row>
    <row r="51" spans="1:4" x14ac:dyDescent="0.3">
      <c r="A51" s="1">
        <v>27394</v>
      </c>
      <c r="C51" s="1">
        <v>27394</v>
      </c>
    </row>
    <row r="52" spans="1:4" x14ac:dyDescent="0.3">
      <c r="A52" s="1">
        <v>27425</v>
      </c>
      <c r="C52" s="1">
        <v>27425</v>
      </c>
    </row>
    <row r="53" spans="1:4" x14ac:dyDescent="0.3">
      <c r="A53" s="1">
        <v>27453</v>
      </c>
      <c r="C53" s="1">
        <v>27453</v>
      </c>
    </row>
    <row r="54" spans="1:4" x14ac:dyDescent="0.3">
      <c r="A54" s="1">
        <v>27484</v>
      </c>
      <c r="C54" s="1">
        <v>27484</v>
      </c>
    </row>
    <row r="55" spans="1:4" x14ac:dyDescent="0.3">
      <c r="A55" s="1">
        <v>27514</v>
      </c>
      <c r="C55" s="1">
        <v>27514</v>
      </c>
    </row>
    <row r="56" spans="1:4" x14ac:dyDescent="0.3">
      <c r="A56" s="1">
        <v>27544</v>
      </c>
      <c r="C56" s="1">
        <v>27544</v>
      </c>
    </row>
    <row r="57" spans="1:4" x14ac:dyDescent="0.3">
      <c r="A57" s="1">
        <v>27575</v>
      </c>
      <c r="C57" s="1">
        <v>27575</v>
      </c>
    </row>
    <row r="58" spans="1:4" x14ac:dyDescent="0.3">
      <c r="A58" s="1">
        <v>27606</v>
      </c>
      <c r="C58" s="1">
        <v>27606</v>
      </c>
    </row>
    <row r="59" spans="1:4" x14ac:dyDescent="0.3">
      <c r="A59" s="1">
        <v>27635</v>
      </c>
      <c r="C59" s="1">
        <v>27635</v>
      </c>
    </row>
    <row r="60" spans="1:4" x14ac:dyDescent="0.3">
      <c r="A60" s="1">
        <v>27667</v>
      </c>
      <c r="C60" s="1">
        <v>27667</v>
      </c>
    </row>
    <row r="61" spans="1:4" x14ac:dyDescent="0.3">
      <c r="A61" s="1">
        <v>27698</v>
      </c>
      <c r="C61" s="1">
        <v>27698</v>
      </c>
    </row>
    <row r="62" spans="1:4" x14ac:dyDescent="0.3">
      <c r="A62" s="1">
        <v>27726</v>
      </c>
      <c r="C62" s="1">
        <v>27726</v>
      </c>
    </row>
    <row r="63" spans="1:4" x14ac:dyDescent="0.3">
      <c r="A63" s="1">
        <v>27759</v>
      </c>
      <c r="C63" s="1">
        <v>27759</v>
      </c>
    </row>
    <row r="64" spans="1:4" x14ac:dyDescent="0.3">
      <c r="A64" s="1">
        <v>27789</v>
      </c>
      <c r="C64" s="1">
        <v>27789</v>
      </c>
      <c r="D64">
        <v>94.22</v>
      </c>
    </row>
    <row r="65" spans="1:4" x14ac:dyDescent="0.3">
      <c r="A65" s="1">
        <v>27817</v>
      </c>
      <c r="C65" s="1">
        <v>27817</v>
      </c>
      <c r="D65">
        <v>94.39</v>
      </c>
    </row>
    <row r="66" spans="1:4" x14ac:dyDescent="0.3">
      <c r="A66" s="1">
        <v>27850</v>
      </c>
      <c r="C66" s="1">
        <v>27850</v>
      </c>
      <c r="D66">
        <v>95.100000000000009</v>
      </c>
    </row>
    <row r="67" spans="1:4" x14ac:dyDescent="0.3">
      <c r="A67" s="1">
        <v>27880</v>
      </c>
      <c r="C67" s="1">
        <v>27880</v>
      </c>
      <c r="D67">
        <v>95.14</v>
      </c>
    </row>
    <row r="68" spans="1:4" x14ac:dyDescent="0.3">
      <c r="A68" s="1">
        <v>27911</v>
      </c>
      <c r="C68" s="1">
        <v>27911</v>
      </c>
      <c r="D68">
        <v>93.62</v>
      </c>
    </row>
    <row r="69" spans="1:4" x14ac:dyDescent="0.3">
      <c r="A69" s="1">
        <v>27941</v>
      </c>
      <c r="C69" s="1">
        <v>27941</v>
      </c>
      <c r="D69">
        <v>94.37</v>
      </c>
    </row>
    <row r="70" spans="1:4" x14ac:dyDescent="0.3">
      <c r="A70" s="1">
        <v>27971</v>
      </c>
      <c r="C70" s="1">
        <v>27971</v>
      </c>
      <c r="D70">
        <v>95.02</v>
      </c>
    </row>
    <row r="71" spans="1:4" x14ac:dyDescent="0.3">
      <c r="A71" s="1">
        <v>28003</v>
      </c>
      <c r="C71" s="1">
        <v>28003</v>
      </c>
      <c r="D71">
        <v>96.100000000000009</v>
      </c>
    </row>
    <row r="72" spans="1:4" x14ac:dyDescent="0.3">
      <c r="A72" s="1">
        <v>28033</v>
      </c>
      <c r="C72" s="1">
        <v>28033</v>
      </c>
      <c r="D72">
        <v>96.93</v>
      </c>
    </row>
    <row r="73" spans="1:4" x14ac:dyDescent="0.3">
      <c r="A73" s="1">
        <v>28062</v>
      </c>
      <c r="C73" s="1">
        <v>28062</v>
      </c>
      <c r="D73">
        <v>97.43</v>
      </c>
    </row>
    <row r="74" spans="1:4" x14ac:dyDescent="0.3">
      <c r="A74" s="1">
        <v>28094</v>
      </c>
      <c r="C74" s="1">
        <v>28094</v>
      </c>
      <c r="D74">
        <v>99.2</v>
      </c>
    </row>
    <row r="75" spans="1:4" x14ac:dyDescent="0.3">
      <c r="A75" s="1">
        <v>28125</v>
      </c>
      <c r="C75" s="1">
        <v>28125</v>
      </c>
      <c r="D75">
        <v>100.44</v>
      </c>
    </row>
    <row r="76" spans="1:4" x14ac:dyDescent="0.3">
      <c r="A76" s="1">
        <v>28156</v>
      </c>
      <c r="C76" s="1">
        <v>28156</v>
      </c>
      <c r="D76">
        <v>97.84</v>
      </c>
    </row>
    <row r="77" spans="1:4" x14ac:dyDescent="0.3">
      <c r="A77" s="1">
        <v>28184</v>
      </c>
      <c r="C77" s="1">
        <v>28184</v>
      </c>
      <c r="D77">
        <v>97.59</v>
      </c>
    </row>
    <row r="78" spans="1:4" x14ac:dyDescent="0.3">
      <c r="A78" s="1">
        <v>28215</v>
      </c>
      <c r="C78" s="1">
        <v>28215</v>
      </c>
      <c r="D78">
        <v>97.69</v>
      </c>
    </row>
    <row r="79" spans="1:4" x14ac:dyDescent="0.3">
      <c r="A79" s="1">
        <v>28244</v>
      </c>
      <c r="C79" s="1">
        <v>28244</v>
      </c>
      <c r="D79">
        <v>97.95</v>
      </c>
    </row>
    <row r="80" spans="1:4" x14ac:dyDescent="0.3">
      <c r="A80" s="1">
        <v>28276</v>
      </c>
      <c r="C80" s="1">
        <v>28276</v>
      </c>
      <c r="D80">
        <v>97.990000000000009</v>
      </c>
    </row>
    <row r="81" spans="1:4" x14ac:dyDescent="0.3">
      <c r="A81" s="1">
        <v>28306</v>
      </c>
      <c r="C81" s="1">
        <v>28306</v>
      </c>
      <c r="D81">
        <v>98.77</v>
      </c>
    </row>
    <row r="82" spans="1:4" x14ac:dyDescent="0.3">
      <c r="A82" s="1">
        <v>28335</v>
      </c>
      <c r="C82" s="1">
        <v>28335</v>
      </c>
      <c r="D82">
        <v>98.08</v>
      </c>
    </row>
    <row r="83" spans="1:4" x14ac:dyDescent="0.3">
      <c r="A83" s="1">
        <v>28368</v>
      </c>
      <c r="C83" s="1">
        <v>28368</v>
      </c>
      <c r="D83">
        <v>98.39</v>
      </c>
    </row>
    <row r="84" spans="1:4" x14ac:dyDescent="0.3">
      <c r="A84" s="1">
        <v>28398</v>
      </c>
      <c r="C84" s="1">
        <v>28398</v>
      </c>
      <c r="D84">
        <v>97.78</v>
      </c>
    </row>
    <row r="85" spans="1:4" x14ac:dyDescent="0.3">
      <c r="A85" s="1">
        <v>28429</v>
      </c>
      <c r="C85" s="1">
        <v>28429</v>
      </c>
      <c r="D85">
        <v>96.64</v>
      </c>
    </row>
    <row r="86" spans="1:4" x14ac:dyDescent="0.3">
      <c r="A86" s="1">
        <v>28459</v>
      </c>
      <c r="C86" s="1">
        <v>28459</v>
      </c>
      <c r="D86">
        <v>96.960000000000008</v>
      </c>
    </row>
    <row r="87" spans="1:4" x14ac:dyDescent="0.3">
      <c r="A87" s="1">
        <v>28489</v>
      </c>
      <c r="C87" s="1">
        <v>28489</v>
      </c>
      <c r="D87">
        <v>95.93</v>
      </c>
    </row>
    <row r="88" spans="1:4" x14ac:dyDescent="0.3">
      <c r="A88" s="1">
        <v>28521</v>
      </c>
      <c r="C88" s="1">
        <v>28521</v>
      </c>
      <c r="D88">
        <v>95.12</v>
      </c>
    </row>
    <row r="89" spans="1:4" x14ac:dyDescent="0.3">
      <c r="A89" s="1">
        <v>28549</v>
      </c>
      <c r="C89" s="1">
        <v>28549</v>
      </c>
      <c r="D89">
        <v>94.91</v>
      </c>
    </row>
    <row r="90" spans="1:4" x14ac:dyDescent="0.3">
      <c r="A90" s="1">
        <v>28580</v>
      </c>
      <c r="C90" s="1">
        <v>28580</v>
      </c>
      <c r="D90">
        <v>94.64</v>
      </c>
    </row>
    <row r="91" spans="1:4" x14ac:dyDescent="0.3">
      <c r="A91" s="1">
        <v>28608</v>
      </c>
      <c r="C91" s="1">
        <v>28608</v>
      </c>
      <c r="D91">
        <v>94.23</v>
      </c>
    </row>
    <row r="92" spans="1:4" x14ac:dyDescent="0.3">
      <c r="A92" s="1">
        <v>28641</v>
      </c>
      <c r="C92" s="1">
        <v>28641</v>
      </c>
      <c r="D92">
        <v>93.19</v>
      </c>
    </row>
    <row r="93" spans="1:4" x14ac:dyDescent="0.3">
      <c r="A93" s="1">
        <v>28671</v>
      </c>
      <c r="C93" s="1">
        <v>28671</v>
      </c>
      <c r="D93">
        <v>92.59</v>
      </c>
    </row>
    <row r="94" spans="1:4" x14ac:dyDescent="0.3">
      <c r="A94" s="1">
        <v>28702</v>
      </c>
      <c r="C94" s="1">
        <v>28702</v>
      </c>
      <c r="D94">
        <v>93.12</v>
      </c>
    </row>
    <row r="95" spans="1:4" x14ac:dyDescent="0.3">
      <c r="A95" s="1">
        <v>28733</v>
      </c>
      <c r="C95" s="1">
        <v>28733</v>
      </c>
      <c r="D95">
        <v>94.02</v>
      </c>
    </row>
    <row r="96" spans="1:4" x14ac:dyDescent="0.3">
      <c r="A96" s="1">
        <v>28762</v>
      </c>
      <c r="C96" s="1">
        <v>28762</v>
      </c>
      <c r="D96">
        <v>93.44</v>
      </c>
    </row>
    <row r="97" spans="1:4" x14ac:dyDescent="0.3">
      <c r="A97" s="1">
        <v>28794</v>
      </c>
      <c r="C97" s="1">
        <v>28794</v>
      </c>
      <c r="D97">
        <v>91.5</v>
      </c>
    </row>
    <row r="98" spans="1:4" x14ac:dyDescent="0.3">
      <c r="A98" s="1">
        <v>28824</v>
      </c>
      <c r="C98" s="1">
        <v>28824</v>
      </c>
      <c r="D98">
        <v>91.78</v>
      </c>
    </row>
    <row r="99" spans="1:4" x14ac:dyDescent="0.3">
      <c r="A99" s="1">
        <v>28853</v>
      </c>
      <c r="C99" s="1">
        <v>28853</v>
      </c>
      <c r="D99">
        <v>90.3</v>
      </c>
    </row>
    <row r="100" spans="1:4" x14ac:dyDescent="0.3">
      <c r="A100" s="1">
        <v>28886</v>
      </c>
      <c r="C100" s="1">
        <v>28886</v>
      </c>
      <c r="D100">
        <v>91.47</v>
      </c>
    </row>
    <row r="101" spans="1:4" x14ac:dyDescent="0.3">
      <c r="A101" s="1">
        <v>28914</v>
      </c>
      <c r="C101" s="1">
        <v>28914</v>
      </c>
      <c r="D101">
        <v>90.47</v>
      </c>
    </row>
    <row r="102" spans="1:4" x14ac:dyDescent="0.3">
      <c r="A102" s="1">
        <v>28944</v>
      </c>
      <c r="C102" s="1">
        <v>28944</v>
      </c>
      <c r="D102">
        <v>90.850000000000009</v>
      </c>
    </row>
    <row r="103" spans="1:4" x14ac:dyDescent="0.3">
      <c r="A103" s="1">
        <v>28975</v>
      </c>
      <c r="C103" s="1">
        <v>28975</v>
      </c>
      <c r="D103">
        <v>90.03</v>
      </c>
    </row>
    <row r="104" spans="1:4" x14ac:dyDescent="0.3">
      <c r="A104" s="1">
        <v>29006</v>
      </c>
      <c r="C104" s="1">
        <v>29006</v>
      </c>
      <c r="D104">
        <v>91.14</v>
      </c>
    </row>
    <row r="105" spans="1:4" x14ac:dyDescent="0.3">
      <c r="A105" s="1">
        <v>29035</v>
      </c>
      <c r="C105" s="1">
        <v>29035</v>
      </c>
      <c r="D105">
        <v>92.62</v>
      </c>
    </row>
    <row r="106" spans="1:4" x14ac:dyDescent="0.3">
      <c r="A106" s="1">
        <v>29067</v>
      </c>
      <c r="C106" s="1">
        <v>29067</v>
      </c>
      <c r="D106">
        <v>92.14</v>
      </c>
    </row>
    <row r="107" spans="1:4" x14ac:dyDescent="0.3">
      <c r="A107" s="1">
        <v>29098</v>
      </c>
      <c r="C107" s="1">
        <v>29098</v>
      </c>
      <c r="D107">
        <v>91.3</v>
      </c>
    </row>
    <row r="108" spans="1:4" x14ac:dyDescent="0.3">
      <c r="A108" s="1">
        <v>29126</v>
      </c>
      <c r="C108" s="1">
        <v>29126</v>
      </c>
      <c r="D108">
        <v>89.75</v>
      </c>
    </row>
    <row r="109" spans="1:4" x14ac:dyDescent="0.3">
      <c r="A109" s="1">
        <v>29159</v>
      </c>
      <c r="C109" s="1">
        <v>29159</v>
      </c>
      <c r="D109">
        <v>83.47</v>
      </c>
    </row>
    <row r="110" spans="1:4" x14ac:dyDescent="0.3">
      <c r="A110" s="1">
        <v>29189</v>
      </c>
      <c r="C110" s="1">
        <v>29189</v>
      </c>
      <c r="D110">
        <v>85.59</v>
      </c>
    </row>
    <row r="111" spans="1:4" x14ac:dyDescent="0.3">
      <c r="A111" s="1">
        <v>29220</v>
      </c>
      <c r="C111" s="1">
        <v>29220</v>
      </c>
      <c r="D111">
        <v>85.36</v>
      </c>
    </row>
    <row r="112" spans="1:4" x14ac:dyDescent="0.3">
      <c r="A112" s="1">
        <v>29251</v>
      </c>
      <c r="C112" s="1">
        <v>29251</v>
      </c>
      <c r="D112">
        <v>82.17</v>
      </c>
    </row>
    <row r="113" spans="1:4" x14ac:dyDescent="0.3">
      <c r="A113" s="1">
        <v>29280</v>
      </c>
      <c r="C113" s="1">
        <v>29280</v>
      </c>
      <c r="D113">
        <v>76.63</v>
      </c>
    </row>
    <row r="114" spans="1:4" x14ac:dyDescent="0.3">
      <c r="A114" s="1">
        <v>29311</v>
      </c>
      <c r="C114" s="1">
        <v>29311</v>
      </c>
      <c r="D114">
        <v>76.17</v>
      </c>
    </row>
    <row r="115" spans="1:4" x14ac:dyDescent="0.3">
      <c r="A115" s="1">
        <v>29341</v>
      </c>
      <c r="C115" s="1">
        <v>29341</v>
      </c>
      <c r="D115">
        <v>84.83</v>
      </c>
    </row>
    <row r="116" spans="1:4" x14ac:dyDescent="0.3">
      <c r="A116" s="1">
        <v>29371</v>
      </c>
      <c r="C116" s="1">
        <v>29371</v>
      </c>
      <c r="D116">
        <v>88.47</v>
      </c>
    </row>
    <row r="117" spans="1:4" x14ac:dyDescent="0.3">
      <c r="A117" s="1">
        <v>29402</v>
      </c>
      <c r="C117" s="1">
        <v>29402</v>
      </c>
      <c r="D117">
        <v>89.52</v>
      </c>
    </row>
    <row r="118" spans="1:4" x14ac:dyDescent="0.3">
      <c r="A118" s="1">
        <v>29433</v>
      </c>
      <c r="C118" s="1">
        <v>29433</v>
      </c>
      <c r="D118">
        <v>87.19</v>
      </c>
    </row>
    <row r="119" spans="1:4" x14ac:dyDescent="0.3">
      <c r="A119" s="1">
        <v>29462</v>
      </c>
      <c r="C119" s="1">
        <v>29462</v>
      </c>
      <c r="D119">
        <v>83.34</v>
      </c>
    </row>
    <row r="120" spans="1:4" x14ac:dyDescent="0.3">
      <c r="A120" s="1">
        <v>29494</v>
      </c>
      <c r="C120" s="1">
        <v>29494</v>
      </c>
      <c r="D120">
        <v>81.92</v>
      </c>
    </row>
    <row r="121" spans="1:4" x14ac:dyDescent="0.3">
      <c r="A121" s="1">
        <v>29525</v>
      </c>
      <c r="C121" s="1">
        <v>29525</v>
      </c>
      <c r="D121">
        <v>80.37</v>
      </c>
    </row>
    <row r="122" spans="1:4" x14ac:dyDescent="0.3">
      <c r="A122" s="1">
        <v>29553</v>
      </c>
      <c r="C122" s="1">
        <v>29553</v>
      </c>
      <c r="D122">
        <v>79.53</v>
      </c>
    </row>
    <row r="123" spans="1:4" x14ac:dyDescent="0.3">
      <c r="A123" s="1">
        <v>29586</v>
      </c>
      <c r="C123" s="1">
        <v>29586</v>
      </c>
      <c r="D123">
        <v>81.02</v>
      </c>
    </row>
    <row r="124" spans="1:4" x14ac:dyDescent="0.3">
      <c r="A124" s="1">
        <v>29616</v>
      </c>
      <c r="C124" s="1">
        <v>29616</v>
      </c>
      <c r="D124">
        <v>80.62</v>
      </c>
    </row>
    <row r="125" spans="1:4" x14ac:dyDescent="0.3">
      <c r="A125" s="1">
        <v>29644</v>
      </c>
      <c r="C125" s="1">
        <v>29644</v>
      </c>
      <c r="D125">
        <v>78.52</v>
      </c>
    </row>
    <row r="126" spans="1:4" x14ac:dyDescent="0.3">
      <c r="A126" s="1">
        <v>29676</v>
      </c>
      <c r="C126" s="1">
        <v>29676</v>
      </c>
      <c r="D126">
        <v>79.680000000000007</v>
      </c>
    </row>
    <row r="127" spans="1:4" x14ac:dyDescent="0.3">
      <c r="A127" s="1">
        <v>29706</v>
      </c>
      <c r="C127" s="1">
        <v>29706</v>
      </c>
      <c r="D127">
        <v>76.16</v>
      </c>
    </row>
    <row r="128" spans="1:4" x14ac:dyDescent="0.3">
      <c r="A128" s="1">
        <v>29735</v>
      </c>
      <c r="C128" s="1">
        <v>29735</v>
      </c>
      <c r="D128">
        <v>78.47</v>
      </c>
    </row>
    <row r="129" spans="1:4" x14ac:dyDescent="0.3">
      <c r="A129" s="1">
        <v>29767</v>
      </c>
      <c r="C129" s="1">
        <v>29767</v>
      </c>
      <c r="D129">
        <v>77.53</v>
      </c>
    </row>
    <row r="130" spans="1:4" x14ac:dyDescent="0.3">
      <c r="A130" s="1">
        <v>29798</v>
      </c>
      <c r="C130" s="1">
        <v>29798</v>
      </c>
      <c r="D130">
        <v>75.64</v>
      </c>
    </row>
    <row r="131" spans="1:4" x14ac:dyDescent="0.3">
      <c r="A131" s="1">
        <v>29829</v>
      </c>
      <c r="C131" s="1">
        <v>29829</v>
      </c>
      <c r="D131">
        <v>73.25</v>
      </c>
    </row>
    <row r="132" spans="1:4" x14ac:dyDescent="0.3">
      <c r="A132" s="1">
        <v>29859</v>
      </c>
      <c r="C132" s="1">
        <v>29859</v>
      </c>
      <c r="D132">
        <v>72.75</v>
      </c>
    </row>
    <row r="133" spans="1:4" x14ac:dyDescent="0.3">
      <c r="A133" s="1">
        <v>29889</v>
      </c>
      <c r="C133" s="1">
        <v>29889</v>
      </c>
      <c r="D133">
        <v>76.489999999999995</v>
      </c>
    </row>
    <row r="134" spans="1:4" x14ac:dyDescent="0.3">
      <c r="A134" s="1">
        <v>29920</v>
      </c>
      <c r="C134" s="1">
        <v>29920</v>
      </c>
      <c r="D134">
        <v>82.66</v>
      </c>
    </row>
    <row r="135" spans="1:4" x14ac:dyDescent="0.3">
      <c r="A135" s="1">
        <v>29951</v>
      </c>
      <c r="C135" s="1">
        <v>29951</v>
      </c>
      <c r="D135">
        <v>78.820000000000007</v>
      </c>
    </row>
    <row r="136" spans="1:4" x14ac:dyDescent="0.3">
      <c r="A136" s="1">
        <v>29980</v>
      </c>
      <c r="C136" s="1">
        <v>29980</v>
      </c>
      <c r="D136">
        <v>78.69</v>
      </c>
    </row>
    <row r="137" spans="1:4" x14ac:dyDescent="0.3">
      <c r="A137" s="1">
        <v>30008</v>
      </c>
      <c r="C137" s="1">
        <v>30008</v>
      </c>
      <c r="D137">
        <v>79.52</v>
      </c>
    </row>
    <row r="138" spans="1:4" x14ac:dyDescent="0.3">
      <c r="A138" s="1">
        <v>30041</v>
      </c>
      <c r="C138" s="1">
        <v>30041</v>
      </c>
      <c r="D138">
        <v>79.81</v>
      </c>
    </row>
    <row r="139" spans="1:4" x14ac:dyDescent="0.3">
      <c r="A139" s="1">
        <v>30071</v>
      </c>
      <c r="C139" s="1">
        <v>30071</v>
      </c>
      <c r="D139">
        <v>81.45</v>
      </c>
    </row>
    <row r="140" spans="1:4" x14ac:dyDescent="0.3">
      <c r="A140" s="1">
        <v>30102</v>
      </c>
      <c r="C140" s="1">
        <v>30102</v>
      </c>
      <c r="D140">
        <v>82.03</v>
      </c>
    </row>
    <row r="141" spans="1:4" x14ac:dyDescent="0.3">
      <c r="A141" s="1">
        <v>30132</v>
      </c>
      <c r="C141" s="1">
        <v>30132</v>
      </c>
      <c r="D141">
        <v>79.820000000000007</v>
      </c>
    </row>
    <row r="142" spans="1:4" x14ac:dyDescent="0.3">
      <c r="A142" s="1">
        <v>30162</v>
      </c>
      <c r="C142" s="1">
        <v>30162</v>
      </c>
      <c r="D142">
        <v>82.63</v>
      </c>
    </row>
    <row r="143" spans="1:4" x14ac:dyDescent="0.3">
      <c r="A143" s="1">
        <v>30194</v>
      </c>
      <c r="C143" s="1">
        <v>30194</v>
      </c>
      <c r="D143">
        <v>86.47</v>
      </c>
    </row>
    <row r="144" spans="1:4" x14ac:dyDescent="0.3">
      <c r="A144" s="1">
        <v>30224</v>
      </c>
      <c r="C144" s="1">
        <v>30224</v>
      </c>
      <c r="D144">
        <v>89.2</v>
      </c>
    </row>
    <row r="145" spans="1:4" x14ac:dyDescent="0.3">
      <c r="A145" s="1">
        <v>30253</v>
      </c>
      <c r="C145" s="1">
        <v>30253</v>
      </c>
      <c r="D145">
        <v>93.54</v>
      </c>
    </row>
    <row r="146" spans="1:4" x14ac:dyDescent="0.3">
      <c r="A146" s="1">
        <v>30285</v>
      </c>
      <c r="C146" s="1">
        <v>30285</v>
      </c>
      <c r="D146">
        <v>93.51</v>
      </c>
    </row>
    <row r="147" spans="1:4" x14ac:dyDescent="0.3">
      <c r="A147" s="1">
        <v>30316</v>
      </c>
      <c r="C147" s="1">
        <v>30316</v>
      </c>
      <c r="D147">
        <v>94.48</v>
      </c>
    </row>
    <row r="148" spans="1:4" x14ac:dyDescent="0.3">
      <c r="A148" s="1">
        <v>30347</v>
      </c>
      <c r="C148" s="1">
        <v>30347</v>
      </c>
      <c r="D148">
        <v>93.710000000000008</v>
      </c>
    </row>
    <row r="149" spans="1:4" x14ac:dyDescent="0.3">
      <c r="A149" s="1">
        <v>30375</v>
      </c>
      <c r="C149" s="1">
        <v>30375</v>
      </c>
      <c r="D149">
        <v>95.58</v>
      </c>
    </row>
    <row r="150" spans="1:4" x14ac:dyDescent="0.3">
      <c r="A150" s="1">
        <v>30406</v>
      </c>
      <c r="C150" s="1">
        <v>30406</v>
      </c>
      <c r="D150">
        <v>94.95</v>
      </c>
    </row>
    <row r="151" spans="1:4" x14ac:dyDescent="0.3">
      <c r="A151" s="1">
        <v>30435</v>
      </c>
      <c r="C151" s="1">
        <v>30435</v>
      </c>
      <c r="D151">
        <v>96.850000000000009</v>
      </c>
    </row>
    <row r="152" spans="1:4" x14ac:dyDescent="0.3">
      <c r="A152" s="1">
        <v>30467</v>
      </c>
      <c r="C152" s="1">
        <v>30467</v>
      </c>
      <c r="D152">
        <v>94.56</v>
      </c>
    </row>
    <row r="153" spans="1:4" x14ac:dyDescent="0.3">
      <c r="A153" s="1">
        <v>30497</v>
      </c>
      <c r="C153" s="1">
        <v>30497</v>
      </c>
      <c r="D153">
        <v>93.68</v>
      </c>
    </row>
    <row r="154" spans="1:4" x14ac:dyDescent="0.3">
      <c r="A154" s="1">
        <v>30526</v>
      </c>
      <c r="C154" s="1">
        <v>30526</v>
      </c>
      <c r="D154">
        <v>90.61</v>
      </c>
    </row>
    <row r="155" spans="1:4" x14ac:dyDescent="0.3">
      <c r="A155" s="1">
        <v>30559</v>
      </c>
      <c r="C155" s="1">
        <v>30559</v>
      </c>
      <c r="D155">
        <v>90.29</v>
      </c>
    </row>
    <row r="156" spans="1:4" x14ac:dyDescent="0.3">
      <c r="A156" s="1">
        <v>30589</v>
      </c>
      <c r="C156" s="1">
        <v>30589</v>
      </c>
      <c r="D156">
        <v>92.570000000000007</v>
      </c>
    </row>
    <row r="157" spans="1:4" x14ac:dyDescent="0.3">
      <c r="A157" s="1">
        <v>30620</v>
      </c>
      <c r="C157" s="1">
        <v>30620</v>
      </c>
      <c r="D157">
        <v>92.070000000000007</v>
      </c>
    </row>
    <row r="158" spans="1:4" x14ac:dyDescent="0.3">
      <c r="A158" s="1">
        <v>30650</v>
      </c>
      <c r="C158" s="1">
        <v>30650</v>
      </c>
      <c r="D158">
        <v>92.28</v>
      </c>
    </row>
    <row r="159" spans="1:4" x14ac:dyDescent="0.3">
      <c r="A159" s="1">
        <v>30680</v>
      </c>
      <c r="C159" s="1">
        <v>30680</v>
      </c>
      <c r="D159">
        <v>91.63</v>
      </c>
    </row>
    <row r="160" spans="1:4" x14ac:dyDescent="0.3">
      <c r="A160" s="1">
        <v>30712</v>
      </c>
      <c r="C160" s="1">
        <v>30712</v>
      </c>
      <c r="D160">
        <v>92.73</v>
      </c>
    </row>
    <row r="161" spans="1:4" x14ac:dyDescent="0.3">
      <c r="A161" s="1">
        <v>30741</v>
      </c>
      <c r="C161" s="1">
        <v>30741</v>
      </c>
      <c r="D161">
        <v>91.38</v>
      </c>
    </row>
    <row r="162" spans="1:4" x14ac:dyDescent="0.3">
      <c r="A162" s="1">
        <v>30771</v>
      </c>
      <c r="C162" s="1">
        <v>30771</v>
      </c>
      <c r="D162">
        <v>89.53</v>
      </c>
    </row>
    <row r="163" spans="1:4" x14ac:dyDescent="0.3">
      <c r="A163" s="1">
        <v>30802</v>
      </c>
      <c r="C163" s="1">
        <v>30802</v>
      </c>
      <c r="D163">
        <v>88.55</v>
      </c>
    </row>
    <row r="164" spans="1:4" x14ac:dyDescent="0.3">
      <c r="A164" s="1">
        <v>30833</v>
      </c>
      <c r="C164" s="1">
        <v>30833</v>
      </c>
      <c r="D164">
        <v>84.73</v>
      </c>
    </row>
    <row r="165" spans="1:4" x14ac:dyDescent="0.3">
      <c r="A165" s="1">
        <v>30862</v>
      </c>
      <c r="C165" s="1">
        <v>30862</v>
      </c>
      <c r="D165">
        <v>85.100000000000009</v>
      </c>
    </row>
    <row r="166" spans="1:4" x14ac:dyDescent="0.3">
      <c r="A166" s="1">
        <v>30894</v>
      </c>
      <c r="C166" s="1">
        <v>30894</v>
      </c>
      <c r="D166">
        <v>87.95</v>
      </c>
    </row>
    <row r="167" spans="1:4" x14ac:dyDescent="0.3">
      <c r="A167" s="1">
        <v>30925</v>
      </c>
      <c r="C167" s="1">
        <v>30925</v>
      </c>
      <c r="D167">
        <v>88.7</v>
      </c>
    </row>
    <row r="168" spans="1:4" x14ac:dyDescent="0.3">
      <c r="A168" s="1">
        <v>30953</v>
      </c>
      <c r="C168" s="1">
        <v>30953</v>
      </c>
      <c r="D168">
        <v>90.13</v>
      </c>
    </row>
    <row r="169" spans="1:4" x14ac:dyDescent="0.3">
      <c r="A169" s="1">
        <v>30986</v>
      </c>
      <c r="C169" s="1">
        <v>30986</v>
      </c>
      <c r="D169">
        <v>93.08</v>
      </c>
    </row>
    <row r="170" spans="1:4" x14ac:dyDescent="0.3">
      <c r="A170" s="1">
        <v>31016</v>
      </c>
      <c r="C170" s="1">
        <v>31016</v>
      </c>
      <c r="D170">
        <v>94.01</v>
      </c>
    </row>
    <row r="171" spans="1:4" x14ac:dyDescent="0.3">
      <c r="A171" s="1">
        <v>31047</v>
      </c>
      <c r="C171" s="1">
        <v>31047</v>
      </c>
      <c r="D171">
        <v>94.350000000000009</v>
      </c>
    </row>
    <row r="172" spans="1:4" x14ac:dyDescent="0.3">
      <c r="A172" s="1">
        <v>31078</v>
      </c>
      <c r="C172" s="1">
        <v>31078</v>
      </c>
      <c r="D172">
        <v>93.86</v>
      </c>
    </row>
    <row r="173" spans="1:4" x14ac:dyDescent="0.3">
      <c r="A173" s="1">
        <v>31106</v>
      </c>
      <c r="C173" s="1">
        <v>31106</v>
      </c>
      <c r="D173">
        <v>91.09</v>
      </c>
    </row>
    <row r="174" spans="1:4" x14ac:dyDescent="0.3">
      <c r="A174" s="1">
        <v>31135</v>
      </c>
      <c r="C174" s="1">
        <v>31135</v>
      </c>
      <c r="D174">
        <v>92.03</v>
      </c>
    </row>
    <row r="175" spans="1:4" x14ac:dyDescent="0.3">
      <c r="A175" s="1">
        <v>31167</v>
      </c>
      <c r="C175" s="1">
        <v>31167</v>
      </c>
      <c r="D175">
        <v>93.2</v>
      </c>
    </row>
    <row r="176" spans="1:4" x14ac:dyDescent="0.3">
      <c r="A176" s="1">
        <v>31198</v>
      </c>
      <c r="C176" s="1">
        <v>31198</v>
      </c>
      <c r="D176">
        <v>97.3</v>
      </c>
    </row>
    <row r="177" spans="1:4" x14ac:dyDescent="0.3">
      <c r="A177" s="1">
        <v>31226</v>
      </c>
      <c r="C177" s="1">
        <v>31226</v>
      </c>
      <c r="D177">
        <v>97.600000000000009</v>
      </c>
    </row>
    <row r="178" spans="1:4" x14ac:dyDescent="0.3">
      <c r="A178" s="1">
        <v>31259</v>
      </c>
      <c r="C178" s="1">
        <v>31259</v>
      </c>
      <c r="D178">
        <v>96.31</v>
      </c>
    </row>
    <row r="179" spans="1:4" x14ac:dyDescent="0.3">
      <c r="A179" s="1">
        <v>31289</v>
      </c>
      <c r="C179" s="1">
        <v>31289</v>
      </c>
      <c r="D179">
        <v>97.28</v>
      </c>
    </row>
    <row r="180" spans="1:4" x14ac:dyDescent="0.3">
      <c r="A180" s="1">
        <v>31320</v>
      </c>
      <c r="C180" s="1">
        <v>31320</v>
      </c>
      <c r="D180">
        <v>96.990000000000009</v>
      </c>
    </row>
    <row r="181" spans="1:4" x14ac:dyDescent="0.3">
      <c r="A181" s="1">
        <v>31351</v>
      </c>
      <c r="C181" s="1">
        <v>31351</v>
      </c>
      <c r="D181">
        <v>98.18</v>
      </c>
    </row>
    <row r="182" spans="1:4" x14ac:dyDescent="0.3">
      <c r="A182" s="1">
        <v>31380</v>
      </c>
      <c r="C182" s="1">
        <v>31380</v>
      </c>
      <c r="D182">
        <v>99.75</v>
      </c>
    </row>
    <row r="183" spans="1:4" x14ac:dyDescent="0.3">
      <c r="A183" s="1">
        <v>31412</v>
      </c>
      <c r="C183" s="1">
        <v>31412</v>
      </c>
      <c r="D183">
        <v>101.88</v>
      </c>
    </row>
    <row r="184" spans="1:4" x14ac:dyDescent="0.3">
      <c r="A184" s="1">
        <v>31443</v>
      </c>
      <c r="C184" s="1">
        <v>31443</v>
      </c>
      <c r="D184">
        <v>101.58</v>
      </c>
    </row>
    <row r="185" spans="1:4" x14ac:dyDescent="0.3">
      <c r="A185" s="1">
        <v>31471</v>
      </c>
      <c r="C185" s="1">
        <v>31471</v>
      </c>
      <c r="D185">
        <v>104.83</v>
      </c>
    </row>
    <row r="186" spans="1:4" x14ac:dyDescent="0.3">
      <c r="A186" s="1">
        <v>31502</v>
      </c>
      <c r="C186" s="1">
        <v>31502</v>
      </c>
      <c r="D186">
        <v>107.22</v>
      </c>
    </row>
    <row r="187" spans="1:4" x14ac:dyDescent="0.3">
      <c r="A187" s="1">
        <v>31532</v>
      </c>
      <c r="C187" s="1">
        <v>31532</v>
      </c>
      <c r="D187">
        <v>106.82000000000001</v>
      </c>
    </row>
    <row r="188" spans="1:4" x14ac:dyDescent="0.3">
      <c r="A188" s="1">
        <v>31562</v>
      </c>
      <c r="C188" s="1">
        <v>31562</v>
      </c>
      <c r="D188">
        <v>103.93</v>
      </c>
    </row>
    <row r="189" spans="1:4" x14ac:dyDescent="0.3">
      <c r="A189" s="1">
        <v>31593</v>
      </c>
      <c r="C189" s="1">
        <v>31593</v>
      </c>
      <c r="D189">
        <v>105.41</v>
      </c>
    </row>
    <row r="190" spans="1:4" x14ac:dyDescent="0.3">
      <c r="A190" s="1">
        <v>31624</v>
      </c>
      <c r="C190" s="1">
        <v>31624</v>
      </c>
      <c r="D190">
        <v>105.4</v>
      </c>
    </row>
    <row r="191" spans="1:4" x14ac:dyDescent="0.3">
      <c r="A191" s="1">
        <v>31653</v>
      </c>
      <c r="C191" s="1">
        <v>31653</v>
      </c>
      <c r="D191">
        <v>107.17</v>
      </c>
    </row>
    <row r="192" spans="1:4" x14ac:dyDescent="0.3">
      <c r="A192" s="1">
        <v>31685</v>
      </c>
      <c r="C192" s="1">
        <v>31685</v>
      </c>
      <c r="D192">
        <v>105.08</v>
      </c>
    </row>
    <row r="193" spans="1:4" x14ac:dyDescent="0.3">
      <c r="A193" s="1">
        <v>31716</v>
      </c>
      <c r="C193" s="1">
        <v>31716</v>
      </c>
      <c r="D193">
        <v>105.71000000000001</v>
      </c>
    </row>
    <row r="194" spans="1:4" x14ac:dyDescent="0.3">
      <c r="A194" s="1">
        <v>31744</v>
      </c>
      <c r="C194" s="1">
        <v>31744</v>
      </c>
      <c r="D194">
        <v>106.24000000000001</v>
      </c>
    </row>
    <row r="195" spans="1:4" x14ac:dyDescent="0.3">
      <c r="A195" s="1">
        <v>31777</v>
      </c>
      <c r="C195" s="1">
        <v>31777</v>
      </c>
      <c r="D195">
        <v>105.71000000000001</v>
      </c>
    </row>
    <row r="196" spans="1:4" x14ac:dyDescent="0.3">
      <c r="A196" s="1">
        <v>31807</v>
      </c>
      <c r="C196" s="1">
        <v>31807</v>
      </c>
      <c r="D196">
        <v>106.26</v>
      </c>
    </row>
    <row r="197" spans="1:4" x14ac:dyDescent="0.3">
      <c r="A197" s="1">
        <v>31835</v>
      </c>
      <c r="C197" s="1">
        <v>31835</v>
      </c>
      <c r="D197">
        <v>106.23</v>
      </c>
    </row>
    <row r="198" spans="1:4" x14ac:dyDescent="0.3">
      <c r="A198" s="1">
        <v>31867</v>
      </c>
      <c r="C198" s="1">
        <v>31867</v>
      </c>
      <c r="D198">
        <v>105.02</v>
      </c>
    </row>
    <row r="199" spans="1:4" x14ac:dyDescent="0.3">
      <c r="A199" s="1">
        <v>31897</v>
      </c>
      <c r="C199" s="1">
        <v>31897</v>
      </c>
      <c r="D199">
        <v>100.46000000000001</v>
      </c>
    </row>
    <row r="200" spans="1:4" x14ac:dyDescent="0.3">
      <c r="A200" s="1">
        <v>31926</v>
      </c>
      <c r="C200" s="1">
        <v>31926</v>
      </c>
      <c r="D200">
        <v>99.17</v>
      </c>
    </row>
    <row r="201" spans="1:4" x14ac:dyDescent="0.3">
      <c r="A201" s="1">
        <v>31958</v>
      </c>
      <c r="C201" s="1">
        <v>31958</v>
      </c>
      <c r="D201">
        <v>99.68</v>
      </c>
    </row>
    <row r="202" spans="1:4" x14ac:dyDescent="0.3">
      <c r="A202" s="1">
        <v>31989</v>
      </c>
      <c r="C202" s="1">
        <v>31989</v>
      </c>
      <c r="D202">
        <v>98.86</v>
      </c>
    </row>
    <row r="203" spans="1:4" x14ac:dyDescent="0.3">
      <c r="A203" s="1">
        <v>32020</v>
      </c>
      <c r="C203" s="1">
        <v>32020</v>
      </c>
      <c r="D203">
        <v>97.570000000000007</v>
      </c>
    </row>
    <row r="204" spans="1:4" x14ac:dyDescent="0.3">
      <c r="A204" s="1">
        <v>32050</v>
      </c>
      <c r="C204" s="1">
        <v>32050</v>
      </c>
      <c r="D204">
        <v>94.710000000000008</v>
      </c>
    </row>
    <row r="205" spans="1:4" x14ac:dyDescent="0.3">
      <c r="A205" s="1">
        <v>32080</v>
      </c>
      <c r="C205" s="1">
        <v>32080</v>
      </c>
      <c r="D205">
        <v>97.39</v>
      </c>
    </row>
    <row r="206" spans="1:4" x14ac:dyDescent="0.3">
      <c r="A206" s="1">
        <v>32111</v>
      </c>
      <c r="C206" s="1">
        <v>32111</v>
      </c>
      <c r="D206">
        <v>97.45</v>
      </c>
    </row>
    <row r="207" spans="1:4" x14ac:dyDescent="0.3">
      <c r="A207" s="1">
        <v>32142</v>
      </c>
      <c r="C207" s="1">
        <v>32142</v>
      </c>
      <c r="D207">
        <v>98.05</v>
      </c>
    </row>
    <row r="208" spans="1:4" x14ac:dyDescent="0.3">
      <c r="A208" s="1">
        <v>32171</v>
      </c>
      <c r="B208">
        <v>257.47000000000003</v>
      </c>
      <c r="C208" s="1">
        <v>32171</v>
      </c>
      <c r="D208">
        <v>100.82000000000001</v>
      </c>
    </row>
    <row r="209" spans="1:4" x14ac:dyDescent="0.3">
      <c r="A209" s="1">
        <v>32202</v>
      </c>
      <c r="B209">
        <v>269.47000000000003</v>
      </c>
      <c r="C209" s="1">
        <v>32202</v>
      </c>
      <c r="D209">
        <v>101.31</v>
      </c>
    </row>
    <row r="210" spans="1:4" x14ac:dyDescent="0.3">
      <c r="A210" s="1">
        <v>32233</v>
      </c>
      <c r="B210">
        <v>261.14999999999998</v>
      </c>
      <c r="C210" s="1">
        <v>32233</v>
      </c>
      <c r="D210">
        <v>99.55</v>
      </c>
    </row>
    <row r="211" spans="1:4" x14ac:dyDescent="0.3">
      <c r="A211" s="1">
        <v>32262</v>
      </c>
      <c r="B211">
        <v>264.04000000000002</v>
      </c>
      <c r="C211" s="1">
        <v>32262</v>
      </c>
      <c r="D211">
        <v>98.22</v>
      </c>
    </row>
    <row r="212" spans="1:4" x14ac:dyDescent="0.3">
      <c r="A212" s="1">
        <v>32294</v>
      </c>
      <c r="B212">
        <v>266.32</v>
      </c>
      <c r="C212" s="1">
        <v>32294</v>
      </c>
      <c r="D212">
        <v>96.69</v>
      </c>
    </row>
    <row r="213" spans="1:4" x14ac:dyDescent="0.3">
      <c r="A213" s="1">
        <v>32324</v>
      </c>
      <c r="B213">
        <v>278.54000000000002</v>
      </c>
      <c r="C213" s="1">
        <v>32324</v>
      </c>
      <c r="D213">
        <v>98.28</v>
      </c>
    </row>
    <row r="214" spans="1:4" x14ac:dyDescent="0.3">
      <c r="A214" s="1">
        <v>32353</v>
      </c>
      <c r="B214">
        <v>277.49</v>
      </c>
      <c r="C214" s="1">
        <v>32353</v>
      </c>
      <c r="D214">
        <v>97.02</v>
      </c>
    </row>
    <row r="215" spans="1:4" x14ac:dyDescent="0.3">
      <c r="A215" s="1">
        <v>32386</v>
      </c>
      <c r="B215">
        <v>268.07</v>
      </c>
      <c r="C215" s="1">
        <v>32386</v>
      </c>
      <c r="D215">
        <v>96.65</v>
      </c>
    </row>
    <row r="216" spans="1:4" x14ac:dyDescent="0.3">
      <c r="A216" s="1">
        <v>32416</v>
      </c>
      <c r="B216">
        <v>279.49</v>
      </c>
      <c r="C216" s="1">
        <v>32416</v>
      </c>
      <c r="D216">
        <v>98.13</v>
      </c>
    </row>
    <row r="217" spans="1:4" x14ac:dyDescent="0.3">
      <c r="A217" s="1">
        <v>32447</v>
      </c>
      <c r="B217">
        <v>287.27</v>
      </c>
      <c r="C217" s="1">
        <v>32447</v>
      </c>
      <c r="D217">
        <v>99.14</v>
      </c>
    </row>
    <row r="218" spans="1:4" x14ac:dyDescent="0.3">
      <c r="A218" s="1">
        <v>32477</v>
      </c>
      <c r="B218">
        <v>283.18</v>
      </c>
      <c r="C218" s="1">
        <v>32477</v>
      </c>
      <c r="D218">
        <v>97.11</v>
      </c>
    </row>
    <row r="219" spans="1:4" x14ac:dyDescent="0.3">
      <c r="A219" s="1">
        <v>32507</v>
      </c>
      <c r="B219">
        <v>288.12</v>
      </c>
      <c r="C219" s="1">
        <v>32507</v>
      </c>
      <c r="D219">
        <v>96.41</v>
      </c>
    </row>
    <row r="220" spans="1:4" x14ac:dyDescent="0.3">
      <c r="A220" s="1">
        <v>32539</v>
      </c>
      <c r="B220">
        <v>309.20999999999998</v>
      </c>
      <c r="C220" s="1">
        <v>32539</v>
      </c>
      <c r="D220">
        <v>97.12</v>
      </c>
    </row>
    <row r="221" spans="1:4" x14ac:dyDescent="0.3">
      <c r="A221" s="1">
        <v>32567</v>
      </c>
      <c r="B221">
        <v>301.51</v>
      </c>
      <c r="C221" s="1">
        <v>32567</v>
      </c>
      <c r="D221">
        <v>95.7</v>
      </c>
    </row>
    <row r="222" spans="1:4" x14ac:dyDescent="0.3">
      <c r="A222" s="1">
        <v>32598</v>
      </c>
      <c r="B222">
        <v>308.54000000000002</v>
      </c>
      <c r="C222" s="1">
        <v>32598</v>
      </c>
      <c r="D222">
        <v>95.37</v>
      </c>
    </row>
    <row r="223" spans="1:4" x14ac:dyDescent="0.3">
      <c r="A223" s="1">
        <v>32626</v>
      </c>
      <c r="B223">
        <v>324.56</v>
      </c>
      <c r="C223" s="1">
        <v>32626</v>
      </c>
      <c r="D223">
        <v>96.65</v>
      </c>
    </row>
    <row r="224" spans="1:4" x14ac:dyDescent="0.3">
      <c r="A224" s="1">
        <v>32659</v>
      </c>
      <c r="B224">
        <v>337.69</v>
      </c>
      <c r="C224" s="1">
        <v>32659</v>
      </c>
      <c r="D224">
        <v>98.53</v>
      </c>
    </row>
    <row r="225" spans="1:4" x14ac:dyDescent="0.3">
      <c r="A225" s="1">
        <v>32689</v>
      </c>
      <c r="B225">
        <v>335.78000000000003</v>
      </c>
      <c r="C225" s="1">
        <v>32689</v>
      </c>
      <c r="D225">
        <v>100.83</v>
      </c>
    </row>
    <row r="226" spans="1:4" x14ac:dyDescent="0.3">
      <c r="A226" s="1">
        <v>32720</v>
      </c>
      <c r="B226">
        <v>366.1</v>
      </c>
      <c r="C226" s="1">
        <v>32720</v>
      </c>
      <c r="D226">
        <v>102.26</v>
      </c>
    </row>
    <row r="227" spans="1:4" x14ac:dyDescent="0.3">
      <c r="A227" s="1">
        <v>32751</v>
      </c>
      <c r="B227">
        <v>373.25</v>
      </c>
      <c r="C227" s="1">
        <v>32751</v>
      </c>
      <c r="D227">
        <v>99.93</v>
      </c>
    </row>
    <row r="228" spans="1:4" x14ac:dyDescent="0.3">
      <c r="A228" s="1">
        <v>32780</v>
      </c>
      <c r="B228">
        <v>371.74</v>
      </c>
      <c r="C228" s="1">
        <v>32780</v>
      </c>
      <c r="D228">
        <v>99.7</v>
      </c>
    </row>
    <row r="229" spans="1:4" x14ac:dyDescent="0.3">
      <c r="A229" s="1">
        <v>32812</v>
      </c>
      <c r="B229">
        <v>363.11</v>
      </c>
      <c r="C229" s="1">
        <v>32812</v>
      </c>
      <c r="D229">
        <v>101.41</v>
      </c>
    </row>
    <row r="230" spans="1:4" x14ac:dyDescent="0.3">
      <c r="A230" s="1">
        <v>32842</v>
      </c>
      <c r="B230">
        <v>370.51</v>
      </c>
      <c r="C230" s="1">
        <v>32842</v>
      </c>
      <c r="D230">
        <v>101.62</v>
      </c>
    </row>
    <row r="231" spans="1:4" x14ac:dyDescent="0.3">
      <c r="A231" s="1">
        <v>32871</v>
      </c>
      <c r="B231">
        <v>379.41</v>
      </c>
      <c r="C231" s="1">
        <v>32871</v>
      </c>
      <c r="D231">
        <v>101.14</v>
      </c>
    </row>
    <row r="232" spans="1:4" x14ac:dyDescent="0.3">
      <c r="A232" s="1">
        <v>32904</v>
      </c>
      <c r="B232">
        <v>353.94</v>
      </c>
      <c r="C232" s="1">
        <v>32904</v>
      </c>
      <c r="D232">
        <v>99.04</v>
      </c>
    </row>
    <row r="233" spans="1:4" x14ac:dyDescent="0.3">
      <c r="A233" s="1">
        <v>32932</v>
      </c>
      <c r="B233">
        <v>358.5</v>
      </c>
      <c r="C233" s="1">
        <v>32932</v>
      </c>
      <c r="D233">
        <v>98.63</v>
      </c>
    </row>
    <row r="234" spans="1:4" x14ac:dyDescent="0.3">
      <c r="A234" s="1">
        <v>32962</v>
      </c>
      <c r="B234">
        <v>368</v>
      </c>
      <c r="C234" s="1">
        <v>32962</v>
      </c>
      <c r="D234">
        <v>97.91</v>
      </c>
    </row>
    <row r="235" spans="1:4" x14ac:dyDescent="0.3">
      <c r="A235" s="1">
        <v>32993</v>
      </c>
      <c r="B235">
        <v>358.81</v>
      </c>
      <c r="C235" s="1">
        <v>32993</v>
      </c>
      <c r="D235">
        <v>96.25</v>
      </c>
    </row>
    <row r="236" spans="1:4" x14ac:dyDescent="0.3">
      <c r="A236" s="1">
        <v>33024</v>
      </c>
      <c r="B236">
        <v>393.8</v>
      </c>
      <c r="C236" s="1">
        <v>33024</v>
      </c>
      <c r="D236">
        <v>98.42</v>
      </c>
    </row>
    <row r="237" spans="1:4" x14ac:dyDescent="0.3">
      <c r="A237" s="1">
        <v>33053</v>
      </c>
      <c r="B237">
        <v>391.14</v>
      </c>
      <c r="C237" s="1">
        <v>33053</v>
      </c>
      <c r="D237">
        <v>99.28</v>
      </c>
    </row>
    <row r="238" spans="1:4" x14ac:dyDescent="0.3">
      <c r="A238" s="1">
        <v>33085</v>
      </c>
      <c r="B238">
        <v>389.89</v>
      </c>
      <c r="C238" s="1">
        <v>33085</v>
      </c>
      <c r="D238">
        <v>99.93</v>
      </c>
    </row>
    <row r="239" spans="1:4" x14ac:dyDescent="0.3">
      <c r="A239" s="1">
        <v>33116</v>
      </c>
      <c r="B239">
        <v>354.65000000000003</v>
      </c>
      <c r="C239" s="1">
        <v>33116</v>
      </c>
      <c r="D239">
        <v>97.81</v>
      </c>
    </row>
    <row r="240" spans="1:4" x14ac:dyDescent="0.3">
      <c r="A240" s="1">
        <v>33144</v>
      </c>
      <c r="B240">
        <v>337.39</v>
      </c>
      <c r="C240" s="1">
        <v>33144</v>
      </c>
      <c r="D240">
        <v>97.89</v>
      </c>
    </row>
    <row r="241" spans="1:4" x14ac:dyDescent="0.3">
      <c r="A241" s="1">
        <v>33177</v>
      </c>
      <c r="B241">
        <v>335.95</v>
      </c>
      <c r="C241" s="1">
        <v>33177</v>
      </c>
      <c r="D241">
        <v>98.460000000000008</v>
      </c>
    </row>
    <row r="242" spans="1:4" x14ac:dyDescent="0.3">
      <c r="A242" s="1">
        <v>33207</v>
      </c>
      <c r="B242">
        <v>357.67</v>
      </c>
      <c r="C242" s="1">
        <v>33207</v>
      </c>
      <c r="D242">
        <v>99.89</v>
      </c>
    </row>
    <row r="243" spans="1:4" x14ac:dyDescent="0.3">
      <c r="A243" s="1">
        <v>33238</v>
      </c>
      <c r="B243">
        <v>367.63</v>
      </c>
      <c r="C243" s="1">
        <v>33238</v>
      </c>
      <c r="D243">
        <v>100.72</v>
      </c>
    </row>
    <row r="244" spans="1:4" x14ac:dyDescent="0.3">
      <c r="A244" s="1">
        <v>33269</v>
      </c>
      <c r="B244">
        <v>383.64</v>
      </c>
      <c r="C244" s="1">
        <v>33269</v>
      </c>
      <c r="D244">
        <v>101.21000000000001</v>
      </c>
    </row>
    <row r="245" spans="1:4" x14ac:dyDescent="0.3">
      <c r="A245" s="1">
        <v>33297</v>
      </c>
      <c r="B245">
        <v>411.08</v>
      </c>
      <c r="C245" s="1">
        <v>33297</v>
      </c>
      <c r="D245">
        <v>101.36</v>
      </c>
    </row>
    <row r="246" spans="1:4" x14ac:dyDescent="0.3">
      <c r="A246" s="1">
        <v>33326</v>
      </c>
      <c r="B246">
        <v>421.03000000000003</v>
      </c>
      <c r="C246" s="1">
        <v>33326</v>
      </c>
      <c r="D246">
        <v>101.3</v>
      </c>
    </row>
    <row r="247" spans="1:4" x14ac:dyDescent="0.3">
      <c r="A247" s="1">
        <v>33358</v>
      </c>
      <c r="B247">
        <v>422.03000000000003</v>
      </c>
      <c r="C247" s="1">
        <v>33358</v>
      </c>
      <c r="D247">
        <v>101.63</v>
      </c>
    </row>
    <row r="248" spans="1:4" x14ac:dyDescent="0.3">
      <c r="A248" s="1">
        <v>33389</v>
      </c>
      <c r="B248">
        <v>440.24</v>
      </c>
      <c r="C248" s="1">
        <v>33389</v>
      </c>
      <c r="D248">
        <v>101.43</v>
      </c>
    </row>
    <row r="249" spans="1:4" x14ac:dyDescent="0.3">
      <c r="A249" s="1">
        <v>33417</v>
      </c>
      <c r="B249">
        <v>420.07</v>
      </c>
      <c r="C249" s="1">
        <v>33417</v>
      </c>
      <c r="D249">
        <v>100.63</v>
      </c>
    </row>
    <row r="250" spans="1:4" x14ac:dyDescent="0.3">
      <c r="A250" s="1">
        <v>33450</v>
      </c>
      <c r="B250">
        <v>439.65000000000003</v>
      </c>
      <c r="C250" s="1">
        <v>33450</v>
      </c>
      <c r="D250">
        <v>101.31</v>
      </c>
    </row>
    <row r="251" spans="1:4" x14ac:dyDescent="0.3">
      <c r="A251" s="1">
        <v>33480</v>
      </c>
      <c r="B251">
        <v>450.06</v>
      </c>
      <c r="C251" s="1">
        <v>33480</v>
      </c>
      <c r="D251">
        <v>102.77</v>
      </c>
    </row>
    <row r="252" spans="1:4" x14ac:dyDescent="0.3">
      <c r="A252" s="1">
        <v>33511</v>
      </c>
      <c r="B252">
        <v>442.53000000000003</v>
      </c>
      <c r="C252" s="1">
        <v>33511</v>
      </c>
      <c r="D252">
        <v>104.12</v>
      </c>
    </row>
    <row r="253" spans="1:4" x14ac:dyDescent="0.3">
      <c r="A253" s="1">
        <v>33542</v>
      </c>
      <c r="B253">
        <v>448.48</v>
      </c>
      <c r="C253" s="1">
        <v>33542</v>
      </c>
      <c r="D253">
        <v>104.54</v>
      </c>
    </row>
    <row r="254" spans="1:4" x14ac:dyDescent="0.3">
      <c r="A254" s="1">
        <v>33571</v>
      </c>
      <c r="B254">
        <v>430.41</v>
      </c>
      <c r="C254" s="1">
        <v>33571</v>
      </c>
      <c r="D254">
        <v>104.76</v>
      </c>
    </row>
    <row r="255" spans="1:4" x14ac:dyDescent="0.3">
      <c r="A255" s="1">
        <v>33603</v>
      </c>
      <c r="B255">
        <v>479.63</v>
      </c>
      <c r="C255" s="1">
        <v>33603</v>
      </c>
      <c r="D255">
        <v>107.13</v>
      </c>
    </row>
    <row r="256" spans="1:4" x14ac:dyDescent="0.3">
      <c r="A256" s="1">
        <v>33634</v>
      </c>
      <c r="B256">
        <v>470.7</v>
      </c>
      <c r="C256" s="1">
        <v>33634</v>
      </c>
      <c r="D256">
        <v>104.86</v>
      </c>
    </row>
    <row r="257" spans="1:4" x14ac:dyDescent="0.3">
      <c r="A257" s="1">
        <v>33662</v>
      </c>
      <c r="B257">
        <v>476.79</v>
      </c>
      <c r="C257" s="1">
        <v>33662</v>
      </c>
      <c r="D257">
        <v>104.82000000000001</v>
      </c>
    </row>
    <row r="258" spans="1:4" x14ac:dyDescent="0.3">
      <c r="A258" s="1">
        <v>33694</v>
      </c>
      <c r="B258">
        <v>467.52</v>
      </c>
      <c r="C258" s="1">
        <v>33694</v>
      </c>
      <c r="D258">
        <v>103.42</v>
      </c>
    </row>
    <row r="259" spans="1:4" x14ac:dyDescent="0.3">
      <c r="A259" s="1">
        <v>33724</v>
      </c>
      <c r="B259">
        <v>481.25</v>
      </c>
      <c r="C259" s="1">
        <v>33724</v>
      </c>
      <c r="D259">
        <v>103.41</v>
      </c>
    </row>
    <row r="260" spans="1:4" x14ac:dyDescent="0.3">
      <c r="A260" s="1">
        <v>33753</v>
      </c>
      <c r="B260">
        <v>483.6</v>
      </c>
      <c r="C260" s="1">
        <v>33753</v>
      </c>
      <c r="D260">
        <v>104.64</v>
      </c>
    </row>
    <row r="261" spans="1:4" x14ac:dyDescent="0.3">
      <c r="A261" s="1">
        <v>33785</v>
      </c>
      <c r="B261">
        <v>476.41</v>
      </c>
      <c r="C261" s="1">
        <v>33785</v>
      </c>
      <c r="D261">
        <v>105.33</v>
      </c>
    </row>
    <row r="262" spans="1:4" x14ac:dyDescent="0.3">
      <c r="A262" s="1">
        <v>33816</v>
      </c>
      <c r="B262">
        <v>495.87</v>
      </c>
      <c r="C262" s="1">
        <v>33816</v>
      </c>
      <c r="D262">
        <v>106.73</v>
      </c>
    </row>
    <row r="263" spans="1:4" x14ac:dyDescent="0.3">
      <c r="A263" s="1">
        <v>33847</v>
      </c>
      <c r="B263">
        <v>485.72</v>
      </c>
      <c r="C263" s="1">
        <v>33847</v>
      </c>
      <c r="D263">
        <v>107.03</v>
      </c>
    </row>
    <row r="264" spans="1:4" x14ac:dyDescent="0.3">
      <c r="A264" s="1">
        <v>33877</v>
      </c>
      <c r="B264">
        <v>491.43</v>
      </c>
      <c r="C264" s="1">
        <v>33877</v>
      </c>
      <c r="D264">
        <v>107.59</v>
      </c>
    </row>
    <row r="265" spans="1:4" x14ac:dyDescent="0.3">
      <c r="A265" s="1">
        <v>33907</v>
      </c>
      <c r="B265">
        <v>493.13</v>
      </c>
      <c r="C265" s="1">
        <v>33907</v>
      </c>
      <c r="D265">
        <v>105.43</v>
      </c>
    </row>
    <row r="266" spans="1:4" x14ac:dyDescent="0.3">
      <c r="A266" s="1">
        <v>33938</v>
      </c>
      <c r="B266">
        <v>509.92</v>
      </c>
      <c r="C266" s="1">
        <v>33938</v>
      </c>
      <c r="D266">
        <v>104.61</v>
      </c>
    </row>
    <row r="267" spans="1:4" x14ac:dyDescent="0.3">
      <c r="A267" s="1">
        <v>33969</v>
      </c>
      <c r="B267">
        <v>516.18000000000006</v>
      </c>
      <c r="C267" s="1">
        <v>33969</v>
      </c>
      <c r="D267">
        <v>105.56</v>
      </c>
    </row>
    <row r="268" spans="1:4" x14ac:dyDescent="0.3">
      <c r="A268" s="1">
        <v>33998</v>
      </c>
      <c r="B268">
        <v>520.49</v>
      </c>
      <c r="C268" s="1">
        <v>33998</v>
      </c>
      <c r="D268">
        <v>106.91</v>
      </c>
    </row>
    <row r="269" spans="1:4" x14ac:dyDescent="0.3">
      <c r="A269" s="1">
        <v>34026</v>
      </c>
      <c r="B269">
        <v>527.59</v>
      </c>
      <c r="C269" s="1">
        <v>34026</v>
      </c>
      <c r="D269">
        <v>108.05</v>
      </c>
    </row>
    <row r="270" spans="1:4" x14ac:dyDescent="0.3">
      <c r="A270" s="1">
        <v>34059</v>
      </c>
      <c r="B270">
        <v>538.72</v>
      </c>
      <c r="C270" s="1">
        <v>34059</v>
      </c>
      <c r="D270">
        <v>107.66</v>
      </c>
    </row>
    <row r="271" spans="1:4" x14ac:dyDescent="0.3">
      <c r="A271" s="1">
        <v>34089</v>
      </c>
      <c r="B271">
        <v>525.70000000000005</v>
      </c>
      <c r="C271" s="1">
        <v>34089</v>
      </c>
      <c r="D271">
        <v>107.72</v>
      </c>
    </row>
    <row r="272" spans="1:4" x14ac:dyDescent="0.3">
      <c r="A272" s="1">
        <v>34120</v>
      </c>
      <c r="B272">
        <v>539.76</v>
      </c>
      <c r="C272" s="1">
        <v>34120</v>
      </c>
      <c r="D272">
        <v>107.23</v>
      </c>
    </row>
    <row r="273" spans="1:4" x14ac:dyDescent="0.3">
      <c r="A273" s="1">
        <v>34150</v>
      </c>
      <c r="B273">
        <v>541.34</v>
      </c>
      <c r="C273" s="1">
        <v>34150</v>
      </c>
      <c r="D273">
        <v>108.47</v>
      </c>
    </row>
    <row r="274" spans="1:4" x14ac:dyDescent="0.3">
      <c r="A274" s="1">
        <v>34180</v>
      </c>
      <c r="B274">
        <v>539.16</v>
      </c>
      <c r="C274" s="1">
        <v>34180</v>
      </c>
      <c r="D274">
        <v>108.49000000000001</v>
      </c>
    </row>
    <row r="275" spans="1:4" x14ac:dyDescent="0.3">
      <c r="A275" s="1">
        <v>34212</v>
      </c>
      <c r="B275">
        <v>559.62</v>
      </c>
      <c r="C275" s="1">
        <v>34212</v>
      </c>
      <c r="D275">
        <v>109.64</v>
      </c>
    </row>
    <row r="276" spans="1:4" x14ac:dyDescent="0.3">
      <c r="A276" s="1">
        <v>34242</v>
      </c>
      <c r="B276">
        <v>555.33000000000004</v>
      </c>
      <c r="C276" s="1">
        <v>34242</v>
      </c>
      <c r="D276">
        <v>109.2</v>
      </c>
    </row>
    <row r="277" spans="1:4" x14ac:dyDescent="0.3">
      <c r="A277" s="1">
        <v>34271</v>
      </c>
      <c r="B277">
        <v>566.82000000000005</v>
      </c>
      <c r="C277" s="1">
        <v>34271</v>
      </c>
      <c r="D277">
        <v>109.07000000000001</v>
      </c>
    </row>
    <row r="278" spans="1:4" x14ac:dyDescent="0.3">
      <c r="A278" s="1">
        <v>34303</v>
      </c>
      <c r="B278">
        <v>561.41</v>
      </c>
      <c r="C278" s="1">
        <v>34303</v>
      </c>
      <c r="D278">
        <v>107.37</v>
      </c>
    </row>
    <row r="279" spans="1:4" x14ac:dyDescent="0.3">
      <c r="A279" s="1">
        <v>34334</v>
      </c>
      <c r="B279">
        <v>568.20000000000005</v>
      </c>
      <c r="C279" s="1">
        <v>34334</v>
      </c>
      <c r="D279">
        <v>107.59</v>
      </c>
    </row>
    <row r="280" spans="1:4" x14ac:dyDescent="0.3">
      <c r="A280" s="1">
        <v>34365</v>
      </c>
      <c r="B280">
        <v>587.52</v>
      </c>
      <c r="C280" s="1">
        <v>34365</v>
      </c>
      <c r="D280">
        <v>108.39</v>
      </c>
    </row>
    <row r="281" spans="1:4" x14ac:dyDescent="0.3">
      <c r="A281" s="1">
        <v>34393</v>
      </c>
      <c r="B281">
        <v>571.57000000000005</v>
      </c>
      <c r="C281" s="1">
        <v>34393</v>
      </c>
      <c r="D281">
        <v>105.74000000000001</v>
      </c>
    </row>
    <row r="282" spans="1:4" x14ac:dyDescent="0.3">
      <c r="A282" s="1">
        <v>34424</v>
      </c>
      <c r="B282">
        <v>546.65</v>
      </c>
      <c r="C282" s="1">
        <v>34424</v>
      </c>
      <c r="D282">
        <v>102.37</v>
      </c>
    </row>
    <row r="283" spans="1:4" x14ac:dyDescent="0.3">
      <c r="A283" s="1">
        <v>34453</v>
      </c>
      <c r="B283">
        <v>553.66</v>
      </c>
      <c r="C283" s="1">
        <v>34453</v>
      </c>
      <c r="D283">
        <v>100.87</v>
      </c>
    </row>
    <row r="284" spans="1:4" x14ac:dyDescent="0.3">
      <c r="A284" s="1">
        <v>34485</v>
      </c>
      <c r="B284">
        <v>562.75</v>
      </c>
      <c r="C284" s="1">
        <v>34485</v>
      </c>
      <c r="D284">
        <v>100.15</v>
      </c>
    </row>
    <row r="285" spans="1:4" x14ac:dyDescent="0.3">
      <c r="A285" s="1">
        <v>34515</v>
      </c>
      <c r="B285">
        <v>548.96</v>
      </c>
      <c r="C285" s="1">
        <v>34515</v>
      </c>
      <c r="D285">
        <v>99.28</v>
      </c>
    </row>
    <row r="286" spans="1:4" x14ac:dyDescent="0.3">
      <c r="A286" s="1">
        <v>34544</v>
      </c>
      <c r="B286">
        <v>566.98</v>
      </c>
      <c r="C286" s="1">
        <v>34544</v>
      </c>
      <c r="D286">
        <v>100.66</v>
      </c>
    </row>
    <row r="287" spans="1:4" x14ac:dyDescent="0.3">
      <c r="A287" s="1">
        <v>34577</v>
      </c>
      <c r="B287">
        <v>590.23</v>
      </c>
      <c r="C287" s="1">
        <v>34577</v>
      </c>
      <c r="D287">
        <v>100.17</v>
      </c>
    </row>
    <row r="288" spans="1:4" x14ac:dyDescent="0.3">
      <c r="A288" s="1">
        <v>34607</v>
      </c>
      <c r="B288">
        <v>575.79</v>
      </c>
      <c r="C288" s="1">
        <v>34607</v>
      </c>
      <c r="D288">
        <v>98.08</v>
      </c>
    </row>
    <row r="289" spans="1:4" x14ac:dyDescent="0.3">
      <c r="A289" s="1">
        <v>34638</v>
      </c>
      <c r="B289">
        <v>588.73</v>
      </c>
      <c r="C289" s="1">
        <v>34638</v>
      </c>
      <c r="D289">
        <v>97.350000000000009</v>
      </c>
    </row>
    <row r="290" spans="1:4" x14ac:dyDescent="0.3">
      <c r="A290" s="1">
        <v>34668</v>
      </c>
      <c r="B290">
        <v>567.29</v>
      </c>
      <c r="C290" s="1">
        <v>34668</v>
      </c>
      <c r="D290">
        <v>96.53</v>
      </c>
    </row>
    <row r="291" spans="1:4" x14ac:dyDescent="0.3">
      <c r="A291" s="1">
        <v>34698</v>
      </c>
      <c r="B291">
        <v>575.70000000000005</v>
      </c>
      <c r="C291" s="1">
        <v>34698</v>
      </c>
      <c r="D291">
        <v>96.59</v>
      </c>
    </row>
    <row r="292" spans="1:4" x14ac:dyDescent="0.3">
      <c r="A292" s="1">
        <v>34730</v>
      </c>
      <c r="B292">
        <v>590.64</v>
      </c>
      <c r="C292" s="1">
        <v>34730</v>
      </c>
      <c r="D292">
        <v>97.94</v>
      </c>
    </row>
    <row r="293" spans="1:4" x14ac:dyDescent="0.3">
      <c r="A293" s="1">
        <v>34758</v>
      </c>
      <c r="B293">
        <v>613.65</v>
      </c>
      <c r="C293" s="1">
        <v>34758</v>
      </c>
      <c r="D293">
        <v>99.75</v>
      </c>
    </row>
    <row r="294" spans="1:4" x14ac:dyDescent="0.3">
      <c r="A294" s="1">
        <v>34789</v>
      </c>
      <c r="B294">
        <v>631.76</v>
      </c>
      <c r="C294" s="1">
        <v>34789</v>
      </c>
      <c r="D294">
        <v>99.740000000000009</v>
      </c>
    </row>
    <row r="295" spans="1:4" x14ac:dyDescent="0.3">
      <c r="A295" s="1">
        <v>34817</v>
      </c>
      <c r="B295">
        <v>650.36</v>
      </c>
      <c r="C295" s="1">
        <v>34817</v>
      </c>
      <c r="D295">
        <v>100.54</v>
      </c>
    </row>
    <row r="296" spans="1:4" x14ac:dyDescent="0.3">
      <c r="A296" s="1">
        <v>34850</v>
      </c>
      <c r="B296">
        <v>676.36</v>
      </c>
      <c r="C296" s="1">
        <v>34850</v>
      </c>
      <c r="D296">
        <v>103.87</v>
      </c>
    </row>
    <row r="297" spans="1:4" x14ac:dyDescent="0.3">
      <c r="A297" s="1">
        <v>34880</v>
      </c>
      <c r="B297">
        <v>692.07</v>
      </c>
      <c r="C297" s="1">
        <v>34880</v>
      </c>
      <c r="D297">
        <v>104.02</v>
      </c>
    </row>
    <row r="298" spans="1:4" x14ac:dyDescent="0.3">
      <c r="A298" s="1">
        <v>34911</v>
      </c>
      <c r="B298">
        <v>715.02</v>
      </c>
      <c r="C298" s="1">
        <v>34911</v>
      </c>
      <c r="D298">
        <v>103.14</v>
      </c>
    </row>
    <row r="299" spans="1:4" x14ac:dyDescent="0.3">
      <c r="A299" s="1">
        <v>34942</v>
      </c>
      <c r="B299">
        <v>716.82</v>
      </c>
      <c r="C299" s="1">
        <v>34942</v>
      </c>
      <c r="D299">
        <v>103.78</v>
      </c>
    </row>
    <row r="300" spans="1:4" x14ac:dyDescent="0.3">
      <c r="A300" s="1">
        <v>34971</v>
      </c>
      <c r="B300">
        <v>747.07</v>
      </c>
      <c r="C300" s="1">
        <v>34971</v>
      </c>
      <c r="D300">
        <v>104.19</v>
      </c>
    </row>
    <row r="301" spans="1:4" x14ac:dyDescent="0.3">
      <c r="A301" s="1">
        <v>35003</v>
      </c>
      <c r="B301">
        <v>744.4</v>
      </c>
      <c r="C301" s="1">
        <v>35003</v>
      </c>
      <c r="D301">
        <v>104.89</v>
      </c>
    </row>
    <row r="302" spans="1:4" x14ac:dyDescent="0.3">
      <c r="A302" s="1">
        <v>35033</v>
      </c>
      <c r="B302">
        <v>777.07</v>
      </c>
      <c r="C302" s="1">
        <v>35033</v>
      </c>
      <c r="D302">
        <v>105.86</v>
      </c>
    </row>
    <row r="303" spans="1:4" x14ac:dyDescent="0.3">
      <c r="A303" s="1">
        <v>35062</v>
      </c>
      <c r="B303">
        <v>792.04</v>
      </c>
      <c r="C303" s="1">
        <v>35062</v>
      </c>
      <c r="D303">
        <v>106.8</v>
      </c>
    </row>
    <row r="304" spans="1:4" x14ac:dyDescent="0.3">
      <c r="A304" s="1">
        <v>35095</v>
      </c>
      <c r="B304">
        <v>819</v>
      </c>
      <c r="C304" s="1">
        <v>35095</v>
      </c>
      <c r="D304">
        <v>106.76</v>
      </c>
    </row>
    <row r="305" spans="1:4" x14ac:dyDescent="0.3">
      <c r="A305" s="1">
        <v>35124</v>
      </c>
      <c r="B305">
        <v>826.59</v>
      </c>
      <c r="C305" s="1">
        <v>35124</v>
      </c>
      <c r="D305">
        <v>104.17</v>
      </c>
    </row>
    <row r="306" spans="1:4" x14ac:dyDescent="0.3">
      <c r="A306" s="1">
        <v>35153</v>
      </c>
      <c r="B306">
        <v>834.55000000000007</v>
      </c>
      <c r="C306" s="1">
        <v>35153</v>
      </c>
      <c r="D306">
        <v>102.8</v>
      </c>
    </row>
    <row r="307" spans="1:4" x14ac:dyDescent="0.3">
      <c r="A307" s="1">
        <v>35185</v>
      </c>
      <c r="B307">
        <v>846.85</v>
      </c>
      <c r="C307" s="1">
        <v>35185</v>
      </c>
      <c r="D307">
        <v>101.54</v>
      </c>
    </row>
    <row r="308" spans="1:4" x14ac:dyDescent="0.3">
      <c r="A308" s="1">
        <v>35216</v>
      </c>
      <c r="B308">
        <v>868.69</v>
      </c>
      <c r="C308" s="1">
        <v>35216</v>
      </c>
      <c r="D308">
        <v>100.75</v>
      </c>
    </row>
    <row r="309" spans="1:4" x14ac:dyDescent="0.3">
      <c r="A309" s="1">
        <v>35244</v>
      </c>
      <c r="B309">
        <v>872.01</v>
      </c>
      <c r="C309" s="1">
        <v>35244</v>
      </c>
      <c r="D309">
        <v>101.51</v>
      </c>
    </row>
    <row r="310" spans="1:4" x14ac:dyDescent="0.3">
      <c r="A310" s="1">
        <v>35277</v>
      </c>
      <c r="B310">
        <v>833.48</v>
      </c>
      <c r="C310" s="1">
        <v>35277</v>
      </c>
      <c r="D310">
        <v>101.16</v>
      </c>
    </row>
    <row r="311" spans="1:4" x14ac:dyDescent="0.3">
      <c r="A311" s="1">
        <v>35307</v>
      </c>
      <c r="B311">
        <v>851.06000000000006</v>
      </c>
      <c r="C311" s="1">
        <v>35307</v>
      </c>
      <c r="D311">
        <v>100.34</v>
      </c>
    </row>
    <row r="312" spans="1:4" x14ac:dyDescent="0.3">
      <c r="A312" s="1">
        <v>35338</v>
      </c>
      <c r="B312">
        <v>898.97</v>
      </c>
      <c r="C312" s="1">
        <v>35338</v>
      </c>
      <c r="D312">
        <v>101.48</v>
      </c>
    </row>
    <row r="313" spans="1:4" x14ac:dyDescent="0.3">
      <c r="A313" s="1">
        <v>35369</v>
      </c>
      <c r="B313">
        <v>923.76</v>
      </c>
      <c r="C313" s="1">
        <v>35369</v>
      </c>
      <c r="D313">
        <v>103.15</v>
      </c>
    </row>
    <row r="314" spans="1:4" x14ac:dyDescent="0.3">
      <c r="A314" s="1">
        <v>35398</v>
      </c>
      <c r="B314">
        <v>993.58</v>
      </c>
      <c r="C314" s="1">
        <v>35398</v>
      </c>
      <c r="D314">
        <v>104.36</v>
      </c>
    </row>
    <row r="315" spans="1:4" x14ac:dyDescent="0.3">
      <c r="A315" s="1">
        <v>35430</v>
      </c>
      <c r="B315">
        <v>973.9</v>
      </c>
      <c r="C315" s="1">
        <v>35430</v>
      </c>
      <c r="D315">
        <v>102.73</v>
      </c>
    </row>
    <row r="316" spans="1:4" x14ac:dyDescent="0.3">
      <c r="A316" s="1">
        <v>35461</v>
      </c>
      <c r="B316">
        <v>1034.74</v>
      </c>
      <c r="C316" s="1">
        <v>35461</v>
      </c>
      <c r="D316">
        <v>102.43</v>
      </c>
    </row>
    <row r="317" spans="1:4" x14ac:dyDescent="0.3">
      <c r="A317" s="1">
        <v>35489</v>
      </c>
      <c r="B317">
        <v>1042.8499999999999</v>
      </c>
      <c r="C317" s="1">
        <v>35489</v>
      </c>
      <c r="D317">
        <v>102.07000000000001</v>
      </c>
    </row>
    <row r="318" spans="1:4" x14ac:dyDescent="0.3">
      <c r="A318" s="1">
        <v>35520</v>
      </c>
      <c r="B318">
        <v>1000</v>
      </c>
      <c r="C318" s="1">
        <v>35520</v>
      </c>
      <c r="D318">
        <v>100.27</v>
      </c>
    </row>
    <row r="319" spans="1:4" x14ac:dyDescent="0.3">
      <c r="A319" s="1">
        <v>35550</v>
      </c>
      <c r="B319">
        <v>1059.7</v>
      </c>
      <c r="C319" s="1">
        <v>35550</v>
      </c>
      <c r="D319">
        <v>101.18</v>
      </c>
    </row>
    <row r="320" spans="1:4" x14ac:dyDescent="0.3">
      <c r="A320" s="1">
        <v>35580</v>
      </c>
      <c r="B320">
        <v>1124.22</v>
      </c>
      <c r="C320" s="1">
        <v>35580</v>
      </c>
      <c r="D320">
        <v>101.54</v>
      </c>
    </row>
    <row r="321" spans="1:4" x14ac:dyDescent="0.3">
      <c r="A321" s="1">
        <v>35611</v>
      </c>
      <c r="B321">
        <v>1174.5899999999999</v>
      </c>
      <c r="C321" s="1">
        <v>35611</v>
      </c>
      <c r="D321">
        <v>102.15</v>
      </c>
    </row>
    <row r="322" spans="1:4" x14ac:dyDescent="0.3">
      <c r="A322" s="1">
        <v>35642</v>
      </c>
      <c r="B322">
        <v>1268.05</v>
      </c>
      <c r="C322" s="1">
        <v>35642</v>
      </c>
      <c r="D322">
        <v>104.25</v>
      </c>
    </row>
    <row r="323" spans="1:4" x14ac:dyDescent="0.3">
      <c r="A323" s="1">
        <v>35671</v>
      </c>
      <c r="B323">
        <v>1197.01</v>
      </c>
      <c r="C323" s="1">
        <v>35671</v>
      </c>
      <c r="D323">
        <v>102.64</v>
      </c>
    </row>
    <row r="324" spans="1:4" x14ac:dyDescent="0.3">
      <c r="A324" s="1">
        <v>35703</v>
      </c>
      <c r="B324">
        <v>1262.56</v>
      </c>
      <c r="C324" s="1">
        <v>35703</v>
      </c>
      <c r="D324">
        <v>103.51</v>
      </c>
    </row>
    <row r="325" spans="1:4" x14ac:dyDescent="0.3">
      <c r="A325" s="1">
        <v>35734</v>
      </c>
      <c r="B325">
        <v>1220.4000000000001</v>
      </c>
      <c r="C325" s="1">
        <v>35734</v>
      </c>
      <c r="D325">
        <v>104.41</v>
      </c>
    </row>
    <row r="326" spans="1:4" x14ac:dyDescent="0.3">
      <c r="A326" s="1">
        <v>35762</v>
      </c>
      <c r="B326">
        <v>1276.8900000000001</v>
      </c>
      <c r="C326" s="1">
        <v>35762</v>
      </c>
      <c r="D326">
        <v>104.31</v>
      </c>
    </row>
    <row r="327" spans="1:4" x14ac:dyDescent="0.3">
      <c r="A327" s="1">
        <v>35795</v>
      </c>
      <c r="B327">
        <v>1298.82</v>
      </c>
      <c r="C327" s="1">
        <v>35795</v>
      </c>
      <c r="D327">
        <v>104.83</v>
      </c>
    </row>
    <row r="328" spans="1:4" x14ac:dyDescent="0.3">
      <c r="A328" s="1">
        <v>35825</v>
      </c>
      <c r="B328">
        <v>1313.19</v>
      </c>
      <c r="C328" s="1">
        <v>35825</v>
      </c>
      <c r="D328">
        <v>105.59</v>
      </c>
    </row>
    <row r="329" spans="1:4" x14ac:dyDescent="0.3">
      <c r="A329" s="1">
        <v>35853</v>
      </c>
      <c r="B329">
        <v>1407.9</v>
      </c>
      <c r="C329" s="1">
        <v>35853</v>
      </c>
      <c r="D329">
        <v>104.82000000000001</v>
      </c>
    </row>
    <row r="330" spans="1:4" x14ac:dyDescent="0.3">
      <c r="A330" s="1">
        <v>35885</v>
      </c>
      <c r="B330">
        <v>1480</v>
      </c>
      <c r="C330" s="1">
        <v>35885</v>
      </c>
      <c r="D330">
        <v>104.5</v>
      </c>
    </row>
    <row r="331" spans="1:4" x14ac:dyDescent="0.3">
      <c r="A331" s="1">
        <v>35915</v>
      </c>
      <c r="B331">
        <v>1494.89</v>
      </c>
      <c r="C331" s="1">
        <v>35915</v>
      </c>
      <c r="D331">
        <v>104.44</v>
      </c>
    </row>
    <row r="332" spans="1:4" x14ac:dyDescent="0.3">
      <c r="A332" s="1">
        <v>35944</v>
      </c>
      <c r="B332">
        <v>1469.19</v>
      </c>
      <c r="C332" s="1">
        <v>35944</v>
      </c>
      <c r="D332">
        <v>104.81</v>
      </c>
    </row>
    <row r="333" spans="1:4" x14ac:dyDescent="0.3">
      <c r="A333" s="1">
        <v>35976</v>
      </c>
      <c r="B333">
        <v>1528.8700000000001</v>
      </c>
      <c r="C333" s="1">
        <v>35976</v>
      </c>
      <c r="D333">
        <v>105.03</v>
      </c>
    </row>
    <row r="334" spans="1:4" x14ac:dyDescent="0.3">
      <c r="A334" s="1">
        <v>36007</v>
      </c>
      <c r="B334">
        <v>1512.59</v>
      </c>
      <c r="C334" s="1">
        <v>36007</v>
      </c>
      <c r="D334">
        <v>104.72</v>
      </c>
    </row>
    <row r="335" spans="1:4" x14ac:dyDescent="0.3">
      <c r="A335" s="1">
        <v>36038</v>
      </c>
      <c r="B335">
        <v>1293.9000000000001</v>
      </c>
      <c r="C335" s="1">
        <v>36038</v>
      </c>
      <c r="D335">
        <v>105.83</v>
      </c>
    </row>
    <row r="336" spans="1:4" x14ac:dyDescent="0.3">
      <c r="A336" s="1">
        <v>36068</v>
      </c>
      <c r="B336">
        <v>1376.79</v>
      </c>
      <c r="C336" s="1">
        <v>36068</v>
      </c>
      <c r="D336">
        <v>107.7</v>
      </c>
    </row>
    <row r="337" spans="1:4" x14ac:dyDescent="0.3">
      <c r="A337" s="1">
        <v>36098</v>
      </c>
      <c r="B337">
        <v>1488.78</v>
      </c>
      <c r="C337" s="1">
        <v>36098</v>
      </c>
      <c r="D337">
        <v>106.44</v>
      </c>
    </row>
    <row r="338" spans="1:4" x14ac:dyDescent="0.3">
      <c r="A338" s="1">
        <v>36129</v>
      </c>
      <c r="B338">
        <v>1579.02</v>
      </c>
      <c r="C338" s="1">
        <v>36129</v>
      </c>
      <c r="D338">
        <v>106.39</v>
      </c>
    </row>
    <row r="339" spans="1:4" x14ac:dyDescent="0.3">
      <c r="A339" s="1">
        <v>36160</v>
      </c>
      <c r="B339">
        <v>1670.01</v>
      </c>
      <c r="C339" s="1">
        <v>36160</v>
      </c>
      <c r="D339">
        <v>106.46000000000001</v>
      </c>
    </row>
    <row r="340" spans="1:4" x14ac:dyDescent="0.3">
      <c r="A340" s="1">
        <v>36189</v>
      </c>
      <c r="B340">
        <v>1739.8400000000001</v>
      </c>
      <c r="C340" s="1">
        <v>36189</v>
      </c>
      <c r="D340">
        <v>106.59</v>
      </c>
    </row>
    <row r="341" spans="1:4" x14ac:dyDescent="0.3">
      <c r="A341" s="1">
        <v>36217</v>
      </c>
      <c r="B341">
        <v>1685.77</v>
      </c>
      <c r="C341" s="1">
        <v>36217</v>
      </c>
      <c r="D341">
        <v>103.95</v>
      </c>
    </row>
    <row r="342" spans="1:4" x14ac:dyDescent="0.3">
      <c r="A342" s="1">
        <v>36250</v>
      </c>
      <c r="B342">
        <v>1753.21</v>
      </c>
      <c r="C342" s="1">
        <v>36250</v>
      </c>
      <c r="D342">
        <v>103.88</v>
      </c>
    </row>
    <row r="343" spans="1:4" x14ac:dyDescent="0.3">
      <c r="A343" s="1">
        <v>36280</v>
      </c>
      <c r="B343">
        <v>1821.1100000000001</v>
      </c>
      <c r="C343" s="1">
        <v>36280</v>
      </c>
      <c r="D343">
        <v>103.55</v>
      </c>
    </row>
    <row r="344" spans="1:4" x14ac:dyDescent="0.3">
      <c r="A344" s="1">
        <v>36311</v>
      </c>
      <c r="B344">
        <v>1778.1000000000001</v>
      </c>
      <c r="C344" s="1">
        <v>36311</v>
      </c>
      <c r="D344">
        <v>102.02</v>
      </c>
    </row>
    <row r="345" spans="1:4" x14ac:dyDescent="0.3">
      <c r="A345" s="1">
        <v>36341</v>
      </c>
      <c r="B345">
        <v>1876.78</v>
      </c>
      <c r="C345" s="1">
        <v>36341</v>
      </c>
      <c r="D345">
        <v>101.10000000000001</v>
      </c>
    </row>
    <row r="346" spans="1:4" x14ac:dyDescent="0.3">
      <c r="A346" s="1">
        <v>36371</v>
      </c>
      <c r="B346">
        <v>1818.18</v>
      </c>
      <c r="C346" s="1">
        <v>36371</v>
      </c>
      <c r="D346">
        <v>100.04</v>
      </c>
    </row>
    <row r="347" spans="1:4" x14ac:dyDescent="0.3">
      <c r="A347" s="1">
        <v>36403</v>
      </c>
      <c r="B347">
        <v>1809.19</v>
      </c>
      <c r="C347" s="1">
        <v>36403</v>
      </c>
      <c r="D347">
        <v>99.4</v>
      </c>
    </row>
    <row r="348" spans="1:4" x14ac:dyDescent="0.3">
      <c r="A348" s="1">
        <v>36433</v>
      </c>
      <c r="B348">
        <v>1759.5900000000001</v>
      </c>
      <c r="C348" s="1">
        <v>36433</v>
      </c>
      <c r="D348">
        <v>99.98</v>
      </c>
    </row>
    <row r="349" spans="1:4" x14ac:dyDescent="0.3">
      <c r="A349" s="1">
        <v>36462</v>
      </c>
      <c r="B349">
        <v>1870.94</v>
      </c>
      <c r="C349" s="1">
        <v>36462</v>
      </c>
      <c r="D349">
        <v>99.78</v>
      </c>
    </row>
    <row r="350" spans="1:4" x14ac:dyDescent="0.3">
      <c r="A350" s="1">
        <v>36494</v>
      </c>
      <c r="B350">
        <v>1908.97</v>
      </c>
      <c r="C350" s="1">
        <v>36494</v>
      </c>
      <c r="D350">
        <v>99.2</v>
      </c>
    </row>
    <row r="351" spans="1:4" x14ac:dyDescent="0.3">
      <c r="A351" s="1">
        <v>36525</v>
      </c>
      <c r="B351">
        <v>2021.4</v>
      </c>
      <c r="C351" s="1">
        <v>36525</v>
      </c>
      <c r="D351">
        <v>98.13</v>
      </c>
    </row>
    <row r="352" spans="1:4" x14ac:dyDescent="0.3">
      <c r="A352" s="1">
        <v>36556</v>
      </c>
      <c r="B352">
        <v>1919.8400000000001</v>
      </c>
      <c r="C352" s="1">
        <v>36556</v>
      </c>
      <c r="D352">
        <v>97.26</v>
      </c>
    </row>
    <row r="353" spans="1:4" x14ac:dyDescent="0.3">
      <c r="A353" s="1">
        <v>36585</v>
      </c>
      <c r="B353">
        <v>1883.5</v>
      </c>
      <c r="C353" s="1">
        <v>36585</v>
      </c>
      <c r="D353">
        <v>97.91</v>
      </c>
    </row>
    <row r="354" spans="1:4" x14ac:dyDescent="0.3">
      <c r="A354" s="1">
        <v>36616</v>
      </c>
      <c r="B354">
        <v>2067.7600000000002</v>
      </c>
      <c r="C354" s="1">
        <v>36616</v>
      </c>
      <c r="D354">
        <v>98.64</v>
      </c>
    </row>
    <row r="355" spans="1:4" x14ac:dyDescent="0.3">
      <c r="A355" s="1">
        <v>36644</v>
      </c>
      <c r="B355">
        <v>2005.55</v>
      </c>
      <c r="C355" s="1">
        <v>36644</v>
      </c>
      <c r="D355">
        <v>97.78</v>
      </c>
    </row>
    <row r="356" spans="1:4" x14ac:dyDescent="0.3">
      <c r="A356" s="1">
        <v>36677</v>
      </c>
      <c r="B356">
        <v>1964.4</v>
      </c>
      <c r="C356" s="1">
        <v>36677</v>
      </c>
      <c r="D356">
        <v>97.15</v>
      </c>
    </row>
    <row r="357" spans="1:4" x14ac:dyDescent="0.3">
      <c r="A357" s="1">
        <v>36707</v>
      </c>
      <c r="B357">
        <v>2012.8300000000002</v>
      </c>
      <c r="C357" s="1">
        <v>36707</v>
      </c>
      <c r="D357">
        <v>98.570000000000007</v>
      </c>
    </row>
    <row r="358" spans="1:4" x14ac:dyDescent="0.3">
      <c r="A358" s="1">
        <v>36738</v>
      </c>
      <c r="B358">
        <v>1981.3600000000001</v>
      </c>
      <c r="C358" s="1">
        <v>36738</v>
      </c>
      <c r="D358">
        <v>98.9</v>
      </c>
    </row>
    <row r="359" spans="1:4" x14ac:dyDescent="0.3">
      <c r="A359" s="1">
        <v>36769</v>
      </c>
      <c r="B359">
        <v>2104.4299999999998</v>
      </c>
      <c r="C359" s="1">
        <v>36769</v>
      </c>
      <c r="D359">
        <v>99.83</v>
      </c>
    </row>
    <row r="360" spans="1:4" x14ac:dyDescent="0.3">
      <c r="A360" s="1">
        <v>36798</v>
      </c>
      <c r="B360">
        <v>1993.3300000000002</v>
      </c>
      <c r="C360" s="1">
        <v>36798</v>
      </c>
      <c r="D360">
        <v>99.9</v>
      </c>
    </row>
    <row r="361" spans="1:4" x14ac:dyDescent="0.3">
      <c r="A361" s="1">
        <v>36830</v>
      </c>
      <c r="B361">
        <v>1984.9</v>
      </c>
      <c r="C361" s="1">
        <v>36830</v>
      </c>
      <c r="D361">
        <v>99.98</v>
      </c>
    </row>
    <row r="362" spans="1:4" x14ac:dyDescent="0.3">
      <c r="A362" s="1">
        <v>36860</v>
      </c>
      <c r="B362">
        <v>1828.42</v>
      </c>
      <c r="C362" s="1">
        <v>36860</v>
      </c>
      <c r="D362">
        <v>101.09</v>
      </c>
    </row>
    <row r="363" spans="1:4" x14ac:dyDescent="0.3">
      <c r="A363" s="1">
        <v>36889</v>
      </c>
      <c r="B363">
        <v>1837.3600000000001</v>
      </c>
      <c r="C363" s="1">
        <v>36889</v>
      </c>
      <c r="D363">
        <v>102.42</v>
      </c>
    </row>
    <row r="364" spans="1:4" x14ac:dyDescent="0.3">
      <c r="A364" s="1">
        <v>36922</v>
      </c>
      <c r="B364">
        <v>1902.55</v>
      </c>
      <c r="C364" s="1">
        <v>36922</v>
      </c>
      <c r="D364">
        <v>103.54</v>
      </c>
    </row>
    <row r="365" spans="1:4" x14ac:dyDescent="0.3">
      <c r="A365" s="1">
        <v>36950</v>
      </c>
      <c r="B365">
        <v>1729.07</v>
      </c>
      <c r="C365" s="1">
        <v>36950</v>
      </c>
      <c r="D365">
        <v>103.87</v>
      </c>
    </row>
    <row r="366" spans="1:4" x14ac:dyDescent="0.3">
      <c r="A366" s="1">
        <v>36980</v>
      </c>
      <c r="B366">
        <v>1619.54</v>
      </c>
      <c r="C366" s="1">
        <v>36980</v>
      </c>
      <c r="D366">
        <v>103.78</v>
      </c>
    </row>
    <row r="367" spans="1:4" x14ac:dyDescent="0.3">
      <c r="A367" s="1">
        <v>37011</v>
      </c>
      <c r="B367">
        <v>1745.39</v>
      </c>
      <c r="C367" s="1">
        <v>37011</v>
      </c>
      <c r="D367">
        <v>102.73</v>
      </c>
    </row>
    <row r="368" spans="1:4" x14ac:dyDescent="0.3">
      <c r="A368" s="1">
        <v>37042</v>
      </c>
      <c r="B368">
        <v>1757.0900000000001</v>
      </c>
      <c r="C368" s="1">
        <v>37042</v>
      </c>
      <c r="D368">
        <v>102.7</v>
      </c>
    </row>
    <row r="369" spans="1:4" x14ac:dyDescent="0.3">
      <c r="A369" s="1">
        <v>37071</v>
      </c>
      <c r="B369">
        <v>1714.32</v>
      </c>
      <c r="C369" s="1">
        <v>37071</v>
      </c>
      <c r="D369">
        <v>102.47</v>
      </c>
    </row>
    <row r="370" spans="1:4" x14ac:dyDescent="0.3">
      <c r="A370" s="1">
        <v>37103</v>
      </c>
      <c r="B370">
        <v>1697.44</v>
      </c>
      <c r="C370" s="1">
        <v>37103</v>
      </c>
      <c r="D370">
        <v>104.16</v>
      </c>
    </row>
    <row r="371" spans="1:4" x14ac:dyDescent="0.3">
      <c r="A371" s="1">
        <v>37134</v>
      </c>
      <c r="B371">
        <v>1591.18</v>
      </c>
      <c r="C371" s="1">
        <v>37134</v>
      </c>
      <c r="D371">
        <v>104.72</v>
      </c>
    </row>
    <row r="372" spans="1:4" x14ac:dyDescent="0.3">
      <c r="A372" s="1">
        <v>37162</v>
      </c>
      <c r="B372">
        <v>1462.69</v>
      </c>
      <c r="C372" s="1">
        <v>37162</v>
      </c>
      <c r="D372">
        <v>105.42</v>
      </c>
    </row>
    <row r="373" spans="1:4" x14ac:dyDescent="0.3">
      <c r="A373" s="1">
        <v>37195</v>
      </c>
      <c r="B373">
        <v>1490.58</v>
      </c>
      <c r="C373" s="1">
        <v>37195</v>
      </c>
      <c r="D373">
        <v>106.99000000000001</v>
      </c>
    </row>
    <row r="374" spans="1:4" x14ac:dyDescent="0.3">
      <c r="A374" s="1">
        <v>37225</v>
      </c>
      <c r="B374">
        <v>1604.92</v>
      </c>
      <c r="C374" s="1">
        <v>37225</v>
      </c>
      <c r="D374">
        <v>104.89</v>
      </c>
    </row>
    <row r="375" spans="1:4" x14ac:dyDescent="0.3">
      <c r="A375" s="1">
        <v>37256</v>
      </c>
      <c r="B375">
        <v>1618.98</v>
      </c>
      <c r="C375" s="1">
        <v>37256</v>
      </c>
      <c r="D375">
        <v>103.64</v>
      </c>
    </row>
    <row r="376" spans="1:4" x14ac:dyDescent="0.3">
      <c r="A376" s="1">
        <v>37287</v>
      </c>
      <c r="B376">
        <v>1595.3500000000001</v>
      </c>
      <c r="C376" s="1">
        <v>37287</v>
      </c>
      <c r="D376">
        <v>103.87</v>
      </c>
    </row>
    <row r="377" spans="1:4" x14ac:dyDescent="0.3">
      <c r="A377" s="1">
        <v>37315</v>
      </c>
      <c r="B377">
        <v>1564.5900000000001</v>
      </c>
      <c r="C377" s="1">
        <v>37315</v>
      </c>
      <c r="D377">
        <v>104.32000000000001</v>
      </c>
    </row>
    <row r="378" spans="1:4" x14ac:dyDescent="0.3">
      <c r="A378" s="1">
        <v>37344</v>
      </c>
      <c r="B378">
        <v>1623.43</v>
      </c>
      <c r="C378" s="1">
        <v>37344</v>
      </c>
      <c r="D378">
        <v>101.94</v>
      </c>
    </row>
    <row r="379" spans="1:4" x14ac:dyDescent="0.3">
      <c r="A379" s="1">
        <v>37376</v>
      </c>
      <c r="B379">
        <v>1525</v>
      </c>
      <c r="C379" s="1">
        <v>37376</v>
      </c>
      <c r="D379">
        <v>103.39</v>
      </c>
    </row>
    <row r="380" spans="1:4" x14ac:dyDescent="0.3">
      <c r="A380" s="1">
        <v>37407</v>
      </c>
      <c r="B380">
        <v>1513.77</v>
      </c>
      <c r="C380" s="1">
        <v>37407</v>
      </c>
      <c r="D380">
        <v>103.92</v>
      </c>
    </row>
    <row r="381" spans="1:4" x14ac:dyDescent="0.3">
      <c r="A381" s="1">
        <v>37435</v>
      </c>
      <c r="B381">
        <v>1405.94</v>
      </c>
      <c r="C381" s="1">
        <v>37435</v>
      </c>
      <c r="D381">
        <v>104.34</v>
      </c>
    </row>
    <row r="382" spans="1:4" x14ac:dyDescent="0.3">
      <c r="A382" s="1">
        <v>37468</v>
      </c>
      <c r="B382">
        <v>1296.3399999999999</v>
      </c>
      <c r="C382" s="1">
        <v>37468</v>
      </c>
      <c r="D382">
        <v>105.2</v>
      </c>
    </row>
    <row r="383" spans="1:4" x14ac:dyDescent="0.3">
      <c r="A383" s="1">
        <v>37498</v>
      </c>
      <c r="B383">
        <v>1304.8600000000001</v>
      </c>
      <c r="C383" s="1">
        <v>37498</v>
      </c>
      <c r="D383">
        <v>106.48</v>
      </c>
    </row>
    <row r="384" spans="1:4" x14ac:dyDescent="0.3">
      <c r="A384" s="1">
        <v>37529</v>
      </c>
      <c r="B384">
        <v>1163.04</v>
      </c>
      <c r="C384" s="1">
        <v>37529</v>
      </c>
      <c r="D384">
        <v>107.69</v>
      </c>
    </row>
    <row r="385" spans="1:4" x14ac:dyDescent="0.3">
      <c r="A385" s="1">
        <v>37560</v>
      </c>
      <c r="B385">
        <v>1265.4100000000001</v>
      </c>
      <c r="C385" s="1">
        <v>37560</v>
      </c>
      <c r="D385">
        <v>106.76</v>
      </c>
    </row>
    <row r="386" spans="1:4" x14ac:dyDescent="0.3">
      <c r="A386" s="1">
        <v>37589</v>
      </c>
      <c r="B386">
        <v>1339.89</v>
      </c>
      <c r="C386" s="1">
        <v>37589</v>
      </c>
      <c r="D386">
        <v>106.28</v>
      </c>
    </row>
    <row r="387" spans="1:4" x14ac:dyDescent="0.3">
      <c r="A387" s="1">
        <v>37621</v>
      </c>
      <c r="B387">
        <v>1261.18</v>
      </c>
      <c r="C387" s="1">
        <v>37621</v>
      </c>
      <c r="D387">
        <v>107.98</v>
      </c>
    </row>
    <row r="388" spans="1:4" x14ac:dyDescent="0.3">
      <c r="A388" s="1">
        <v>37652</v>
      </c>
      <c r="B388">
        <v>1228.1400000000001</v>
      </c>
      <c r="C388" s="1">
        <v>37652</v>
      </c>
      <c r="D388">
        <v>107.52</v>
      </c>
    </row>
    <row r="389" spans="1:4" x14ac:dyDescent="0.3">
      <c r="A389" s="1">
        <v>37680</v>
      </c>
      <c r="B389">
        <v>1209.71</v>
      </c>
      <c r="C389" s="1">
        <v>37680</v>
      </c>
      <c r="D389">
        <v>108.53</v>
      </c>
    </row>
    <row r="390" spans="1:4" x14ac:dyDescent="0.3">
      <c r="A390" s="1">
        <v>37711</v>
      </c>
      <c r="B390">
        <v>1221.46</v>
      </c>
      <c r="C390" s="1">
        <v>37711</v>
      </c>
      <c r="D390">
        <v>107.94</v>
      </c>
    </row>
    <row r="391" spans="1:4" x14ac:dyDescent="0.3">
      <c r="A391" s="1">
        <v>37741</v>
      </c>
      <c r="B391">
        <v>1322.07</v>
      </c>
      <c r="C391" s="1">
        <v>37741</v>
      </c>
      <c r="D391">
        <v>108.37</v>
      </c>
    </row>
    <row r="392" spans="1:4" x14ac:dyDescent="0.3">
      <c r="A392" s="1">
        <v>37771</v>
      </c>
      <c r="B392">
        <v>1391.72</v>
      </c>
      <c r="C392" s="1">
        <v>37771</v>
      </c>
      <c r="D392">
        <v>109.94</v>
      </c>
    </row>
    <row r="393" spans="1:4" x14ac:dyDescent="0.3">
      <c r="A393" s="1">
        <v>37802</v>
      </c>
      <c r="B393">
        <v>1409.48</v>
      </c>
      <c r="C393" s="1">
        <v>37802</v>
      </c>
      <c r="D393">
        <v>109.24000000000001</v>
      </c>
    </row>
    <row r="394" spans="1:4" x14ac:dyDescent="0.3">
      <c r="A394" s="1">
        <v>37833</v>
      </c>
      <c r="B394">
        <v>1434.33</v>
      </c>
      <c r="C394" s="1">
        <v>37833</v>
      </c>
      <c r="D394">
        <v>104.94</v>
      </c>
    </row>
    <row r="395" spans="1:4" x14ac:dyDescent="0.3">
      <c r="A395" s="1">
        <v>37862</v>
      </c>
      <c r="B395">
        <v>1462.3</v>
      </c>
      <c r="C395" s="1">
        <v>37862</v>
      </c>
      <c r="D395">
        <v>105.09</v>
      </c>
    </row>
    <row r="396" spans="1:4" x14ac:dyDescent="0.3">
      <c r="A396" s="1">
        <v>37894</v>
      </c>
      <c r="B396">
        <v>1446.77</v>
      </c>
      <c r="C396" s="1">
        <v>37894</v>
      </c>
      <c r="D396">
        <v>107.35000000000001</v>
      </c>
    </row>
    <row r="397" spans="1:4" x14ac:dyDescent="0.3">
      <c r="A397" s="1">
        <v>37925</v>
      </c>
      <c r="B397">
        <v>1528.6200000000001</v>
      </c>
      <c r="C397" s="1">
        <v>37925</v>
      </c>
      <c r="D397">
        <v>105.71000000000001</v>
      </c>
    </row>
    <row r="398" spans="1:4" x14ac:dyDescent="0.3">
      <c r="A398" s="1">
        <v>37953</v>
      </c>
      <c r="B398">
        <v>1542.07</v>
      </c>
      <c r="C398" s="1">
        <v>37953</v>
      </c>
      <c r="D398">
        <v>105.39</v>
      </c>
    </row>
    <row r="399" spans="1:4" x14ac:dyDescent="0.3">
      <c r="A399" s="1">
        <v>37986</v>
      </c>
      <c r="B399">
        <v>1622.94</v>
      </c>
      <c r="C399" s="1">
        <v>37986</v>
      </c>
      <c r="D399">
        <v>105.96000000000001</v>
      </c>
    </row>
    <row r="400" spans="1:4" x14ac:dyDescent="0.3">
      <c r="A400" s="1">
        <v>38016</v>
      </c>
      <c r="B400">
        <v>1652.73</v>
      </c>
      <c r="C400" s="1">
        <v>38016</v>
      </c>
      <c r="D400">
        <v>106.32000000000001</v>
      </c>
    </row>
    <row r="401" spans="1:4" x14ac:dyDescent="0.3">
      <c r="A401" s="1">
        <v>38044</v>
      </c>
      <c r="B401">
        <v>1675.7</v>
      </c>
      <c r="C401" s="1">
        <v>38044</v>
      </c>
      <c r="D401">
        <v>106.94</v>
      </c>
    </row>
    <row r="402" spans="1:4" x14ac:dyDescent="0.3">
      <c r="A402" s="1">
        <v>38077</v>
      </c>
      <c r="B402">
        <v>1650.42</v>
      </c>
      <c r="C402" s="1">
        <v>38077</v>
      </c>
      <c r="D402">
        <v>107.25</v>
      </c>
    </row>
    <row r="403" spans="1:4" x14ac:dyDescent="0.3">
      <c r="A403" s="1">
        <v>38107</v>
      </c>
      <c r="B403">
        <v>1624.51</v>
      </c>
      <c r="C403" s="1">
        <v>38107</v>
      </c>
      <c r="D403">
        <v>103.94</v>
      </c>
    </row>
    <row r="404" spans="1:4" x14ac:dyDescent="0.3">
      <c r="A404" s="1">
        <v>38138</v>
      </c>
      <c r="B404">
        <v>1646.8</v>
      </c>
      <c r="C404" s="1">
        <v>38138</v>
      </c>
      <c r="D404">
        <v>103.02</v>
      </c>
    </row>
    <row r="405" spans="1:4" x14ac:dyDescent="0.3">
      <c r="A405" s="1">
        <v>38168</v>
      </c>
      <c r="B405">
        <v>1678.83</v>
      </c>
      <c r="C405" s="1">
        <v>38168</v>
      </c>
      <c r="D405">
        <v>102.95</v>
      </c>
    </row>
    <row r="406" spans="1:4" x14ac:dyDescent="0.3">
      <c r="A406" s="1">
        <v>38198</v>
      </c>
      <c r="B406">
        <v>1623.26</v>
      </c>
      <c r="C406" s="1">
        <v>38198</v>
      </c>
      <c r="D406">
        <v>103.55</v>
      </c>
    </row>
    <row r="407" spans="1:4" x14ac:dyDescent="0.3">
      <c r="A407" s="1">
        <v>38230</v>
      </c>
      <c r="B407">
        <v>1629.83</v>
      </c>
      <c r="C407" s="1">
        <v>38230</v>
      </c>
      <c r="D407">
        <v>105.08</v>
      </c>
    </row>
    <row r="408" spans="1:4" x14ac:dyDescent="0.3">
      <c r="A408" s="1">
        <v>38260</v>
      </c>
      <c r="B408">
        <v>1647.48</v>
      </c>
      <c r="C408" s="1">
        <v>38260</v>
      </c>
      <c r="D408">
        <v>104.9</v>
      </c>
    </row>
    <row r="409" spans="1:4" x14ac:dyDescent="0.3">
      <c r="A409" s="1">
        <v>38289</v>
      </c>
      <c r="B409">
        <v>1672.65</v>
      </c>
      <c r="C409" s="1">
        <v>38289</v>
      </c>
      <c r="D409">
        <v>105.36</v>
      </c>
    </row>
    <row r="410" spans="1:4" x14ac:dyDescent="0.3">
      <c r="A410" s="1">
        <v>38321</v>
      </c>
      <c r="B410">
        <v>1740.33</v>
      </c>
      <c r="C410" s="1">
        <v>38321</v>
      </c>
      <c r="D410">
        <v>104.04</v>
      </c>
    </row>
    <row r="411" spans="1:4" x14ac:dyDescent="0.3">
      <c r="A411" s="1">
        <v>38352</v>
      </c>
      <c r="B411">
        <v>1799.55</v>
      </c>
      <c r="C411" s="1">
        <v>38352</v>
      </c>
      <c r="D411">
        <v>104.57000000000001</v>
      </c>
    </row>
    <row r="412" spans="1:4" x14ac:dyDescent="0.3">
      <c r="A412" s="1">
        <v>38383</v>
      </c>
      <c r="B412">
        <v>1755.68</v>
      </c>
      <c r="C412" s="1">
        <v>38383</v>
      </c>
      <c r="D412">
        <v>104.77</v>
      </c>
    </row>
    <row r="413" spans="1:4" x14ac:dyDescent="0.3">
      <c r="A413" s="1">
        <v>38411</v>
      </c>
      <c r="B413">
        <v>1792.63</v>
      </c>
      <c r="C413" s="1">
        <v>38411</v>
      </c>
      <c r="D413">
        <v>103.67</v>
      </c>
    </row>
    <row r="414" spans="1:4" x14ac:dyDescent="0.3">
      <c r="A414" s="1">
        <v>38442</v>
      </c>
      <c r="B414">
        <v>1760.89</v>
      </c>
      <c r="C414" s="1">
        <v>38442</v>
      </c>
      <c r="D414">
        <v>102.69</v>
      </c>
    </row>
    <row r="415" spans="1:4" x14ac:dyDescent="0.3">
      <c r="A415" s="1">
        <v>38471</v>
      </c>
      <c r="B415">
        <v>1727.49</v>
      </c>
      <c r="C415" s="1">
        <v>38471</v>
      </c>
      <c r="D415">
        <v>103.66</v>
      </c>
    </row>
    <row r="416" spans="1:4" x14ac:dyDescent="0.3">
      <c r="A416" s="1">
        <v>38503</v>
      </c>
      <c r="B416">
        <v>1782.46</v>
      </c>
      <c r="C416" s="1">
        <v>38503</v>
      </c>
      <c r="D416">
        <v>104.55</v>
      </c>
    </row>
    <row r="417" spans="1:4" x14ac:dyDescent="0.3">
      <c r="A417" s="1">
        <v>38533</v>
      </c>
      <c r="B417">
        <v>1784.99</v>
      </c>
      <c r="C417" s="1">
        <v>38533</v>
      </c>
      <c r="D417">
        <v>104.62</v>
      </c>
    </row>
    <row r="418" spans="1:4" x14ac:dyDescent="0.3">
      <c r="A418" s="1">
        <v>38562</v>
      </c>
      <c r="B418">
        <v>1851.3700000000001</v>
      </c>
      <c r="C418" s="1">
        <v>38562</v>
      </c>
      <c r="D418">
        <v>103.19</v>
      </c>
    </row>
    <row r="419" spans="1:4" x14ac:dyDescent="0.3">
      <c r="A419" s="1">
        <v>38595</v>
      </c>
      <c r="B419">
        <v>1834.48</v>
      </c>
      <c r="C419" s="1">
        <v>38595</v>
      </c>
      <c r="D419">
        <v>104.14</v>
      </c>
    </row>
    <row r="420" spans="1:4" x14ac:dyDescent="0.3">
      <c r="A420" s="1">
        <v>38625</v>
      </c>
      <c r="B420">
        <v>1849.33</v>
      </c>
      <c r="C420" s="1">
        <v>38625</v>
      </c>
      <c r="D420">
        <v>102.62</v>
      </c>
    </row>
    <row r="421" spans="1:4" x14ac:dyDescent="0.3">
      <c r="A421" s="1">
        <v>38656</v>
      </c>
      <c r="B421">
        <v>1818.5</v>
      </c>
      <c r="C421" s="1">
        <v>38656</v>
      </c>
      <c r="D421">
        <v>101.33</v>
      </c>
    </row>
    <row r="422" spans="1:4" x14ac:dyDescent="0.3">
      <c r="A422" s="1">
        <v>38686</v>
      </c>
      <c r="B422">
        <v>1887.28</v>
      </c>
      <c r="C422" s="1">
        <v>38686</v>
      </c>
      <c r="D422">
        <v>101.36</v>
      </c>
    </row>
    <row r="423" spans="1:4" x14ac:dyDescent="0.3">
      <c r="A423" s="1">
        <v>38716</v>
      </c>
      <c r="B423">
        <v>1887.94</v>
      </c>
      <c r="C423" s="1">
        <v>38716</v>
      </c>
      <c r="D423">
        <v>101.93</v>
      </c>
    </row>
    <row r="424" spans="1:4" x14ac:dyDescent="0.3">
      <c r="A424" s="1">
        <v>38748</v>
      </c>
      <c r="B424">
        <v>1937.93</v>
      </c>
      <c r="C424" s="1">
        <v>38748</v>
      </c>
      <c r="D424">
        <v>101.47</v>
      </c>
    </row>
    <row r="425" spans="1:4" x14ac:dyDescent="0.3">
      <c r="A425" s="1">
        <v>38776</v>
      </c>
      <c r="B425">
        <v>1943.19</v>
      </c>
      <c r="C425" s="1">
        <v>38776</v>
      </c>
      <c r="D425">
        <v>101.39</v>
      </c>
    </row>
    <row r="426" spans="1:4" x14ac:dyDescent="0.3">
      <c r="A426" s="1">
        <v>38807</v>
      </c>
      <c r="B426">
        <v>1967.38</v>
      </c>
      <c r="C426" s="1">
        <v>38807</v>
      </c>
      <c r="D426">
        <v>99.93</v>
      </c>
    </row>
    <row r="427" spans="1:4" x14ac:dyDescent="0.3">
      <c r="A427" s="1">
        <v>38835</v>
      </c>
      <c r="B427">
        <v>1993.79</v>
      </c>
      <c r="C427" s="1">
        <v>38835</v>
      </c>
      <c r="D427">
        <v>99.27</v>
      </c>
    </row>
    <row r="428" spans="1:4" x14ac:dyDescent="0.3">
      <c r="A428" s="1">
        <v>38868</v>
      </c>
      <c r="B428">
        <v>1936.41</v>
      </c>
      <c r="C428" s="1">
        <v>38868</v>
      </c>
      <c r="D428">
        <v>98.73</v>
      </c>
    </row>
    <row r="429" spans="1:4" x14ac:dyDescent="0.3">
      <c r="A429" s="1">
        <v>38898</v>
      </c>
      <c r="B429">
        <v>1939.03</v>
      </c>
      <c r="C429" s="1">
        <v>38898</v>
      </c>
      <c r="D429">
        <v>98.51</v>
      </c>
    </row>
    <row r="430" spans="1:4" x14ac:dyDescent="0.3">
      <c r="A430" s="1">
        <v>38929</v>
      </c>
      <c r="B430">
        <v>1950.99</v>
      </c>
      <c r="C430" s="1">
        <v>38929</v>
      </c>
      <c r="D430">
        <v>99.42</v>
      </c>
    </row>
    <row r="431" spans="1:4" x14ac:dyDescent="0.3">
      <c r="A431" s="1">
        <v>38960</v>
      </c>
      <c r="B431">
        <v>1997.42</v>
      </c>
      <c r="C431" s="1">
        <v>38960</v>
      </c>
      <c r="D431">
        <v>100.53</v>
      </c>
    </row>
    <row r="432" spans="1:4" x14ac:dyDescent="0.3">
      <c r="A432" s="1">
        <v>38989</v>
      </c>
      <c r="B432">
        <v>2048.89</v>
      </c>
      <c r="C432" s="1">
        <v>38989</v>
      </c>
      <c r="D432">
        <v>101</v>
      </c>
    </row>
    <row r="433" spans="1:4" x14ac:dyDescent="0.3">
      <c r="A433" s="1">
        <v>39021</v>
      </c>
      <c r="B433">
        <v>2115.65</v>
      </c>
      <c r="C433" s="1">
        <v>39021</v>
      </c>
      <c r="D433">
        <v>101.24000000000001</v>
      </c>
    </row>
    <row r="434" spans="1:4" x14ac:dyDescent="0.3">
      <c r="A434" s="1">
        <v>39051</v>
      </c>
      <c r="B434">
        <v>2155.89</v>
      </c>
      <c r="C434" s="1">
        <v>39051</v>
      </c>
      <c r="D434">
        <v>102.01</v>
      </c>
    </row>
    <row r="435" spans="1:4" x14ac:dyDescent="0.3">
      <c r="A435" s="1">
        <v>39080</v>
      </c>
      <c r="B435">
        <v>2186.13</v>
      </c>
      <c r="C435" s="1">
        <v>39080</v>
      </c>
      <c r="D435">
        <v>100.96000000000001</v>
      </c>
    </row>
    <row r="436" spans="1:4" x14ac:dyDescent="0.3">
      <c r="A436" s="1">
        <v>39113</v>
      </c>
      <c r="B436">
        <v>2219.19</v>
      </c>
      <c r="C436" s="1">
        <v>39113</v>
      </c>
      <c r="D436">
        <v>100.45</v>
      </c>
    </row>
    <row r="437" spans="1:4" x14ac:dyDescent="0.3">
      <c r="A437" s="1">
        <v>39141</v>
      </c>
      <c r="B437">
        <v>2175.7800000000002</v>
      </c>
      <c r="C437" s="1">
        <v>39141</v>
      </c>
      <c r="D437">
        <v>101.59</v>
      </c>
    </row>
    <row r="438" spans="1:4" x14ac:dyDescent="0.3">
      <c r="A438" s="1">
        <v>39171</v>
      </c>
      <c r="B438">
        <v>2200.12</v>
      </c>
      <c r="C438" s="1">
        <v>39171</v>
      </c>
      <c r="D438">
        <v>101.07000000000001</v>
      </c>
    </row>
    <row r="439" spans="1:4" x14ac:dyDescent="0.3">
      <c r="A439" s="1">
        <v>39202</v>
      </c>
      <c r="B439">
        <v>2297.5700000000002</v>
      </c>
      <c r="C439" s="1">
        <v>39202</v>
      </c>
      <c r="D439">
        <v>101.17</v>
      </c>
    </row>
    <row r="440" spans="1:4" x14ac:dyDescent="0.3">
      <c r="A440" s="1">
        <v>39233</v>
      </c>
      <c r="B440">
        <v>2377.75</v>
      </c>
      <c r="C440" s="1">
        <v>39233</v>
      </c>
      <c r="D440">
        <v>99.93</v>
      </c>
    </row>
    <row r="441" spans="1:4" x14ac:dyDescent="0.3">
      <c r="A441" s="1">
        <v>39262</v>
      </c>
      <c r="B441">
        <v>2338.25</v>
      </c>
      <c r="C441" s="1">
        <v>39262</v>
      </c>
      <c r="D441">
        <v>99.14</v>
      </c>
    </row>
    <row r="442" spans="1:4" x14ac:dyDescent="0.3">
      <c r="A442" s="1">
        <v>39294</v>
      </c>
      <c r="B442">
        <v>2265.75</v>
      </c>
      <c r="C442" s="1">
        <v>39294</v>
      </c>
      <c r="D442">
        <v>99.51</v>
      </c>
    </row>
    <row r="443" spans="1:4" x14ac:dyDescent="0.3">
      <c r="A443" s="1">
        <v>39325</v>
      </c>
      <c r="B443">
        <v>2299.71</v>
      </c>
      <c r="C443" s="1">
        <v>39325</v>
      </c>
      <c r="D443">
        <v>100.33</v>
      </c>
    </row>
    <row r="444" spans="1:4" x14ac:dyDescent="0.3">
      <c r="A444" s="1">
        <v>39353</v>
      </c>
      <c r="B444">
        <v>2385.7200000000003</v>
      </c>
      <c r="C444" s="1">
        <v>39353</v>
      </c>
      <c r="D444">
        <v>100.65</v>
      </c>
    </row>
    <row r="445" spans="1:4" x14ac:dyDescent="0.3">
      <c r="A445" s="1">
        <v>39386</v>
      </c>
      <c r="B445">
        <v>2423.67</v>
      </c>
      <c r="C445" s="1">
        <v>39386</v>
      </c>
      <c r="D445">
        <v>101.10000000000001</v>
      </c>
    </row>
    <row r="446" spans="1:4" x14ac:dyDescent="0.3">
      <c r="A446" s="1">
        <v>39416</v>
      </c>
      <c r="B446">
        <v>2322.34</v>
      </c>
      <c r="C446" s="1">
        <v>39416</v>
      </c>
      <c r="D446">
        <v>102.52</v>
      </c>
    </row>
    <row r="447" spans="1:4" x14ac:dyDescent="0.3">
      <c r="A447" s="1">
        <v>39447</v>
      </c>
      <c r="B447">
        <v>2306.23</v>
      </c>
      <c r="C447" s="1">
        <v>39447</v>
      </c>
      <c r="D447">
        <v>102.35000000000001</v>
      </c>
    </row>
    <row r="448" spans="1:4" x14ac:dyDescent="0.3">
      <c r="A448" s="1">
        <v>39478</v>
      </c>
      <c r="B448">
        <v>2167.9</v>
      </c>
      <c r="C448" s="1">
        <v>39478</v>
      </c>
      <c r="D448">
        <v>103.61</v>
      </c>
    </row>
    <row r="449" spans="1:4" x14ac:dyDescent="0.3">
      <c r="A449" s="1">
        <v>39507</v>
      </c>
      <c r="B449">
        <v>2097.48</v>
      </c>
      <c r="C449" s="1">
        <v>39507</v>
      </c>
      <c r="D449">
        <v>103.29</v>
      </c>
    </row>
    <row r="450" spans="1:4" x14ac:dyDescent="0.3">
      <c r="A450" s="1">
        <v>39538</v>
      </c>
      <c r="B450">
        <v>2088.42</v>
      </c>
      <c r="C450" s="1">
        <v>39538</v>
      </c>
      <c r="D450">
        <v>103.18</v>
      </c>
    </row>
    <row r="451" spans="1:4" x14ac:dyDescent="0.3">
      <c r="A451" s="1">
        <v>39568</v>
      </c>
      <c r="B451">
        <v>2190.13</v>
      </c>
      <c r="C451" s="1">
        <v>39568</v>
      </c>
      <c r="D451">
        <v>102.48</v>
      </c>
    </row>
    <row r="452" spans="1:4" x14ac:dyDescent="0.3">
      <c r="A452" s="1">
        <v>39598</v>
      </c>
      <c r="B452">
        <v>2218.5</v>
      </c>
      <c r="C452" s="1">
        <v>39598</v>
      </c>
      <c r="D452">
        <v>101.3</v>
      </c>
    </row>
    <row r="453" spans="1:4" x14ac:dyDescent="0.3">
      <c r="A453" s="1">
        <v>39629</v>
      </c>
      <c r="B453">
        <v>2031.47</v>
      </c>
      <c r="C453" s="1">
        <v>39629</v>
      </c>
      <c r="D453">
        <v>100.74000000000001</v>
      </c>
    </row>
    <row r="454" spans="1:4" x14ac:dyDescent="0.3">
      <c r="A454" s="1">
        <v>39660</v>
      </c>
      <c r="B454">
        <v>2014.39</v>
      </c>
      <c r="C454" s="1">
        <v>39660</v>
      </c>
      <c r="D454">
        <v>100.21000000000001</v>
      </c>
    </row>
    <row r="455" spans="1:4" x14ac:dyDescent="0.3">
      <c r="A455" s="1">
        <v>39689</v>
      </c>
      <c r="B455">
        <v>2043.53</v>
      </c>
      <c r="C455" s="1">
        <v>39689</v>
      </c>
      <c r="D455">
        <v>100.71000000000001</v>
      </c>
    </row>
    <row r="456" spans="1:4" x14ac:dyDescent="0.3">
      <c r="A456" s="1">
        <v>39721</v>
      </c>
      <c r="B456">
        <v>1861.44</v>
      </c>
      <c r="C456" s="1">
        <v>39721</v>
      </c>
      <c r="D456">
        <v>99.27</v>
      </c>
    </row>
    <row r="457" spans="1:4" x14ac:dyDescent="0.3">
      <c r="A457" s="1">
        <v>39752</v>
      </c>
      <c r="B457">
        <v>1548.81</v>
      </c>
      <c r="C457" s="1">
        <v>39752</v>
      </c>
      <c r="D457">
        <v>96.53</v>
      </c>
    </row>
    <row r="458" spans="1:4" x14ac:dyDescent="0.3">
      <c r="A458" s="1">
        <v>39780</v>
      </c>
      <c r="B458">
        <v>1437.68</v>
      </c>
      <c r="C458" s="1">
        <v>39780</v>
      </c>
      <c r="D458">
        <v>99.320000000000007</v>
      </c>
    </row>
    <row r="459" spans="1:4" x14ac:dyDescent="0.3">
      <c r="A459" s="1">
        <v>39813</v>
      </c>
      <c r="B459">
        <v>1452.98</v>
      </c>
      <c r="C459" s="1">
        <v>39813</v>
      </c>
      <c r="D459">
        <v>102.66</v>
      </c>
    </row>
    <row r="460" spans="1:4" x14ac:dyDescent="0.3">
      <c r="A460" s="1">
        <v>39843</v>
      </c>
      <c r="B460">
        <v>1330.51</v>
      </c>
      <c r="C460" s="1">
        <v>39843</v>
      </c>
      <c r="D460">
        <v>101.33</v>
      </c>
    </row>
    <row r="461" spans="1:4" x14ac:dyDescent="0.3">
      <c r="A461" s="1">
        <v>39871</v>
      </c>
      <c r="B461">
        <v>1188.8399999999999</v>
      </c>
      <c r="C461" s="1">
        <v>39871</v>
      </c>
      <c r="D461">
        <v>100.54</v>
      </c>
    </row>
    <row r="462" spans="1:4" x14ac:dyDescent="0.3">
      <c r="A462" s="1">
        <v>39903</v>
      </c>
      <c r="B462">
        <v>1292.98</v>
      </c>
      <c r="C462" s="1">
        <v>39903</v>
      </c>
      <c r="D462">
        <v>101.63</v>
      </c>
    </row>
    <row r="463" spans="1:4" x14ac:dyDescent="0.3">
      <c r="A463" s="1">
        <v>39933</v>
      </c>
      <c r="B463">
        <v>1416.73</v>
      </c>
      <c r="C463" s="1">
        <v>39933</v>
      </c>
      <c r="D463">
        <v>101.81</v>
      </c>
    </row>
    <row r="464" spans="1:4" x14ac:dyDescent="0.3">
      <c r="A464" s="1">
        <v>39962</v>
      </c>
      <c r="B464">
        <v>1495.97</v>
      </c>
      <c r="C464" s="1">
        <v>39962</v>
      </c>
      <c r="D464">
        <v>102.10000000000001</v>
      </c>
    </row>
    <row r="465" spans="1:4" x14ac:dyDescent="0.3">
      <c r="A465" s="1">
        <v>39994</v>
      </c>
      <c r="B465">
        <v>1498.94</v>
      </c>
      <c r="C465" s="1">
        <v>39994</v>
      </c>
      <c r="D465">
        <v>102.2</v>
      </c>
    </row>
    <row r="466" spans="1:4" x14ac:dyDescent="0.3">
      <c r="A466" s="1">
        <v>40025</v>
      </c>
      <c r="B466">
        <v>1612.31</v>
      </c>
      <c r="C466" s="1">
        <v>40025</v>
      </c>
      <c r="D466">
        <v>103.37</v>
      </c>
    </row>
    <row r="467" spans="1:4" x14ac:dyDescent="0.3">
      <c r="A467" s="1">
        <v>40056</v>
      </c>
      <c r="B467">
        <v>1670.52</v>
      </c>
      <c r="C467" s="1">
        <v>40056</v>
      </c>
      <c r="D467">
        <v>104.01</v>
      </c>
    </row>
    <row r="468" spans="1:4" x14ac:dyDescent="0.3">
      <c r="A468" s="1">
        <v>40086</v>
      </c>
      <c r="B468">
        <v>1732.8600000000001</v>
      </c>
      <c r="C468" s="1">
        <v>40086</v>
      </c>
      <c r="D468">
        <v>104.7</v>
      </c>
    </row>
    <row r="469" spans="1:4" x14ac:dyDescent="0.3">
      <c r="A469" s="1">
        <v>40116</v>
      </c>
      <c r="B469">
        <v>1700.67</v>
      </c>
      <c r="C469" s="1">
        <v>40116</v>
      </c>
      <c r="D469">
        <v>104.76</v>
      </c>
    </row>
    <row r="470" spans="1:4" x14ac:dyDescent="0.3">
      <c r="A470" s="1">
        <v>40147</v>
      </c>
      <c r="B470">
        <v>1802.68</v>
      </c>
      <c r="C470" s="1">
        <v>40147</v>
      </c>
      <c r="D470">
        <v>105.66</v>
      </c>
    </row>
    <row r="471" spans="1:4" x14ac:dyDescent="0.3">
      <c r="A471" s="1">
        <v>40178</v>
      </c>
      <c r="B471">
        <v>1837.5</v>
      </c>
      <c r="C471" s="1">
        <v>40178</v>
      </c>
      <c r="D471">
        <v>103.57000000000001</v>
      </c>
    </row>
    <row r="472" spans="1:4" x14ac:dyDescent="0.3">
      <c r="A472" s="1">
        <v>40207</v>
      </c>
      <c r="B472">
        <v>1771.4</v>
      </c>
      <c r="C472" s="1">
        <v>40207</v>
      </c>
      <c r="D472">
        <v>104.71000000000001</v>
      </c>
    </row>
    <row r="473" spans="1:4" x14ac:dyDescent="0.3">
      <c r="A473" s="1">
        <v>40235</v>
      </c>
      <c r="B473">
        <v>1826.27</v>
      </c>
      <c r="C473" s="1">
        <v>40235</v>
      </c>
      <c r="D473">
        <v>104.68</v>
      </c>
    </row>
    <row r="474" spans="1:4" x14ac:dyDescent="0.3">
      <c r="A474" s="1">
        <v>40268</v>
      </c>
      <c r="B474">
        <v>1936.48</v>
      </c>
      <c r="C474" s="1">
        <v>40268</v>
      </c>
      <c r="D474">
        <v>104.12</v>
      </c>
    </row>
    <row r="475" spans="1:4" x14ac:dyDescent="0.3">
      <c r="A475" s="1">
        <v>40298</v>
      </c>
      <c r="B475">
        <v>1967.05</v>
      </c>
      <c r="C475" s="1">
        <v>40298</v>
      </c>
      <c r="D475">
        <v>104.81</v>
      </c>
    </row>
    <row r="476" spans="1:4" x14ac:dyDescent="0.3">
      <c r="A476" s="1">
        <v>40329</v>
      </c>
      <c r="B476">
        <v>1809.98</v>
      </c>
      <c r="C476" s="1">
        <v>40329</v>
      </c>
      <c r="D476">
        <v>105.31</v>
      </c>
    </row>
    <row r="477" spans="1:4" x14ac:dyDescent="0.3">
      <c r="A477" s="1">
        <v>40359</v>
      </c>
      <c r="B477">
        <v>1715.23</v>
      </c>
      <c r="C477" s="1">
        <v>40359</v>
      </c>
      <c r="D477">
        <v>106.59</v>
      </c>
    </row>
    <row r="478" spans="1:4" x14ac:dyDescent="0.3">
      <c r="A478" s="1">
        <v>40389</v>
      </c>
      <c r="B478">
        <v>1835.4</v>
      </c>
      <c r="C478" s="1">
        <v>40389</v>
      </c>
      <c r="D478">
        <v>107.33</v>
      </c>
    </row>
    <row r="479" spans="1:4" x14ac:dyDescent="0.3">
      <c r="A479" s="1">
        <v>40421</v>
      </c>
      <c r="B479">
        <v>1752.55</v>
      </c>
      <c r="C479" s="1">
        <v>40421</v>
      </c>
      <c r="D479">
        <v>108.3</v>
      </c>
    </row>
    <row r="480" spans="1:4" x14ac:dyDescent="0.3">
      <c r="A480" s="1">
        <v>40451</v>
      </c>
      <c r="B480">
        <v>1908.95</v>
      </c>
      <c r="C480" s="1">
        <v>40451</v>
      </c>
      <c r="D480">
        <v>107.99000000000001</v>
      </c>
    </row>
    <row r="481" spans="1:4" x14ac:dyDescent="0.3">
      <c r="A481" s="1">
        <v>40480</v>
      </c>
      <c r="B481">
        <v>1981.5900000000001</v>
      </c>
      <c r="C481" s="1">
        <v>40480</v>
      </c>
      <c r="D481">
        <v>107.95</v>
      </c>
    </row>
    <row r="482" spans="1:4" x14ac:dyDescent="0.3">
      <c r="A482" s="1">
        <v>40512</v>
      </c>
      <c r="B482">
        <v>1981.8400000000001</v>
      </c>
      <c r="C482" s="1">
        <v>40512</v>
      </c>
      <c r="D482">
        <v>106.91</v>
      </c>
    </row>
    <row r="483" spans="1:4" x14ac:dyDescent="0.3">
      <c r="A483" s="1">
        <v>40543</v>
      </c>
      <c r="B483">
        <v>2114.29</v>
      </c>
      <c r="C483" s="1">
        <v>40543</v>
      </c>
      <c r="D483">
        <v>105.37</v>
      </c>
    </row>
    <row r="484" spans="1:4" x14ac:dyDescent="0.3">
      <c r="A484" s="1">
        <v>40574</v>
      </c>
      <c r="B484">
        <v>2164.4</v>
      </c>
      <c r="C484" s="1">
        <v>40574</v>
      </c>
      <c r="D484">
        <v>105.06</v>
      </c>
    </row>
    <row r="485" spans="1:4" x14ac:dyDescent="0.3">
      <c r="A485" s="1">
        <v>40602</v>
      </c>
      <c r="B485">
        <v>2238.5500000000002</v>
      </c>
      <c r="C485" s="1">
        <v>40602</v>
      </c>
      <c r="D485">
        <v>104.93</v>
      </c>
    </row>
    <row r="486" spans="1:4" x14ac:dyDescent="0.3">
      <c r="A486" s="1">
        <v>40633</v>
      </c>
      <c r="B486">
        <v>2239.44</v>
      </c>
      <c r="C486" s="1">
        <v>40633</v>
      </c>
      <c r="D486">
        <v>104.60000000000001</v>
      </c>
    </row>
    <row r="487" spans="1:4" x14ac:dyDescent="0.3">
      <c r="A487" s="1">
        <v>40662</v>
      </c>
      <c r="B487">
        <v>2305.7600000000002</v>
      </c>
      <c r="C487" s="1">
        <v>40662</v>
      </c>
      <c r="D487">
        <v>105.59</v>
      </c>
    </row>
    <row r="488" spans="1:4" x14ac:dyDescent="0.3">
      <c r="A488" s="1">
        <v>40694</v>
      </c>
      <c r="B488">
        <v>2279.66</v>
      </c>
      <c r="C488" s="1">
        <v>40694</v>
      </c>
      <c r="D488">
        <v>106.59</v>
      </c>
    </row>
    <row r="489" spans="1:4" x14ac:dyDescent="0.3">
      <c r="A489" s="1">
        <v>40724</v>
      </c>
      <c r="B489">
        <v>2241.66</v>
      </c>
      <c r="C489" s="1">
        <v>40724</v>
      </c>
      <c r="D489">
        <v>105.93</v>
      </c>
    </row>
    <row r="490" spans="1:4" x14ac:dyDescent="0.3">
      <c r="A490" s="1">
        <v>40753</v>
      </c>
      <c r="B490">
        <v>2196.08</v>
      </c>
      <c r="C490" s="1">
        <v>40753</v>
      </c>
      <c r="D490">
        <v>107.26</v>
      </c>
    </row>
    <row r="491" spans="1:4" x14ac:dyDescent="0.3">
      <c r="A491" s="1">
        <v>40786</v>
      </c>
      <c r="B491">
        <v>2076.7800000000002</v>
      </c>
      <c r="C491" s="1">
        <v>40786</v>
      </c>
      <c r="D491">
        <v>108.45</v>
      </c>
    </row>
    <row r="492" spans="1:4" x14ac:dyDescent="0.3">
      <c r="A492" s="1">
        <v>40816</v>
      </c>
      <c r="B492">
        <v>1930.79</v>
      </c>
      <c r="C492" s="1">
        <v>40816</v>
      </c>
      <c r="D492">
        <v>108.88</v>
      </c>
    </row>
    <row r="493" spans="1:4" x14ac:dyDescent="0.3">
      <c r="A493" s="1">
        <v>40847</v>
      </c>
      <c r="B493">
        <v>2141.81</v>
      </c>
      <c r="C493" s="1">
        <v>40847</v>
      </c>
      <c r="D493">
        <v>108.65</v>
      </c>
    </row>
    <row r="494" spans="1:4" x14ac:dyDescent="0.3">
      <c r="A494" s="1">
        <v>40877</v>
      </c>
      <c r="B494">
        <v>2137.08</v>
      </c>
      <c r="C494" s="1">
        <v>40877</v>
      </c>
      <c r="D494">
        <v>108.16</v>
      </c>
    </row>
    <row r="495" spans="1:4" x14ac:dyDescent="0.3">
      <c r="A495" s="1">
        <v>40907</v>
      </c>
      <c r="B495">
        <v>2158.94</v>
      </c>
      <c r="C495" s="1">
        <v>40907</v>
      </c>
      <c r="D495">
        <v>108.99000000000001</v>
      </c>
    </row>
    <row r="496" spans="1:4" x14ac:dyDescent="0.3">
      <c r="A496" s="1">
        <v>40939</v>
      </c>
      <c r="B496">
        <v>2255.69</v>
      </c>
      <c r="C496" s="1">
        <v>40939</v>
      </c>
      <c r="D496">
        <v>109.55</v>
      </c>
    </row>
    <row r="497" spans="1:4" x14ac:dyDescent="0.3">
      <c r="A497" s="1">
        <v>40968</v>
      </c>
      <c r="B497">
        <v>2353.23</v>
      </c>
      <c r="C497" s="1">
        <v>40968</v>
      </c>
      <c r="D497">
        <v>109.10000000000001</v>
      </c>
    </row>
    <row r="498" spans="1:4" x14ac:dyDescent="0.3">
      <c r="A498" s="1">
        <v>40998</v>
      </c>
      <c r="B498">
        <v>2430.67</v>
      </c>
      <c r="C498" s="1">
        <v>40998</v>
      </c>
      <c r="D498">
        <v>108.11</v>
      </c>
    </row>
    <row r="499" spans="1:4" x14ac:dyDescent="0.3">
      <c r="A499" s="1">
        <v>41029</v>
      </c>
      <c r="B499">
        <v>2415.42</v>
      </c>
      <c r="C499" s="1">
        <v>41029</v>
      </c>
      <c r="D499">
        <v>108.95</v>
      </c>
    </row>
    <row r="500" spans="1:4" x14ac:dyDescent="0.3">
      <c r="A500" s="1">
        <v>41060</v>
      </c>
      <c r="B500">
        <v>2270.25</v>
      </c>
      <c r="C500" s="1">
        <v>41060</v>
      </c>
      <c r="D500">
        <v>109.56</v>
      </c>
    </row>
    <row r="501" spans="1:4" x14ac:dyDescent="0.3">
      <c r="A501" s="1">
        <v>41089</v>
      </c>
      <c r="B501">
        <v>2363.79</v>
      </c>
      <c r="C501" s="1">
        <v>41089</v>
      </c>
      <c r="D501">
        <v>109.24000000000001</v>
      </c>
    </row>
    <row r="502" spans="1:4" x14ac:dyDescent="0.3">
      <c r="A502" s="1">
        <v>41121</v>
      </c>
      <c r="B502">
        <v>2396.62</v>
      </c>
      <c r="C502" s="1">
        <v>41121</v>
      </c>
      <c r="D502">
        <v>110.42</v>
      </c>
    </row>
    <row r="503" spans="1:4" x14ac:dyDescent="0.3">
      <c r="A503" s="1">
        <v>41152</v>
      </c>
      <c r="B503">
        <v>2450.6</v>
      </c>
      <c r="C503" s="1">
        <v>41152</v>
      </c>
      <c r="D503">
        <v>110.14</v>
      </c>
    </row>
    <row r="504" spans="1:4" x14ac:dyDescent="0.3">
      <c r="A504" s="1">
        <v>41180</v>
      </c>
      <c r="B504">
        <v>2513.9299999999998</v>
      </c>
      <c r="C504" s="1">
        <v>41180</v>
      </c>
      <c r="D504">
        <v>109.94</v>
      </c>
    </row>
    <row r="505" spans="1:4" x14ac:dyDescent="0.3">
      <c r="A505" s="1">
        <v>41213</v>
      </c>
      <c r="B505">
        <v>2467.5100000000002</v>
      </c>
      <c r="C505" s="1">
        <v>41213</v>
      </c>
      <c r="D505">
        <v>109.8</v>
      </c>
    </row>
    <row r="506" spans="1:4" x14ac:dyDescent="0.3">
      <c r="A506" s="1">
        <v>41243</v>
      </c>
      <c r="B506">
        <v>2481.8200000000002</v>
      </c>
      <c r="C506" s="1">
        <v>41243</v>
      </c>
      <c r="D506">
        <v>109.63</v>
      </c>
    </row>
    <row r="507" spans="1:4" x14ac:dyDescent="0.3">
      <c r="A507" s="1">
        <v>41274</v>
      </c>
      <c r="B507">
        <v>2504.44</v>
      </c>
      <c r="C507" s="1">
        <v>41274</v>
      </c>
      <c r="D507">
        <v>109.13</v>
      </c>
    </row>
    <row r="508" spans="1:4" x14ac:dyDescent="0.3">
      <c r="A508" s="1">
        <v>41305</v>
      </c>
      <c r="B508">
        <v>2634.16</v>
      </c>
      <c r="C508" s="1">
        <v>41305</v>
      </c>
      <c r="D508">
        <v>108.01</v>
      </c>
    </row>
    <row r="509" spans="1:4" x14ac:dyDescent="0.3">
      <c r="A509" s="1">
        <v>41333</v>
      </c>
      <c r="B509">
        <v>2669.92</v>
      </c>
      <c r="C509" s="1">
        <v>41333</v>
      </c>
      <c r="D509">
        <v>108.25</v>
      </c>
    </row>
    <row r="510" spans="1:4" x14ac:dyDescent="0.3">
      <c r="A510" s="1">
        <v>41362</v>
      </c>
      <c r="B510">
        <v>2770.05</v>
      </c>
      <c r="C510" s="1">
        <v>41362</v>
      </c>
      <c r="D510">
        <v>108</v>
      </c>
    </row>
    <row r="511" spans="1:4" x14ac:dyDescent="0.3">
      <c r="A511" s="1">
        <v>41394</v>
      </c>
      <c r="B511">
        <v>2823.42</v>
      </c>
      <c r="C511" s="1">
        <v>41394</v>
      </c>
      <c r="D511">
        <v>108.79</v>
      </c>
    </row>
    <row r="512" spans="1:4" x14ac:dyDescent="0.3">
      <c r="A512" s="1">
        <v>41425</v>
      </c>
      <c r="B512">
        <v>2889.46</v>
      </c>
      <c r="C512" s="1">
        <v>41425</v>
      </c>
      <c r="D512">
        <v>106.55</v>
      </c>
    </row>
    <row r="513" spans="1:4" x14ac:dyDescent="0.3">
      <c r="A513" s="1">
        <v>41453</v>
      </c>
      <c r="B513">
        <v>2850.66</v>
      </c>
      <c r="C513" s="1">
        <v>41453</v>
      </c>
      <c r="D513">
        <v>104.56</v>
      </c>
    </row>
    <row r="514" spans="1:4" x14ac:dyDescent="0.3">
      <c r="A514" s="1">
        <v>41486</v>
      </c>
      <c r="B514">
        <v>2995.7200000000003</v>
      </c>
      <c r="C514" s="1">
        <v>41486</v>
      </c>
      <c r="D514">
        <v>104.37</v>
      </c>
    </row>
    <row r="515" spans="1:4" x14ac:dyDescent="0.3">
      <c r="A515" s="1">
        <v>41516</v>
      </c>
      <c r="B515">
        <v>2908.96</v>
      </c>
      <c r="C515" s="1">
        <v>41516</v>
      </c>
      <c r="D515">
        <v>103.5</v>
      </c>
    </row>
    <row r="516" spans="1:4" x14ac:dyDescent="0.3">
      <c r="A516" s="1">
        <v>41547</v>
      </c>
      <c r="B516">
        <v>3000.18</v>
      </c>
      <c r="C516" s="1">
        <v>41547</v>
      </c>
      <c r="D516">
        <v>104.21000000000001</v>
      </c>
    </row>
    <row r="517" spans="1:4" x14ac:dyDescent="0.3">
      <c r="A517" s="1">
        <v>41578</v>
      </c>
      <c r="B517">
        <v>3138.09</v>
      </c>
      <c r="C517" s="1">
        <v>41578</v>
      </c>
      <c r="D517">
        <v>104.75</v>
      </c>
    </row>
    <row r="518" spans="1:4" x14ac:dyDescent="0.3">
      <c r="A518" s="1">
        <v>41607</v>
      </c>
      <c r="B518">
        <v>3233.7200000000003</v>
      </c>
      <c r="C518" s="1">
        <v>41607</v>
      </c>
      <c r="D518">
        <v>104.06</v>
      </c>
    </row>
    <row r="519" spans="1:4" x14ac:dyDescent="0.3">
      <c r="A519" s="1">
        <v>41639</v>
      </c>
      <c r="B519">
        <v>3315.59</v>
      </c>
      <c r="C519" s="1">
        <v>41639</v>
      </c>
      <c r="D519">
        <v>103.19</v>
      </c>
    </row>
    <row r="520" spans="1:4" x14ac:dyDescent="0.3">
      <c r="A520" s="1">
        <v>41670</v>
      </c>
      <c r="B520">
        <v>3200.9500000000003</v>
      </c>
      <c r="C520" s="1">
        <v>41670</v>
      </c>
      <c r="D520">
        <v>104.44</v>
      </c>
    </row>
    <row r="521" spans="1:4" x14ac:dyDescent="0.3">
      <c r="A521" s="1">
        <v>41698</v>
      </c>
      <c r="B521">
        <v>3347.38</v>
      </c>
      <c r="C521" s="1">
        <v>41698</v>
      </c>
      <c r="D521">
        <v>104.72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C13" sqref="C13"/>
    </sheetView>
  </sheetViews>
  <sheetFormatPr defaultRowHeight="14.4" x14ac:dyDescent="0.3"/>
  <sheetData>
    <row r="1" spans="1:1" x14ac:dyDescent="0.3">
      <c r="A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answers</vt:lpstr>
      <vt:lpstr>economic regimes</vt:lpstr>
      <vt:lpstr>regime-based asset forecasts</vt:lpstr>
      <vt:lpstr>CPI</vt:lpstr>
      <vt:lpstr>indices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Bogacheva, Irina</dc:creator>
  <cp:lastModifiedBy>am6490</cp:lastModifiedBy>
  <dcterms:created xsi:type="dcterms:W3CDTF">2014-03-20T14:29:16Z</dcterms:created>
  <dcterms:modified xsi:type="dcterms:W3CDTF">2025-04-03T03:43:06Z</dcterms:modified>
</cp:coreProperties>
</file>