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ultiple Choice Questions" sheetId="2" r:id="rId5"/>
    <sheet state="visible" name="Return stats" sheetId="3" r:id="rId6"/>
    <sheet state="visible" name="Payoffs, HWM, DD" sheetId="4" r:id="rId7"/>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43865.6401388889</definedName>
    <definedName name="IQ_NTM">6000</definedName>
    <definedName name="IQ_QTD">750000</definedName>
    <definedName name="IQ_TODAY">0</definedName>
    <definedName name="IQ_WEEK">50000</definedName>
    <definedName name="IQ_YTD">3000</definedName>
    <definedName name="IQ_YTDMONTH">130000</definedName>
  </definedNames>
  <calcPr/>
  <extLst>
    <ext uri="GoogleSheetsCustomDataVersion2">
      <go:sheetsCustomData xmlns:go="http://customooxmlschemas.google.com/" r:id="rId8" roundtripDataChecksum="6jKjMtqKOJnd5RsiyuyhSJJssu9D0SzEuosLyXo/D8s="/>
    </ext>
  </extLst>
</workbook>
</file>

<file path=xl/sharedStrings.xml><?xml version="1.0" encoding="utf-8"?>
<sst xmlns="http://schemas.openxmlformats.org/spreadsheetml/2006/main" count="122" uniqueCount="99">
  <si>
    <t>Dear Students,</t>
  </si>
  <si>
    <t>In this homework you will have to answer questions about the concepts and empirical facts that we discussed in class. In addition, you will practice calculating various return statistic. You can find all the formulas that you will need in the lecture notes.</t>
  </si>
  <si>
    <r>
      <rPr>
        <rFont val="Calibri (Body)"/>
        <b/>
        <color rgb="FF0432FF"/>
        <sz val="16.0"/>
      </rPr>
      <t>For multiple choice questions, hig</t>
    </r>
    <r>
      <rPr>
        <rFont val="宋体"/>
        <b/>
        <color rgb="FF0432FF"/>
        <sz val="16.0"/>
      </rPr>
      <t xml:space="preserve">hlight the correct answer </t>
    </r>
    <r>
      <rPr>
        <rFont val="Calibri (Body)"/>
        <b/>
        <color rgb="FF0432FF"/>
        <sz val="16.0"/>
      </rPr>
      <t>in red</t>
    </r>
    <r>
      <rPr>
        <rFont val="宋体"/>
        <b/>
        <color rgb="FF0432FF"/>
        <sz val="16.0"/>
      </rPr>
      <t>.</t>
    </r>
  </si>
  <si>
    <r>
      <rPr>
        <rFont val="Calibri (Body)"/>
        <b/>
        <color rgb="FF0432FF"/>
        <sz val="16.0"/>
      </rPr>
      <t>For numerical questions,</t>
    </r>
    <r>
      <rPr>
        <rFont val="宋体"/>
        <b/>
        <color rgb="FF0432FF"/>
        <sz val="16.0"/>
      </rPr>
      <t xml:space="preserve"> fill in excel </t>
    </r>
    <r>
      <rPr>
        <rFont val="Calibri (Body)"/>
        <b/>
        <color rgb="FF0432FF"/>
        <sz val="16.0"/>
      </rPr>
      <t>formulas</t>
    </r>
    <r>
      <rPr>
        <rFont val="宋体"/>
        <b/>
        <color rgb="FF0432FF"/>
        <sz val="16.0"/>
      </rPr>
      <t xml:space="preserve"> and </t>
    </r>
    <r>
      <rPr>
        <rFont val="Calibri (Body)"/>
        <b/>
        <color rgb="FF0432FF"/>
        <sz val="16.0"/>
      </rPr>
      <t>values</t>
    </r>
    <r>
      <rPr>
        <rFont val="宋体"/>
        <b/>
        <color rgb="FF0432FF"/>
        <sz val="16.0"/>
      </rPr>
      <t xml:space="preserve"> in the areas highlighted in blue.</t>
    </r>
    <r>
      <rPr>
        <rFont val="宋体"/>
        <b/>
        <color theme="1"/>
        <sz val="16.0"/>
      </rPr>
      <t xml:space="preserve"> It is sufficient to show the formulas only in row 2 under each tab.</t>
    </r>
  </si>
  <si>
    <t>Comments in green are just for your information.</t>
  </si>
  <si>
    <t>The placeholders for charts will populate automatically after you fill in the areas highlighted in blue. They are just for illustration purposes.</t>
  </si>
  <si>
    <t>To calculate annual returns faster, you can use formulas, such as {=PRODUCT(1+INDEX($B$1:$B$1164,(ROW()-2)*12+2):INDEX($B$1:$B$1164,(ROW()-2)*12+13))-1}, and similar formulas for 3-year returns. Please look up how the "INDEX" formula works in Excel Help. You are also welcome to calculate these returns manually for every period or by using any programming language, on a side. You have to show the excel formula for just one 1-year and one 3-year period.</t>
  </si>
  <si>
    <r>
      <rPr>
        <rFont val="宋体"/>
        <b/>
        <color theme="1"/>
        <sz val="16.0"/>
      </rPr>
      <t xml:space="preserve">You can add rows and columns as well as tabs for interim calculation, if needed. Try </t>
    </r>
    <r>
      <rPr>
        <rFont val="宋体"/>
        <b/>
        <color theme="1"/>
        <sz val="16.0"/>
        <u/>
      </rPr>
      <t>not</t>
    </r>
    <r>
      <rPr>
        <rFont val="宋体"/>
        <b/>
        <color theme="1"/>
        <sz val="16.0"/>
      </rPr>
      <t xml:space="preserve"> to insert them, but rather add at the end, to make grading easier.</t>
    </r>
  </si>
  <si>
    <t>When you reference an array in a cell, make sure that you have curly brackets around the formula. This is how Excel recognizes formulas for arrays. To get the curly brackets, double-click on the cell and hit control+shift+return keys at the same time. Otherwise, the values may not be calculated correctly.</t>
  </si>
  <si>
    <t>You should use STDEV.S when you estimate sample volatility; however, if you use STDEV or STDEV.P, no points will be subtracted.</t>
  </si>
  <si>
    <t>Please make sure to provide answers on all 3 tabs.</t>
  </si>
  <si>
    <r>
      <rPr>
        <rFont val="宋体"/>
        <b/>
        <color rgb="FF0432FF"/>
        <sz val="16.0"/>
      </rPr>
      <t>Please upload your solutions to Courseworks before the class on</t>
    </r>
    <r>
      <rPr>
        <rFont val="Calibri (Body)"/>
        <b/>
        <color rgb="FF0432FF"/>
        <sz val="16.0"/>
      </rPr>
      <t xml:space="preserve"> Monday, 02/10/25 by 6:00 pm EST. L</t>
    </r>
    <r>
      <rPr>
        <rFont val="宋体"/>
        <b/>
        <color rgb="FF0432FF"/>
        <sz val="16.0"/>
      </rPr>
      <t>ate penalty is 50%.</t>
    </r>
  </si>
  <si>
    <t>This homework is worth 5% of your total grade for the course.</t>
  </si>
  <si>
    <t>Please highlight the correct answer in red</t>
  </si>
  <si>
    <t>1. What did Ibbotson and co-authors conclude about the role of strategic asset allocation (SAA) in explaining multi-asset portfolio returns?</t>
  </si>
  <si>
    <t>a.</t>
  </si>
  <si>
    <t>SAA is the only determinant of portfolio returns</t>
  </si>
  <si>
    <t>b.</t>
  </si>
  <si>
    <t xml:space="preserve">SAA has no impact on portfolio returns, as market timing and security selection are the main drivers </t>
  </si>
  <si>
    <t>c.</t>
  </si>
  <si>
    <t>SAA explains more than 100% of portfolio returns, implying that active management generally detracts from performance</t>
  </si>
  <si>
    <t>d.</t>
  </si>
  <si>
    <t>SAA and active management contribute equally to portfolio returns</t>
  </si>
  <si>
    <t xml:space="preserve">2. Assuming that the equity market has a positive premium, how its probability of outperforming the risk-free rate changes as the investment time horizon increases? </t>
  </si>
  <si>
    <t>Decreases</t>
  </si>
  <si>
    <t>Remains the same</t>
  </si>
  <si>
    <t>Increases</t>
  </si>
  <si>
    <t xml:space="preserve">Changes randomly </t>
  </si>
  <si>
    <t>3. What is the typical skewness of multi-year equity returns?</t>
  </si>
  <si>
    <t>Negative, due to frequent large losses</t>
  </si>
  <si>
    <t>Close to zero, meaning the distribution is fairly symmetric</t>
  </si>
  <si>
    <t>Positive, with most observations clustered around the mean</t>
  </si>
  <si>
    <t xml:space="preserve">Positive, due to a number of extreme gains </t>
  </si>
  <si>
    <t>4. What percent of individual stocks has outperformed the overall equity market over their lifetime, approximately?</t>
  </si>
  <si>
    <t>5. What was the most typical lifetime return of a single stock?</t>
  </si>
  <si>
    <t>6. How does cross-sectional skewness affect long-term performance?</t>
  </si>
  <si>
    <t>It makes it easier to outperform the market</t>
  </si>
  <si>
    <t>It makes it harder to outperform the market</t>
  </si>
  <si>
    <t>It has no effect on portfolio performance</t>
  </si>
  <si>
    <t>It guarantees positive excess returns</t>
  </si>
  <si>
    <t>Date</t>
  </si>
  <si>
    <r>
      <rPr>
        <rFont val="宋体"/>
        <color theme="1"/>
        <sz val="12.0"/>
      </rPr>
      <t xml:space="preserve"> </t>
    </r>
    <r>
      <rPr>
        <rFont val="Calibri (Body)"/>
        <color rgb="FF0432FF"/>
        <sz val="12.0"/>
      </rPr>
      <t>US Equity Market</t>
    </r>
    <r>
      <rPr>
        <rFont val="宋体"/>
        <color theme="1"/>
        <sz val="12.0"/>
      </rPr>
      <t xml:space="preserve"> monthly simple  returns</t>
    </r>
  </si>
  <si>
    <r>
      <rPr>
        <rFont val="宋体"/>
        <color theme="1"/>
        <sz val="12.0"/>
      </rPr>
      <t xml:space="preserve">Fama/French </t>
    </r>
    <r>
      <rPr>
        <rFont val="Calibri (Body)"/>
        <color rgb="FFE36C09"/>
        <sz val="12.0"/>
      </rPr>
      <t>SV portfolio</t>
    </r>
    <r>
      <rPr>
        <rFont val="宋体"/>
        <color theme="1"/>
        <sz val="12.0"/>
      </rPr>
      <t xml:space="preserve"> monthly  simple  returns</t>
    </r>
  </si>
  <si>
    <r>
      <rPr>
        <rFont val="SimSun"/>
        <color theme="1"/>
        <sz val="12.0"/>
      </rPr>
      <t>Calculate  monthly simple returns of the</t>
    </r>
    <r>
      <rPr>
        <rFont val="Arial"/>
        <color rgb="FFE36C09"/>
        <sz val="12.0"/>
      </rPr>
      <t xml:space="preserve"> SV portfolio</t>
    </r>
    <r>
      <rPr>
        <rFont val="Arial"/>
        <color theme="1"/>
        <sz val="12.0"/>
      </rPr>
      <t xml:space="preserve"> in </t>
    </r>
    <r>
      <rPr>
        <rFont val="Arial"/>
        <color theme="1"/>
        <sz val="12.0"/>
        <u/>
      </rPr>
      <t>excess</t>
    </r>
    <r>
      <rPr>
        <rFont val="Arial"/>
        <color theme="1"/>
        <sz val="12.0"/>
      </rPr>
      <t xml:space="preserve"> of the US Equity Market returns (differences in  simple returns) </t>
    </r>
  </si>
  <si>
    <r>
      <rPr>
        <rFont val="SimSun"/>
        <color theme="1"/>
        <sz val="12.0"/>
      </rPr>
      <t xml:space="preserve">Convert  monthly simple returns of the </t>
    </r>
    <r>
      <rPr>
        <rFont val="Calibri (Body)"/>
        <color rgb="FF0432FF"/>
        <sz val="12.0"/>
      </rPr>
      <t>US Equity Market</t>
    </r>
    <r>
      <rPr>
        <rFont val="宋体"/>
        <color theme="1"/>
        <sz val="12.0"/>
      </rPr>
      <t xml:space="preserve"> into monthly continuously compounded  returns</t>
    </r>
  </si>
  <si>
    <r>
      <rPr>
        <rFont val="SimSun"/>
        <color theme="1"/>
        <sz val="12.0"/>
      </rPr>
      <t xml:space="preserve">Convert  monthly simple returns of the  </t>
    </r>
    <r>
      <rPr>
        <rFont val="Calibri (Body)"/>
        <color rgb="FFE36C09"/>
        <sz val="12.0"/>
      </rPr>
      <t xml:space="preserve">SV portfolio </t>
    </r>
    <r>
      <rPr>
        <rFont val="宋体"/>
        <color theme="1"/>
        <sz val="12.0"/>
      </rPr>
      <t>into monthly   continuously compounded  returns</t>
    </r>
  </si>
  <si>
    <r>
      <rPr>
        <rFont val="SimSun"/>
        <color theme="1"/>
        <sz val="12.0"/>
      </rPr>
      <t xml:space="preserve">Calculate the </t>
    </r>
    <r>
      <rPr>
        <rFont val="Calibri (Body)"/>
        <color theme="1"/>
        <sz val="12.0"/>
        <u/>
      </rPr>
      <t>average</t>
    </r>
    <r>
      <rPr>
        <rFont val="宋体"/>
        <color theme="1"/>
        <sz val="12.0"/>
      </rPr>
      <t xml:space="preserve"> of monthly    continuously compounded return of the </t>
    </r>
    <r>
      <rPr>
        <rFont val="Calibri (Body)"/>
        <color rgb="FF0432FF"/>
        <sz val="12.0"/>
      </rPr>
      <t>US Equity Market</t>
    </r>
  </si>
  <si>
    <r>
      <rPr>
        <rFont val="宋体"/>
        <color theme="1"/>
        <sz val="12.0"/>
      </rPr>
      <t xml:space="preserve">Calculate the </t>
    </r>
    <r>
      <rPr>
        <rFont val="Calibri (Body)"/>
        <color theme="1"/>
        <sz val="12.0"/>
        <u/>
      </rPr>
      <t>average</t>
    </r>
    <r>
      <rPr>
        <rFont val="宋体"/>
        <color theme="1"/>
        <sz val="12.0"/>
      </rPr>
      <t xml:space="preserve"> of monthly    continuously compounded return of the  </t>
    </r>
    <r>
      <rPr>
        <rFont val="Calibri (Body)"/>
        <color rgb="FFE36C09"/>
        <sz val="12.0"/>
      </rPr>
      <t>SV portfolio</t>
    </r>
  </si>
  <si>
    <r>
      <rPr>
        <rFont val="SimSun"/>
        <color theme="1"/>
        <sz val="12.0"/>
      </rPr>
      <t xml:space="preserve">Calculate </t>
    </r>
    <r>
      <rPr>
        <rFont val="Calibri (Body)"/>
        <color theme="1"/>
        <sz val="12.0"/>
        <u/>
      </rPr>
      <t>volatility</t>
    </r>
    <r>
      <rPr>
        <rFont val="宋体"/>
        <color theme="1"/>
        <sz val="12.0"/>
      </rPr>
      <t xml:space="preserve"> (standard deviation) of    monthly simple returns of the </t>
    </r>
    <r>
      <rPr>
        <rFont val="Calibri (Body)"/>
        <color rgb="FF0432FF"/>
        <sz val="12.0"/>
      </rPr>
      <t>US Equity Market</t>
    </r>
    <r>
      <rPr>
        <rFont val="宋体"/>
        <color theme="1"/>
        <sz val="12.0"/>
      </rPr>
      <t xml:space="preserve">    </t>
    </r>
  </si>
  <si>
    <t>SV volatility monthly simple returns</t>
  </si>
  <si>
    <r>
      <rPr>
        <rFont val="宋体"/>
        <color theme="1"/>
        <sz val="12.0"/>
      </rPr>
      <t xml:space="preserve">Calculate </t>
    </r>
    <r>
      <rPr>
        <rFont val="Calibri (Body)"/>
        <color theme="1"/>
        <sz val="12.0"/>
        <u/>
      </rPr>
      <t>volatility</t>
    </r>
    <r>
      <rPr>
        <rFont val="宋体"/>
        <color theme="1"/>
        <sz val="12.0"/>
      </rPr>
      <t xml:space="preserve"> of monthly   continuously compounded   returns of the </t>
    </r>
    <r>
      <rPr>
        <rFont val="Calibri (Body)"/>
        <color rgb="FF0432FF"/>
        <sz val="12.0"/>
      </rPr>
      <t xml:space="preserve">US Equity Market   </t>
    </r>
    <r>
      <rPr>
        <rFont val="宋体"/>
        <color theme="1"/>
        <sz val="12.0"/>
      </rPr>
      <t xml:space="preserve"> </t>
    </r>
  </si>
  <si>
    <r>
      <rPr>
        <rFont val="宋体"/>
        <color theme="1"/>
        <sz val="12.0"/>
      </rPr>
      <t xml:space="preserve">Calculate </t>
    </r>
    <r>
      <rPr>
        <rFont val="Calibri (Body)"/>
        <color theme="1"/>
        <sz val="12.0"/>
        <u/>
      </rPr>
      <t>volatility</t>
    </r>
    <r>
      <rPr>
        <rFont val="宋体"/>
        <color theme="1"/>
        <sz val="12.0"/>
      </rPr>
      <t xml:space="preserve"> of   monthly continuously compounded   returns of the  </t>
    </r>
    <r>
      <rPr>
        <rFont val="Calibri (Body)"/>
        <color rgb="FFE36C09"/>
        <sz val="12.0"/>
      </rPr>
      <t xml:space="preserve">SV portfolio  </t>
    </r>
    <r>
      <rPr>
        <rFont val="宋体"/>
        <color theme="1"/>
        <sz val="12.0"/>
      </rPr>
      <t xml:space="preserve">  </t>
    </r>
  </si>
  <si>
    <r>
      <rPr>
        <rFont val="宋体"/>
        <color theme="1"/>
        <sz val="12.0"/>
      </rPr>
      <t xml:space="preserve">Calculate </t>
    </r>
    <r>
      <rPr>
        <rFont val="Calibri (Body)"/>
        <color theme="1"/>
        <sz val="12.0"/>
        <u/>
      </rPr>
      <t>correlation</t>
    </r>
    <r>
      <rPr>
        <rFont val="宋体"/>
        <color theme="1"/>
        <sz val="12.0"/>
      </rPr>
      <t xml:space="preserve"> between     monthly continuously compounded returns of the US Equity Market and the SV portfolio    </t>
    </r>
  </si>
  <si>
    <r>
      <rPr>
        <rFont val="SimSun"/>
        <color theme="1"/>
        <sz val="12.0"/>
      </rPr>
      <t xml:space="preserve">Calculate </t>
    </r>
    <r>
      <rPr>
        <rFont val="Calibri (Body)"/>
        <color theme="1"/>
        <sz val="12.0"/>
        <u/>
      </rPr>
      <t>percent</t>
    </r>
    <r>
      <rPr>
        <rFont val="宋体"/>
        <color theme="1"/>
        <sz val="12.0"/>
        <u/>
      </rPr>
      <t xml:space="preserve"> of negative </t>
    </r>
    <r>
      <rPr>
        <rFont val="宋体"/>
        <color theme="1"/>
        <sz val="12.0"/>
      </rPr>
      <t xml:space="preserve">  monthly simple returns of the </t>
    </r>
    <r>
      <rPr>
        <rFont val="Calibri (Body)"/>
        <color rgb="FF0432FF"/>
        <sz val="12.0"/>
      </rPr>
      <t>US Equity Market</t>
    </r>
    <r>
      <rPr>
        <rFont val="宋体"/>
        <color theme="1"/>
        <sz val="12.0"/>
      </rPr>
      <t xml:space="preserve">    </t>
    </r>
  </si>
  <si>
    <t>SV percentage negative annual returns</t>
  </si>
  <si>
    <r>
      <rPr>
        <rFont val="宋体"/>
        <color theme="1"/>
        <sz val="12.0"/>
      </rPr>
      <t xml:space="preserve">Calculate </t>
    </r>
    <r>
      <rPr>
        <rFont val="Calibri (Body)"/>
        <color theme="1"/>
        <sz val="12.0"/>
        <u/>
      </rPr>
      <t>percent</t>
    </r>
    <r>
      <rPr>
        <rFont val="宋体"/>
        <color theme="1"/>
        <sz val="12.0"/>
        <u/>
      </rPr>
      <t xml:space="preserve"> of negative </t>
    </r>
    <r>
      <rPr>
        <rFont val="宋体"/>
        <color theme="1"/>
        <sz val="12.0"/>
      </rPr>
      <t xml:space="preserve">monthly simple returns of the </t>
    </r>
    <r>
      <rPr>
        <rFont val="Calibri (Body)"/>
        <color rgb="FFE36C09"/>
        <sz val="12.0"/>
      </rPr>
      <t xml:space="preserve">SV portfolio </t>
    </r>
    <r>
      <rPr>
        <rFont val="Calibri (Body)"/>
        <color theme="1"/>
        <sz val="12.0"/>
      </rPr>
      <t xml:space="preserve">in </t>
    </r>
    <r>
      <rPr>
        <rFont val="Calibri (Body)"/>
        <color theme="1"/>
        <sz val="12.0"/>
        <u/>
      </rPr>
      <t>excess</t>
    </r>
    <r>
      <rPr>
        <rFont val="Calibri (Body)"/>
        <color theme="1"/>
        <sz val="12.0"/>
      </rPr>
      <t xml:space="preserve"> of the US Equity Market returns</t>
    </r>
  </si>
  <si>
    <r>
      <rPr>
        <rFont val="SimSun"/>
        <color theme="1"/>
        <sz val="12.0"/>
      </rPr>
      <t xml:space="preserve">Calculate </t>
    </r>
    <r>
      <rPr>
        <rFont val="Arial"/>
        <color theme="1"/>
        <sz val="12.0"/>
        <u/>
      </rPr>
      <t>annual</t>
    </r>
    <r>
      <rPr>
        <rFont val="Arial"/>
        <color theme="1"/>
        <sz val="12.0"/>
      </rPr>
      <t xml:space="preserve"> simple  returns of the </t>
    </r>
    <r>
      <rPr>
        <rFont val="Arial"/>
        <color rgb="FF0432FF"/>
        <sz val="12.0"/>
      </rPr>
      <t xml:space="preserve">US Equity Market </t>
    </r>
    <r>
      <rPr>
        <rFont val="Arial"/>
        <color theme="1"/>
        <sz val="12.0"/>
      </rPr>
      <t xml:space="preserve">for the years in the preceding column </t>
    </r>
  </si>
  <si>
    <r>
      <rPr>
        <rFont val="SimSun"/>
        <color theme="1"/>
        <sz val="12.0"/>
      </rPr>
      <t xml:space="preserve">Calculate </t>
    </r>
    <r>
      <rPr>
        <rFont val="Calibri (Body)"/>
        <color theme="1"/>
        <sz val="12.0"/>
        <u/>
      </rPr>
      <t>annual</t>
    </r>
    <r>
      <rPr>
        <rFont val="宋体"/>
        <color theme="1"/>
        <sz val="12.0"/>
      </rPr>
      <t xml:space="preserve"> simple  returns of the  </t>
    </r>
    <r>
      <rPr>
        <rFont val="Calibri (Body)"/>
        <color rgb="FFE36C09"/>
        <sz val="12.0"/>
      </rPr>
      <t>SV portfolio</t>
    </r>
    <r>
      <rPr>
        <rFont val="宋体"/>
        <color theme="1"/>
        <sz val="12.0"/>
      </rPr>
      <t xml:space="preserve"> for the same years</t>
    </r>
  </si>
  <si>
    <r>
      <rPr>
        <rFont val="宋体"/>
        <color theme="1"/>
        <sz val="12.0"/>
      </rPr>
      <t xml:space="preserve">Calculate  annual simple returns of the </t>
    </r>
    <r>
      <rPr>
        <rFont val="Calibri (Body)"/>
        <color rgb="FFE36C09"/>
        <sz val="12.0"/>
      </rPr>
      <t>SV portfolio</t>
    </r>
    <r>
      <rPr>
        <rFont val="宋体"/>
        <color theme="1"/>
        <sz val="12.0"/>
      </rPr>
      <t xml:space="preserve"> in </t>
    </r>
    <r>
      <rPr>
        <rFont val="Calibri (Body)"/>
        <color theme="1"/>
        <sz val="12.0"/>
        <u/>
      </rPr>
      <t>excess</t>
    </r>
    <r>
      <rPr>
        <rFont val="宋体"/>
        <color theme="1"/>
        <sz val="12.0"/>
      </rPr>
      <t xml:space="preserve"> of the US Equity Market returns</t>
    </r>
  </si>
  <si>
    <r>
      <rPr>
        <rFont val="宋体"/>
        <color theme="1"/>
        <sz val="12.0"/>
      </rPr>
      <t xml:space="preserve">Convert annual simple returns of the </t>
    </r>
    <r>
      <rPr>
        <rFont val="Calibri (Body)"/>
        <color rgb="FF0432FF"/>
        <sz val="12.0"/>
      </rPr>
      <t>US Equity Market</t>
    </r>
    <r>
      <rPr>
        <rFont val="宋体"/>
        <color theme="1"/>
        <sz val="12.0"/>
      </rPr>
      <t xml:space="preserve"> into annual continuously compounded  returns</t>
    </r>
  </si>
  <si>
    <r>
      <rPr>
        <rFont val="Arial"/>
        <color theme="1"/>
        <sz val="12.0"/>
      </rPr>
      <t xml:space="preserve">Calculate the arithmetic </t>
    </r>
    <r>
      <rPr>
        <rFont val="Arial"/>
        <color theme="1"/>
        <sz val="12.0"/>
        <u/>
      </rPr>
      <t>average</t>
    </r>
    <r>
      <rPr>
        <rFont val="Arial"/>
        <color theme="1"/>
        <sz val="12.0"/>
      </rPr>
      <t xml:space="preserve"> of  annual simple returns of the </t>
    </r>
    <r>
      <rPr>
        <rFont val="Arial"/>
        <color rgb="FF0432FF"/>
        <sz val="12.0"/>
      </rPr>
      <t>US Equity Market</t>
    </r>
  </si>
  <si>
    <r>
      <rPr>
        <rFont val="宋体"/>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annual simple returns of the </t>
    </r>
    <r>
      <rPr>
        <rFont val="Calibri (Body)"/>
        <color rgb="FFE36C09"/>
        <sz val="12.0"/>
      </rPr>
      <t>SV portfolio</t>
    </r>
  </si>
  <si>
    <r>
      <rPr>
        <rFont val="宋体"/>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annual simple returns of the </t>
    </r>
    <r>
      <rPr>
        <rFont val="Calibri (Body)"/>
        <color rgb="FFE36C09"/>
        <sz val="12.0"/>
      </rPr>
      <t xml:space="preserve">SV portfolio </t>
    </r>
    <r>
      <rPr>
        <rFont val="Calibri (Body)"/>
        <color theme="1"/>
        <sz val="12.0"/>
      </rPr>
      <t xml:space="preserve">in </t>
    </r>
    <r>
      <rPr>
        <rFont val="Calibri (Body)"/>
        <color theme="1"/>
        <sz val="12.0"/>
        <u/>
      </rPr>
      <t>excess</t>
    </r>
    <r>
      <rPr>
        <rFont val="Calibri (Body)"/>
        <color theme="1"/>
        <sz val="12.0"/>
      </rPr>
      <t xml:space="preserve"> of the US Equity Market returns</t>
    </r>
  </si>
  <si>
    <r>
      <rPr>
        <rFont val="宋体"/>
        <color theme="1"/>
        <sz val="12.0"/>
      </rPr>
      <t xml:space="preserve">Calculate the </t>
    </r>
    <r>
      <rPr>
        <rFont val="Calibri (Body)"/>
        <color theme="1"/>
        <sz val="12.0"/>
        <u/>
      </rPr>
      <t xml:space="preserve">geometric </t>
    </r>
    <r>
      <rPr>
        <rFont val="宋体"/>
        <color theme="1"/>
        <sz val="12.0"/>
      </rPr>
      <t xml:space="preserve"> </t>
    </r>
    <r>
      <rPr>
        <rFont val="Calibri (Body)"/>
        <color theme="1"/>
        <sz val="12.0"/>
        <u/>
      </rPr>
      <t xml:space="preserve">average </t>
    </r>
    <r>
      <rPr>
        <rFont val="宋体"/>
        <color theme="1"/>
        <sz val="12.0"/>
      </rPr>
      <t xml:space="preserve"> of annual returns of the </t>
    </r>
    <r>
      <rPr>
        <rFont val="Calibri (Body)"/>
        <color rgb="FF0432FF"/>
        <sz val="12.0"/>
      </rPr>
      <t xml:space="preserve">US Equity Market </t>
    </r>
  </si>
  <si>
    <r>
      <rPr>
        <rFont val="SimSun"/>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annual continuously compounded returns</t>
    </r>
    <r>
      <rPr>
        <rFont val="Calibri (Body)"/>
        <color theme="1"/>
        <sz val="12.0"/>
      </rPr>
      <t xml:space="preserve"> of the </t>
    </r>
    <r>
      <rPr>
        <rFont val="Calibri (Body)"/>
        <color rgb="FF0432FF"/>
        <sz val="12.0"/>
      </rPr>
      <t xml:space="preserve">US Equity Market </t>
    </r>
    <r>
      <rPr>
        <rFont val="Calibri (Body)"/>
        <color rgb="FF00B050"/>
        <sz val="12.0"/>
      </rPr>
      <t>This is to illustrate the difference in the magnitude of various types of average returns</t>
    </r>
  </si>
  <si>
    <r>
      <rPr>
        <rFont val="宋体"/>
        <color theme="1"/>
        <sz val="12.0"/>
      </rPr>
      <t xml:space="preserve">Calculate the </t>
    </r>
    <r>
      <rPr>
        <rFont val="Calibri (Body)"/>
        <color theme="1"/>
        <sz val="12.0"/>
        <u/>
      </rPr>
      <t xml:space="preserve">geometric </t>
    </r>
    <r>
      <rPr>
        <rFont val="宋体"/>
        <color theme="1"/>
        <sz val="12.0"/>
      </rPr>
      <t xml:space="preserve"> </t>
    </r>
    <r>
      <rPr>
        <rFont val="Calibri (Body)"/>
        <color theme="1"/>
        <sz val="12.0"/>
        <u/>
      </rPr>
      <t xml:space="preserve">average </t>
    </r>
    <r>
      <rPr>
        <rFont val="宋体"/>
        <color theme="1"/>
        <sz val="12.0"/>
      </rPr>
      <t xml:space="preserve"> of annual returns of the </t>
    </r>
    <r>
      <rPr>
        <rFont val="Calibri (Body)"/>
        <color rgb="FFE36C09"/>
        <sz val="12.0"/>
      </rPr>
      <t>SV portfolio</t>
    </r>
  </si>
  <si>
    <r>
      <rPr>
        <rFont val="宋体"/>
        <color theme="1"/>
        <sz val="12.0"/>
      </rPr>
      <t xml:space="preserve">Calculate the </t>
    </r>
    <r>
      <rPr>
        <rFont val="Calibri (Body)"/>
        <color theme="1"/>
        <sz val="12.0"/>
        <u/>
      </rPr>
      <t>difference</t>
    </r>
    <r>
      <rPr>
        <rFont val="宋体"/>
        <color theme="1"/>
        <sz val="12.0"/>
      </rPr>
      <t xml:space="preserve"> between the geometric average of annual  returns of the SV portfolio and that of the </t>
    </r>
    <r>
      <rPr>
        <rFont val="Calibri (Body)"/>
        <color theme="1"/>
        <sz val="12.0"/>
      </rPr>
      <t>US Equity Market</t>
    </r>
    <r>
      <rPr>
        <rFont val="宋体"/>
        <color theme="1"/>
        <sz val="12.0"/>
      </rPr>
      <t>.</t>
    </r>
    <r>
      <rPr>
        <rFont val="宋体"/>
        <color theme="1"/>
        <sz val="12.0"/>
      </rPr>
      <t xml:space="preserve"> </t>
    </r>
    <r>
      <rPr>
        <rFont val="Calibri (Body)"/>
        <color rgb="FF00B050"/>
        <sz val="12.0"/>
      </rPr>
      <t xml:space="preserve">This is to illustrate the SV portfolio historical outperformance </t>
    </r>
  </si>
  <si>
    <r>
      <rPr>
        <rFont val="宋体"/>
        <color theme="1"/>
        <sz val="12.0"/>
      </rPr>
      <t xml:space="preserve">Calculate </t>
    </r>
    <r>
      <rPr>
        <rFont val="Calibri (Body)"/>
        <color theme="1"/>
        <sz val="12.0"/>
        <u/>
      </rPr>
      <t>volatility</t>
    </r>
    <r>
      <rPr>
        <rFont val="宋体"/>
        <color theme="1"/>
        <sz val="12.0"/>
      </rPr>
      <t xml:space="preserve"> of   annual simple  returns of the </t>
    </r>
    <r>
      <rPr>
        <rFont val="Calibri (Body)"/>
        <color rgb="FF0432FF"/>
        <sz val="12.0"/>
      </rPr>
      <t>US Equity Market</t>
    </r>
    <r>
      <rPr>
        <rFont val="宋体"/>
        <color theme="1"/>
        <sz val="12.0"/>
      </rPr>
      <t xml:space="preserve"> </t>
    </r>
  </si>
  <si>
    <r>
      <rPr>
        <rFont val="Arial"/>
        <color theme="1"/>
        <sz val="12.0"/>
      </rPr>
      <t xml:space="preserve">Calculate </t>
    </r>
    <r>
      <rPr>
        <rFont val="Arial"/>
        <color theme="1"/>
        <sz val="12.0"/>
        <u/>
      </rPr>
      <t>volatility</t>
    </r>
    <r>
      <rPr>
        <rFont val="Arial"/>
        <color theme="1"/>
        <sz val="12.0"/>
      </rPr>
      <t xml:space="preserve"> of    annual simple  returns of the </t>
    </r>
    <r>
      <rPr>
        <rFont val="Arial"/>
        <color rgb="FFE36C09"/>
        <sz val="12.0"/>
      </rPr>
      <t>SV portfolio</t>
    </r>
    <r>
      <rPr>
        <rFont val="Arial"/>
        <color theme="1"/>
        <sz val="12.0"/>
      </rPr>
      <t xml:space="preserve">. </t>
    </r>
    <r>
      <rPr>
        <rFont val="Arial"/>
        <color rgb="FF00B050"/>
        <sz val="12.0"/>
      </rPr>
      <t xml:space="preserve">This is to illustrate that risk of the SV portfolio is  higher than risk of the overall US Equity Market </t>
    </r>
  </si>
  <si>
    <r>
      <rPr>
        <rFont val="宋体"/>
        <color theme="1"/>
        <sz val="12.0"/>
      </rPr>
      <t xml:space="preserve">Calculate </t>
    </r>
    <r>
      <rPr>
        <rFont val="Calibri (Body)"/>
        <color theme="1"/>
        <sz val="12.0"/>
        <u/>
      </rPr>
      <t>correlation</t>
    </r>
    <r>
      <rPr>
        <rFont val="宋体"/>
        <color theme="1"/>
        <sz val="12.0"/>
      </rPr>
      <t xml:space="preserve"> between     annual simple  returns of the US Equity Market and the SV portfolio</t>
    </r>
  </si>
  <si>
    <r>
      <rPr>
        <rFont val="SimSun"/>
        <color theme="1"/>
        <sz val="12.0"/>
      </rPr>
      <t xml:space="preserve">Calculate </t>
    </r>
    <r>
      <rPr>
        <rFont val="Calibri (Body)"/>
        <color theme="1"/>
        <sz val="12.0"/>
        <u/>
      </rPr>
      <t>beta</t>
    </r>
    <r>
      <rPr>
        <rFont val="宋体"/>
        <color theme="1"/>
        <sz val="12.0"/>
      </rPr>
      <t xml:space="preserve"> of annual simple   returns of the SV portfolio to the US Equity Market. </t>
    </r>
    <r>
      <rPr>
        <rFont val="Calibri (Body)"/>
        <color rgb="FF00B050"/>
        <sz val="12.0"/>
      </rPr>
      <t xml:space="preserve">This is to illustrate that beta of the SV portfolio is higher than 1 </t>
    </r>
  </si>
  <si>
    <r>
      <rPr>
        <rFont val="SimSun"/>
        <color theme="1"/>
        <sz val="12.0"/>
      </rPr>
      <t xml:space="preserve">Calculate </t>
    </r>
    <r>
      <rPr>
        <rFont val="Arial"/>
        <color theme="1"/>
        <sz val="12.0"/>
        <u/>
      </rPr>
      <t>volatility</t>
    </r>
    <r>
      <rPr>
        <rFont val="Arial"/>
        <color theme="1"/>
        <sz val="12.0"/>
      </rPr>
      <t xml:space="preserve"> of simple annual  returns  of the </t>
    </r>
    <r>
      <rPr>
        <rFont val="Arial"/>
        <color rgb="FFE36C09"/>
        <sz val="12.0"/>
      </rPr>
      <t xml:space="preserve">SV portfolio </t>
    </r>
    <r>
      <rPr>
        <rFont val="Arial"/>
        <color theme="1"/>
        <sz val="12.0"/>
      </rPr>
      <t xml:space="preserve">in </t>
    </r>
    <r>
      <rPr>
        <rFont val="Arial"/>
        <color theme="1"/>
        <sz val="12.0"/>
        <u/>
      </rPr>
      <t>excess</t>
    </r>
    <r>
      <rPr>
        <rFont val="Arial"/>
        <color theme="1"/>
        <sz val="12.0"/>
      </rPr>
      <t xml:space="preserve"> of the US Equity Market returns (tracking error). </t>
    </r>
    <r>
      <rPr>
        <rFont val="Arial"/>
        <color rgb="FF00B050"/>
        <sz val="12.0"/>
      </rPr>
      <t>This is to illustrate that the SV portfolio tracking error is almost as high as volatility of the US Equity Market</t>
    </r>
  </si>
  <si>
    <r>
      <rPr>
        <rFont val="SimSun"/>
        <color theme="1"/>
        <sz val="12.0"/>
      </rPr>
      <t xml:space="preserve">Estimate </t>
    </r>
    <r>
      <rPr>
        <rFont val="Arial"/>
        <color theme="1"/>
        <sz val="12.0"/>
        <u/>
      </rPr>
      <t>volatility</t>
    </r>
    <r>
      <rPr>
        <rFont val="Arial"/>
        <color theme="1"/>
        <sz val="12.0"/>
      </rPr>
      <t xml:space="preserve"> of annual simple returns by using volatility of monthly simple returns of the </t>
    </r>
    <r>
      <rPr>
        <rFont val="Arial"/>
        <color rgb="FF0432FF"/>
        <sz val="12.0"/>
      </rPr>
      <t xml:space="preserve">US Equity Market. </t>
    </r>
    <r>
      <rPr>
        <rFont val="Arial"/>
        <color rgb="FF00B050"/>
        <sz val="12.0"/>
      </rPr>
      <t>This is to illustrate that the conventional formula underestimates volatility of simple returns over longer time horizons because of violations of the iid assumption, in addition to being technically incorrect for simple returns</t>
    </r>
  </si>
  <si>
    <r>
      <rPr>
        <rFont val="SimSun"/>
        <color theme="1"/>
        <sz val="12.0"/>
      </rPr>
      <t xml:space="preserve">Calculate </t>
    </r>
    <r>
      <rPr>
        <rFont val="Arial"/>
        <color theme="1"/>
        <sz val="12.0"/>
        <u/>
      </rPr>
      <t>volatility</t>
    </r>
    <r>
      <rPr>
        <rFont val="Arial"/>
        <color theme="1"/>
        <sz val="12.0"/>
      </rPr>
      <t xml:space="preserve"> of   annual continuously compounded  returns of the </t>
    </r>
    <r>
      <rPr>
        <rFont val="Arial"/>
        <color rgb="FF0432FF"/>
        <sz val="12.0"/>
      </rPr>
      <t>US Equity Market</t>
    </r>
    <r>
      <rPr>
        <rFont val="Arial"/>
        <color theme="1"/>
        <sz val="12.0"/>
      </rPr>
      <t xml:space="preserve"> </t>
    </r>
  </si>
  <si>
    <r>
      <rPr>
        <rFont val="SimSun"/>
        <color theme="1"/>
        <sz val="12.0"/>
      </rPr>
      <t xml:space="preserve">Estimate </t>
    </r>
    <r>
      <rPr>
        <rFont val="Arial"/>
        <color theme="1"/>
        <sz val="12.0"/>
        <u/>
      </rPr>
      <t>volatility</t>
    </r>
    <r>
      <rPr>
        <rFont val="Arial"/>
        <color theme="1"/>
        <sz val="12.0"/>
      </rPr>
      <t xml:space="preserve"> of annual continuously compounded  returns by using volatility of monthly continuously compounded  returns of the </t>
    </r>
    <r>
      <rPr>
        <rFont val="Arial"/>
        <color rgb="FF0432FF"/>
        <sz val="12.0"/>
      </rPr>
      <t xml:space="preserve">US Equity Market. </t>
    </r>
    <r>
      <rPr>
        <rFont val="Arial"/>
        <color rgb="FF00B050"/>
        <sz val="12.0"/>
      </rPr>
      <t xml:space="preserve">This is to illustrate   that the  formula s*sqrt(t) is not precise even for continuously compounded returns because of violations of the iid assumption </t>
    </r>
  </si>
  <si>
    <r>
      <rPr>
        <rFont val="Arial"/>
        <color theme="1"/>
        <sz val="12.0"/>
      </rPr>
      <t xml:space="preserve">Estimate the arithmetic </t>
    </r>
    <r>
      <rPr>
        <rFont val="Arial"/>
        <color theme="1"/>
        <sz val="12.0"/>
        <u/>
      </rPr>
      <t xml:space="preserve">average </t>
    </r>
    <r>
      <rPr>
        <rFont val="Arial"/>
        <color theme="1"/>
        <sz val="12.0"/>
      </rPr>
      <t xml:space="preserve">of annual simple returns by using the average and volatility of monthly continuously compounded returns of the </t>
    </r>
    <r>
      <rPr>
        <rFont val="Arial"/>
        <color rgb="FF0432FF"/>
        <sz val="12.0"/>
      </rPr>
      <t>US Equity Market</t>
    </r>
    <r>
      <rPr>
        <rFont val="Arial"/>
        <color theme="1"/>
        <sz val="12.0"/>
      </rPr>
      <t xml:space="preserve">. </t>
    </r>
    <r>
      <rPr>
        <rFont val="Arial"/>
        <color rgb="FF00B050"/>
        <sz val="12.0"/>
      </rPr>
      <t xml:space="preserve">This is to illustrate that the formula derived in class gives a reasonable estimate </t>
    </r>
  </si>
  <si>
    <r>
      <rPr>
        <rFont val="Arial"/>
        <color theme="1"/>
        <sz val="12.0"/>
      </rPr>
      <t xml:space="preserve">Estimate </t>
    </r>
    <r>
      <rPr>
        <rFont val="Arial"/>
        <color theme="1"/>
        <sz val="12.0"/>
        <u/>
      </rPr>
      <t>volatility</t>
    </r>
    <r>
      <rPr>
        <rFont val="Arial"/>
        <color theme="1"/>
        <sz val="12.0"/>
      </rPr>
      <t xml:space="preserve"> of annual simple returns by using the average and volatility of monthly continuously compounded  returns of</t>
    </r>
    <r>
      <rPr>
        <rFont val="Arial"/>
        <color rgb="FF0C0C0C"/>
        <sz val="12.0"/>
      </rPr>
      <t xml:space="preserve"> the</t>
    </r>
    <r>
      <rPr>
        <rFont val="Arial"/>
        <color rgb="FF0432FF"/>
        <sz val="12.0"/>
      </rPr>
      <t xml:space="preserve"> US Equity Market</t>
    </r>
    <r>
      <rPr>
        <rFont val="Arial"/>
        <color theme="1"/>
        <sz val="12.0"/>
      </rPr>
      <t xml:space="preserve">. </t>
    </r>
    <r>
      <rPr>
        <rFont val="Arial"/>
        <color rgb="FF00B050"/>
        <sz val="12.0"/>
      </rPr>
      <t>This is to illustrate that the formula derived in class gives a reasonable estimate for volatility of long-term simple returns</t>
    </r>
  </si>
  <si>
    <r>
      <rPr>
        <rFont val="Arial"/>
        <color theme="1"/>
        <sz val="12.0"/>
      </rPr>
      <t xml:space="preserve">Estimate volatility of annual simple returns of the </t>
    </r>
    <r>
      <rPr>
        <rFont val="Arial"/>
        <color rgb="FFE36C09"/>
        <sz val="12.0"/>
      </rPr>
      <t xml:space="preserve">SV portfolio </t>
    </r>
    <r>
      <rPr>
        <rFont val="Arial"/>
        <color theme="1"/>
        <sz val="12.0"/>
      </rPr>
      <t xml:space="preserve">in </t>
    </r>
    <r>
      <rPr>
        <rFont val="Arial"/>
        <color theme="1"/>
        <sz val="12.0"/>
        <u/>
      </rPr>
      <t>excess</t>
    </r>
    <r>
      <rPr>
        <rFont val="Arial"/>
        <color theme="1"/>
        <sz val="12.0"/>
      </rPr>
      <t xml:space="preserve"> of the US Equity Market returns (tracking error) by using the averages, volatilities and correlation between monthly  continuously compounded  returns of the US Equity Market and the SV portfolio. </t>
    </r>
    <r>
      <rPr>
        <rFont val="Arial"/>
        <color rgb="FFFF0000"/>
        <sz val="12.0"/>
      </rPr>
      <t>It's better to break the formula down into the three components (two vars and one cov) , calculate them separately, and then add them up and take the square root</t>
    </r>
  </si>
  <si>
    <r>
      <rPr>
        <rFont val="Arial"/>
        <color theme="1"/>
        <sz val="12.0"/>
      </rPr>
      <t xml:space="preserve">Estimate the </t>
    </r>
    <r>
      <rPr>
        <rFont val="Arial"/>
        <color theme="1"/>
        <sz val="12.0"/>
        <u/>
      </rPr>
      <t xml:space="preserve">average </t>
    </r>
    <r>
      <rPr>
        <rFont val="Arial"/>
        <color theme="1"/>
        <sz val="12.0"/>
      </rPr>
      <t xml:space="preserve">of annual continuously compounded returns by using the average and volatility of annual simple returns of the </t>
    </r>
    <r>
      <rPr>
        <rFont val="Arial"/>
        <color rgb="FF0432FF"/>
        <sz val="12.0"/>
      </rPr>
      <t>US Equity Market</t>
    </r>
    <r>
      <rPr>
        <rFont val="Arial"/>
        <color theme="1"/>
        <sz val="12.0"/>
      </rPr>
      <t xml:space="preserve">. </t>
    </r>
    <r>
      <rPr>
        <rFont val="Arial"/>
        <color rgb="FF00B050"/>
        <sz val="12.0"/>
      </rPr>
      <t xml:space="preserve">This is to illustrate that the formula derived in class gives a reasonable estimate </t>
    </r>
  </si>
  <si>
    <r>
      <rPr>
        <rFont val="Arial"/>
        <color theme="1"/>
        <sz val="12.0"/>
      </rPr>
      <t xml:space="preserve">Estimate </t>
    </r>
    <r>
      <rPr>
        <rFont val="Arial"/>
        <color theme="1"/>
        <sz val="12.0"/>
        <u/>
      </rPr>
      <t>volatility</t>
    </r>
    <r>
      <rPr>
        <rFont val="Arial"/>
        <color theme="1"/>
        <sz val="12.0"/>
      </rPr>
      <t xml:space="preserve"> of annual continuously compounded returns by using the average and volatility of annual simple returns of the </t>
    </r>
    <r>
      <rPr>
        <rFont val="Arial"/>
        <color rgb="FF0432FF"/>
        <sz val="12.0"/>
      </rPr>
      <t>US Equity Market</t>
    </r>
    <r>
      <rPr>
        <rFont val="Arial"/>
        <color theme="1"/>
        <sz val="12.0"/>
      </rPr>
      <t xml:space="preserve">. </t>
    </r>
    <r>
      <rPr>
        <rFont val="Arial"/>
        <color rgb="FF00B050"/>
        <sz val="12.0"/>
      </rPr>
      <t>This is to illustrate   that the formula derived in class gives a reasonable estimate</t>
    </r>
  </si>
  <si>
    <r>
      <rPr>
        <rFont val="Arial"/>
        <color theme="1"/>
        <sz val="12.0"/>
      </rPr>
      <t xml:space="preserve">Calculate </t>
    </r>
    <r>
      <rPr>
        <rFont val="Arial"/>
        <color theme="1"/>
        <sz val="12.0"/>
        <u/>
      </rPr>
      <t>percent of negative</t>
    </r>
    <r>
      <rPr>
        <rFont val="Arial"/>
        <color theme="1"/>
        <sz val="12.0"/>
      </rPr>
      <t xml:space="preserve"> annual simple returns of the </t>
    </r>
    <r>
      <rPr>
        <rFont val="Arial"/>
        <color rgb="FF0432FF"/>
        <sz val="12.0"/>
      </rPr>
      <t>US Equity Market</t>
    </r>
    <r>
      <rPr>
        <rFont val="Arial"/>
        <color theme="1"/>
        <sz val="12.0"/>
      </rPr>
      <t xml:space="preserve">. </t>
    </r>
    <r>
      <rPr>
        <rFont val="Arial"/>
        <color rgb="FF00B050"/>
        <sz val="12.0"/>
      </rPr>
      <t>The answer should be lower than the answer for monthly returns. This is to illustrate that probability of negative returns decreases as the time horizon increases, assuming positive expected return</t>
    </r>
  </si>
  <si>
    <r>
      <rPr>
        <rFont val="Arial"/>
        <color theme="1"/>
        <sz val="12.0"/>
      </rPr>
      <t xml:space="preserve">Calculate </t>
    </r>
    <r>
      <rPr>
        <rFont val="Arial"/>
        <color theme="1"/>
        <sz val="12.0"/>
        <u/>
      </rPr>
      <t>percent of negative</t>
    </r>
    <r>
      <rPr>
        <rFont val="Arial"/>
        <color theme="1"/>
        <sz val="12.0"/>
      </rPr>
      <t xml:space="preserve"> annual simple  returns of the </t>
    </r>
    <r>
      <rPr>
        <rFont val="Arial"/>
        <color rgb="FFE36C09"/>
        <sz val="12.0"/>
      </rPr>
      <t xml:space="preserve">SV portfolio </t>
    </r>
    <r>
      <rPr>
        <rFont val="Arial"/>
        <color theme="1"/>
        <sz val="12.0"/>
      </rPr>
      <t xml:space="preserve">in </t>
    </r>
    <r>
      <rPr>
        <rFont val="Arial"/>
        <color theme="1"/>
        <sz val="12.0"/>
        <u/>
      </rPr>
      <t>excess</t>
    </r>
    <r>
      <rPr>
        <rFont val="Arial"/>
        <color theme="1"/>
        <sz val="12.0"/>
      </rPr>
      <t xml:space="preserve"> of the US Equity Market returns. </t>
    </r>
    <r>
      <rPr>
        <rFont val="Arial"/>
        <color rgb="FF00B050"/>
        <sz val="12.0"/>
      </rPr>
      <t>The answer should be lower than the answer for monthly returns. This is to illustrate that probability of negative returns decreases as the time horizon increases, assuming positive expected return</t>
    </r>
  </si>
  <si>
    <r>
      <rPr>
        <rFont val="Arial"/>
        <color theme="1"/>
        <sz val="12.0"/>
      </rPr>
      <t xml:space="preserve">Calculate  3-year simple returns of the </t>
    </r>
    <r>
      <rPr>
        <rFont val="Arial"/>
        <color rgb="FF0432FF"/>
        <sz val="12.0"/>
      </rPr>
      <t xml:space="preserve">US Equity Market </t>
    </r>
    <r>
      <rPr>
        <rFont val="Arial"/>
        <color theme="1"/>
        <sz val="12.0"/>
      </rPr>
      <t xml:space="preserve">for the year-ends in the preceding column </t>
    </r>
  </si>
  <si>
    <r>
      <rPr>
        <rFont val="宋体"/>
        <color theme="1"/>
        <sz val="12.0"/>
      </rPr>
      <t xml:space="preserve">Calculate  3-year simple returns of the </t>
    </r>
    <r>
      <rPr>
        <rFont val="Calibri (Body)"/>
        <color rgb="FFE36C09"/>
        <sz val="12.0"/>
      </rPr>
      <t>SV portfolio</t>
    </r>
    <r>
      <rPr>
        <rFont val="宋体"/>
        <color theme="1"/>
        <sz val="12.0"/>
      </rPr>
      <t xml:space="preserve"> for the same year-ends</t>
    </r>
  </si>
  <si>
    <r>
      <rPr>
        <rFont val="宋体"/>
        <color theme="1"/>
        <sz val="12.0"/>
      </rPr>
      <t xml:space="preserve">Calculate  3-year simple returns of the </t>
    </r>
    <r>
      <rPr>
        <rFont val="Calibri (Body)"/>
        <color rgb="FFE36C09"/>
        <sz val="12.0"/>
      </rPr>
      <t>SV portfolio</t>
    </r>
    <r>
      <rPr>
        <rFont val="宋体"/>
        <color theme="1"/>
        <sz val="12.0"/>
      </rPr>
      <t xml:space="preserve"> in </t>
    </r>
    <r>
      <rPr>
        <rFont val="Calibri (Body)"/>
        <color theme="1"/>
        <sz val="12.0"/>
        <u/>
      </rPr>
      <t>excess</t>
    </r>
    <r>
      <rPr>
        <rFont val="宋体"/>
        <color theme="1"/>
        <sz val="12.0"/>
      </rPr>
      <t xml:space="preserve"> of the US Equity Market returns</t>
    </r>
  </si>
  <si>
    <r>
      <rPr>
        <rFont val="宋体"/>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3-year simple returns of the </t>
    </r>
    <r>
      <rPr>
        <rFont val="Calibri (Body)"/>
        <color rgb="FF0432FF"/>
        <sz val="12.0"/>
      </rPr>
      <t>US Equity Market</t>
    </r>
  </si>
  <si>
    <r>
      <rPr>
        <rFont val="宋体"/>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3-year simple returns of the </t>
    </r>
    <r>
      <rPr>
        <rFont val="Calibri (Body)"/>
        <color rgb="FFE36C09"/>
        <sz val="12.0"/>
      </rPr>
      <t>SV portfolio</t>
    </r>
  </si>
  <si>
    <r>
      <rPr>
        <rFont val="宋体"/>
        <color theme="1"/>
        <sz val="12.0"/>
      </rPr>
      <t xml:space="preserve">Calculate the </t>
    </r>
    <r>
      <rPr>
        <rFont val="Calibri (Body)"/>
        <color theme="1"/>
        <sz val="12.0"/>
      </rPr>
      <t>arithmetic</t>
    </r>
    <r>
      <rPr>
        <rFont val="宋体"/>
        <color theme="1"/>
        <sz val="12.0"/>
      </rPr>
      <t xml:space="preserve"> </t>
    </r>
    <r>
      <rPr>
        <rFont val="Calibri (Body)"/>
        <color theme="1"/>
        <sz val="12.0"/>
        <u/>
      </rPr>
      <t>average</t>
    </r>
    <r>
      <rPr>
        <rFont val="宋体"/>
        <color theme="1"/>
        <sz val="12.0"/>
      </rPr>
      <t xml:space="preserve"> of 3-year simple returns of the </t>
    </r>
    <r>
      <rPr>
        <rFont val="Calibri (Body)"/>
        <color rgb="FFE36C09"/>
        <sz val="12.0"/>
      </rPr>
      <t xml:space="preserve">SV portfolio </t>
    </r>
    <r>
      <rPr>
        <rFont val="Calibri (Body)"/>
        <color theme="1"/>
        <sz val="12.0"/>
      </rPr>
      <t xml:space="preserve">in </t>
    </r>
    <r>
      <rPr>
        <rFont val="Calibri (Body)"/>
        <color theme="1"/>
        <sz val="12.0"/>
        <u/>
      </rPr>
      <t>excess</t>
    </r>
    <r>
      <rPr>
        <rFont val="Calibri (Body)"/>
        <color theme="1"/>
        <sz val="12.0"/>
      </rPr>
      <t xml:space="preserve"> of the US Equity Market returns. </t>
    </r>
    <r>
      <rPr>
        <rFont val="Calibri (Body)"/>
        <color rgb="FF00B050"/>
        <sz val="12.0"/>
      </rPr>
      <t>This is to illustrate that differences in returns increase with the time horizon even for highly correlated assets</t>
    </r>
  </si>
  <si>
    <r>
      <rPr>
        <rFont val="Arial"/>
        <color theme="1"/>
        <sz val="12.0"/>
      </rPr>
      <t xml:space="preserve">Estimate the arithmetic </t>
    </r>
    <r>
      <rPr>
        <rFont val="Arial"/>
        <color theme="1"/>
        <sz val="12.0"/>
        <u/>
      </rPr>
      <t xml:space="preserve">average </t>
    </r>
    <r>
      <rPr>
        <rFont val="Arial"/>
        <color theme="1"/>
        <sz val="12.0"/>
      </rPr>
      <t xml:space="preserve">of 3-year simple returns by using the average and volatility of monthly continuously compounded returns of the </t>
    </r>
    <r>
      <rPr>
        <rFont val="Arial"/>
        <color rgb="FF0432FF"/>
        <sz val="12.0"/>
      </rPr>
      <t>US Equity Market</t>
    </r>
    <r>
      <rPr>
        <rFont val="Arial"/>
        <color theme="1"/>
        <sz val="12.0"/>
      </rPr>
      <t xml:space="preserve">. </t>
    </r>
    <r>
      <rPr>
        <rFont val="Arial"/>
        <color rgb="FF00B050"/>
        <sz val="12.0"/>
      </rPr>
      <t xml:space="preserve">This is to illustrate that the formula derived in class gives a reasonable estimate over longer time horizons </t>
    </r>
  </si>
  <si>
    <r>
      <rPr>
        <rFont val="宋体"/>
        <color theme="1"/>
        <sz val="12.0"/>
      </rPr>
      <t xml:space="preserve">Calculate </t>
    </r>
    <r>
      <rPr>
        <rFont val="Calibri (Body)"/>
        <color theme="1"/>
        <sz val="12.0"/>
        <u/>
      </rPr>
      <t>volatility</t>
    </r>
    <r>
      <rPr>
        <rFont val="宋体"/>
        <color theme="1"/>
        <sz val="12.0"/>
      </rPr>
      <t xml:space="preserve"> of 3-year simple returns of the </t>
    </r>
    <r>
      <rPr>
        <rFont val="Calibri (Body)"/>
        <color rgb="FF0432FF"/>
        <sz val="12.0"/>
      </rPr>
      <t>US Equity Market</t>
    </r>
  </si>
  <si>
    <r>
      <rPr>
        <rFont val="Arial"/>
        <color theme="1"/>
        <sz val="12.0"/>
      </rPr>
      <t xml:space="preserve">Estimate </t>
    </r>
    <r>
      <rPr>
        <rFont val="Arial"/>
        <color theme="1"/>
        <sz val="12.0"/>
        <u/>
      </rPr>
      <t>volatility</t>
    </r>
    <r>
      <rPr>
        <rFont val="Arial"/>
        <color theme="1"/>
        <sz val="12.0"/>
      </rPr>
      <t xml:space="preserve"> of 3-year simple returns of the </t>
    </r>
    <r>
      <rPr>
        <rFont val="Arial"/>
        <color rgb="FF0432FF"/>
        <sz val="12.0"/>
      </rPr>
      <t>US Equity Market</t>
    </r>
    <r>
      <rPr>
        <rFont val="Arial"/>
        <color theme="1"/>
        <sz val="12.0"/>
      </rPr>
      <t xml:space="preserve">  by using  the  approximation s*sqrt(t), where s is volatility of simple monthly returns. </t>
    </r>
    <r>
      <rPr>
        <rFont val="Arial"/>
        <color rgb="FF00B050"/>
        <sz val="12.0"/>
      </rPr>
      <t xml:space="preserve">This is to illustrate   that the longer the time horizon, the bigger the potential underestimation with the conventional formula </t>
    </r>
    <r>
      <rPr>
        <rFont val="Arial"/>
        <color theme="1"/>
        <sz val="12.0"/>
      </rPr>
      <t xml:space="preserve">  </t>
    </r>
  </si>
  <si>
    <r>
      <rPr>
        <rFont val="Arial"/>
        <color theme="1"/>
        <sz val="12.0"/>
      </rPr>
      <t xml:space="preserve">Estimate </t>
    </r>
    <r>
      <rPr>
        <rFont val="Arial"/>
        <color theme="1"/>
        <sz val="12.0"/>
        <u/>
      </rPr>
      <t>volatility</t>
    </r>
    <r>
      <rPr>
        <rFont val="Arial"/>
        <color theme="1"/>
        <sz val="12.0"/>
      </rPr>
      <t xml:space="preserve"> of 3-year simple returns of the </t>
    </r>
    <r>
      <rPr>
        <rFont val="Arial"/>
        <color rgb="FF0432FF"/>
        <sz val="12.0"/>
      </rPr>
      <t>US Equity Market</t>
    </r>
    <r>
      <rPr>
        <rFont val="Arial"/>
        <color theme="1"/>
        <sz val="12.0"/>
      </rPr>
      <t xml:space="preserve"> by using the average and volatility of  monthly continuously compounded returns. </t>
    </r>
    <r>
      <rPr>
        <rFont val="Arial"/>
        <color rgb="FF00B050"/>
        <sz val="12.0"/>
      </rPr>
      <t xml:space="preserve">This is to illustrate that the formula derived in class gives a reasonable estimate for volatility of long-term simple returns </t>
    </r>
    <r>
      <rPr>
        <rFont val="Arial"/>
        <color theme="1"/>
        <sz val="12.0"/>
      </rPr>
      <t xml:space="preserve">    </t>
    </r>
  </si>
  <si>
    <r>
      <rPr>
        <rFont val="Arial"/>
        <color theme="1"/>
        <sz val="12.0"/>
      </rPr>
      <t xml:space="preserve">Calculate </t>
    </r>
    <r>
      <rPr>
        <rFont val="Arial"/>
        <color theme="1"/>
        <sz val="12.0"/>
        <u/>
      </rPr>
      <t>percent of negative</t>
    </r>
    <r>
      <rPr>
        <rFont val="Arial"/>
        <color theme="1"/>
        <sz val="12.0"/>
      </rPr>
      <t xml:space="preserve"> 3-year returns of the </t>
    </r>
    <r>
      <rPr>
        <rFont val="Arial"/>
        <color rgb="FF0432FF"/>
        <sz val="12.0"/>
      </rPr>
      <t>US Equity Market</t>
    </r>
    <r>
      <rPr>
        <rFont val="Arial"/>
        <color theme="1"/>
        <sz val="12.0"/>
      </rPr>
      <t xml:space="preserve">. </t>
    </r>
    <r>
      <rPr>
        <rFont val="Arial"/>
        <color rgb="FF00B050"/>
        <sz val="12.0"/>
      </rPr>
      <t>This is to illustrate that probability of losing money in equities decreases as the time horizon increases, assuming positive expected return</t>
    </r>
  </si>
  <si>
    <r>
      <rPr>
        <rFont val="宋体"/>
        <color theme="1"/>
        <sz val="12.0"/>
      </rPr>
      <t xml:space="preserve"> </t>
    </r>
    <r>
      <rPr>
        <rFont val="Calibri (Body)"/>
        <color rgb="FF0432FF"/>
        <sz val="12.0"/>
      </rPr>
      <t>US Equity Market</t>
    </r>
    <r>
      <rPr>
        <rFont val="宋体"/>
        <color theme="1"/>
        <sz val="12.0"/>
      </rPr>
      <t xml:space="preserve"> monthly simple  returns</t>
    </r>
  </si>
  <si>
    <r>
      <rPr>
        <rFont val="宋体"/>
        <color theme="1"/>
        <sz val="12.0"/>
      </rPr>
      <t xml:space="preserve">Calculate </t>
    </r>
    <r>
      <rPr>
        <rFont val="Calibri (Body)"/>
        <color rgb="FF0432FF"/>
        <sz val="12.0"/>
      </rPr>
      <t>US</t>
    </r>
    <r>
      <rPr>
        <rFont val="宋体"/>
        <color theme="1"/>
        <sz val="12.0"/>
      </rPr>
      <t xml:space="preserve"> </t>
    </r>
    <r>
      <rPr>
        <rFont val="Calibri (Body)"/>
        <color rgb="FF0432FF"/>
        <sz val="12.0"/>
      </rPr>
      <t>Equity Market</t>
    </r>
    <r>
      <rPr>
        <rFont val="宋体"/>
        <color theme="1"/>
        <sz val="12.0"/>
      </rPr>
      <t xml:space="preserve"> compounded payoffs (growth of  $1) for each month, starting with $1 on 12/1926</t>
    </r>
  </si>
  <si>
    <r>
      <rPr>
        <rFont val="宋体"/>
        <color theme="1"/>
        <sz val="12.0"/>
      </rPr>
      <t xml:space="preserve">Calculate </t>
    </r>
    <r>
      <rPr>
        <rFont val="Calibri (Body)"/>
        <color rgb="FF0432FF"/>
        <sz val="12.0"/>
      </rPr>
      <t>US</t>
    </r>
    <r>
      <rPr>
        <rFont val="宋体"/>
        <color theme="1"/>
        <sz val="12.0"/>
      </rPr>
      <t xml:space="preserve"> </t>
    </r>
    <r>
      <rPr>
        <rFont val="Calibri (Body)"/>
        <color rgb="FF0432FF"/>
        <sz val="12.0"/>
      </rPr>
      <t>Equity Market</t>
    </r>
    <r>
      <rPr>
        <rFont val="宋体"/>
        <color theme="1"/>
        <sz val="12.0"/>
      </rPr>
      <t xml:space="preserve"> high water mark for each month</t>
    </r>
  </si>
  <si>
    <r>
      <rPr>
        <rFont val="宋体"/>
        <color theme="1"/>
        <sz val="12.0"/>
      </rPr>
      <t xml:space="preserve">Calculate </t>
    </r>
    <r>
      <rPr>
        <rFont val="Calibri (Body)"/>
        <color rgb="FF0432FF"/>
        <sz val="12.0"/>
      </rPr>
      <t>US</t>
    </r>
    <r>
      <rPr>
        <rFont val="宋体"/>
        <color theme="1"/>
        <sz val="12.0"/>
      </rPr>
      <t xml:space="preserve"> </t>
    </r>
    <r>
      <rPr>
        <rFont val="Calibri (Body)"/>
        <color rgb="FF0432FF"/>
        <sz val="12.0"/>
      </rPr>
      <t>Equity Market</t>
    </r>
    <r>
      <rPr>
        <rFont val="宋体"/>
        <color theme="1"/>
        <sz val="12.0"/>
      </rPr>
      <t xml:space="preserve"> drawdown for each month</t>
    </r>
  </si>
  <si>
    <r>
      <rPr>
        <rFont val="宋体"/>
        <color theme="1"/>
        <sz val="12.0"/>
      </rPr>
      <t xml:space="preserve">Calculate the average drawdown of the </t>
    </r>
    <r>
      <rPr>
        <rFont val="Calibri (Body)"/>
        <color rgb="FF0432FF"/>
        <sz val="12.0"/>
      </rPr>
      <t>US</t>
    </r>
    <r>
      <rPr>
        <rFont val="宋体"/>
        <color theme="1"/>
        <sz val="12.0"/>
      </rPr>
      <t xml:space="preserve"> </t>
    </r>
    <r>
      <rPr>
        <rFont val="Calibri (Body)"/>
        <color rgb="FF0432FF"/>
        <sz val="12.0"/>
      </rPr>
      <t>Equity Market since 12/1926</t>
    </r>
  </si>
  <si>
    <r>
      <rPr>
        <rFont val="宋体"/>
        <color theme="1"/>
        <sz val="12.0"/>
      </rPr>
      <t xml:space="preserve">Calculate the maximum drawdown of the </t>
    </r>
    <r>
      <rPr>
        <rFont val="Calibri (Body)"/>
        <color rgb="FF0432FF"/>
        <sz val="12.0"/>
      </rPr>
      <t>US</t>
    </r>
    <r>
      <rPr>
        <rFont val="宋体"/>
        <color theme="1"/>
        <sz val="12.0"/>
      </rPr>
      <t xml:space="preserve"> </t>
    </r>
    <r>
      <rPr>
        <rFont val="Calibri (Body)"/>
        <color rgb="FF0432FF"/>
        <sz val="12.0"/>
      </rPr>
      <t>Equity Market since 12/1926</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</si>
</sst>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
    <numFmt numFmtId="165" formatCode="_(* #,##0.00_);_(* \(#,##0.00\);_(* &quot;-&quot;??_);_(@_)"/>
    <numFmt numFmtId="166" formatCode="0.000000%"/>
    <numFmt numFmtId="167" formatCode="0.0000%"/>
  </numFmts>
  <fonts count="15">
    <font>
      <sz val="12.0"/>
      <color theme="1"/>
      <name val="Calibri"/>
      <scheme val="minor"/>
    </font>
    <font>
      <b/>
      <sz val="16.0"/>
      <color theme="1"/>
      <name val="SimSun"/>
    </font>
    <font>
      <sz val="16.0"/>
      <color theme="1"/>
      <name val="SimSun"/>
    </font>
    <font>
      <b/>
      <sz val="16.0"/>
      <color rgb="FF0432FF"/>
      <name val="SimSun"/>
    </font>
    <font>
      <b/>
      <sz val="16.0"/>
      <color rgb="FF0432FF"/>
      <name val="Calibri"/>
    </font>
    <font>
      <b/>
      <sz val="16.0"/>
      <color theme="5"/>
      <name val="SimSun"/>
    </font>
    <font>
      <b/>
      <sz val="16.0"/>
      <color rgb="FFFF0000"/>
      <name val="SimSun"/>
    </font>
    <font>
      <b/>
      <sz val="12.0"/>
      <color rgb="FFFF0000"/>
      <name val="SimSun"/>
    </font>
    <font>
      <b/>
      <sz val="12.0"/>
      <color theme="1"/>
      <name val="SimSun"/>
    </font>
    <font>
      <sz val="12.0"/>
      <color theme="1"/>
      <name val="SimSun"/>
    </font>
    <font>
      <b/>
      <sz val="12.0"/>
      <color rgb="FFC00000"/>
      <name val="SimSun"/>
    </font>
    <font>
      <color theme="1"/>
      <name val="Calibri"/>
      <scheme val="minor"/>
    </font>
    <font>
      <sz val="12.0"/>
      <color rgb="FF00B050"/>
      <name val="SimSun"/>
    </font>
    <font>
      <sz val="12.0"/>
      <color rgb="FFFF0000"/>
      <name val="SimSun"/>
    </font>
    <font>
      <sz val="12.0"/>
      <color theme="1"/>
      <name val="Calibri"/>
    </font>
  </fonts>
  <fills count="5">
    <fill>
      <patternFill patternType="none"/>
    </fill>
    <fill>
      <patternFill patternType="lightGray"/>
    </fill>
    <fill>
      <patternFill patternType="solid">
        <fgColor rgb="FF92D050"/>
        <bgColor rgb="FF92D050"/>
      </patternFill>
    </fill>
    <fill>
      <patternFill patternType="solid">
        <fgColor rgb="FFFF0000"/>
        <bgColor rgb="FFFF0000"/>
      </patternFill>
    </fill>
    <fill>
      <patternFill patternType="solid">
        <fgColor rgb="FFC6D9F0"/>
        <bgColor rgb="FFC6D9F0"/>
      </patternFill>
    </fill>
  </fills>
  <borders count="2">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shrinkToFit="0" vertical="top" wrapText="1"/>
    </xf>
    <xf borderId="0" fillId="0" fontId="3" numFmtId="0" xfId="0" applyFont="1"/>
    <xf borderId="1" fillId="2" fontId="1" numFmtId="0" xfId="0" applyAlignment="1" applyBorder="1" applyFill="1" applyFont="1">
      <alignment shrinkToFit="0" vertical="top" wrapText="1"/>
    </xf>
    <xf borderId="0" fillId="0" fontId="1" numFmtId="0" xfId="0" applyAlignment="1" applyFont="1">
      <alignment vertical="top"/>
    </xf>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Alignment="1" applyFont="1">
      <alignment horizontal="left" shrinkToFit="0" vertical="top" wrapText="1"/>
    </xf>
    <xf borderId="0" fillId="0" fontId="9" numFmtId="9" xfId="0" applyAlignment="1" applyFont="1" applyNumberFormat="1">
      <alignment horizontal="right"/>
    </xf>
    <xf borderId="0" fillId="0" fontId="9" numFmtId="9" xfId="0" applyAlignment="1" applyFont="1" applyNumberFormat="1">
      <alignment horizontal="left"/>
    </xf>
    <xf borderId="0" fillId="0" fontId="9" numFmtId="9" xfId="0" applyFont="1" applyNumberFormat="1"/>
    <xf borderId="0" fillId="3" fontId="9" numFmtId="9" xfId="0" applyAlignment="1" applyFill="1" applyFont="1" applyNumberFormat="1">
      <alignment horizontal="right"/>
    </xf>
    <xf borderId="0" fillId="0" fontId="9" numFmtId="0" xfId="0" applyFont="1"/>
    <xf borderId="0" fillId="0" fontId="10" numFmtId="9" xfId="0" applyFont="1" applyNumberFormat="1"/>
    <xf borderId="0" fillId="0" fontId="11" numFmtId="0" xfId="0" applyFont="1"/>
    <xf borderId="0" fillId="0" fontId="9" numFmtId="0" xfId="0" applyAlignment="1" applyFont="1">
      <alignment horizontal="left"/>
    </xf>
    <xf borderId="0" fillId="0" fontId="9" numFmtId="10" xfId="0" applyAlignment="1" applyFont="1" applyNumberFormat="1">
      <alignment horizontal="right" shrinkToFit="0" wrapText="1"/>
    </xf>
    <xf borderId="0" fillId="0" fontId="9" numFmtId="0" xfId="0" applyAlignment="1" applyFont="1">
      <alignment horizontal="right" shrinkToFit="0" wrapText="1"/>
    </xf>
    <xf borderId="0" fillId="0" fontId="9" numFmtId="0" xfId="0" applyAlignment="1" applyFont="1">
      <alignment horizontal="right" readingOrder="0" shrinkToFit="0" wrapText="1"/>
    </xf>
    <xf borderId="0" fillId="0" fontId="9" numFmtId="0" xfId="0" applyAlignment="1" applyFont="1">
      <alignment shrinkToFit="0" wrapText="1"/>
    </xf>
    <xf borderId="0" fillId="0" fontId="9" numFmtId="0" xfId="0" applyAlignment="1" applyFont="1">
      <alignment readingOrder="0" shrinkToFit="0" wrapText="1"/>
    </xf>
    <xf borderId="0" fillId="0" fontId="9" numFmtId="10" xfId="0" applyFont="1" applyNumberFormat="1"/>
    <xf borderId="1" fillId="4" fontId="9" numFmtId="10" xfId="0" applyBorder="1" applyFill="1" applyFont="1" applyNumberFormat="1"/>
    <xf borderId="1" fillId="4" fontId="9" numFmtId="10" xfId="0" applyAlignment="1" applyBorder="1" applyFont="1" applyNumberFormat="1">
      <alignment horizontal="right"/>
    </xf>
    <xf borderId="1" fillId="4" fontId="9" numFmtId="164" xfId="0" applyAlignment="1" applyBorder="1" applyFont="1" applyNumberFormat="1">
      <alignment horizontal="right" shrinkToFit="0" wrapText="1"/>
    </xf>
    <xf borderId="1" fillId="4" fontId="9" numFmtId="9" xfId="0" applyAlignment="1" applyBorder="1" applyFont="1" applyNumberFormat="1">
      <alignment horizontal="right" readingOrder="0" shrinkToFit="0" wrapText="1"/>
    </xf>
    <xf borderId="1" fillId="4" fontId="9" numFmtId="9" xfId="0" applyAlignment="1" applyBorder="1" applyFont="1" applyNumberFormat="1">
      <alignment horizontal="right" readingOrder="0"/>
    </xf>
    <xf borderId="1" fillId="4" fontId="9" numFmtId="10" xfId="0" applyAlignment="1" applyBorder="1" applyFont="1" applyNumberFormat="1">
      <alignment shrinkToFit="0" wrapText="1"/>
    </xf>
    <xf borderId="1" fillId="4" fontId="9" numFmtId="10" xfId="0" applyAlignment="1" applyBorder="1" applyFont="1" applyNumberFormat="1">
      <alignment readingOrder="0"/>
    </xf>
    <xf borderId="1" fillId="4" fontId="9" numFmtId="165" xfId="0" applyBorder="1" applyFont="1" applyNumberFormat="1"/>
    <xf borderId="1" fillId="4" fontId="9" numFmtId="0" xfId="0" applyAlignment="1" applyBorder="1" applyFont="1">
      <alignment horizontal="right" readingOrder="0"/>
    </xf>
    <xf borderId="1" fillId="4" fontId="9" numFmtId="9" xfId="0" applyBorder="1" applyFont="1" applyNumberFormat="1"/>
    <xf borderId="0" fillId="0" fontId="9" numFmtId="165" xfId="0" applyFont="1" applyNumberFormat="1"/>
    <xf borderId="1" fillId="4" fontId="9" numFmtId="9" xfId="0" applyAlignment="1" applyBorder="1" applyFont="1" applyNumberFormat="1">
      <alignment horizontal="right" shrinkToFit="0" wrapText="1"/>
    </xf>
    <xf borderId="0" fillId="4" fontId="9" numFmtId="9" xfId="0" applyAlignment="1" applyFont="1" applyNumberFormat="1">
      <alignment horizontal="right" shrinkToFit="0" wrapText="1"/>
    </xf>
    <xf borderId="0" fillId="0" fontId="9" numFmtId="4" xfId="0" applyAlignment="1" applyFont="1" applyNumberFormat="1">
      <alignment horizontal="right"/>
    </xf>
    <xf borderId="0" fillId="0" fontId="9" numFmtId="166" xfId="0" applyFont="1" applyNumberFormat="1"/>
    <xf borderId="0" fillId="0" fontId="9" numFmtId="167" xfId="0" applyFont="1" applyNumberFormat="1"/>
    <xf borderId="0" fillId="0" fontId="12" numFmtId="0" xfId="0" applyAlignment="1" applyFont="1">
      <alignment readingOrder="0" shrinkToFit="0" wrapText="1"/>
    </xf>
    <xf borderId="0" fillId="0" fontId="12" numFmtId="0" xfId="0" applyAlignment="1" applyFont="1">
      <alignment shrinkToFit="0" wrapText="1"/>
    </xf>
    <xf borderId="0" fillId="0" fontId="13" numFmtId="0" xfId="0" applyFont="1"/>
    <xf borderId="0" fillId="0" fontId="8" numFmtId="10" xfId="0" applyFont="1" applyNumberFormat="1"/>
    <xf borderId="0" fillId="0" fontId="9" numFmtId="17" xfId="0" applyFont="1" applyNumberFormat="1"/>
    <xf borderId="0" fillId="0" fontId="14" numFmtId="0" xfId="0" applyAlignment="1" applyFont="1">
      <alignment horizontal="right" vertical="bottom"/>
    </xf>
    <xf borderId="0" fillId="0" fontId="14" numFmtId="10" xfId="0" applyAlignment="1" applyFont="1" applyNumberFormat="1">
      <alignment horizontal="right" vertical="bottom"/>
    </xf>
    <xf borderId="0" fillId="0" fontId="14" numFmtId="2" xfId="0" applyAlignment="1" applyFont="1" applyNumberFormat="1">
      <alignment horizontal="right" vertical="bottom"/>
    </xf>
    <xf borderId="1" fillId="4" fontId="9" numFmtId="2" xfId="0" applyAlignment="1" applyBorder="1" applyFont="1" applyNumberFormat="1">
      <alignment horizontal="right" vertical="bottom"/>
    </xf>
    <xf borderId="1" fillId="4" fontId="9" numFmtId="10" xfId="0" applyAlignment="1" applyBorder="1" applyFont="1" applyNumberFormat="1">
      <alignment horizontal="right" vertical="bottom"/>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3-year simple returns of the SV portfolio 
in excess of the US Equity Market returns</a:t>
            </a:r>
          </a:p>
        </c:rich>
      </c:tx>
      <c:overlay val="0"/>
    </c:title>
    <c:plotArea>
      <c:layout/>
      <c:barChart>
        <c:barDir val="col"/>
        <c:ser>
          <c:idx val="0"/>
          <c:order val="0"/>
          <c:spPr>
            <a:solidFill>
              <a:srgbClr val="0432FF"/>
            </a:solidFill>
            <a:ln cmpd="sng">
              <a:solidFill>
                <a:srgbClr val="000000"/>
              </a:solidFill>
            </a:ln>
          </c:spPr>
          <c:dPt>
            <c:idx val="0"/>
            <c:spPr>
              <a:solidFill>
                <a:srgbClr val="C00000"/>
              </a:solidFill>
              <a:ln cmpd="sng">
                <a:solidFill>
                  <a:srgbClr val="000000"/>
                </a:solidFill>
              </a:ln>
            </c:spPr>
          </c:dPt>
          <c:dPt>
            <c:idx val="1"/>
            <c:spPr>
              <a:solidFill>
                <a:srgbClr val="C00000"/>
              </a:solidFill>
              <a:ln cmpd="sng">
                <a:solidFill>
                  <a:srgbClr val="000000"/>
                </a:solidFill>
              </a:ln>
            </c:spPr>
          </c:dPt>
          <c:dPt>
            <c:idx val="4"/>
            <c:spPr>
              <a:solidFill>
                <a:srgbClr val="C00000"/>
              </a:solidFill>
              <a:ln cmpd="sng">
                <a:solidFill>
                  <a:srgbClr val="000000"/>
                </a:solidFill>
              </a:ln>
            </c:spPr>
          </c:dPt>
          <c:dPt>
            <c:idx val="8"/>
            <c:spPr>
              <a:solidFill>
                <a:srgbClr val="C00000"/>
              </a:solidFill>
              <a:ln cmpd="sng">
                <a:solidFill>
                  <a:srgbClr val="000000"/>
                </a:solidFill>
              </a:ln>
            </c:spPr>
          </c:dPt>
          <c:dPt>
            <c:idx val="11"/>
            <c:spPr>
              <a:solidFill>
                <a:srgbClr val="C00000"/>
              </a:solidFill>
              <a:ln cmpd="sng">
                <a:solidFill>
                  <a:srgbClr val="000000"/>
                </a:solidFill>
              </a:ln>
            </c:spPr>
          </c:dPt>
          <c:dPt>
            <c:idx val="14"/>
            <c:spPr>
              <a:solidFill>
                <a:srgbClr val="C00000"/>
              </a:solidFill>
              <a:ln cmpd="sng">
                <a:solidFill>
                  <a:srgbClr val="000000"/>
                </a:solidFill>
              </a:ln>
            </c:spPr>
          </c:dPt>
          <c:dPt>
            <c:idx val="15"/>
            <c:spPr>
              <a:solidFill>
                <a:srgbClr val="C00000"/>
              </a:solidFill>
              <a:ln cmpd="sng">
                <a:solidFill>
                  <a:srgbClr val="000000"/>
                </a:solidFill>
              </a:ln>
            </c:spPr>
          </c:dPt>
          <c:dPt>
            <c:idx val="20"/>
            <c:spPr>
              <a:solidFill>
                <a:srgbClr val="C00000"/>
              </a:solidFill>
              <a:ln cmpd="sng">
                <a:solidFill>
                  <a:srgbClr val="000000"/>
                </a:solidFill>
              </a:ln>
            </c:spPr>
          </c:dPt>
          <c:dPt>
            <c:idx val="23"/>
            <c:spPr>
              <a:solidFill>
                <a:srgbClr val="C00000"/>
              </a:solidFill>
              <a:ln cmpd="sng">
                <a:solidFill>
                  <a:srgbClr val="000000"/>
                </a:solidFill>
              </a:ln>
            </c:spPr>
          </c:dPt>
          <c:dPt>
            <c:idx val="26"/>
            <c:spPr>
              <a:solidFill>
                <a:srgbClr val="C00000"/>
              </a:solidFill>
              <a:ln cmpd="sng">
                <a:solidFill>
                  <a:srgbClr val="000000"/>
                </a:solidFill>
              </a:ln>
            </c:spPr>
          </c:dPt>
          <c:dPt>
            <c:idx val="30"/>
            <c:spPr>
              <a:solidFill>
                <a:srgbClr val="C00000"/>
              </a:solidFill>
              <a:ln cmpd="sng">
                <a:solidFill>
                  <a:srgbClr val="000000"/>
                </a:solidFill>
              </a:ln>
            </c:spPr>
          </c:dPt>
          <c:cat>
            <c:strRef>
              <c:f>'Return stats'!$AR$2:$AR$33</c:f>
            </c:strRef>
          </c:cat>
          <c:val>
            <c:numRef>
              <c:f>'Return stats'!$AU$2:$AU$33</c:f>
              <c:numCache/>
            </c:numRef>
          </c:val>
        </c:ser>
        <c:axId val="322406799"/>
        <c:axId val="931467253"/>
      </c:barChart>
      <c:catAx>
        <c:axId val="3224067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mn-lt"/>
              </a:defRPr>
            </a:pPr>
          </a:p>
        </c:txPr>
        <c:crossAx val="931467253"/>
      </c:catAx>
      <c:valAx>
        <c:axId val="9314672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22406799"/>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757575"/>
                </a:solidFill>
                <a:latin typeface="+mn-lt"/>
              </a:defRPr>
            </a:pPr>
            <a:r>
              <a:rPr b="1" i="0" sz="1800">
                <a:solidFill>
                  <a:srgbClr val="757575"/>
                </a:solidFill>
                <a:latin typeface="+mn-lt"/>
              </a:rPr>
              <a:t>Cumulative Performance of US Equities
(growth of $1)</a:t>
            </a:r>
          </a:p>
        </c:rich>
      </c:tx>
      <c:overlay val="0"/>
    </c:title>
    <c:plotArea>
      <c:layout>
        <c:manualLayout>
          <c:xMode val="edge"/>
          <c:yMode val="edge"/>
          <c:x val="0.0491562506427808"/>
          <c:y val="0.1358101999989"/>
          <c:w val="0.92391205599787"/>
          <c:h val="0.720349257910164"/>
        </c:manualLayout>
      </c:layout>
      <c:lineChart>
        <c:varyColors val="0"/>
        <c:ser>
          <c:idx val="0"/>
          <c:order val="0"/>
          <c:spPr>
            <a:ln cmpd="sng" w="19050">
              <a:solidFill>
                <a:srgbClr val="4F81BD"/>
              </a:solidFill>
              <a:prstDash val="solid"/>
            </a:ln>
          </c:spPr>
          <c:marker>
            <c:symbol val="none"/>
          </c:marker>
          <c:cat>
            <c:strRef>
              <c:f>'Payoffs, HWM, DD'!$A$2:$A$1178</c:f>
            </c:strRef>
          </c:cat>
          <c:val>
            <c:numRef>
              <c:f>'Payoffs, HWM, DD'!$C$2:$C$1178</c:f>
              <c:numCache/>
            </c:numRef>
          </c:val>
          <c:smooth val="0"/>
        </c:ser>
        <c:axId val="1622236896"/>
        <c:axId val="965523985"/>
      </c:lineChart>
      <c:catAx>
        <c:axId val="16222368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1000">
                <a:solidFill>
                  <a:srgbClr val="000000"/>
                </a:solidFill>
                <a:latin typeface="+mn-lt"/>
              </a:defRPr>
            </a:pPr>
          </a:p>
        </c:txPr>
        <c:crossAx val="965523985"/>
      </c:catAx>
      <c:valAx>
        <c:axId val="9655239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mn-lt"/>
              </a:defRPr>
            </a:pPr>
          </a:p>
        </c:txPr>
        <c:crossAx val="1622236896"/>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757575"/>
                </a:solidFill>
                <a:latin typeface="+mn-lt"/>
              </a:defRPr>
            </a:pPr>
            <a:r>
              <a:rPr b="1" i="0" sz="1800">
                <a:solidFill>
                  <a:srgbClr val="757575"/>
                </a:solidFill>
                <a:latin typeface="+mn-lt"/>
              </a:rPr>
              <a:t>US Equities
high water marks</a:t>
            </a:r>
          </a:p>
        </c:rich>
      </c:tx>
      <c:overlay val="0"/>
    </c:title>
    <c:plotArea>
      <c:layout>
        <c:manualLayout>
          <c:xMode val="edge"/>
          <c:yMode val="edge"/>
          <c:x val="0.0491562506427808"/>
          <c:y val="0.1358101999989"/>
          <c:w val="0.92391205599787"/>
          <c:h val="0.720349257910164"/>
        </c:manualLayout>
      </c:layout>
      <c:lineChart>
        <c:varyColors val="0"/>
        <c:ser>
          <c:idx val="0"/>
          <c:order val="0"/>
          <c:spPr>
            <a:ln cmpd="sng" w="19050">
              <a:solidFill>
                <a:srgbClr val="4F81BD"/>
              </a:solidFill>
              <a:prstDash val="solid"/>
            </a:ln>
          </c:spPr>
          <c:marker>
            <c:symbol val="none"/>
          </c:marker>
          <c:cat>
            <c:strRef>
              <c:f>'Payoffs, HWM, DD'!$A$2:$A$1178</c:f>
            </c:strRef>
          </c:cat>
          <c:val>
            <c:numRef>
              <c:f>'Payoffs, HWM, DD'!$D$2:$D$1178</c:f>
              <c:numCache/>
            </c:numRef>
          </c:val>
          <c:smooth val="0"/>
        </c:ser>
        <c:axId val="27779436"/>
        <c:axId val="271579852"/>
      </c:lineChart>
      <c:catAx>
        <c:axId val="277794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1000">
                <a:solidFill>
                  <a:srgbClr val="000000"/>
                </a:solidFill>
                <a:latin typeface="+mn-lt"/>
              </a:defRPr>
            </a:pPr>
          </a:p>
        </c:txPr>
        <c:crossAx val="271579852"/>
      </c:catAx>
      <c:valAx>
        <c:axId val="2715798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mn-lt"/>
              </a:defRPr>
            </a:pPr>
          </a:p>
        </c:txPr>
        <c:crossAx val="27779436"/>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757575"/>
                </a:solidFill>
                <a:latin typeface="+mn-lt"/>
              </a:defRPr>
            </a:pPr>
            <a:r>
              <a:rPr b="1" i="0" sz="1800">
                <a:solidFill>
                  <a:srgbClr val="757575"/>
                </a:solidFill>
                <a:latin typeface="+mn-lt"/>
              </a:rPr>
              <a:t>US Equities
Drawdowns</a:t>
            </a:r>
          </a:p>
        </c:rich>
      </c:tx>
      <c:overlay val="0"/>
    </c:title>
    <c:plotArea>
      <c:layout>
        <c:manualLayout>
          <c:xMode val="edge"/>
          <c:yMode val="edge"/>
          <c:x val="0.0491562506427808"/>
          <c:y val="0.1358101999989"/>
          <c:w val="0.92391205599787"/>
          <c:h val="0.720349257910164"/>
        </c:manualLayout>
      </c:layout>
      <c:barChart>
        <c:barDir val="col"/>
        <c:ser>
          <c:idx val="0"/>
          <c:order val="0"/>
          <c:spPr>
            <a:solidFill>
              <a:schemeClr val="accent1"/>
            </a:solidFill>
            <a:ln cmpd="sng">
              <a:solidFill>
                <a:srgbClr val="000000"/>
              </a:solidFill>
            </a:ln>
          </c:spPr>
          <c:cat>
            <c:strRef>
              <c:f>'Payoffs, HWM, DD'!$A$2:$A$1178</c:f>
            </c:strRef>
          </c:cat>
          <c:val>
            <c:numRef>
              <c:f>'Payoffs, HWM, DD'!$E$2:$E$1178</c:f>
              <c:numCache/>
            </c:numRef>
          </c:val>
        </c:ser>
        <c:axId val="36581225"/>
        <c:axId val="2106843609"/>
      </c:barChart>
      <c:catAx>
        <c:axId val="365812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1000">
                <a:solidFill>
                  <a:srgbClr val="000000"/>
                </a:solidFill>
                <a:latin typeface="+mn-lt"/>
              </a:defRPr>
            </a:pPr>
          </a:p>
        </c:txPr>
        <c:crossAx val="2106843609"/>
      </c:catAx>
      <c:valAx>
        <c:axId val="21068436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000">
                <a:solidFill>
                  <a:srgbClr val="000000"/>
                </a:solidFill>
                <a:latin typeface="+mn-lt"/>
              </a:defRPr>
            </a:pPr>
          </a:p>
        </c:txPr>
        <c:crossAx val="36581225"/>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47</xdr:col>
      <xdr:colOff>314325</xdr:colOff>
      <xdr:row>3</xdr:row>
      <xdr:rowOff>0</xdr:rowOff>
    </xdr:from>
    <xdr:ext cx="7924800" cy="5638800"/>
    <xdr:graphicFrame>
      <xdr:nvGraphicFramePr>
        <xdr:cNvPr id="129029086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xdr:colOff>
      <xdr:row>1</xdr:row>
      <xdr:rowOff>9525</xdr:rowOff>
    </xdr:from>
    <xdr:ext cx="11801475" cy="7181850"/>
    <xdr:graphicFrame>
      <xdr:nvGraphicFramePr>
        <xdr:cNvPr id="78263046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35</xdr:row>
      <xdr:rowOff>0</xdr:rowOff>
    </xdr:from>
    <xdr:ext cx="11734800" cy="7229475"/>
    <xdr:graphicFrame>
      <xdr:nvGraphicFramePr>
        <xdr:cNvPr id="52610909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0</xdr:colOff>
      <xdr:row>69</xdr:row>
      <xdr:rowOff>0</xdr:rowOff>
    </xdr:from>
    <xdr:ext cx="11744325" cy="7096125"/>
    <xdr:graphicFrame>
      <xdr:nvGraphicFramePr>
        <xdr:cNvPr id="1717355696" name="Chart 4"/>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53.89"/>
  </cols>
  <sheetData>
    <row r="1" ht="22.5" customHeight="1">
      <c r="A1" s="1" t="s">
        <v>0</v>
      </c>
      <c r="B1" s="2"/>
      <c r="C1" s="2"/>
      <c r="D1" s="2"/>
      <c r="E1" s="2"/>
      <c r="F1" s="2"/>
      <c r="G1" s="2"/>
      <c r="H1" s="2"/>
      <c r="I1" s="2"/>
      <c r="J1" s="2"/>
      <c r="K1" s="2"/>
      <c r="L1" s="2"/>
      <c r="M1" s="2"/>
      <c r="N1" s="2"/>
      <c r="O1" s="2"/>
      <c r="P1" s="2"/>
      <c r="Q1" s="2"/>
      <c r="R1" s="2"/>
      <c r="S1" s="2"/>
      <c r="T1" s="2"/>
      <c r="U1" s="2"/>
      <c r="V1" s="2"/>
      <c r="W1" s="2"/>
      <c r="X1" s="2"/>
      <c r="Y1" s="2"/>
      <c r="Z1" s="2"/>
    </row>
    <row r="2" ht="45.0" customHeight="1">
      <c r="A2" s="3" t="s">
        <v>1</v>
      </c>
      <c r="B2" s="2"/>
      <c r="C2" s="2"/>
      <c r="D2" s="2"/>
      <c r="E2" s="2"/>
      <c r="F2" s="2"/>
      <c r="G2" s="2"/>
      <c r="H2" s="2"/>
      <c r="I2" s="2"/>
      <c r="J2" s="2"/>
      <c r="K2" s="2"/>
      <c r="L2" s="2"/>
      <c r="M2" s="2"/>
      <c r="N2" s="2"/>
      <c r="O2" s="2"/>
      <c r="P2" s="2"/>
      <c r="Q2" s="2"/>
      <c r="R2" s="2"/>
      <c r="S2" s="2"/>
      <c r="T2" s="2"/>
      <c r="U2" s="2"/>
      <c r="V2" s="2"/>
      <c r="W2" s="2"/>
      <c r="X2" s="2"/>
      <c r="Y2" s="2"/>
      <c r="Z2" s="2"/>
    </row>
    <row r="3" ht="22.5" customHeight="1">
      <c r="A3" s="4" t="s">
        <v>2</v>
      </c>
      <c r="B3" s="2"/>
      <c r="C3" s="2"/>
      <c r="D3" s="2"/>
      <c r="E3" s="2"/>
      <c r="F3" s="2"/>
      <c r="G3" s="2"/>
      <c r="H3" s="2"/>
      <c r="I3" s="2"/>
      <c r="J3" s="2"/>
      <c r="K3" s="2"/>
      <c r="L3" s="2"/>
      <c r="M3" s="2"/>
      <c r="N3" s="2"/>
      <c r="O3" s="2"/>
      <c r="P3" s="2"/>
      <c r="Q3" s="2"/>
      <c r="R3" s="2"/>
      <c r="S3" s="2"/>
      <c r="T3" s="2"/>
      <c r="U3" s="2"/>
      <c r="V3" s="2"/>
      <c r="W3" s="2"/>
      <c r="X3" s="2"/>
      <c r="Y3" s="2"/>
      <c r="Z3" s="2"/>
    </row>
    <row r="4" ht="22.5" customHeight="1">
      <c r="A4" s="1" t="s">
        <v>3</v>
      </c>
      <c r="B4" s="2"/>
      <c r="C4" s="2"/>
      <c r="D4" s="2"/>
      <c r="E4" s="2"/>
      <c r="F4" s="2"/>
      <c r="G4" s="2"/>
      <c r="H4" s="2"/>
      <c r="I4" s="2"/>
      <c r="J4" s="2"/>
      <c r="K4" s="2"/>
      <c r="L4" s="2"/>
      <c r="M4" s="2"/>
      <c r="N4" s="2"/>
      <c r="O4" s="2"/>
      <c r="P4" s="2"/>
      <c r="Q4" s="2"/>
      <c r="R4" s="2"/>
      <c r="S4" s="2"/>
      <c r="T4" s="2"/>
      <c r="U4" s="2"/>
      <c r="V4" s="2"/>
      <c r="W4" s="2"/>
      <c r="X4" s="2"/>
      <c r="Y4" s="2"/>
      <c r="Z4" s="2"/>
    </row>
    <row r="5" ht="22.5" customHeight="1">
      <c r="A5" s="1" t="s">
        <v>4</v>
      </c>
      <c r="B5" s="2"/>
      <c r="C5" s="2"/>
      <c r="D5" s="2"/>
      <c r="E5" s="2"/>
      <c r="F5" s="2"/>
      <c r="G5" s="2"/>
      <c r="H5" s="2"/>
      <c r="I5" s="2"/>
      <c r="J5" s="2"/>
      <c r="K5" s="2"/>
      <c r="L5" s="2"/>
      <c r="M5" s="2"/>
      <c r="N5" s="2"/>
      <c r="O5" s="2"/>
      <c r="P5" s="2"/>
      <c r="Q5" s="2"/>
      <c r="R5" s="2"/>
      <c r="S5" s="2"/>
      <c r="T5" s="2"/>
      <c r="U5" s="2"/>
      <c r="V5" s="2"/>
      <c r="W5" s="2"/>
      <c r="X5" s="2"/>
      <c r="Y5" s="2"/>
      <c r="Z5" s="2"/>
    </row>
    <row r="6" ht="22.5" customHeight="1">
      <c r="A6" s="1" t="s">
        <v>5</v>
      </c>
      <c r="B6" s="2"/>
      <c r="C6" s="2"/>
      <c r="D6" s="2"/>
      <c r="E6" s="2"/>
      <c r="F6" s="2"/>
      <c r="G6" s="2"/>
      <c r="H6" s="2"/>
      <c r="I6" s="2"/>
      <c r="J6" s="2"/>
      <c r="K6" s="2"/>
      <c r="L6" s="2"/>
      <c r="M6" s="2"/>
      <c r="N6" s="2"/>
      <c r="O6" s="2"/>
      <c r="P6" s="2"/>
      <c r="Q6" s="2"/>
      <c r="R6" s="2"/>
      <c r="S6" s="2"/>
      <c r="T6" s="2"/>
      <c r="U6" s="2"/>
      <c r="V6" s="2"/>
      <c r="W6" s="2"/>
      <c r="X6" s="2"/>
      <c r="Y6" s="2"/>
      <c r="Z6" s="2"/>
    </row>
    <row r="7" ht="66.75" customHeight="1">
      <c r="A7" s="5" t="s">
        <v>6</v>
      </c>
      <c r="B7" s="2"/>
      <c r="C7" s="2"/>
      <c r="D7" s="2"/>
      <c r="E7" s="2"/>
      <c r="F7" s="2"/>
      <c r="G7" s="2"/>
      <c r="H7" s="2"/>
      <c r="I7" s="2"/>
      <c r="J7" s="2"/>
      <c r="K7" s="2"/>
      <c r="L7" s="2"/>
      <c r="M7" s="2"/>
      <c r="N7" s="2"/>
      <c r="O7" s="2"/>
      <c r="P7" s="2"/>
      <c r="Q7" s="2"/>
      <c r="R7" s="2"/>
      <c r="S7" s="2"/>
      <c r="T7" s="2"/>
      <c r="U7" s="2"/>
      <c r="V7" s="2"/>
      <c r="W7" s="2"/>
      <c r="X7" s="2"/>
      <c r="Y7" s="2"/>
      <c r="Z7" s="2"/>
    </row>
    <row r="8" ht="22.5" customHeight="1">
      <c r="A8" s="1" t="s">
        <v>7</v>
      </c>
      <c r="B8" s="2"/>
      <c r="C8" s="2"/>
      <c r="D8" s="2"/>
      <c r="E8" s="2"/>
      <c r="F8" s="2"/>
      <c r="G8" s="2"/>
      <c r="H8" s="2"/>
      <c r="I8" s="2"/>
      <c r="J8" s="2"/>
      <c r="K8" s="2"/>
      <c r="L8" s="2"/>
      <c r="M8" s="2"/>
      <c r="N8" s="2"/>
      <c r="O8" s="2"/>
      <c r="P8" s="2"/>
      <c r="Q8" s="2"/>
      <c r="R8" s="2"/>
      <c r="S8" s="2"/>
      <c r="T8" s="2"/>
      <c r="U8" s="2"/>
      <c r="V8" s="2"/>
      <c r="W8" s="2"/>
      <c r="X8" s="2"/>
      <c r="Y8" s="2"/>
      <c r="Z8" s="2"/>
    </row>
    <row r="9" ht="48.0" customHeight="1">
      <c r="A9" s="3" t="s">
        <v>8</v>
      </c>
      <c r="B9" s="2"/>
      <c r="C9" s="2"/>
      <c r="D9" s="2"/>
      <c r="E9" s="2"/>
      <c r="F9" s="2"/>
      <c r="G9" s="2"/>
      <c r="H9" s="2"/>
      <c r="I9" s="2"/>
      <c r="J9" s="2"/>
      <c r="K9" s="2"/>
      <c r="L9" s="2"/>
      <c r="M9" s="2"/>
      <c r="N9" s="2"/>
      <c r="O9" s="2"/>
      <c r="P9" s="2"/>
      <c r="Q9" s="2"/>
      <c r="R9" s="2"/>
      <c r="S9" s="2"/>
      <c r="T9" s="2"/>
      <c r="U9" s="2"/>
      <c r="V9" s="2"/>
      <c r="W9" s="2"/>
      <c r="X9" s="2"/>
      <c r="Y9" s="2"/>
      <c r="Z9" s="2"/>
    </row>
    <row r="10" ht="22.5" customHeight="1">
      <c r="A10" s="6" t="s">
        <v>9</v>
      </c>
      <c r="B10" s="2"/>
      <c r="C10" s="2"/>
      <c r="D10" s="2"/>
      <c r="E10" s="2"/>
      <c r="F10" s="2"/>
      <c r="G10" s="2"/>
      <c r="H10" s="2"/>
      <c r="I10" s="2"/>
      <c r="J10" s="2"/>
      <c r="K10" s="2"/>
      <c r="L10" s="2"/>
      <c r="M10" s="2"/>
      <c r="N10" s="2"/>
      <c r="O10" s="2"/>
      <c r="P10" s="2"/>
      <c r="Q10" s="2"/>
      <c r="R10" s="2"/>
      <c r="S10" s="2"/>
      <c r="T10" s="2"/>
      <c r="U10" s="2"/>
      <c r="V10" s="2"/>
      <c r="W10" s="2"/>
      <c r="X10" s="2"/>
      <c r="Y10" s="2"/>
      <c r="Z10" s="2"/>
    </row>
    <row r="11" ht="22.5" customHeight="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ht="22.5" customHeight="1">
      <c r="A12" s="4" t="s">
        <v>11</v>
      </c>
      <c r="B12" s="2"/>
      <c r="C12" s="2"/>
      <c r="D12" s="2"/>
      <c r="E12" s="2"/>
      <c r="F12" s="2"/>
      <c r="G12" s="2"/>
      <c r="H12" s="2"/>
      <c r="I12" s="2"/>
      <c r="J12" s="2"/>
      <c r="K12" s="2"/>
      <c r="L12" s="2"/>
      <c r="M12" s="2"/>
      <c r="N12" s="2"/>
      <c r="O12" s="2"/>
      <c r="P12" s="2"/>
      <c r="Q12" s="2"/>
      <c r="R12" s="2"/>
      <c r="S12" s="2"/>
      <c r="T12" s="2"/>
      <c r="U12" s="2"/>
      <c r="V12" s="2"/>
      <c r="W12" s="2"/>
      <c r="X12" s="2"/>
      <c r="Y12" s="2"/>
      <c r="Z12" s="2"/>
    </row>
    <row r="13" ht="22.5" customHeight="1">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ht="22.5" customHeight="1">
      <c r="A14" s="8"/>
      <c r="B14" s="2"/>
      <c r="C14" s="2"/>
      <c r="D14" s="2"/>
      <c r="E14" s="2"/>
      <c r="F14" s="2"/>
      <c r="G14" s="2"/>
      <c r="H14" s="2"/>
      <c r="I14" s="2"/>
      <c r="J14" s="2"/>
      <c r="K14" s="2"/>
      <c r="L14" s="2"/>
      <c r="M14" s="2"/>
      <c r="N14" s="2"/>
      <c r="O14" s="2"/>
      <c r="P14" s="2"/>
      <c r="Q14" s="2"/>
      <c r="R14" s="2"/>
      <c r="S14" s="2"/>
      <c r="T14" s="2"/>
      <c r="U14" s="2"/>
      <c r="V14" s="2"/>
      <c r="W14" s="2"/>
      <c r="X14" s="2"/>
      <c r="Y14" s="2"/>
      <c r="Z14" s="2"/>
    </row>
    <row r="15" ht="22.5" customHeight="1">
      <c r="A15" s="8"/>
      <c r="B15" s="2"/>
      <c r="C15" s="2"/>
      <c r="D15" s="2"/>
      <c r="E15" s="2"/>
      <c r="F15" s="2"/>
      <c r="G15" s="2"/>
      <c r="H15" s="2"/>
      <c r="I15" s="2"/>
      <c r="J15" s="2"/>
      <c r="K15" s="2"/>
      <c r="L15" s="2"/>
      <c r="M15" s="2"/>
      <c r="N15" s="2"/>
      <c r="O15" s="2"/>
      <c r="P15" s="2"/>
      <c r="Q15" s="2"/>
      <c r="R15" s="2"/>
      <c r="S15" s="2"/>
      <c r="T15" s="2"/>
      <c r="U15" s="2"/>
      <c r="V15" s="2"/>
      <c r="W15" s="2"/>
      <c r="X15" s="2"/>
      <c r="Y15" s="2"/>
      <c r="Z15" s="2"/>
    </row>
    <row r="16" ht="18.0" customHeight="1">
      <c r="A16" s="9"/>
      <c r="B16" s="2"/>
      <c r="C16" s="2"/>
      <c r="D16" s="2"/>
      <c r="E16" s="2"/>
      <c r="F16" s="2"/>
      <c r="G16" s="2"/>
      <c r="H16" s="2"/>
      <c r="I16" s="2"/>
      <c r="J16" s="2"/>
      <c r="K16" s="2"/>
      <c r="L16" s="2"/>
      <c r="M16" s="2"/>
      <c r="N16" s="2"/>
      <c r="O16" s="2"/>
      <c r="P16" s="2"/>
      <c r="Q16" s="2"/>
      <c r="R16" s="2"/>
      <c r="S16" s="2"/>
      <c r="T16" s="2"/>
      <c r="U16" s="2"/>
      <c r="V16" s="2"/>
      <c r="W16" s="2"/>
      <c r="X16" s="2"/>
      <c r="Y16" s="2"/>
      <c r="Z16" s="2"/>
    </row>
    <row r="17" ht="2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2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2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2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2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2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2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2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2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2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2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2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2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2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2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2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2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2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2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2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2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2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2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2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2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2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2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2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2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2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2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2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2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2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2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2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2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2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2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2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2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2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2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2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2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2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2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2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2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2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2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2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2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2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2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2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2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2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2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2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2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2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2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2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2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2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2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2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2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2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2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2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2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2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2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2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2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2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2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2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2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4" width="13.89"/>
    <col customWidth="1" min="5" max="6" width="11.11"/>
    <col customWidth="1" min="7" max="7" width="12.0"/>
    <col customWidth="1" min="8" max="26" width="11.11"/>
  </cols>
  <sheetData>
    <row r="1" ht="17.25" customHeight="1">
      <c r="A1" s="10" t="s">
        <v>13</v>
      </c>
    </row>
    <row r="2" ht="17.25" customHeight="1">
      <c r="A2" s="11"/>
    </row>
    <row r="3" ht="37.5" customHeight="1">
      <c r="A3" s="12" t="s">
        <v>14</v>
      </c>
    </row>
    <row r="4" ht="17.25" customHeight="1">
      <c r="A4" s="13" t="s">
        <v>15</v>
      </c>
      <c r="B4" s="14" t="s">
        <v>16</v>
      </c>
      <c r="C4" s="15"/>
    </row>
    <row r="5" ht="17.25" customHeight="1">
      <c r="A5" s="13" t="s">
        <v>17</v>
      </c>
      <c r="B5" s="14" t="s">
        <v>18</v>
      </c>
      <c r="C5" s="15"/>
    </row>
    <row r="6" ht="17.25" customHeight="1">
      <c r="A6" s="16" t="s">
        <v>19</v>
      </c>
      <c r="B6" s="14" t="s">
        <v>20</v>
      </c>
      <c r="C6" s="15"/>
    </row>
    <row r="7" ht="17.25" customHeight="1">
      <c r="A7" s="13" t="s">
        <v>21</v>
      </c>
      <c r="B7" s="17" t="s">
        <v>22</v>
      </c>
      <c r="C7" s="15"/>
      <c r="D7" s="11"/>
    </row>
    <row r="8" ht="17.25" customHeight="1">
      <c r="A8" s="18"/>
      <c r="B8" s="15"/>
      <c r="C8" s="15"/>
    </row>
    <row r="9" ht="33.75" customHeight="1">
      <c r="A9" s="12" t="s">
        <v>23</v>
      </c>
    </row>
    <row r="10" ht="17.25" customHeight="1">
      <c r="A10" s="13" t="s">
        <v>15</v>
      </c>
      <c r="B10" s="15" t="s">
        <v>24</v>
      </c>
      <c r="C10" s="15"/>
    </row>
    <row r="11" ht="17.25" customHeight="1">
      <c r="A11" s="13" t="s">
        <v>17</v>
      </c>
      <c r="B11" s="15" t="s">
        <v>25</v>
      </c>
      <c r="C11" s="15"/>
    </row>
    <row r="12" ht="17.25" customHeight="1">
      <c r="A12" s="16" t="s">
        <v>19</v>
      </c>
      <c r="B12" s="14" t="s">
        <v>26</v>
      </c>
      <c r="C12" s="15"/>
    </row>
    <row r="13" ht="17.25" customHeight="1">
      <c r="A13" s="13" t="s">
        <v>21</v>
      </c>
      <c r="B13" s="15" t="s">
        <v>27</v>
      </c>
      <c r="C13" s="15"/>
    </row>
    <row r="14" ht="17.25" customHeight="1">
      <c r="A14" s="18"/>
      <c r="B14" s="15"/>
      <c r="C14" s="15"/>
    </row>
    <row r="15" ht="15.75" customHeight="1">
      <c r="A15" s="12" t="s">
        <v>28</v>
      </c>
    </row>
    <row r="16" ht="17.25" customHeight="1">
      <c r="A16" s="13" t="s">
        <v>15</v>
      </c>
      <c r="B16" s="19" t="s">
        <v>29</v>
      </c>
      <c r="C16" s="15"/>
    </row>
    <row r="17" ht="17.25" customHeight="1">
      <c r="A17" s="13" t="s">
        <v>17</v>
      </c>
      <c r="B17" s="19" t="s">
        <v>30</v>
      </c>
      <c r="C17" s="15"/>
      <c r="F17" s="11"/>
    </row>
    <row r="18" ht="17.25" customHeight="1">
      <c r="A18" s="13" t="s">
        <v>19</v>
      </c>
      <c r="B18" s="19" t="s">
        <v>31</v>
      </c>
      <c r="C18" s="15"/>
    </row>
    <row r="19" ht="17.25" customHeight="1">
      <c r="A19" s="16" t="s">
        <v>21</v>
      </c>
      <c r="B19" s="14" t="s">
        <v>32</v>
      </c>
      <c r="C19" s="15"/>
    </row>
    <row r="20" ht="17.25" customHeight="1"/>
    <row r="21" ht="17.25" customHeight="1">
      <c r="A21" s="19" t="s">
        <v>33</v>
      </c>
    </row>
    <row r="22" ht="17.25" customHeight="1">
      <c r="A22" s="16" t="s">
        <v>15</v>
      </c>
      <c r="B22" s="15">
        <v>0.3</v>
      </c>
    </row>
    <row r="23" ht="17.25" customHeight="1">
      <c r="A23" s="13" t="s">
        <v>17</v>
      </c>
      <c r="B23" s="15">
        <v>0.5</v>
      </c>
    </row>
    <row r="24" ht="17.25" customHeight="1">
      <c r="A24" s="13" t="s">
        <v>19</v>
      </c>
      <c r="B24" s="15">
        <v>0.7</v>
      </c>
    </row>
    <row r="25" ht="17.25" customHeight="1">
      <c r="A25" s="13" t="s">
        <v>21</v>
      </c>
      <c r="B25" s="15">
        <v>1.0</v>
      </c>
    </row>
    <row r="26" ht="17.25" customHeight="1"/>
    <row r="27" ht="17.25" customHeight="1">
      <c r="A27" s="20" t="s">
        <v>34</v>
      </c>
      <c r="B27" s="20"/>
      <c r="C27" s="20"/>
      <c r="D27" s="20"/>
      <c r="E27" s="20"/>
      <c r="F27" s="20"/>
      <c r="G27" s="20"/>
    </row>
    <row r="28" ht="17.25" customHeight="1">
      <c r="A28" s="16" t="s">
        <v>15</v>
      </c>
      <c r="B28" s="15">
        <v>-1.0</v>
      </c>
    </row>
    <row r="29" ht="17.25" customHeight="1">
      <c r="A29" s="13" t="s">
        <v>17</v>
      </c>
      <c r="B29" s="15">
        <v>-0.5</v>
      </c>
    </row>
    <row r="30" ht="17.25" customHeight="1">
      <c r="A30" s="13" t="s">
        <v>19</v>
      </c>
      <c r="B30" s="15">
        <v>0.0</v>
      </c>
    </row>
    <row r="31" ht="17.25" customHeight="1">
      <c r="A31" s="13" t="s">
        <v>21</v>
      </c>
      <c r="B31" s="15">
        <v>0.5</v>
      </c>
    </row>
    <row r="32" ht="17.25" customHeight="1"/>
    <row r="33" ht="17.25" customHeight="1">
      <c r="A33" s="20" t="s">
        <v>35</v>
      </c>
      <c r="B33" s="20"/>
      <c r="C33" s="20"/>
      <c r="D33" s="20"/>
      <c r="E33" s="20"/>
      <c r="F33" s="20"/>
      <c r="G33" s="20"/>
    </row>
    <row r="34" ht="17.25" customHeight="1">
      <c r="A34" s="13" t="s">
        <v>15</v>
      </c>
      <c r="B34" s="19" t="s">
        <v>36</v>
      </c>
    </row>
    <row r="35" ht="17.25" customHeight="1">
      <c r="A35" s="16" t="s">
        <v>17</v>
      </c>
      <c r="B35" s="19" t="s">
        <v>37</v>
      </c>
    </row>
    <row r="36" ht="17.25" customHeight="1">
      <c r="A36" s="13" t="s">
        <v>19</v>
      </c>
      <c r="B36" s="19" t="s">
        <v>38</v>
      </c>
    </row>
    <row r="37" ht="17.25" customHeight="1">
      <c r="A37" s="13" t="s">
        <v>21</v>
      </c>
      <c r="B37" s="19" t="s">
        <v>39</v>
      </c>
    </row>
    <row r="38" ht="17.25" customHeight="1"/>
    <row r="39" ht="17.25" customHeight="1">
      <c r="A39" s="11"/>
    </row>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3">
    <mergeCell ref="A3:G3"/>
    <mergeCell ref="A9:G9"/>
    <mergeCell ref="A15:G15"/>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9.11"/>
    <col customWidth="1" min="3" max="4" width="9.89"/>
    <col customWidth="1" min="5" max="5" width="9.67"/>
    <col customWidth="1" min="6" max="6" width="10.0"/>
    <col customWidth="1" min="7" max="16" width="9.67"/>
    <col customWidth="1" min="17" max="17" width="8.56"/>
    <col customWidth="1" min="18" max="18" width="9.44"/>
    <col customWidth="1" min="19" max="19" width="9.11"/>
    <col customWidth="1" min="20" max="24" width="10.11"/>
    <col customWidth="1" min="25" max="25" width="9.11"/>
    <col customWidth="1" min="26" max="26" width="10.33"/>
    <col customWidth="1" min="27" max="27" width="9.11"/>
    <col customWidth="1" min="28" max="28" width="12.78"/>
    <col customWidth="1" min="29" max="29" width="9.11"/>
    <col customWidth="1" min="30" max="30" width="10.33"/>
    <col customWidth="1" min="31" max="32" width="9.11"/>
    <col customWidth="1" min="33" max="33" width="10.11"/>
    <col customWidth="1" min="34" max="34" width="13.44"/>
    <col customWidth="1" min="35" max="35" width="9.89"/>
    <col customWidth="1" min="36" max="36" width="13.33"/>
    <col customWidth="1" min="37" max="37" width="10.89"/>
    <col customWidth="1" min="38" max="38" width="12.78"/>
    <col customWidth="1" min="39" max="39" width="17.22"/>
    <col customWidth="1" min="40" max="40" width="11.11"/>
    <col customWidth="1" min="41" max="41" width="11.67"/>
    <col customWidth="1" min="42" max="42" width="11.78"/>
    <col customWidth="1" min="43" max="43" width="13.78"/>
    <col customWidth="1" min="44" max="44" width="8.56"/>
    <col customWidth="1" min="45" max="45" width="9.33"/>
    <col customWidth="1" min="46" max="46" width="9.44"/>
    <col customWidth="1" min="47" max="47" width="10.33"/>
    <col customWidth="1" min="48" max="49" width="9.44"/>
    <col customWidth="1" min="50" max="50" width="12.0"/>
    <col customWidth="1" min="51" max="51" width="11.89"/>
    <col customWidth="1" min="52" max="52" width="10.0"/>
    <col customWidth="1" min="53" max="53" width="12.0"/>
    <col customWidth="1" min="54" max="54" width="12.33"/>
    <col customWidth="1" min="55" max="55" width="12.22"/>
    <col customWidth="1" min="56" max="57" width="8.56"/>
  </cols>
  <sheetData>
    <row r="1" ht="324.75" customHeight="1">
      <c r="A1" s="19" t="s">
        <v>40</v>
      </c>
      <c r="B1" s="21" t="s">
        <v>41</v>
      </c>
      <c r="C1" s="22" t="s">
        <v>42</v>
      </c>
      <c r="D1" s="23" t="s">
        <v>43</v>
      </c>
      <c r="E1" s="22" t="s">
        <v>44</v>
      </c>
      <c r="F1" s="22" t="s">
        <v>45</v>
      </c>
      <c r="G1" s="22" t="s">
        <v>46</v>
      </c>
      <c r="H1" s="22" t="s">
        <v>47</v>
      </c>
      <c r="I1" s="22" t="s">
        <v>48</v>
      </c>
      <c r="J1" s="23" t="s">
        <v>49</v>
      </c>
      <c r="K1" s="22" t="s">
        <v>50</v>
      </c>
      <c r="L1" s="22" t="s">
        <v>51</v>
      </c>
      <c r="M1" s="22" t="s">
        <v>52</v>
      </c>
      <c r="N1" s="22" t="s">
        <v>53</v>
      </c>
      <c r="O1" s="23" t="s">
        <v>54</v>
      </c>
      <c r="P1" s="22" t="s">
        <v>55</v>
      </c>
      <c r="Q1" s="24" t="s">
        <v>40</v>
      </c>
      <c r="R1" s="25" t="s">
        <v>56</v>
      </c>
      <c r="S1" s="24" t="s">
        <v>57</v>
      </c>
      <c r="T1" s="22" t="s">
        <v>58</v>
      </c>
      <c r="U1" s="22" t="s">
        <v>59</v>
      </c>
      <c r="V1" s="23" t="s">
        <v>60</v>
      </c>
      <c r="W1" s="22" t="s">
        <v>61</v>
      </c>
      <c r="X1" s="22" t="s">
        <v>62</v>
      </c>
      <c r="Y1" s="22" t="s">
        <v>63</v>
      </c>
      <c r="Z1" s="22" t="s">
        <v>64</v>
      </c>
      <c r="AA1" s="22" t="s">
        <v>65</v>
      </c>
      <c r="AB1" s="22" t="s">
        <v>66</v>
      </c>
      <c r="AC1" s="22" t="s">
        <v>67</v>
      </c>
      <c r="AD1" s="23" t="s">
        <v>68</v>
      </c>
      <c r="AE1" s="22" t="s">
        <v>69</v>
      </c>
      <c r="AF1" s="22" t="s">
        <v>70</v>
      </c>
      <c r="AG1" s="23" t="s">
        <v>71</v>
      </c>
      <c r="AH1" s="23" t="s">
        <v>72</v>
      </c>
      <c r="AI1" s="23" t="s">
        <v>73</v>
      </c>
      <c r="AJ1" s="23" t="s">
        <v>74</v>
      </c>
      <c r="AK1" s="23" t="s">
        <v>75</v>
      </c>
      <c r="AL1" s="23" t="s">
        <v>76</v>
      </c>
      <c r="AM1" s="23" t="s">
        <v>77</v>
      </c>
      <c r="AN1" s="23" t="s">
        <v>78</v>
      </c>
      <c r="AO1" s="23" t="s">
        <v>79</v>
      </c>
      <c r="AP1" s="23" t="s">
        <v>80</v>
      </c>
      <c r="AQ1" s="23" t="s">
        <v>81</v>
      </c>
      <c r="AR1" s="24" t="s">
        <v>40</v>
      </c>
      <c r="AS1" s="25" t="s">
        <v>82</v>
      </c>
      <c r="AT1" s="24" t="s">
        <v>83</v>
      </c>
      <c r="AU1" s="22" t="s">
        <v>84</v>
      </c>
      <c r="AV1" s="22" t="s">
        <v>85</v>
      </c>
      <c r="AW1" s="22" t="s">
        <v>86</v>
      </c>
      <c r="AX1" s="22" t="s">
        <v>87</v>
      </c>
      <c r="AY1" s="23" t="s">
        <v>88</v>
      </c>
      <c r="AZ1" s="22" t="s">
        <v>89</v>
      </c>
      <c r="BA1" s="23" t="s">
        <v>90</v>
      </c>
      <c r="BB1" s="23" t="s">
        <v>91</v>
      </c>
      <c r="BC1" s="23" t="s">
        <v>92</v>
      </c>
      <c r="BD1" s="22"/>
      <c r="BE1" s="22"/>
    </row>
    <row r="2" ht="17.25" customHeight="1">
      <c r="A2" s="19">
        <v>192701.0</v>
      </c>
      <c r="B2" s="26">
        <v>0.0019</v>
      </c>
      <c r="C2" s="26">
        <v>0.039316</v>
      </c>
      <c r="D2" s="27">
        <f t="shared" ref="D2:D1177" si="7">C2-B2</f>
        <v>0.037416</v>
      </c>
      <c r="E2" s="28">
        <f t="shared" ref="E2:F2" si="1">LN(1+B2)</f>
        <v>0.001898197283</v>
      </c>
      <c r="F2" s="28">
        <f t="shared" si="1"/>
        <v>0.03856280447</v>
      </c>
      <c r="G2" s="27">
        <f t="shared" ref="G2:H2" si="2">AVERAGE(E2:E1177)</f>
        <v>0.00807585465</v>
      </c>
      <c r="H2" s="27">
        <f t="shared" si="2"/>
        <v>0.01109210064</v>
      </c>
      <c r="I2" s="28">
        <f t="shared" ref="I2:J2" si="3">_xlfn.STDEV.S(B2:B1177)</f>
        <v>0.05327988707</v>
      </c>
      <c r="J2" s="28">
        <f t="shared" si="3"/>
        <v>0.08112436578</v>
      </c>
      <c r="K2" s="28">
        <f t="shared" ref="K2:L2" si="4">_xlfn.STDEV.S(E2:E1177)</f>
        <v>0.05323957987</v>
      </c>
      <c r="L2" s="28">
        <f t="shared" si="4"/>
        <v>0.07737454907</v>
      </c>
      <c r="M2" s="29">
        <f t="array" ref="M2">CORREL(E2:E1177,F2:F1177)</f>
        <v>0.8760104329</v>
      </c>
      <c r="N2" s="30">
        <v>0.37</v>
      </c>
      <c r="O2" s="30">
        <f>(COUNTIF(S2:S99, "&lt;0") / COUNTA(S2:S99)) </f>
        <v>0.2755102041</v>
      </c>
      <c r="P2" s="31">
        <v>0.47</v>
      </c>
      <c r="Q2" s="19">
        <v>1927.0</v>
      </c>
      <c r="R2" s="32">
        <f t="array" ref="R2">PRODUCT(1+INDEX($B$1:$B$1177,(ROW()-2)*12+2):INDEX($B$1:$B$1177,(ROW()-2)*12+13))-1
</f>
        <v>0.3260677161</v>
      </c>
      <c r="S2" s="27">
        <f t="array" ref="S2">PRODUCT(1+INDEX($C$1:$C$1177,(ROW()-2)*12+2):INDEX($C$1:$C$1177,(ROW()-2)*12+13))-1
</f>
        <v>0.3533301109</v>
      </c>
      <c r="T2" s="27">
        <f t="shared" ref="T2:T99" si="9">S2-R2</f>
        <v>0.02726239476</v>
      </c>
      <c r="U2" s="28">
        <f t="shared" ref="U2:U99" si="10">LN(1+R2)</f>
        <v>0.2822179584</v>
      </c>
      <c r="V2" s="27">
        <f t="shared" ref="V2:W2" si="5">AVERAGE(R2:R100)</f>
        <v>0.1212051989</v>
      </c>
      <c r="W2" s="27">
        <f t="shared" si="5"/>
        <v>0.1835497633</v>
      </c>
      <c r="X2" s="33">
        <f>S2-R2</f>
        <v>0.02726239476</v>
      </c>
      <c r="Y2" s="32">
        <f>PRODUCT(R2:R100 + 1)^(1/COUNT(R2:R100)) - 1</f>
        <v>0.002883925621</v>
      </c>
      <c r="Z2" s="27">
        <f>AVERAGE(U2:U100)</f>
        <v>0.0969102558</v>
      </c>
      <c r="AA2" s="27">
        <f>PRODUCT(S2:S100 + 1)^(1/COUNT(S2:S100)) - 1</f>
        <v>0.003092202697</v>
      </c>
      <c r="AB2" s="33">
        <v>4.0E-4</v>
      </c>
      <c r="AC2" s="27">
        <f t="shared" ref="AC2:AD2" si="6">I2 * sqrt(12)</f>
        <v>0.1845669428</v>
      </c>
      <c r="AD2" s="27">
        <f t="shared" si="6"/>
        <v>0.2810230465</v>
      </c>
      <c r="AE2" s="34">
        <f>CORREL(R2:R100, S2:S100)</f>
        <v>0.8224400446</v>
      </c>
      <c r="AF2" s="34">
        <f>COVAR(S2:S100, R2:R100) / VAR(R2:R100)
</f>
        <v>1.26044242</v>
      </c>
      <c r="AG2" s="27">
        <f>_xlfn.STDEV.S(T2:T99)</f>
        <v>0.1840158962</v>
      </c>
      <c r="AH2" s="27">
        <f>_xlfn.STDEV.S(B2:B1177)*sqrt(12)</f>
        <v>0.1845669428</v>
      </c>
      <c r="AI2" s="27">
        <f>_xlfn.STDEV.S(U2:U99)</f>
        <v>0.1941599222</v>
      </c>
      <c r="AJ2" s="27">
        <f>_xlfn.STDEV.S(E2:E1177) * SQRT(12)</f>
        <v>0.1844273146</v>
      </c>
      <c r="AK2" s="27">
        <f> EXP((G2 * 12) + (0.5 * (I2^2) * 12)) - 1</f>
        <v>0.1206879457</v>
      </c>
      <c r="AL2" s="27">
        <f> SQRT(EXP((G2^2) * 12) - 1) * EXP((I2 * 12) + (0.5 * (G2^2) * 12))</f>
        <v>0.05305227031</v>
      </c>
      <c r="AM2" s="27">
        <f> SQRT(
    (SQRT(EXP((L2^2) * 12) - 1) * EXP((H2 * 12) + (0.5 * (L2^2) * 12)))^2 +
    (SQRT(EXP((K2^2) * 12) - 1) * EXP((G2 * 12) + (0.5 * (K2^2) * 12)))^2 -
    2 * M2 *
    (SQRT(EXP((L2^2) * 12) - 1) * EXP((H2 * 12) + (0.5 * (L2^2) * 12))) *
    (SQRT(EXP((K2^2) * 12) - 1) * EXP((G2 * 12) + (0.5 * (K2^2) * 12)))
  )</f>
        <v>0.1728240677</v>
      </c>
      <c r="AN2" s="33">
        <f> LN(1 + V2) - 0.5 * LN(1 + (AC2 / (1 + V2))^2)</f>
        <v>0.1010354903</v>
      </c>
      <c r="AO2" s="33">
        <f> SQRT( LN(1 + (V2^2) / (1 + AC2)^2 ) )</f>
        <v>0.1020539604</v>
      </c>
      <c r="AP2" s="35">
        <f>(COUNTIF(R2:R1177, "&lt;0") / COUNTA(R2:R1177)) * 100</f>
        <v>24.48979592</v>
      </c>
      <c r="AQ2" s="31">
        <v>0.0351</v>
      </c>
      <c r="AR2" s="19">
        <v>1929.0</v>
      </c>
      <c r="AS2" s="27">
        <f t="shared" ref="AS2:AS33" si="11"> PRODUCT(1 + INDEX($R$1:$R$99, MATCH(Q2, $Q$1:$Q$33, 0)-2):INDEX($R$1:$R$99, MATCH(Q2, $Q$1:$Q$33, 0))) - 1</f>
        <v>0.3260677161</v>
      </c>
      <c r="AT2" s="27">
        <f t="shared" ref="AT2:AT33" si="12">PRODUCT(1 + C2:C33) - 1</f>
        <v>0.039316</v>
      </c>
      <c r="AU2" s="27">
        <f t="shared" ref="AU2:AU33" si="13">AT2-AS2</f>
        <v>-0.2867517161</v>
      </c>
      <c r="AV2" s="27">
        <f>AVERAGE(AS2:AS33)</f>
        <v>0.1250490454</v>
      </c>
      <c r="AW2" s="27">
        <f>AVERAGE(AT2:AT100)</f>
        <v>0.02024528125</v>
      </c>
      <c r="AX2" s="27">
        <f>AW2-AV2</f>
        <v>-0.1048037641</v>
      </c>
      <c r="AY2" s="27">
        <f> EXP((G2 * 36) + (0.5 * (I2^2) * 36)) - 1</f>
        <v>0.4075184678</v>
      </c>
      <c r="AZ2" s="27">
        <f>_xlfn.STDEV.S(AS2:AS33)</f>
        <v>0.2511260691</v>
      </c>
      <c r="BA2" s="27">
        <f> I2 * SQRT(36)</f>
        <v>0.3196793224</v>
      </c>
      <c r="BB2" s="27">
        <f> SQRT(EXP((I2^2) * 36) - 1) * EXP((G2 * 36) + (0.5 * (I2^2) * 36))</f>
        <v>0.4616988576</v>
      </c>
      <c r="BC2" s="36">
        <f> (COUNTIF(AS2:AS33, "&lt;0") / COUNTA(AS2:AS33))</f>
        <v>0.28125</v>
      </c>
      <c r="BD2" s="37"/>
      <c r="BE2" s="37"/>
    </row>
    <row r="3" ht="17.25" customHeight="1">
      <c r="A3" s="19">
        <v>192702.0</v>
      </c>
      <c r="B3" s="26">
        <v>0.0444</v>
      </c>
      <c r="C3" s="26">
        <v>0.066192</v>
      </c>
      <c r="D3" s="27">
        <f t="shared" si="7"/>
        <v>0.021792</v>
      </c>
      <c r="E3" s="28">
        <f t="shared" ref="E3:F3" si="8">LN(1+B3)</f>
        <v>0.04344255784</v>
      </c>
      <c r="F3" s="28">
        <f t="shared" si="8"/>
        <v>0.0640934221</v>
      </c>
      <c r="G3" s="27"/>
      <c r="H3" s="27"/>
      <c r="I3" s="28"/>
      <c r="J3" s="28"/>
      <c r="K3" s="28"/>
      <c r="L3" s="28"/>
      <c r="M3" s="29"/>
      <c r="N3" s="38"/>
      <c r="O3" s="39"/>
      <c r="P3" s="40"/>
      <c r="Q3" s="19">
        <v>1928.0</v>
      </c>
      <c r="R3" s="32">
        <f t="array" ref="R3">PRODUCT(1+INDEX($B$1:$B$1177,(ROW()-2)*12+2):INDEX($B$1:$B$1177,(ROW()-2)*12+13))-1
</f>
        <v>0.3892901755</v>
      </c>
      <c r="S3" s="27">
        <f t="array" ref="S3">PRODUCT(1+INDEX($C$1:$C$1177,(ROW()-2)*12+2):INDEX($C$1:$C$1177,(ROW()-2)*12+13))-1
</f>
        <v>0.4140621234</v>
      </c>
      <c r="T3" s="27">
        <f t="shared" si="9"/>
        <v>0.02477194785</v>
      </c>
      <c r="U3" s="28">
        <f t="shared" si="10"/>
        <v>0.3287929516</v>
      </c>
      <c r="V3" s="26"/>
      <c r="W3" s="26"/>
      <c r="X3" s="26"/>
      <c r="Y3" s="41"/>
      <c r="Z3" s="41"/>
      <c r="AA3" s="41"/>
      <c r="AB3" s="26"/>
      <c r="AL3" s="42"/>
      <c r="AM3" s="43"/>
      <c r="AN3" s="44"/>
      <c r="AO3" s="44"/>
      <c r="AR3" s="19">
        <v>1932.0</v>
      </c>
      <c r="AS3" s="27">
        <f t="shared" si="11"/>
        <v>0.3892901755</v>
      </c>
      <c r="AT3" s="27">
        <f t="shared" si="12"/>
        <v>0.066192</v>
      </c>
      <c r="AU3" s="27">
        <f t="shared" si="13"/>
        <v>-0.3230981755</v>
      </c>
      <c r="AV3" s="37"/>
      <c r="AW3" s="37"/>
      <c r="AX3" s="26"/>
      <c r="AY3" s="45"/>
    </row>
    <row r="4" ht="17.25" customHeight="1">
      <c r="A4" s="19">
        <v>192703.0</v>
      </c>
      <c r="B4" s="26">
        <v>0.0043</v>
      </c>
      <c r="C4" s="26">
        <v>-0.031676</v>
      </c>
      <c r="D4" s="27">
        <f t="shared" si="7"/>
        <v>-0.035976</v>
      </c>
      <c r="E4" s="28">
        <f t="shared" ref="E4:F4" si="14">LN(1+B4)</f>
        <v>0.004290781417</v>
      </c>
      <c r="F4" s="28">
        <f t="shared" si="14"/>
        <v>-0.03218853696</v>
      </c>
      <c r="G4" s="27"/>
      <c r="H4" s="27"/>
      <c r="I4" s="28"/>
      <c r="J4" s="28"/>
      <c r="K4" s="28"/>
      <c r="L4" s="28"/>
      <c r="M4" s="29"/>
      <c r="N4" s="38"/>
      <c r="O4" s="39"/>
      <c r="P4" s="40"/>
      <c r="Q4" s="19">
        <v>1929.0</v>
      </c>
      <c r="R4" s="32">
        <f t="array" ref="R4">PRODUCT(1+INDEX($B$1:$B$1177,(ROW()-2)*12+2):INDEX($B$1:$B$1177,(ROW()-2)*12+13))-1
</f>
        <v>-0.1481655431</v>
      </c>
      <c r="S4" s="27">
        <f t="array" ref="S4">PRODUCT(1+INDEX($C$1:$C$1177,(ROW()-2)*12+2):INDEX($C$1:$C$1177,(ROW()-2)*12+13))-1
</f>
        <v>-0.3720400409</v>
      </c>
      <c r="T4" s="27">
        <f t="shared" si="9"/>
        <v>-0.2238744978</v>
      </c>
      <c r="U4" s="28">
        <f t="shared" si="10"/>
        <v>-0.1603630705</v>
      </c>
      <c r="V4" s="26"/>
      <c r="W4" s="26"/>
      <c r="X4" s="26"/>
      <c r="Y4" s="41"/>
      <c r="Z4" s="41"/>
      <c r="AA4" s="41"/>
      <c r="AB4" s="26"/>
      <c r="AL4" s="17"/>
      <c r="AM4" s="46"/>
      <c r="AN4" s="46"/>
      <c r="AO4" s="46"/>
      <c r="AP4" s="15"/>
      <c r="AQ4" s="15"/>
      <c r="AR4" s="19">
        <v>1935.0</v>
      </c>
      <c r="AS4" s="27">
        <f t="shared" si="11"/>
        <v>-0.1481655431</v>
      </c>
      <c r="AT4" s="27">
        <f t="shared" si="12"/>
        <v>-0.031676</v>
      </c>
      <c r="AU4" s="27">
        <f t="shared" si="13"/>
        <v>0.1164895431</v>
      </c>
      <c r="AV4" s="17"/>
      <c r="AW4" s="17"/>
      <c r="BA4" s="26"/>
      <c r="BB4" s="26"/>
    </row>
    <row r="5" ht="17.25" customHeight="1">
      <c r="A5" s="19">
        <v>192704.0</v>
      </c>
      <c r="B5" s="26">
        <v>0.0071</v>
      </c>
      <c r="C5" s="26">
        <v>0.034796</v>
      </c>
      <c r="D5" s="27">
        <f t="shared" si="7"/>
        <v>0.027696</v>
      </c>
      <c r="E5" s="28">
        <f t="shared" ref="E5:F5" si="15">LN(1+B5)</f>
        <v>0.007074913672</v>
      </c>
      <c r="F5" s="28">
        <f t="shared" si="15"/>
        <v>0.03420430584</v>
      </c>
      <c r="G5" s="27"/>
      <c r="H5" s="27"/>
      <c r="I5" s="28"/>
      <c r="J5" s="28"/>
      <c r="K5" s="28"/>
      <c r="L5" s="28"/>
      <c r="M5" s="29"/>
      <c r="N5" s="38"/>
      <c r="O5" s="39"/>
      <c r="P5" s="40"/>
      <c r="Q5" s="19">
        <v>1930.0</v>
      </c>
      <c r="R5" s="32">
        <f t="array" ref="R5">PRODUCT(1+INDEX($B$1:$B$1177,(ROW()-2)*12+2):INDEX($B$1:$B$1177,(ROW()-2)*12+13))-1
</f>
        <v>-0.2881554416</v>
      </c>
      <c r="S5" s="27">
        <f t="array" ref="S5">PRODUCT(1+INDEX($C$1:$C$1177,(ROW()-2)*12+2):INDEX($C$1:$C$1177,(ROW()-2)*12+13))-1
</f>
        <v>-0.4432488696</v>
      </c>
      <c r="T5" s="27">
        <f t="shared" si="9"/>
        <v>-0.155093428</v>
      </c>
      <c r="U5" s="28">
        <f t="shared" si="10"/>
        <v>-0.3398957083</v>
      </c>
      <c r="V5" s="26"/>
      <c r="W5" s="26"/>
      <c r="X5" s="26"/>
      <c r="Y5" s="17"/>
      <c r="Z5" s="17"/>
      <c r="AA5" s="17"/>
      <c r="AB5" s="26"/>
      <c r="AL5" s="17"/>
      <c r="AM5" s="37"/>
      <c r="AN5" s="37"/>
      <c r="AO5" s="37"/>
      <c r="AR5" s="19">
        <v>1938.0</v>
      </c>
      <c r="AS5" s="27">
        <f t="shared" si="11"/>
        <v>-0.2881554416</v>
      </c>
      <c r="AT5" s="27">
        <f t="shared" si="12"/>
        <v>0.034796</v>
      </c>
      <c r="AU5" s="27">
        <f t="shared" si="13"/>
        <v>0.3229514416</v>
      </c>
      <c r="AV5" s="17"/>
      <c r="AW5" s="17"/>
    </row>
    <row r="6" ht="17.25" customHeight="1">
      <c r="A6" s="19">
        <v>192705.0</v>
      </c>
      <c r="B6" s="26">
        <v>0.0574</v>
      </c>
      <c r="C6" s="26">
        <v>0.133256</v>
      </c>
      <c r="D6" s="27">
        <f t="shared" si="7"/>
        <v>0.075856</v>
      </c>
      <c r="E6" s="28">
        <f t="shared" ref="E6:F6" si="16">LN(1+B6)</f>
        <v>0.05581306482</v>
      </c>
      <c r="F6" s="28">
        <f t="shared" si="16"/>
        <v>0.1250949053</v>
      </c>
      <c r="G6" s="27"/>
      <c r="H6" s="27"/>
      <c r="I6" s="28"/>
      <c r="J6" s="28"/>
      <c r="K6" s="28"/>
      <c r="L6" s="28"/>
      <c r="M6" s="29"/>
      <c r="N6" s="38"/>
      <c r="O6" s="39"/>
      <c r="P6" s="40"/>
      <c r="Q6" s="19">
        <v>1931.0</v>
      </c>
      <c r="R6" s="32">
        <f t="array" ref="R6">PRODUCT(1+INDEX($B$1:$B$1177,(ROW()-2)*12+2):INDEX($B$1:$B$1177,(ROW()-2)*12+13))-1
</f>
        <v>-0.4402628876</v>
      </c>
      <c r="S6" s="27">
        <f t="array" ref="S6">PRODUCT(1+INDEX($C$1:$C$1177,(ROW()-2)*12+2):INDEX($C$1:$C$1177,(ROW()-2)*12+13))-1
</f>
        <v>-0.5245347905</v>
      </c>
      <c r="T6" s="27">
        <f t="shared" si="9"/>
        <v>-0.08427190292</v>
      </c>
      <c r="U6" s="28">
        <f t="shared" si="10"/>
        <v>-0.5802880476</v>
      </c>
      <c r="V6" s="26"/>
      <c r="W6" s="26"/>
      <c r="X6" s="26"/>
      <c r="Y6" s="17"/>
      <c r="Z6" s="17"/>
      <c r="AA6" s="17"/>
      <c r="AB6" s="26"/>
      <c r="AL6" s="17"/>
      <c r="AM6" s="37"/>
      <c r="AN6" s="37"/>
      <c r="AO6" s="37"/>
      <c r="AR6" s="19">
        <v>1941.0</v>
      </c>
      <c r="AS6" s="27">
        <f t="shared" si="11"/>
        <v>-0.4402628876</v>
      </c>
      <c r="AT6" s="27">
        <f t="shared" si="12"/>
        <v>0.133256</v>
      </c>
      <c r="AU6" s="27">
        <f t="shared" si="13"/>
        <v>0.5735188876</v>
      </c>
      <c r="AV6" s="17"/>
      <c r="AW6" s="17"/>
    </row>
    <row r="7" ht="17.25" customHeight="1">
      <c r="A7" s="19">
        <v>192706.0</v>
      </c>
      <c r="B7" s="26">
        <v>-0.0208</v>
      </c>
      <c r="C7" s="26">
        <v>-0.039474</v>
      </c>
      <c r="D7" s="27">
        <f t="shared" si="7"/>
        <v>-0.018674</v>
      </c>
      <c r="E7" s="28">
        <f t="shared" ref="E7:F7" si="17">LN(1+B7)</f>
        <v>-0.02101936722</v>
      </c>
      <c r="F7" s="28">
        <f t="shared" si="17"/>
        <v>-0.04027422791</v>
      </c>
      <c r="G7" s="27"/>
      <c r="H7" s="27"/>
      <c r="I7" s="28"/>
      <c r="J7" s="28"/>
      <c r="K7" s="28"/>
      <c r="L7" s="28"/>
      <c r="M7" s="29"/>
      <c r="N7" s="38"/>
      <c r="O7" s="39"/>
      <c r="P7" s="40"/>
      <c r="Q7" s="19">
        <v>1932.0</v>
      </c>
      <c r="R7" s="32">
        <f t="array" ref="R7">PRODUCT(1+INDEX($B$1:$B$1177,(ROW()-2)*12+2):INDEX($B$1:$B$1177,(ROW()-2)*12+13))-1
</f>
        <v>-0.08438888533</v>
      </c>
      <c r="S7" s="27">
        <f t="array" ref="S7">PRODUCT(1+INDEX($C$1:$C$1177,(ROW()-2)*12+2):INDEX($C$1:$C$1177,(ROW()-2)*12+13))-1
</f>
        <v>0.08656702736</v>
      </c>
      <c r="T7" s="27">
        <f t="shared" si="9"/>
        <v>0.1709559127</v>
      </c>
      <c r="U7" s="28">
        <f t="shared" si="10"/>
        <v>-0.08816355176</v>
      </c>
      <c r="V7" s="26"/>
      <c r="W7" s="26"/>
      <c r="X7" s="26"/>
      <c r="Y7" s="17"/>
      <c r="Z7" s="17"/>
      <c r="AA7" s="17"/>
      <c r="AB7" s="26"/>
      <c r="AL7" s="17"/>
      <c r="AM7" s="37"/>
      <c r="AN7" s="37"/>
      <c r="AO7" s="37"/>
      <c r="AR7" s="19">
        <v>1944.0</v>
      </c>
      <c r="AS7" s="27">
        <f t="shared" si="11"/>
        <v>-0.08438888533</v>
      </c>
      <c r="AT7" s="27">
        <f t="shared" si="12"/>
        <v>-0.039474</v>
      </c>
      <c r="AU7" s="27">
        <f t="shared" si="13"/>
        <v>0.04491488533</v>
      </c>
      <c r="AV7" s="17"/>
      <c r="AW7" s="17"/>
    </row>
    <row r="8" ht="17.25" customHeight="1">
      <c r="A8" s="19">
        <v>192707.0</v>
      </c>
      <c r="B8" s="26">
        <v>0.0756</v>
      </c>
      <c r="C8" s="26">
        <v>0.039846</v>
      </c>
      <c r="D8" s="27">
        <f t="shared" si="7"/>
        <v>-0.035754</v>
      </c>
      <c r="E8" s="28">
        <f t="shared" ref="E8:F8" si="18">LN(1+B8)</f>
        <v>0.07287864541</v>
      </c>
      <c r="F8" s="28">
        <f t="shared" si="18"/>
        <v>0.03907262527</v>
      </c>
      <c r="G8" s="27"/>
      <c r="H8" s="27"/>
      <c r="I8" s="28"/>
      <c r="J8" s="28"/>
      <c r="K8" s="28"/>
      <c r="L8" s="28"/>
      <c r="M8" s="29"/>
      <c r="N8" s="38"/>
      <c r="O8" s="39"/>
      <c r="P8" s="40"/>
      <c r="Q8" s="19">
        <v>1933.0</v>
      </c>
      <c r="R8" s="32">
        <f t="array" ref="R8">PRODUCT(1+INDEX($B$1:$B$1177,(ROW()-2)*12+2):INDEX($B$1:$B$1177,(ROW()-2)*12+13))-1
</f>
        <v>0.5735983802</v>
      </c>
      <c r="S8" s="27">
        <f t="array" ref="S8">PRODUCT(1+INDEX($C$1:$C$1177,(ROW()-2)*12+2):INDEX($C$1:$C$1177,(ROW()-2)*12+13))-1
</f>
        <v>1.318902932</v>
      </c>
      <c r="T8" s="27">
        <f t="shared" si="9"/>
        <v>0.7453045518</v>
      </c>
      <c r="U8" s="28">
        <f t="shared" si="10"/>
        <v>0.4533649587</v>
      </c>
      <c r="V8" s="26"/>
      <c r="W8" s="26"/>
      <c r="X8" s="26"/>
      <c r="Y8" s="17"/>
      <c r="Z8" s="17"/>
      <c r="AA8" s="17"/>
      <c r="AB8" s="26"/>
      <c r="AL8" s="17"/>
      <c r="AM8" s="17"/>
      <c r="AN8" s="17"/>
      <c r="AO8" s="17"/>
      <c r="AR8" s="19">
        <v>1947.0</v>
      </c>
      <c r="AS8" s="27">
        <f t="shared" si="11"/>
        <v>0.5735983802</v>
      </c>
      <c r="AT8" s="27">
        <f t="shared" si="12"/>
        <v>0.039846</v>
      </c>
      <c r="AU8" s="27">
        <f t="shared" si="13"/>
        <v>-0.5337523802</v>
      </c>
      <c r="AV8" s="17"/>
      <c r="AW8" s="17"/>
    </row>
    <row r="9" ht="17.25" customHeight="1">
      <c r="A9" s="19">
        <v>192708.0</v>
      </c>
      <c r="B9" s="26">
        <v>0.0225</v>
      </c>
      <c r="C9" s="26">
        <v>0.0086</v>
      </c>
      <c r="D9" s="27">
        <f t="shared" si="7"/>
        <v>-0.0139</v>
      </c>
      <c r="E9" s="28">
        <f t="shared" ref="E9:F9" si="19">LN(1+B9)</f>
        <v>0.02225060893</v>
      </c>
      <c r="F9" s="28">
        <f t="shared" si="19"/>
        <v>0.00856323066</v>
      </c>
      <c r="G9" s="27"/>
      <c r="H9" s="27"/>
      <c r="I9" s="28"/>
      <c r="J9" s="28"/>
      <c r="K9" s="28"/>
      <c r="L9" s="28"/>
      <c r="M9" s="29"/>
      <c r="N9" s="38"/>
      <c r="O9" s="39"/>
      <c r="P9" s="40"/>
      <c r="Q9" s="19">
        <v>1934.0</v>
      </c>
      <c r="R9" s="32">
        <f t="array" ref="R9">PRODUCT(1+INDEX($B$1:$B$1177,(ROW()-2)*12+2):INDEX($B$1:$B$1177,(ROW()-2)*12+13))-1
</f>
        <v>0.03202283419</v>
      </c>
      <c r="S9" s="27">
        <f t="array" ref="S9">PRODUCT(1+INDEX($C$1:$C$1177,(ROW()-2)*12+2):INDEX($C$1:$C$1177,(ROW()-2)*12+13))-1
</f>
        <v>0.09385820312</v>
      </c>
      <c r="T9" s="27">
        <f t="shared" si="9"/>
        <v>0.06183536893</v>
      </c>
      <c r="U9" s="28">
        <f t="shared" si="10"/>
        <v>0.03152079297</v>
      </c>
      <c r="V9" s="26"/>
      <c r="W9" s="26"/>
      <c r="X9" s="26"/>
      <c r="Y9" s="17"/>
      <c r="Z9" s="17"/>
      <c r="AA9" s="17"/>
      <c r="AB9" s="26"/>
      <c r="AL9" s="17"/>
      <c r="AM9" s="17"/>
      <c r="AN9" s="17"/>
      <c r="AO9" s="17"/>
      <c r="AR9" s="19">
        <v>1950.0</v>
      </c>
      <c r="AS9" s="27">
        <f t="shared" si="11"/>
        <v>0.03202283419</v>
      </c>
      <c r="AT9" s="27">
        <f t="shared" si="12"/>
        <v>0.0086</v>
      </c>
      <c r="AU9" s="27">
        <f t="shared" si="13"/>
        <v>-0.02342283419</v>
      </c>
      <c r="AV9" s="17"/>
      <c r="AW9" s="17"/>
    </row>
    <row r="10" ht="17.25" customHeight="1">
      <c r="A10" s="19">
        <v>192709.0</v>
      </c>
      <c r="B10" s="26">
        <v>0.0497</v>
      </c>
      <c r="C10" s="26">
        <v>0.00399</v>
      </c>
      <c r="D10" s="27">
        <f t="shared" si="7"/>
        <v>-0.04571</v>
      </c>
      <c r="E10" s="28">
        <f t="shared" ref="E10:F10" si="20">LN(1+B10)</f>
        <v>0.04850440906</v>
      </c>
      <c r="F10" s="28">
        <f t="shared" si="20"/>
        <v>0.003982061061</v>
      </c>
      <c r="G10" s="27"/>
      <c r="H10" s="27"/>
      <c r="I10" s="28"/>
      <c r="J10" s="28"/>
      <c r="K10" s="28"/>
      <c r="L10" s="28"/>
      <c r="M10" s="29"/>
      <c r="N10" s="38"/>
      <c r="O10" s="39"/>
      <c r="P10" s="40"/>
      <c r="Q10" s="19">
        <v>1935.0</v>
      </c>
      <c r="R10" s="32">
        <f t="array" ref="R10">PRODUCT(1+INDEX($B$1:$B$1177,(ROW()-2)*12+2):INDEX($B$1:$B$1177,(ROW()-2)*12+13))-1
</f>
        <v>0.4510982955</v>
      </c>
      <c r="S10" s="27">
        <f t="array" ref="S10">PRODUCT(1+INDEX($C$1:$C$1177,(ROW()-2)*12+2):INDEX($C$1:$C$1177,(ROW()-2)*12+13))-1
</f>
        <v>0.556530836</v>
      </c>
      <c r="T10" s="27">
        <f t="shared" si="9"/>
        <v>0.1054325406</v>
      </c>
      <c r="U10" s="28">
        <f t="shared" si="10"/>
        <v>0.3723207149</v>
      </c>
      <c r="V10" s="26"/>
      <c r="W10" s="26"/>
      <c r="X10" s="26"/>
      <c r="Y10" s="17"/>
      <c r="Z10" s="17"/>
      <c r="AA10" s="17"/>
      <c r="AB10" s="26"/>
      <c r="AL10" s="17"/>
      <c r="AM10" s="17"/>
      <c r="AN10" s="17"/>
      <c r="AO10" s="17"/>
      <c r="AR10" s="19">
        <v>1953.0</v>
      </c>
      <c r="AS10" s="27">
        <f t="shared" si="11"/>
        <v>0.4510982955</v>
      </c>
      <c r="AT10" s="27">
        <f t="shared" si="12"/>
        <v>0.00399</v>
      </c>
      <c r="AU10" s="27">
        <f t="shared" si="13"/>
        <v>-0.4471082955</v>
      </c>
      <c r="AV10" s="17"/>
      <c r="AW10" s="17"/>
    </row>
    <row r="11" ht="17.25" customHeight="1">
      <c r="A11" s="19">
        <v>192710.0</v>
      </c>
      <c r="B11" s="26">
        <v>-0.0406</v>
      </c>
      <c r="C11" s="26">
        <v>-0.058357</v>
      </c>
      <c r="D11" s="27">
        <f t="shared" si="7"/>
        <v>-0.017757</v>
      </c>
      <c r="E11" s="28">
        <f t="shared" ref="E11:F11" si="21">LN(1+B11)</f>
        <v>-0.04144718991</v>
      </c>
      <c r="F11" s="28">
        <f t="shared" si="21"/>
        <v>-0.06012905713</v>
      </c>
      <c r="G11" s="27"/>
      <c r="H11" s="27"/>
      <c r="I11" s="28"/>
      <c r="J11" s="28"/>
      <c r="K11" s="28"/>
      <c r="L11" s="28"/>
      <c r="M11" s="29"/>
      <c r="N11" s="38"/>
      <c r="O11" s="39"/>
      <c r="P11" s="40"/>
      <c r="Q11" s="19">
        <v>1936.0</v>
      </c>
      <c r="R11" s="32">
        <f t="array" ref="R11">PRODUCT(1+INDEX($B$1:$B$1177,(ROW()-2)*12+2):INDEX($B$1:$B$1177,(ROW()-2)*12+13))-1
</f>
        <v>0.3224394774</v>
      </c>
      <c r="S11" s="27">
        <f t="array" ref="S11">PRODUCT(1+INDEX($C$1:$C$1177,(ROW()-2)*12+2):INDEX($C$1:$C$1177,(ROW()-2)*12+13))-1
</f>
        <v>0.8241058429</v>
      </c>
      <c r="T11" s="27">
        <f t="shared" si="9"/>
        <v>0.5016663655</v>
      </c>
      <c r="U11" s="28">
        <f t="shared" si="10"/>
        <v>0.2794781199</v>
      </c>
      <c r="V11" s="26"/>
      <c r="W11" s="26"/>
      <c r="X11" s="26"/>
      <c r="Y11" s="17"/>
      <c r="Z11" s="17"/>
      <c r="AA11" s="17"/>
      <c r="AB11" s="26"/>
      <c r="AL11" s="17"/>
      <c r="AM11" s="17"/>
      <c r="AN11" s="17"/>
      <c r="AO11" s="17"/>
      <c r="AR11" s="19">
        <v>1956.0</v>
      </c>
      <c r="AS11" s="27">
        <f t="shared" si="11"/>
        <v>0.3224394774</v>
      </c>
      <c r="AT11" s="27">
        <f t="shared" si="12"/>
        <v>-0.058357</v>
      </c>
      <c r="AU11" s="27">
        <f t="shared" si="13"/>
        <v>-0.3807964774</v>
      </c>
      <c r="AV11" s="17"/>
      <c r="AW11" s="17"/>
    </row>
    <row r="12" ht="17.25" customHeight="1">
      <c r="A12" s="19">
        <v>192711.0</v>
      </c>
      <c r="B12" s="26">
        <v>0.0679</v>
      </c>
      <c r="C12" s="26">
        <v>0.102275</v>
      </c>
      <c r="D12" s="27">
        <f t="shared" si="7"/>
        <v>0.034375</v>
      </c>
      <c r="E12" s="28">
        <f t="shared" ref="E12:F12" si="22">LN(1+B12)</f>
        <v>0.0656941032</v>
      </c>
      <c r="F12" s="28">
        <f t="shared" si="22"/>
        <v>0.09737622588</v>
      </c>
      <c r="G12" s="27"/>
      <c r="H12" s="27"/>
      <c r="I12" s="28"/>
      <c r="J12" s="28"/>
      <c r="K12" s="28"/>
      <c r="L12" s="28"/>
      <c r="M12" s="29"/>
      <c r="N12" s="38"/>
      <c r="O12" s="39"/>
      <c r="P12" s="40"/>
      <c r="Q12" s="19">
        <v>1937.0</v>
      </c>
      <c r="R12" s="32">
        <f t="array" ref="R12">PRODUCT(1+INDEX($B$1:$B$1177,(ROW()-2)*12+2):INDEX($B$1:$B$1177,(ROW()-2)*12+13))-1
</f>
        <v>-0.3466018309</v>
      </c>
      <c r="S12" s="27">
        <f t="array" ref="S12">PRODUCT(1+INDEX($C$1:$C$1177,(ROW()-2)*12+2):INDEX($C$1:$C$1177,(ROW()-2)*12+13))-1
</f>
        <v>-0.5056569416</v>
      </c>
      <c r="T12" s="27">
        <f t="shared" si="9"/>
        <v>-0.1590551107</v>
      </c>
      <c r="U12" s="28">
        <f t="shared" si="10"/>
        <v>-0.4255685819</v>
      </c>
      <c r="V12" s="26"/>
      <c r="W12" s="26"/>
      <c r="X12" s="26"/>
      <c r="Y12" s="17"/>
      <c r="Z12" s="17"/>
      <c r="AA12" s="17"/>
      <c r="AB12" s="26"/>
      <c r="AL12" s="17"/>
      <c r="AM12" s="17"/>
      <c r="AN12" s="17"/>
      <c r="AO12" s="17"/>
      <c r="AR12" s="19">
        <v>1959.0</v>
      </c>
      <c r="AS12" s="27">
        <f t="shared" si="11"/>
        <v>-0.3466018309</v>
      </c>
      <c r="AT12" s="27">
        <f t="shared" si="12"/>
        <v>0.102275</v>
      </c>
      <c r="AU12" s="27">
        <f t="shared" si="13"/>
        <v>0.4488768309</v>
      </c>
      <c r="AV12" s="17"/>
      <c r="AW12" s="17"/>
    </row>
    <row r="13" ht="17.25" customHeight="1">
      <c r="A13" s="19">
        <v>192712.0</v>
      </c>
      <c r="B13" s="26">
        <v>0.0231</v>
      </c>
      <c r="C13" s="26">
        <v>0.024506</v>
      </c>
      <c r="D13" s="27">
        <f t="shared" si="7"/>
        <v>0.001406</v>
      </c>
      <c r="E13" s="28">
        <f t="shared" ref="E13:F13" si="23">LN(1+B13)</f>
        <v>0.0228372339</v>
      </c>
      <c r="F13" s="28">
        <f t="shared" si="23"/>
        <v>0.0242105452</v>
      </c>
      <c r="G13" s="27"/>
      <c r="H13" s="27"/>
      <c r="I13" s="28"/>
      <c r="J13" s="28"/>
      <c r="K13" s="28"/>
      <c r="L13" s="28"/>
      <c r="M13" s="29"/>
      <c r="N13" s="38"/>
      <c r="O13" s="39"/>
      <c r="P13" s="40"/>
      <c r="Q13" s="19">
        <v>1938.0</v>
      </c>
      <c r="R13" s="32">
        <f t="array" ref="R13">PRODUCT(1+INDEX($B$1:$B$1177,(ROW()-2)*12+2):INDEX($B$1:$B$1177,(ROW()-2)*12+13))-1
</f>
        <v>0.2843587825</v>
      </c>
      <c r="S13" s="27">
        <f t="array" ref="S13">PRODUCT(1+INDEX($C$1:$C$1177,(ROW()-2)*12+2):INDEX($C$1:$C$1177,(ROW()-2)*12+13))-1
</f>
        <v>0.252283544</v>
      </c>
      <c r="T13" s="27">
        <f t="shared" si="9"/>
        <v>-0.03207523844</v>
      </c>
      <c r="U13" s="28">
        <f t="shared" si="10"/>
        <v>0.2502595918</v>
      </c>
      <c r="V13" s="26"/>
      <c r="W13" s="26"/>
      <c r="X13" s="26"/>
      <c r="Y13" s="17"/>
      <c r="Z13" s="17"/>
      <c r="AA13" s="17"/>
      <c r="AB13" s="26"/>
      <c r="AL13" s="17"/>
      <c r="AM13" s="17"/>
      <c r="AN13" s="17"/>
      <c r="AO13" s="17"/>
      <c r="AR13" s="19">
        <v>1962.0</v>
      </c>
      <c r="AS13" s="27">
        <f t="shared" si="11"/>
        <v>0.2843587825</v>
      </c>
      <c r="AT13" s="27">
        <f t="shared" si="12"/>
        <v>0.024506</v>
      </c>
      <c r="AU13" s="27">
        <f t="shared" si="13"/>
        <v>-0.2598527825</v>
      </c>
      <c r="AV13" s="17"/>
      <c r="AW13" s="17"/>
    </row>
    <row r="14" ht="17.25" customHeight="1">
      <c r="A14" s="19">
        <v>192801.0</v>
      </c>
      <c r="B14" s="26">
        <v>-0.0043</v>
      </c>
      <c r="C14" s="26">
        <v>0.035948</v>
      </c>
      <c r="D14" s="27">
        <f t="shared" si="7"/>
        <v>0.040248</v>
      </c>
      <c r="E14" s="28">
        <f t="shared" ref="E14:F14" si="24">LN(1+B14)</f>
        <v>-0.004309271588</v>
      </c>
      <c r="F14" s="28">
        <f t="shared" si="24"/>
        <v>0.03531694953</v>
      </c>
      <c r="G14" s="27"/>
      <c r="H14" s="27"/>
      <c r="I14" s="28"/>
      <c r="J14" s="28"/>
      <c r="K14" s="28"/>
      <c r="L14" s="28"/>
      <c r="M14" s="29"/>
      <c r="N14" s="38"/>
      <c r="O14" s="39"/>
      <c r="P14" s="40"/>
      <c r="Q14" s="19">
        <v>1939.0</v>
      </c>
      <c r="R14" s="32">
        <f t="array" ref="R14">PRODUCT(1+INDEX($B$1:$B$1177,(ROW()-2)*12+2):INDEX($B$1:$B$1177,(ROW()-2)*12+13))-1
</f>
        <v>0.02716526223</v>
      </c>
      <c r="S14" s="27">
        <f t="array" ref="S14">PRODUCT(1+INDEX($C$1:$C$1177,(ROW()-2)*12+2):INDEX($C$1:$C$1177,(ROW()-2)*12+13))-1
</f>
        <v>-0.06768928538</v>
      </c>
      <c r="T14" s="27">
        <f t="shared" si="9"/>
        <v>-0.09485454761</v>
      </c>
      <c r="U14" s="28">
        <f t="shared" si="10"/>
        <v>0.02680283546</v>
      </c>
      <c r="V14" s="26"/>
      <c r="W14" s="26"/>
      <c r="X14" s="26"/>
      <c r="Y14" s="17"/>
      <c r="Z14" s="17"/>
      <c r="AA14" s="17"/>
      <c r="AB14" s="26"/>
      <c r="AL14" s="17"/>
      <c r="AM14" s="17"/>
      <c r="AN14" s="17"/>
      <c r="AO14" s="17"/>
      <c r="AR14" s="19">
        <v>1965.0</v>
      </c>
      <c r="AS14" s="27">
        <f t="shared" si="11"/>
        <v>0.02716526223</v>
      </c>
      <c r="AT14" s="27">
        <f t="shared" si="12"/>
        <v>0.035948</v>
      </c>
      <c r="AU14" s="27">
        <f t="shared" si="13"/>
        <v>0.008782737767</v>
      </c>
      <c r="AV14" s="17"/>
      <c r="AW14" s="17"/>
    </row>
    <row r="15" ht="17.25" customHeight="1">
      <c r="A15" s="19">
        <v>192802.0</v>
      </c>
      <c r="B15" s="26">
        <v>-0.0137</v>
      </c>
      <c r="C15" s="26">
        <v>-0.041271</v>
      </c>
      <c r="D15" s="27">
        <f t="shared" si="7"/>
        <v>-0.027571</v>
      </c>
      <c r="E15" s="28">
        <f t="shared" ref="E15:F15" si="25">LN(1+B15)</f>
        <v>-0.01379471102</v>
      </c>
      <c r="F15" s="28">
        <f t="shared" si="25"/>
        <v>-0.04214683006</v>
      </c>
      <c r="G15" s="27"/>
      <c r="H15" s="27"/>
      <c r="I15" s="28"/>
      <c r="J15" s="28"/>
      <c r="K15" s="28"/>
      <c r="L15" s="28"/>
      <c r="M15" s="29"/>
      <c r="N15" s="40"/>
      <c r="O15" s="40"/>
      <c r="P15" s="40"/>
      <c r="Q15" s="19">
        <v>1940.0</v>
      </c>
      <c r="R15" s="32">
        <f t="array" ref="R15">PRODUCT(1+INDEX($B$1:$B$1177,(ROW()-2)*12+2):INDEX($B$1:$B$1177,(ROW()-2)*12+13))-1
</f>
        <v>-0.0716289548</v>
      </c>
      <c r="S15" s="27">
        <f t="array" ref="S15">PRODUCT(1+INDEX($C$1:$C$1177,(ROW()-2)*12+2):INDEX($C$1:$C$1177,(ROW()-2)*12+13))-1
</f>
        <v>-0.1026671728</v>
      </c>
      <c r="T15" s="27">
        <f t="shared" si="9"/>
        <v>-0.03103821796</v>
      </c>
      <c r="U15" s="28">
        <f t="shared" si="10"/>
        <v>-0.07432379292</v>
      </c>
      <c r="V15" s="26"/>
      <c r="W15" s="26"/>
      <c r="X15" s="26"/>
      <c r="Y15" s="17"/>
      <c r="Z15" s="17"/>
      <c r="AA15" s="17"/>
      <c r="AB15" s="26"/>
      <c r="AL15" s="17"/>
      <c r="AM15" s="17"/>
      <c r="AN15" s="17"/>
      <c r="AO15" s="17"/>
      <c r="AR15" s="19">
        <v>1968.0</v>
      </c>
      <c r="AS15" s="27">
        <f t="shared" si="11"/>
        <v>-0.0716289548</v>
      </c>
      <c r="AT15" s="27">
        <f t="shared" si="12"/>
        <v>-0.041271</v>
      </c>
      <c r="AU15" s="27">
        <f t="shared" si="13"/>
        <v>0.0303579548</v>
      </c>
      <c r="AV15" s="17"/>
      <c r="AW15" s="17"/>
    </row>
    <row r="16" ht="17.25" customHeight="1">
      <c r="A16" s="19">
        <v>192803.0</v>
      </c>
      <c r="B16" s="26">
        <v>0.091</v>
      </c>
      <c r="C16" s="26">
        <v>0.09457</v>
      </c>
      <c r="D16" s="27">
        <f t="shared" si="7"/>
        <v>0.00357</v>
      </c>
      <c r="E16" s="28">
        <f t="shared" ref="E16:F16" si="26">LN(1+B16)</f>
        <v>0.08709470685</v>
      </c>
      <c r="F16" s="28">
        <f t="shared" si="26"/>
        <v>0.09036159208</v>
      </c>
      <c r="G16" s="27"/>
      <c r="H16" s="27"/>
      <c r="I16" s="28"/>
      <c r="J16" s="28"/>
      <c r="K16" s="28"/>
      <c r="L16" s="28"/>
      <c r="M16" s="29"/>
      <c r="N16" s="40"/>
      <c r="O16" s="40"/>
      <c r="P16" s="40"/>
      <c r="Q16" s="19">
        <v>1941.0</v>
      </c>
      <c r="R16" s="32">
        <f t="array" ref="R16">PRODUCT(1+INDEX($B$1:$B$1177,(ROW()-2)*12+2):INDEX($B$1:$B$1177,(ROW()-2)*12+13))-1
</f>
        <v>-0.1046793303</v>
      </c>
      <c r="S16" s="27">
        <f t="array" ref="S16">PRODUCT(1+INDEX($C$1:$C$1177,(ROW()-2)*12+2):INDEX($C$1:$C$1177,(ROW()-2)*12+13))-1
</f>
        <v>-0.03213594779</v>
      </c>
      <c r="T16" s="27">
        <f t="shared" si="9"/>
        <v>0.07254338253</v>
      </c>
      <c r="U16" s="28">
        <f t="shared" si="10"/>
        <v>-0.1105733347</v>
      </c>
      <c r="V16" s="26"/>
      <c r="W16" s="26"/>
      <c r="X16" s="26"/>
      <c r="Y16" s="17"/>
      <c r="Z16" s="17"/>
      <c r="AA16" s="17"/>
      <c r="AB16" s="26"/>
      <c r="AL16" s="17"/>
      <c r="AM16" s="17"/>
      <c r="AN16" s="17"/>
      <c r="AO16" s="17"/>
      <c r="AR16" s="19">
        <v>1971.0</v>
      </c>
      <c r="AS16" s="27">
        <f t="shared" si="11"/>
        <v>-0.1046793303</v>
      </c>
      <c r="AT16" s="27">
        <f t="shared" si="12"/>
        <v>0.09457</v>
      </c>
      <c r="AU16" s="27">
        <f t="shared" si="13"/>
        <v>0.1992493303</v>
      </c>
      <c r="AV16" s="17"/>
      <c r="AW16" s="17"/>
    </row>
    <row r="17" ht="17.25" customHeight="1">
      <c r="A17" s="19">
        <v>192804.0</v>
      </c>
      <c r="B17" s="26">
        <v>0.0445</v>
      </c>
      <c r="C17" s="26">
        <v>0.099723</v>
      </c>
      <c r="D17" s="27">
        <f t="shared" si="7"/>
        <v>0.055223</v>
      </c>
      <c r="E17" s="28">
        <f t="shared" ref="E17:F17" si="27">LN(1+B17)</f>
        <v>0.04353830201</v>
      </c>
      <c r="F17" s="28">
        <f t="shared" si="27"/>
        <v>0.09505832991</v>
      </c>
      <c r="G17" s="27"/>
      <c r="H17" s="27"/>
      <c r="I17" s="28"/>
      <c r="J17" s="28"/>
      <c r="K17" s="28"/>
      <c r="L17" s="28"/>
      <c r="M17" s="29"/>
      <c r="N17" s="40"/>
      <c r="O17" s="40"/>
      <c r="P17" s="40"/>
      <c r="Q17" s="19">
        <v>1942.0</v>
      </c>
      <c r="R17" s="32">
        <f t="array" ref="R17">PRODUCT(1+INDEX($B$1:$B$1177,(ROW()-2)*12+2):INDEX($B$1:$B$1177,(ROW()-2)*12+13))-1
</f>
        <v>0.1649783298</v>
      </c>
      <c r="S17" s="27">
        <f t="array" ref="S17">PRODUCT(1+INDEX($C$1:$C$1177,(ROW()-2)*12+2):INDEX($C$1:$C$1177,(ROW()-2)*12+13))-1
</f>
        <v>0.3666560791</v>
      </c>
      <c r="T17" s="27">
        <f t="shared" si="9"/>
        <v>0.2016777492</v>
      </c>
      <c r="U17" s="28">
        <f t="shared" si="10"/>
        <v>0.1527024858</v>
      </c>
      <c r="V17" s="26"/>
      <c r="W17" s="26"/>
      <c r="X17" s="26"/>
      <c r="Y17" s="17"/>
      <c r="Z17" s="17"/>
      <c r="AA17" s="17"/>
      <c r="AB17" s="26"/>
      <c r="AL17" s="17"/>
      <c r="AM17" s="17"/>
      <c r="AN17" s="17"/>
      <c r="AO17" s="17"/>
      <c r="AR17" s="19">
        <v>1974.0</v>
      </c>
      <c r="AS17" s="27">
        <f t="shared" si="11"/>
        <v>0.1649783298</v>
      </c>
      <c r="AT17" s="27">
        <f t="shared" si="12"/>
        <v>0.099723</v>
      </c>
      <c r="AU17" s="27">
        <f t="shared" si="13"/>
        <v>-0.06525532984</v>
      </c>
      <c r="AV17" s="17"/>
      <c r="AW17" s="17"/>
    </row>
    <row r="18" ht="17.25" customHeight="1">
      <c r="A18" s="19">
        <v>192805.0</v>
      </c>
      <c r="B18" s="26">
        <v>0.0184</v>
      </c>
      <c r="C18" s="26">
        <v>0.02574</v>
      </c>
      <c r="D18" s="27">
        <f t="shared" si="7"/>
        <v>0.00734</v>
      </c>
      <c r="E18" s="28">
        <f t="shared" ref="E18:F18" si="28">LN(1+B18)</f>
        <v>0.01823276826</v>
      </c>
      <c r="F18" s="28">
        <f t="shared" si="28"/>
        <v>0.02541430333</v>
      </c>
      <c r="G18" s="27"/>
      <c r="H18" s="27"/>
      <c r="I18" s="28"/>
      <c r="J18" s="28"/>
      <c r="K18" s="28"/>
      <c r="L18" s="28"/>
      <c r="M18" s="29"/>
      <c r="N18" s="40"/>
      <c r="O18" s="40"/>
      <c r="P18" s="40"/>
      <c r="Q18" s="19">
        <v>1943.0</v>
      </c>
      <c r="R18" s="32">
        <f t="array" ref="R18">PRODUCT(1+INDEX($B$1:$B$1177,(ROW()-2)*12+2):INDEX($B$1:$B$1177,(ROW()-2)*12+13))-1
</f>
        <v>0.2831236133</v>
      </c>
      <c r="S18" s="27">
        <f t="array" ref="S18">PRODUCT(1+INDEX($C$1:$C$1177,(ROW()-2)*12+2):INDEX($C$1:$C$1177,(ROW()-2)*12+13))-1
</f>
        <v>1.000503744</v>
      </c>
      <c r="T18" s="27">
        <f t="shared" si="9"/>
        <v>0.7173801305</v>
      </c>
      <c r="U18" s="28">
        <f t="shared" si="10"/>
        <v>0.2492974281</v>
      </c>
      <c r="V18" s="26"/>
      <c r="W18" s="26"/>
      <c r="X18" s="26"/>
      <c r="Y18" s="17"/>
      <c r="Z18" s="17"/>
      <c r="AA18" s="17"/>
      <c r="AB18" s="26"/>
      <c r="AL18" s="17"/>
      <c r="AM18" s="17"/>
      <c r="AN18" s="17"/>
      <c r="AO18" s="17"/>
      <c r="AR18" s="19">
        <v>1977.0</v>
      </c>
      <c r="AS18" s="27">
        <f t="shared" si="11"/>
        <v>0.2831236133</v>
      </c>
      <c r="AT18" s="27">
        <f t="shared" si="12"/>
        <v>0.02574</v>
      </c>
      <c r="AU18" s="27">
        <f t="shared" si="13"/>
        <v>-0.2573836133</v>
      </c>
      <c r="AV18" s="17"/>
      <c r="AW18" s="17"/>
    </row>
    <row r="19" ht="17.25" customHeight="1">
      <c r="A19" s="19">
        <v>192806.0</v>
      </c>
      <c r="B19" s="26">
        <v>-0.0454</v>
      </c>
      <c r="C19" s="26">
        <v>-0.068294</v>
      </c>
      <c r="D19" s="27">
        <f t="shared" si="7"/>
        <v>-0.022894</v>
      </c>
      <c r="E19" s="28">
        <f t="shared" ref="E19:F19" si="29">LN(1+B19)</f>
        <v>-0.04646287441</v>
      </c>
      <c r="F19" s="28">
        <f t="shared" si="29"/>
        <v>-0.07073796471</v>
      </c>
      <c r="G19" s="27"/>
      <c r="H19" s="27"/>
      <c r="I19" s="28"/>
      <c r="J19" s="28"/>
      <c r="K19" s="28"/>
      <c r="L19" s="28"/>
      <c r="M19" s="29"/>
      <c r="N19" s="40"/>
      <c r="O19" s="40"/>
      <c r="P19" s="40"/>
      <c r="Q19" s="19">
        <v>1944.0</v>
      </c>
      <c r="R19" s="32">
        <f t="array" ref="R19">PRODUCT(1+INDEX($B$1:$B$1177,(ROW()-2)*12+2):INDEX($B$1:$B$1177,(ROW()-2)*12+13))-1
</f>
        <v>0.2129838979</v>
      </c>
      <c r="S19" s="27">
        <f t="array" ref="S19">PRODUCT(1+INDEX($C$1:$C$1177,(ROW()-2)*12+2):INDEX($C$1:$C$1177,(ROW()-2)*12+13))-1
</f>
        <v>0.4795825292</v>
      </c>
      <c r="T19" s="27">
        <f t="shared" si="9"/>
        <v>0.2665986313</v>
      </c>
      <c r="U19" s="28">
        <f t="shared" si="10"/>
        <v>0.1930833552</v>
      </c>
      <c r="V19" s="26"/>
      <c r="W19" s="26"/>
      <c r="X19" s="26"/>
      <c r="Y19" s="17"/>
      <c r="Z19" s="17"/>
      <c r="AA19" s="17"/>
      <c r="AB19" s="26"/>
      <c r="AL19" s="17"/>
      <c r="AM19" s="17"/>
      <c r="AN19" s="17"/>
      <c r="AO19" s="17"/>
      <c r="AR19" s="19">
        <v>1980.0</v>
      </c>
      <c r="AS19" s="27">
        <f t="shared" si="11"/>
        <v>0.2129838979</v>
      </c>
      <c r="AT19" s="27">
        <f t="shared" si="12"/>
        <v>-0.068294</v>
      </c>
      <c r="AU19" s="27">
        <f t="shared" si="13"/>
        <v>-0.2812778979</v>
      </c>
      <c r="AV19" s="17"/>
      <c r="AW19" s="17"/>
    </row>
    <row r="20" ht="17.25" customHeight="1">
      <c r="A20" s="19">
        <v>192807.0</v>
      </c>
      <c r="B20" s="26">
        <v>0.0094</v>
      </c>
      <c r="C20" s="26">
        <v>-0.008867</v>
      </c>
      <c r="D20" s="27">
        <f t="shared" si="7"/>
        <v>-0.018267</v>
      </c>
      <c r="E20" s="28">
        <f t="shared" ref="E20:F20" si="30">LN(1+B20)</f>
        <v>0.009356094924</v>
      </c>
      <c r="F20" s="28">
        <f t="shared" si="30"/>
        <v>-0.008906545786</v>
      </c>
      <c r="G20" s="27"/>
      <c r="H20" s="27"/>
      <c r="I20" s="28"/>
      <c r="J20" s="28"/>
      <c r="K20" s="28"/>
      <c r="L20" s="28"/>
      <c r="M20" s="29"/>
      <c r="N20" s="40"/>
      <c r="O20" s="40"/>
      <c r="P20" s="40"/>
      <c r="Q20" s="19">
        <v>1945.0</v>
      </c>
      <c r="R20" s="32">
        <f t="array" ref="R20">PRODUCT(1+INDEX($B$1:$B$1177,(ROW()-2)*12+2):INDEX($B$1:$B$1177,(ROW()-2)*12+13))-1
</f>
        <v>0.3872536155</v>
      </c>
      <c r="S20" s="27">
        <f t="array" ref="S20">PRODUCT(1+INDEX($C$1:$C$1177,(ROW()-2)*12+2):INDEX($C$1:$C$1177,(ROW()-2)*12+13))-1
</f>
        <v>0.6849669415</v>
      </c>
      <c r="T20" s="27">
        <f t="shared" si="9"/>
        <v>0.297713326</v>
      </c>
      <c r="U20" s="28">
        <f t="shared" si="10"/>
        <v>0.3273259765</v>
      </c>
      <c r="V20" s="26"/>
      <c r="W20" s="26"/>
      <c r="X20" s="26"/>
      <c r="Y20" s="17"/>
      <c r="Z20" s="17"/>
      <c r="AA20" s="17"/>
      <c r="AB20" s="26"/>
      <c r="AL20" s="17"/>
      <c r="AM20" s="17"/>
      <c r="AN20" s="17"/>
      <c r="AO20" s="17"/>
      <c r="AR20" s="19">
        <v>1983.0</v>
      </c>
      <c r="AS20" s="27">
        <f t="shared" si="11"/>
        <v>0.3872536155</v>
      </c>
      <c r="AT20" s="27">
        <f t="shared" si="12"/>
        <v>-0.008867</v>
      </c>
      <c r="AU20" s="27">
        <f t="shared" si="13"/>
        <v>-0.3961206155</v>
      </c>
      <c r="AV20" s="17"/>
      <c r="AW20" s="17"/>
    </row>
    <row r="21" ht="17.25" customHeight="1">
      <c r="A21" s="19">
        <v>192808.0</v>
      </c>
      <c r="B21" s="26">
        <v>0.07</v>
      </c>
      <c r="C21" s="26">
        <v>0.03699</v>
      </c>
      <c r="D21" s="27">
        <f t="shared" si="7"/>
        <v>-0.03301</v>
      </c>
      <c r="E21" s="28">
        <f t="shared" ref="E21:F21" si="31">LN(1+B21)</f>
        <v>0.06765864847</v>
      </c>
      <c r="F21" s="28">
        <f t="shared" si="31"/>
        <v>0.036322286</v>
      </c>
      <c r="G21" s="27"/>
      <c r="H21" s="27"/>
      <c r="I21" s="28"/>
      <c r="J21" s="28"/>
      <c r="K21" s="28"/>
      <c r="L21" s="28"/>
      <c r="M21" s="29"/>
      <c r="N21" s="40"/>
      <c r="O21" s="40"/>
      <c r="P21" s="40"/>
      <c r="Q21" s="19">
        <v>1946.0</v>
      </c>
      <c r="R21" s="32">
        <f t="array" ref="R21">PRODUCT(1+INDEX($B$1:$B$1177,(ROW()-2)*12+2):INDEX($B$1:$B$1177,(ROW()-2)*12+13))-1
</f>
        <v>-0.06373129188</v>
      </c>
      <c r="S21" s="27">
        <f t="array" ref="S21">PRODUCT(1+INDEX($C$1:$C$1177,(ROW()-2)*12+2):INDEX($C$1:$C$1177,(ROW()-2)*12+13))-1
</f>
        <v>-0.08322035295</v>
      </c>
      <c r="T21" s="27">
        <f t="shared" si="9"/>
        <v>-0.01948906107</v>
      </c>
      <c r="U21" s="28">
        <f t="shared" si="10"/>
        <v>-0.06585276238</v>
      </c>
      <c r="V21" s="26"/>
      <c r="W21" s="26"/>
      <c r="X21" s="26"/>
      <c r="Y21" s="17"/>
      <c r="Z21" s="17"/>
      <c r="AA21" s="17"/>
      <c r="AB21" s="26"/>
      <c r="AL21" s="17"/>
      <c r="AM21" s="17"/>
      <c r="AN21" s="17"/>
      <c r="AO21" s="17"/>
      <c r="AR21" s="19">
        <v>1986.0</v>
      </c>
      <c r="AS21" s="27">
        <f t="shared" si="11"/>
        <v>-0.06373129188</v>
      </c>
      <c r="AT21" s="27">
        <f t="shared" si="12"/>
        <v>0.03699</v>
      </c>
      <c r="AU21" s="27">
        <f t="shared" si="13"/>
        <v>0.1007212919</v>
      </c>
      <c r="AV21" s="17"/>
      <c r="AW21" s="17"/>
    </row>
    <row r="22" ht="17.25" customHeight="1">
      <c r="A22" s="19">
        <v>192809.0</v>
      </c>
      <c r="B22" s="26">
        <v>0.0315</v>
      </c>
      <c r="C22" s="26">
        <v>0.061762</v>
      </c>
      <c r="D22" s="27">
        <f t="shared" si="7"/>
        <v>0.030262</v>
      </c>
      <c r="E22" s="28">
        <f t="shared" ref="E22:F22" si="32">LN(1+B22)</f>
        <v>0.03101405353</v>
      </c>
      <c r="F22" s="28">
        <f t="shared" si="32"/>
        <v>0.05992979224</v>
      </c>
      <c r="G22" s="27"/>
      <c r="H22" s="27"/>
      <c r="I22" s="28"/>
      <c r="J22" s="28"/>
      <c r="K22" s="28"/>
      <c r="L22" s="28"/>
      <c r="M22" s="29"/>
      <c r="N22" s="40"/>
      <c r="O22" s="40"/>
      <c r="P22" s="40"/>
      <c r="Q22" s="19">
        <v>1947.0</v>
      </c>
      <c r="R22" s="32">
        <f t="array" ref="R22">PRODUCT(1+INDEX($B$1:$B$1177,(ROW()-2)*12+2):INDEX($B$1:$B$1177,(ROW()-2)*12+13))-1
</f>
        <v>0.03455465236</v>
      </c>
      <c r="S22" s="27">
        <f t="array" ref="S22">PRODUCT(1+INDEX($C$1:$C$1177,(ROW()-2)*12+2):INDEX($C$1:$C$1177,(ROW()-2)*12+13))-1
</f>
        <v>0.06205961188</v>
      </c>
      <c r="T22" s="27">
        <f t="shared" si="9"/>
        <v>0.02750495952</v>
      </c>
      <c r="U22" s="28">
        <f t="shared" si="10"/>
        <v>0.03397104654</v>
      </c>
      <c r="V22" s="26"/>
      <c r="W22" s="26"/>
      <c r="X22" s="26"/>
      <c r="Y22" s="17"/>
      <c r="Z22" s="17"/>
      <c r="AA22" s="17"/>
      <c r="AB22" s="26"/>
      <c r="AL22" s="17"/>
      <c r="AM22" s="17"/>
      <c r="AN22" s="17"/>
      <c r="AO22" s="17"/>
      <c r="AR22" s="19">
        <v>1989.0</v>
      </c>
      <c r="AS22" s="27">
        <f t="shared" si="11"/>
        <v>0.03455465236</v>
      </c>
      <c r="AT22" s="27">
        <f t="shared" si="12"/>
        <v>0.061762</v>
      </c>
      <c r="AU22" s="27">
        <f t="shared" si="13"/>
        <v>0.02720734764</v>
      </c>
      <c r="AV22" s="17"/>
      <c r="AW22" s="17"/>
    </row>
    <row r="23" ht="17.25" customHeight="1">
      <c r="A23" s="19">
        <v>192810.0</v>
      </c>
      <c r="B23" s="26">
        <v>0.0174</v>
      </c>
      <c r="C23" s="26">
        <v>0.016621</v>
      </c>
      <c r="D23" s="27">
        <f t="shared" si="7"/>
        <v>-0.000779</v>
      </c>
      <c r="E23" s="28">
        <f t="shared" ref="E23:F23" si="33">LN(1+B23)</f>
        <v>0.01725035341</v>
      </c>
      <c r="F23" s="28">
        <f t="shared" si="33"/>
        <v>0.01648438291</v>
      </c>
      <c r="G23" s="27"/>
      <c r="H23" s="27"/>
      <c r="I23" s="28"/>
      <c r="J23" s="28"/>
      <c r="K23" s="28"/>
      <c r="L23" s="28"/>
      <c r="M23" s="29"/>
      <c r="N23" s="40"/>
      <c r="O23" s="40"/>
      <c r="P23" s="40"/>
      <c r="Q23" s="19">
        <v>1948.0</v>
      </c>
      <c r="R23" s="32">
        <f t="array" ref="R23">PRODUCT(1+INDEX($B$1:$B$1177,(ROW()-2)*12+2):INDEX($B$1:$B$1177,(ROW()-2)*12+13))-1
</f>
        <v>0.01874073625</v>
      </c>
      <c r="S23" s="27">
        <f t="array" ref="S23">PRODUCT(1+INDEX($C$1:$C$1177,(ROW()-2)*12+2):INDEX($C$1:$C$1177,(ROW()-2)*12+13))-1
</f>
        <v>-0.02308244294</v>
      </c>
      <c r="T23" s="27">
        <f t="shared" si="9"/>
        <v>-0.04182317918</v>
      </c>
      <c r="U23" s="28">
        <f t="shared" si="10"/>
        <v>0.01856729228</v>
      </c>
      <c r="V23" s="26"/>
      <c r="W23" s="26"/>
      <c r="X23" s="26"/>
      <c r="Y23" s="17"/>
      <c r="Z23" s="17"/>
      <c r="AA23" s="17"/>
      <c r="AB23" s="26"/>
      <c r="AL23" s="17"/>
      <c r="AM23" s="17"/>
      <c r="AN23" s="17"/>
      <c r="AO23" s="17"/>
      <c r="AR23" s="19">
        <v>1992.0</v>
      </c>
      <c r="AS23" s="27">
        <f t="shared" si="11"/>
        <v>0.01874073625</v>
      </c>
      <c r="AT23" s="27">
        <f t="shared" si="12"/>
        <v>0.016621</v>
      </c>
      <c r="AU23" s="27">
        <f t="shared" si="13"/>
        <v>-0.002119736246</v>
      </c>
      <c r="AV23" s="17"/>
      <c r="AW23" s="17"/>
    </row>
    <row r="24" ht="17.25" customHeight="1">
      <c r="A24" s="19">
        <v>192811.0</v>
      </c>
      <c r="B24" s="26">
        <v>0.1219</v>
      </c>
      <c r="C24" s="26">
        <v>0.122831</v>
      </c>
      <c r="D24" s="27">
        <f t="shared" si="7"/>
        <v>0.000931</v>
      </c>
      <c r="E24" s="28">
        <f t="shared" ref="E24:F24" si="34">LN(1+B24)</f>
        <v>0.1150236766</v>
      </c>
      <c r="F24" s="28">
        <f t="shared" si="34"/>
        <v>0.1158531747</v>
      </c>
      <c r="G24" s="27"/>
      <c r="H24" s="27"/>
      <c r="I24" s="28"/>
      <c r="J24" s="28"/>
      <c r="K24" s="28"/>
      <c r="L24" s="28"/>
      <c r="M24" s="29"/>
      <c r="N24" s="40"/>
      <c r="O24" s="40"/>
      <c r="P24" s="40"/>
      <c r="Q24" s="19">
        <v>1949.0</v>
      </c>
      <c r="R24" s="32">
        <f t="array" ref="R24">PRODUCT(1+INDEX($B$1:$B$1177,(ROW()-2)*12+2):INDEX($B$1:$B$1177,(ROW()-2)*12+13))-1
</f>
        <v>0.2024870698</v>
      </c>
      <c r="S24" s="27">
        <f t="array" ref="S24">PRODUCT(1+INDEX($C$1:$C$1177,(ROW()-2)*12+2):INDEX($C$1:$C$1177,(ROW()-2)*12+13))-1
</f>
        <v>0.2132335717</v>
      </c>
      <c r="T24" s="27">
        <f t="shared" si="9"/>
        <v>0.01074650186</v>
      </c>
      <c r="U24" s="28">
        <f t="shared" si="10"/>
        <v>0.1843919702</v>
      </c>
      <c r="V24" s="26"/>
      <c r="W24" s="26"/>
      <c r="X24" s="26"/>
      <c r="Y24" s="17"/>
      <c r="Z24" s="17"/>
      <c r="AA24" s="17"/>
      <c r="AB24" s="26"/>
      <c r="AL24" s="17"/>
      <c r="AM24" s="17"/>
      <c r="AN24" s="17"/>
      <c r="AO24" s="17"/>
      <c r="AR24" s="19">
        <v>1995.0</v>
      </c>
      <c r="AS24" s="27">
        <f t="shared" si="11"/>
        <v>0.2024870698</v>
      </c>
      <c r="AT24" s="27">
        <f t="shared" si="12"/>
        <v>0.122831</v>
      </c>
      <c r="AU24" s="27">
        <f t="shared" si="13"/>
        <v>-0.07965606985</v>
      </c>
      <c r="AV24" s="17"/>
      <c r="AW24" s="17"/>
    </row>
    <row r="25" ht="17.25" customHeight="1">
      <c r="A25" s="19">
        <v>192812.0</v>
      </c>
      <c r="B25" s="26">
        <v>0.0042</v>
      </c>
      <c r="C25" s="26">
        <v>-0.006462</v>
      </c>
      <c r="D25" s="27">
        <f t="shared" si="7"/>
        <v>-0.010662</v>
      </c>
      <c r="E25" s="28">
        <f t="shared" ref="E25:F25" si="35">LN(1+B25)</f>
        <v>0.004191204618</v>
      </c>
      <c r="F25" s="28">
        <f t="shared" si="35"/>
        <v>-0.006482969106</v>
      </c>
      <c r="G25" s="27"/>
      <c r="H25" s="27"/>
      <c r="I25" s="28"/>
      <c r="J25" s="28"/>
      <c r="K25" s="28"/>
      <c r="L25" s="28"/>
      <c r="M25" s="29"/>
      <c r="N25" s="40"/>
      <c r="O25" s="40"/>
      <c r="P25" s="40"/>
      <c r="Q25" s="19">
        <v>1950.0</v>
      </c>
      <c r="R25" s="32">
        <f t="array" ref="R25">PRODUCT(1+INDEX($B$1:$B$1177,(ROW()-2)*12+2):INDEX($B$1:$B$1177,(ROW()-2)*12+13))-1
</f>
        <v>0.3004572705</v>
      </c>
      <c r="S25" s="27">
        <f t="array" ref="S25">PRODUCT(1+INDEX($C$1:$C$1177,(ROW()-2)*12+2):INDEX($C$1:$C$1177,(ROW()-2)*12+13))-1
</f>
        <v>0.5146940432</v>
      </c>
      <c r="T25" s="27">
        <f t="shared" si="9"/>
        <v>0.2142367727</v>
      </c>
      <c r="U25" s="28">
        <f t="shared" si="10"/>
        <v>0.2627159492</v>
      </c>
      <c r="V25" s="26"/>
      <c r="W25" s="26"/>
      <c r="X25" s="26"/>
      <c r="Y25" s="17"/>
      <c r="Z25" s="17"/>
      <c r="AA25" s="17"/>
      <c r="AB25" s="26"/>
      <c r="AL25" s="17"/>
      <c r="AM25" s="17"/>
      <c r="AN25" s="17"/>
      <c r="AO25" s="17"/>
      <c r="AR25" s="19">
        <v>1998.0</v>
      </c>
      <c r="AS25" s="27">
        <f t="shared" si="11"/>
        <v>0.3004572705</v>
      </c>
      <c r="AT25" s="27">
        <f t="shared" si="12"/>
        <v>-0.006462</v>
      </c>
      <c r="AU25" s="27">
        <f t="shared" si="13"/>
        <v>-0.3069192705</v>
      </c>
      <c r="AV25" s="17"/>
      <c r="AW25" s="17"/>
    </row>
    <row r="26" ht="17.25" customHeight="1">
      <c r="A26" s="19">
        <v>192901.0</v>
      </c>
      <c r="B26" s="26">
        <v>0.05</v>
      </c>
      <c r="C26" s="26">
        <v>0.01448</v>
      </c>
      <c r="D26" s="27">
        <f t="shared" si="7"/>
        <v>-0.03552</v>
      </c>
      <c r="E26" s="28">
        <f t="shared" ref="E26:F26" si="36">LN(1+B26)</f>
        <v>0.04879016417</v>
      </c>
      <c r="F26" s="28">
        <f t="shared" si="36"/>
        <v>0.01437616594</v>
      </c>
      <c r="G26" s="27"/>
      <c r="H26" s="27"/>
      <c r="I26" s="28"/>
      <c r="J26" s="28"/>
      <c r="K26" s="28"/>
      <c r="L26" s="28"/>
      <c r="M26" s="29"/>
      <c r="N26" s="40"/>
      <c r="O26" s="40"/>
      <c r="P26" s="40"/>
      <c r="Q26" s="19">
        <v>1951.0</v>
      </c>
      <c r="R26" s="32">
        <f t="array" ref="R26">PRODUCT(1+INDEX($B$1:$B$1177,(ROW()-2)*12+2):INDEX($B$1:$B$1177,(ROW()-2)*12+13))-1
</f>
        <v>0.207093664</v>
      </c>
      <c r="S26" s="27">
        <f t="array" ref="S26">PRODUCT(1+INDEX($C$1:$C$1177,(ROW()-2)*12+2):INDEX($C$1:$C$1177,(ROW()-2)*12+13))-1
</f>
        <v>0.1184085856</v>
      </c>
      <c r="T26" s="27">
        <f t="shared" si="9"/>
        <v>-0.0886850784</v>
      </c>
      <c r="U26" s="28">
        <f t="shared" si="10"/>
        <v>0.1882155398</v>
      </c>
      <c r="V26" s="26"/>
      <c r="W26" s="26"/>
      <c r="X26" s="26"/>
      <c r="Y26" s="17"/>
      <c r="Z26" s="17"/>
      <c r="AA26" s="17"/>
      <c r="AB26" s="26"/>
      <c r="AL26" s="17"/>
      <c r="AM26" s="17"/>
      <c r="AN26" s="17"/>
      <c r="AO26" s="17"/>
      <c r="AR26" s="19">
        <v>2001.0</v>
      </c>
      <c r="AS26" s="27">
        <f t="shared" si="11"/>
        <v>0.207093664</v>
      </c>
      <c r="AT26" s="27">
        <f t="shared" si="12"/>
        <v>0.01448</v>
      </c>
      <c r="AU26" s="27">
        <f t="shared" si="13"/>
        <v>-0.192613664</v>
      </c>
      <c r="AV26" s="17"/>
      <c r="AW26" s="17"/>
    </row>
    <row r="27" ht="17.25" customHeight="1">
      <c r="A27" s="19">
        <v>192902.0</v>
      </c>
      <c r="B27" s="26">
        <v>2.0E-4</v>
      </c>
      <c r="C27" s="26">
        <v>0.00382</v>
      </c>
      <c r="D27" s="27">
        <f t="shared" si="7"/>
        <v>0.00362</v>
      </c>
      <c r="E27" s="28">
        <f t="shared" ref="E27:F27" si="37">LN(1+B27)</f>
        <v>0.0001999800027</v>
      </c>
      <c r="F27" s="28">
        <f t="shared" si="37"/>
        <v>0.003812722328</v>
      </c>
      <c r="G27" s="27"/>
      <c r="H27" s="27"/>
      <c r="I27" s="28"/>
      <c r="J27" s="28"/>
      <c r="K27" s="28"/>
      <c r="L27" s="28"/>
      <c r="M27" s="29"/>
      <c r="N27" s="40"/>
      <c r="O27" s="40"/>
      <c r="P27" s="40"/>
      <c r="Q27" s="19">
        <v>1952.0</v>
      </c>
      <c r="R27" s="32">
        <f t="array" ref="R27">PRODUCT(1+INDEX($B$1:$B$1177,(ROW()-2)*12+2):INDEX($B$1:$B$1177,(ROW()-2)*12+13))-1
</f>
        <v>0.1348885504</v>
      </c>
      <c r="S27" s="27">
        <f t="array" ref="S27">PRODUCT(1+INDEX($C$1:$C$1177,(ROW()-2)*12+2):INDEX($C$1:$C$1177,(ROW()-2)*12+13))-1
</f>
        <v>0.08240185012</v>
      </c>
      <c r="T27" s="27">
        <f t="shared" si="9"/>
        <v>-0.05248670026</v>
      </c>
      <c r="U27" s="28">
        <f t="shared" si="10"/>
        <v>0.1265344526</v>
      </c>
      <c r="V27" s="26"/>
      <c r="W27" s="26"/>
      <c r="X27" s="26"/>
      <c r="Y27" s="17"/>
      <c r="Z27" s="17"/>
      <c r="AA27" s="17"/>
      <c r="AB27" s="26"/>
      <c r="AL27" s="17"/>
      <c r="AM27" s="17"/>
      <c r="AN27" s="17"/>
      <c r="AO27" s="17"/>
      <c r="AR27" s="19">
        <v>2004.0</v>
      </c>
      <c r="AS27" s="27">
        <f t="shared" si="11"/>
        <v>0.1348885504</v>
      </c>
      <c r="AT27" s="27">
        <f t="shared" si="12"/>
        <v>0.00382</v>
      </c>
      <c r="AU27" s="27">
        <f t="shared" si="13"/>
        <v>-0.1310685504</v>
      </c>
      <c r="AV27" s="17"/>
      <c r="AW27" s="17"/>
    </row>
    <row r="28" ht="17.25" customHeight="1">
      <c r="A28" s="19">
        <v>192903.0</v>
      </c>
      <c r="B28" s="26">
        <v>-0.0055</v>
      </c>
      <c r="C28" s="26">
        <v>-0.040571</v>
      </c>
      <c r="D28" s="27">
        <f t="shared" si="7"/>
        <v>-0.035071</v>
      </c>
      <c r="E28" s="28">
        <f t="shared" ref="E28:F28" si="38">LN(1+B28)</f>
        <v>-0.005515180688</v>
      </c>
      <c r="F28" s="28">
        <f t="shared" si="38"/>
        <v>-0.04141696315</v>
      </c>
      <c r="G28" s="27"/>
      <c r="H28" s="27"/>
      <c r="I28" s="28"/>
      <c r="J28" s="28"/>
      <c r="K28" s="28"/>
      <c r="L28" s="28"/>
      <c r="M28" s="29"/>
      <c r="N28" s="40"/>
      <c r="O28" s="40"/>
      <c r="P28" s="40"/>
      <c r="Q28" s="19">
        <v>1953.0</v>
      </c>
      <c r="R28" s="32">
        <f t="array" ref="R28">PRODUCT(1+INDEX($B$1:$B$1177,(ROW()-2)*12+2):INDEX($B$1:$B$1177,(ROW()-2)*12+13))-1
</f>
        <v>0.007711949124</v>
      </c>
      <c r="S28" s="27">
        <f t="array" ref="S28">PRODUCT(1+INDEX($C$1:$C$1177,(ROW()-2)*12+2):INDEX($C$1:$C$1177,(ROW()-2)*12+13))-1
</f>
        <v>-0.06531580715</v>
      </c>
      <c r="T28" s="27">
        <f t="shared" si="9"/>
        <v>-0.07302775627</v>
      </c>
      <c r="U28" s="28">
        <f t="shared" si="10"/>
        <v>0.007682364053</v>
      </c>
      <c r="V28" s="26"/>
      <c r="W28" s="26"/>
      <c r="X28" s="26"/>
      <c r="Y28" s="17"/>
      <c r="Z28" s="17"/>
      <c r="AA28" s="17"/>
      <c r="AB28" s="26"/>
      <c r="AL28" s="17"/>
      <c r="AM28" s="17"/>
      <c r="AN28" s="17"/>
      <c r="AO28" s="17"/>
      <c r="AR28" s="19">
        <v>2007.0</v>
      </c>
      <c r="AS28" s="27">
        <f t="shared" si="11"/>
        <v>0.007711949124</v>
      </c>
      <c r="AT28" s="27">
        <f t="shared" si="12"/>
        <v>-0.040571</v>
      </c>
      <c r="AU28" s="27">
        <f t="shared" si="13"/>
        <v>-0.04828294912</v>
      </c>
      <c r="AV28" s="17"/>
      <c r="AW28" s="17"/>
    </row>
    <row r="29" ht="17.25" customHeight="1">
      <c r="A29" s="19">
        <v>192904.0</v>
      </c>
      <c r="B29" s="26">
        <v>0.0179</v>
      </c>
      <c r="C29" s="26">
        <v>0.005004</v>
      </c>
      <c r="D29" s="27">
        <f t="shared" si="7"/>
        <v>-0.012896</v>
      </c>
      <c r="E29" s="28">
        <f t="shared" ref="E29:F29" si="39">LN(1+B29)</f>
        <v>0.01774168148</v>
      </c>
      <c r="F29" s="28">
        <f t="shared" si="39"/>
        <v>0.004991521603</v>
      </c>
      <c r="G29" s="27"/>
      <c r="H29" s="27"/>
      <c r="I29" s="28"/>
      <c r="J29" s="28"/>
      <c r="K29" s="28"/>
      <c r="L29" s="28"/>
      <c r="M29" s="29"/>
      <c r="N29" s="40"/>
      <c r="O29" s="40"/>
      <c r="P29" s="40"/>
      <c r="Q29" s="19">
        <v>1954.0</v>
      </c>
      <c r="R29" s="32">
        <f t="array" ref="R29">PRODUCT(1+INDEX($B$1:$B$1177,(ROW()-2)*12+2):INDEX($B$1:$B$1177,(ROW()-2)*12+13))-1
</f>
        <v>0.5019327543</v>
      </c>
      <c r="S29" s="27">
        <f t="array" ref="S29">PRODUCT(1+INDEX($C$1:$C$1177,(ROW()-2)*12+2):INDEX($C$1:$C$1177,(ROW()-2)*12+13))-1
</f>
        <v>0.6458618131</v>
      </c>
      <c r="T29" s="27">
        <f t="shared" si="9"/>
        <v>0.1439290589</v>
      </c>
      <c r="U29" s="28">
        <f t="shared" si="10"/>
        <v>0.4067527816</v>
      </c>
      <c r="V29" s="26"/>
      <c r="W29" s="26"/>
      <c r="X29" s="26"/>
      <c r="Y29" s="17"/>
      <c r="Z29" s="17"/>
      <c r="AA29" s="17"/>
      <c r="AB29" s="26"/>
      <c r="AL29" s="17"/>
      <c r="AM29" s="17"/>
      <c r="AN29" s="17"/>
      <c r="AO29" s="17"/>
      <c r="AR29" s="19">
        <v>2010.0</v>
      </c>
      <c r="AS29" s="27">
        <f t="shared" si="11"/>
        <v>0.5019327543</v>
      </c>
      <c r="AT29" s="27">
        <f t="shared" si="12"/>
        <v>0.005004</v>
      </c>
      <c r="AU29" s="27">
        <f t="shared" si="13"/>
        <v>-0.4969287543</v>
      </c>
      <c r="AV29" s="17"/>
      <c r="AW29" s="17"/>
    </row>
    <row r="30" ht="17.25" customHeight="1">
      <c r="A30" s="19">
        <v>192905.0</v>
      </c>
      <c r="B30" s="26">
        <v>-0.0595</v>
      </c>
      <c r="C30" s="26">
        <v>-0.125598</v>
      </c>
      <c r="D30" s="27">
        <f t="shared" si="7"/>
        <v>-0.066098</v>
      </c>
      <c r="E30" s="28">
        <f t="shared" ref="E30:F30" si="40">LN(1+B30)</f>
        <v>-0.06134363024</v>
      </c>
      <c r="F30" s="28">
        <f t="shared" si="40"/>
        <v>-0.1342150548</v>
      </c>
      <c r="G30" s="27"/>
      <c r="H30" s="27"/>
      <c r="I30" s="28"/>
      <c r="J30" s="28"/>
      <c r="K30" s="28"/>
      <c r="L30" s="28"/>
      <c r="M30" s="29"/>
      <c r="N30" s="40"/>
      <c r="O30" s="40"/>
      <c r="P30" s="40"/>
      <c r="Q30" s="19">
        <v>1955.0</v>
      </c>
      <c r="R30" s="32">
        <f t="array" ref="R30">PRODUCT(1+INDEX($B$1:$B$1177,(ROW()-2)*12+2):INDEX($B$1:$B$1177,(ROW()-2)*12+13))-1
</f>
        <v>0.2531847583</v>
      </c>
      <c r="S30" s="27">
        <f t="array" ref="S30">PRODUCT(1+INDEX($C$1:$C$1177,(ROW()-2)*12+2):INDEX($C$1:$C$1177,(ROW()-2)*12+13))-1
</f>
        <v>0.2416998004</v>
      </c>
      <c r="T30" s="27">
        <f t="shared" si="9"/>
        <v>-0.01148495787</v>
      </c>
      <c r="U30" s="28">
        <f t="shared" si="10"/>
        <v>0.2256881178</v>
      </c>
      <c r="V30" s="26"/>
      <c r="W30" s="26"/>
      <c r="X30" s="26"/>
      <c r="Y30" s="17"/>
      <c r="Z30" s="17"/>
      <c r="AA30" s="17"/>
      <c r="AB30" s="26"/>
      <c r="AL30" s="17"/>
      <c r="AM30" s="17"/>
      <c r="AN30" s="17"/>
      <c r="AO30" s="17"/>
      <c r="AR30" s="19">
        <v>2013.0</v>
      </c>
      <c r="AS30" s="27">
        <f t="shared" si="11"/>
        <v>0.2531847583</v>
      </c>
      <c r="AT30" s="27">
        <f t="shared" si="12"/>
        <v>-0.125598</v>
      </c>
      <c r="AU30" s="27">
        <f t="shared" si="13"/>
        <v>-0.3787827583</v>
      </c>
      <c r="AV30" s="17"/>
      <c r="AW30" s="17"/>
    </row>
    <row r="31" ht="17.25" customHeight="1">
      <c r="A31" s="19">
        <v>192906.0</v>
      </c>
      <c r="B31" s="26">
        <v>0.1022</v>
      </c>
      <c r="C31" s="26">
        <v>0.064064</v>
      </c>
      <c r="D31" s="27">
        <f t="shared" si="7"/>
        <v>-0.038136</v>
      </c>
      <c r="E31" s="28">
        <f t="shared" ref="E31:F31" si="41">LN(1+B31)</f>
        <v>0.09730818247</v>
      </c>
      <c r="F31" s="28">
        <f t="shared" si="41"/>
        <v>0.06209553949</v>
      </c>
      <c r="G31" s="27"/>
      <c r="H31" s="27"/>
      <c r="I31" s="28"/>
      <c r="J31" s="28"/>
      <c r="K31" s="28"/>
      <c r="L31" s="28"/>
      <c r="M31" s="29"/>
      <c r="N31" s="40"/>
      <c r="O31" s="40"/>
      <c r="P31" s="40"/>
      <c r="Q31" s="19">
        <v>1956.0</v>
      </c>
      <c r="R31" s="32">
        <f t="array" ref="R31">PRODUCT(1+INDEX($B$1:$B$1177,(ROW()-2)*12+2):INDEX($B$1:$B$1177,(ROW()-2)*12+13))-1
</f>
        <v>0.08382310465</v>
      </c>
      <c r="S31" s="27">
        <f t="array" ref="S31">PRODUCT(1+INDEX($C$1:$C$1177,(ROW()-2)*12+2):INDEX($C$1:$C$1177,(ROW()-2)*12+13))-1
</f>
        <v>0.06596516957</v>
      </c>
      <c r="T31" s="27">
        <f t="shared" si="9"/>
        <v>-0.01785793508</v>
      </c>
      <c r="U31" s="28">
        <f t="shared" si="10"/>
        <v>0.08049470211</v>
      </c>
      <c r="V31" s="26"/>
      <c r="W31" s="26"/>
      <c r="X31" s="26"/>
      <c r="Y31" s="17"/>
      <c r="Z31" s="17"/>
      <c r="AA31" s="17"/>
      <c r="AB31" s="26"/>
      <c r="AL31" s="17"/>
      <c r="AM31" s="17"/>
      <c r="AN31" s="17"/>
      <c r="AO31" s="17"/>
      <c r="AR31" s="19">
        <v>2016.0</v>
      </c>
      <c r="AS31" s="27">
        <f t="shared" si="11"/>
        <v>0.08382310465</v>
      </c>
      <c r="AT31" s="27">
        <f t="shared" si="12"/>
        <v>0.064064</v>
      </c>
      <c r="AU31" s="27">
        <f t="shared" si="13"/>
        <v>-0.01975910465</v>
      </c>
      <c r="AV31" s="17"/>
      <c r="AW31" s="17"/>
    </row>
    <row r="32" ht="17.25" customHeight="1">
      <c r="A32" s="19">
        <v>192907.0</v>
      </c>
      <c r="B32" s="26">
        <v>0.0479</v>
      </c>
      <c r="C32" s="26">
        <v>0.038633</v>
      </c>
      <c r="D32" s="27">
        <f t="shared" si="7"/>
        <v>-0.009267</v>
      </c>
      <c r="E32" s="28">
        <f t="shared" ref="E32:F32" si="42">LN(1+B32)</f>
        <v>0.0467881615</v>
      </c>
      <c r="F32" s="28">
        <f t="shared" si="42"/>
        <v>0.03790542546</v>
      </c>
      <c r="G32" s="27"/>
      <c r="H32" s="27"/>
      <c r="I32" s="28"/>
      <c r="J32" s="28"/>
      <c r="K32" s="28"/>
      <c r="L32" s="28"/>
      <c r="M32" s="29"/>
      <c r="N32" s="40"/>
      <c r="O32" s="40"/>
      <c r="P32" s="40"/>
      <c r="Q32" s="19">
        <v>1957.0</v>
      </c>
      <c r="R32" s="32">
        <f t="array" ref="R32">PRODUCT(1+INDEX($B$1:$B$1177,(ROW()-2)*12+2):INDEX($B$1:$B$1177,(ROW()-2)*12+13))-1
</f>
        <v>-0.1000295692</v>
      </c>
      <c r="S32" s="27">
        <f t="array" ref="S32">PRODUCT(1+INDEX($C$1:$C$1177,(ROW()-2)*12+2):INDEX($C$1:$C$1177,(ROW()-2)*12+13))-1
</f>
        <v>-0.1602388186</v>
      </c>
      <c r="T32" s="27">
        <f t="shared" si="9"/>
        <v>-0.06020924938</v>
      </c>
      <c r="U32" s="28">
        <f t="shared" si="10"/>
        <v>-0.1053933708</v>
      </c>
      <c r="V32" s="26"/>
      <c r="W32" s="26"/>
      <c r="X32" s="26"/>
      <c r="Y32" s="17"/>
      <c r="Z32" s="17"/>
      <c r="AA32" s="17"/>
      <c r="AB32" s="26"/>
      <c r="AL32" s="17"/>
      <c r="AM32" s="17"/>
      <c r="AN32" s="17"/>
      <c r="AO32" s="17"/>
      <c r="AR32" s="19">
        <v>2019.0</v>
      </c>
      <c r="AS32" s="27">
        <f t="shared" si="11"/>
        <v>-0.1000295692</v>
      </c>
      <c r="AT32" s="27">
        <f t="shared" si="12"/>
        <v>0.038633</v>
      </c>
      <c r="AU32" s="27">
        <f t="shared" si="13"/>
        <v>0.1386625692</v>
      </c>
      <c r="AV32" s="17"/>
      <c r="AW32" s="17"/>
    </row>
    <row r="33" ht="17.25" customHeight="1">
      <c r="A33" s="19">
        <v>192908.0</v>
      </c>
      <c r="B33" s="26">
        <v>0.0858</v>
      </c>
      <c r="C33" s="26">
        <v>-0.004544</v>
      </c>
      <c r="D33" s="27">
        <f t="shared" si="7"/>
        <v>-0.090344</v>
      </c>
      <c r="E33" s="28">
        <f t="shared" ref="E33:F33" si="43">LN(1+B33)</f>
        <v>0.08231704249</v>
      </c>
      <c r="F33" s="28">
        <f t="shared" si="43"/>
        <v>-0.00455435535</v>
      </c>
      <c r="G33" s="27"/>
      <c r="H33" s="27"/>
      <c r="I33" s="28"/>
      <c r="J33" s="28"/>
      <c r="K33" s="28"/>
      <c r="L33" s="28"/>
      <c r="M33" s="29"/>
      <c r="N33" s="40"/>
      <c r="O33" s="40"/>
      <c r="P33" s="40"/>
      <c r="Q33" s="19">
        <v>1958.0</v>
      </c>
      <c r="R33" s="32">
        <f t="array" ref="R33">PRODUCT(1+INDEX($B$1:$B$1177,(ROW()-2)*12+2):INDEX($B$1:$B$1177,(ROW()-2)*12+13))-1
</f>
        <v>0.4499582969</v>
      </c>
      <c r="S33" s="27">
        <f t="array" ref="S33">PRODUCT(1+INDEX($C$1:$C$1177,(ROW()-2)*12+2):INDEX($C$1:$C$1177,(ROW()-2)*12+13))-1
</f>
        <v>0.7077658404</v>
      </c>
      <c r="T33" s="27">
        <f t="shared" si="9"/>
        <v>0.2578075435</v>
      </c>
      <c r="U33" s="28">
        <f t="shared" si="10"/>
        <v>0.3715347953</v>
      </c>
      <c r="V33" s="26"/>
      <c r="W33" s="26"/>
      <c r="X33" s="26"/>
      <c r="Y33" s="17"/>
      <c r="Z33" s="17"/>
      <c r="AA33" s="17"/>
      <c r="AB33" s="26"/>
      <c r="AL33" s="17"/>
      <c r="AM33" s="17"/>
      <c r="AN33" s="17"/>
      <c r="AO33" s="17"/>
      <c r="AR33" s="19">
        <v>2022.0</v>
      </c>
      <c r="AS33" s="27">
        <f t="shared" si="11"/>
        <v>0.4499582969</v>
      </c>
      <c r="AT33" s="27">
        <f t="shared" si="12"/>
        <v>-0.004544</v>
      </c>
      <c r="AU33" s="27">
        <f t="shared" si="13"/>
        <v>-0.4545022969</v>
      </c>
      <c r="AV33" s="17"/>
      <c r="AW33" s="17"/>
    </row>
    <row r="34" ht="17.25" customHeight="1">
      <c r="A34" s="19">
        <v>192909.0</v>
      </c>
      <c r="B34" s="26">
        <v>-0.0512</v>
      </c>
      <c r="C34" s="26">
        <v>-0.036218</v>
      </c>
      <c r="D34" s="27">
        <f t="shared" si="7"/>
        <v>0.014982</v>
      </c>
      <c r="E34" s="28">
        <f t="shared" ref="E34:F34" si="44">LN(1+B34)</f>
        <v>-0.05255725074</v>
      </c>
      <c r="F34" s="28">
        <f t="shared" si="44"/>
        <v>-0.03689015102</v>
      </c>
      <c r="G34" s="27"/>
      <c r="H34" s="27"/>
      <c r="I34" s="28"/>
      <c r="J34" s="28"/>
      <c r="K34" s="28"/>
      <c r="L34" s="28"/>
      <c r="M34" s="29"/>
      <c r="N34" s="40"/>
      <c r="O34" s="40"/>
      <c r="P34" s="40"/>
      <c r="Q34" s="19">
        <v>1959.0</v>
      </c>
      <c r="R34" s="32">
        <f t="array" ref="R34">PRODUCT(1+INDEX($B$1:$B$1177,(ROW()-2)*12+2):INDEX($B$1:$B$1177,(ROW()-2)*12+13))-1
</f>
        <v>0.1273917976</v>
      </c>
      <c r="S34" s="27">
        <f t="array" ref="S34">PRODUCT(1+INDEX($C$1:$C$1177,(ROW()-2)*12+2):INDEX($C$1:$C$1177,(ROW()-2)*12+13))-1
</f>
        <v>0.1799919158</v>
      </c>
      <c r="T34" s="27">
        <f t="shared" si="9"/>
        <v>0.05260011825</v>
      </c>
      <c r="U34" s="28">
        <f t="shared" si="10"/>
        <v>0.1199068211</v>
      </c>
      <c r="V34" s="26"/>
      <c r="W34" s="26"/>
      <c r="X34" s="26"/>
      <c r="Y34" s="17"/>
      <c r="Z34" s="17"/>
      <c r="AA34" s="17"/>
      <c r="AB34" s="26"/>
      <c r="AL34" s="17"/>
      <c r="AM34" s="17"/>
      <c r="AN34" s="17"/>
      <c r="AO34" s="17"/>
    </row>
    <row r="35" ht="17.25" customHeight="1">
      <c r="A35" s="19">
        <v>192910.0</v>
      </c>
      <c r="B35" s="26">
        <v>-0.1966</v>
      </c>
      <c r="C35" s="26">
        <v>-0.198329</v>
      </c>
      <c r="D35" s="27">
        <f t="shared" si="7"/>
        <v>-0.001729</v>
      </c>
      <c r="E35" s="28">
        <f t="shared" ref="E35:F35" si="45">LN(1+B35)</f>
        <v>-0.2189025571</v>
      </c>
      <c r="F35" s="28">
        <f t="shared" si="45"/>
        <v>-0.2210569797</v>
      </c>
      <c r="G35" s="27"/>
      <c r="H35" s="27"/>
      <c r="I35" s="28"/>
      <c r="J35" s="28"/>
      <c r="K35" s="28"/>
      <c r="L35" s="28"/>
      <c r="M35" s="29"/>
      <c r="N35" s="40"/>
      <c r="O35" s="40"/>
      <c r="P35" s="40"/>
      <c r="Q35" s="19">
        <v>1960.0</v>
      </c>
      <c r="R35" s="32">
        <f t="array" ref="R35">PRODUCT(1+INDEX($B$1:$B$1177,(ROW()-2)*12+2):INDEX($B$1:$B$1177,(ROW()-2)*12+13))-1
</f>
        <v>0.01212201197</v>
      </c>
      <c r="S35" s="27">
        <f t="array" ref="S35">PRODUCT(1+INDEX($C$1:$C$1177,(ROW()-2)*12+2):INDEX($C$1:$C$1177,(ROW()-2)*12+13))-1
</f>
        <v>-0.06160815308</v>
      </c>
      <c r="T35" s="27">
        <f t="shared" si="9"/>
        <v>-0.07373016504</v>
      </c>
      <c r="U35" s="28">
        <f t="shared" si="10"/>
        <v>0.01204912878</v>
      </c>
      <c r="V35" s="26"/>
      <c r="W35" s="26"/>
      <c r="X35" s="26"/>
      <c r="Y35" s="17"/>
      <c r="Z35" s="17"/>
      <c r="AA35" s="17"/>
      <c r="AB35" s="26"/>
      <c r="AL35" s="17"/>
      <c r="AM35" s="17"/>
      <c r="AN35" s="17"/>
      <c r="AO35" s="17"/>
    </row>
    <row r="36" ht="17.25" customHeight="1">
      <c r="A36" s="19">
        <v>192911.0</v>
      </c>
      <c r="B36" s="26">
        <v>-0.1237</v>
      </c>
      <c r="C36" s="26">
        <v>-0.123366</v>
      </c>
      <c r="D36" s="27">
        <f t="shared" si="7"/>
        <v>0.000334</v>
      </c>
      <c r="E36" s="28">
        <f t="shared" ref="E36:F36" si="46">LN(1+B36)</f>
        <v>-0.1320467809</v>
      </c>
      <c r="F36" s="28">
        <f t="shared" si="46"/>
        <v>-0.1316657055</v>
      </c>
      <c r="G36" s="27"/>
      <c r="H36" s="27"/>
      <c r="I36" s="28"/>
      <c r="J36" s="28"/>
      <c r="K36" s="28"/>
      <c r="L36" s="28"/>
      <c r="M36" s="29"/>
      <c r="N36" s="40"/>
      <c r="O36" s="40"/>
      <c r="P36" s="40"/>
      <c r="Q36" s="19">
        <v>1961.0</v>
      </c>
      <c r="R36" s="32">
        <f t="array" ref="R36">PRODUCT(1+INDEX($B$1:$B$1177,(ROW()-2)*12+2):INDEX($B$1:$B$1177,(ROW()-2)*12+13))-1
</f>
        <v>0.2691371212</v>
      </c>
      <c r="S36" s="27">
        <f t="array" ref="S36">PRODUCT(1+INDEX($C$1:$C$1177,(ROW()-2)*12+2):INDEX($C$1:$C$1177,(ROW()-2)*12+13))-1
</f>
        <v>0.3203491527</v>
      </c>
      <c r="T36" s="27">
        <f t="shared" si="9"/>
        <v>0.05121203158</v>
      </c>
      <c r="U36" s="28">
        <f t="shared" si="10"/>
        <v>0.2383372374</v>
      </c>
      <c r="V36" s="26"/>
      <c r="W36" s="26"/>
      <c r="X36" s="26"/>
      <c r="Y36" s="17"/>
      <c r="Z36" s="17"/>
      <c r="AA36" s="17"/>
      <c r="AB36" s="26"/>
      <c r="AL36" s="17"/>
      <c r="AM36" s="17"/>
      <c r="AN36" s="17"/>
      <c r="AO36" s="17"/>
    </row>
    <row r="37" ht="17.25" customHeight="1">
      <c r="A37" s="19">
        <v>192912.0</v>
      </c>
      <c r="B37" s="26">
        <v>0.017</v>
      </c>
      <c r="C37" s="26">
        <v>-0.018488</v>
      </c>
      <c r="D37" s="27">
        <f t="shared" si="7"/>
        <v>-0.035488</v>
      </c>
      <c r="E37" s="28">
        <f t="shared" ref="E37:F37" si="47">LN(1+B37)</f>
        <v>0.01685711707</v>
      </c>
      <c r="F37" s="28">
        <f t="shared" si="47"/>
        <v>-0.01866103916</v>
      </c>
      <c r="G37" s="27"/>
      <c r="H37" s="27"/>
      <c r="I37" s="28"/>
      <c r="J37" s="28"/>
      <c r="K37" s="28"/>
      <c r="L37" s="28"/>
      <c r="M37" s="29"/>
      <c r="N37" s="40"/>
      <c r="O37" s="40"/>
      <c r="P37" s="40"/>
      <c r="Q37" s="19">
        <v>1962.0</v>
      </c>
      <c r="R37" s="32">
        <f t="array" ref="R37">PRODUCT(1+INDEX($B$1:$B$1177,(ROW()-2)*12+2):INDEX($B$1:$B$1177,(ROW()-2)*12+13))-1
</f>
        <v>-0.1016456013</v>
      </c>
      <c r="S37" s="27">
        <f t="array" ref="S37">PRODUCT(1+INDEX($C$1:$C$1177,(ROW()-2)*12+2):INDEX($C$1:$C$1177,(ROW()-2)*12+13))-1
</f>
        <v>-0.09114865575</v>
      </c>
      <c r="T37" s="27">
        <f t="shared" si="9"/>
        <v>0.01049694553</v>
      </c>
      <c r="U37" s="28">
        <f t="shared" si="10"/>
        <v>-0.1071906352</v>
      </c>
      <c r="V37" s="26"/>
      <c r="W37" s="26"/>
      <c r="X37" s="26"/>
      <c r="Y37" s="17"/>
      <c r="Z37" s="17"/>
      <c r="AA37" s="17"/>
      <c r="AB37" s="26"/>
      <c r="AL37" s="17"/>
      <c r="AM37" s="17"/>
      <c r="AN37" s="17"/>
      <c r="AO37" s="17"/>
    </row>
    <row r="38" ht="17.25" customHeight="1">
      <c r="A38" s="19">
        <v>193001.0</v>
      </c>
      <c r="B38" s="26">
        <v>0.0575</v>
      </c>
      <c r="C38" s="26">
        <v>0.084631</v>
      </c>
      <c r="D38" s="27">
        <f t="shared" si="7"/>
        <v>0.027131</v>
      </c>
      <c r="E38" s="28">
        <f t="shared" ref="E38:F38" si="48">LN(1+B38)</f>
        <v>0.05590763194</v>
      </c>
      <c r="F38" s="28">
        <f t="shared" si="48"/>
        <v>0.08123983698</v>
      </c>
      <c r="G38" s="27"/>
      <c r="H38" s="27"/>
      <c r="I38" s="28"/>
      <c r="J38" s="28"/>
      <c r="K38" s="28"/>
      <c r="L38" s="28"/>
      <c r="M38" s="29"/>
      <c r="N38" s="40"/>
      <c r="O38" s="40"/>
      <c r="P38" s="40"/>
      <c r="Q38" s="19">
        <v>1963.0</v>
      </c>
      <c r="R38" s="32">
        <f t="array" ref="R38">PRODUCT(1+INDEX($B$1:$B$1177,(ROW()-2)*12+2):INDEX($B$1:$B$1177,(ROW()-2)*12+13))-1
</f>
        <v>0.209608597</v>
      </c>
      <c r="S38" s="27">
        <f t="array" ref="S38">PRODUCT(1+INDEX($C$1:$C$1177,(ROW()-2)*12+2):INDEX($C$1:$C$1177,(ROW()-2)*12+13))-1
</f>
        <v>0.2838988122</v>
      </c>
      <c r="T38" s="27">
        <f t="shared" si="9"/>
        <v>0.07429021518</v>
      </c>
      <c r="U38" s="28">
        <f t="shared" si="10"/>
        <v>0.1902968338</v>
      </c>
      <c r="V38" s="26"/>
      <c r="W38" s="26"/>
      <c r="X38" s="26"/>
      <c r="Y38" s="17"/>
      <c r="Z38" s="17"/>
      <c r="AA38" s="17"/>
      <c r="AB38" s="26"/>
      <c r="AL38" s="17"/>
      <c r="AM38" s="17"/>
      <c r="AN38" s="17"/>
      <c r="AO38" s="17"/>
    </row>
    <row r="39" ht="17.25" customHeight="1">
      <c r="A39" s="19">
        <v>193002.0</v>
      </c>
      <c r="B39" s="26">
        <v>0.028</v>
      </c>
      <c r="C39" s="26">
        <v>0.043779</v>
      </c>
      <c r="D39" s="27">
        <f t="shared" si="7"/>
        <v>0.015779</v>
      </c>
      <c r="E39" s="28">
        <f t="shared" ref="E39:F39" si="49">LN(1+B39)</f>
        <v>0.02761516703</v>
      </c>
      <c r="F39" s="28">
        <f t="shared" si="49"/>
        <v>0.04284778123</v>
      </c>
      <c r="G39" s="27"/>
      <c r="H39" s="27"/>
      <c r="I39" s="28"/>
      <c r="J39" s="28"/>
      <c r="K39" s="28"/>
      <c r="L39" s="28"/>
      <c r="M39" s="29"/>
      <c r="N39" s="40"/>
      <c r="O39" s="40"/>
      <c r="P39" s="40"/>
      <c r="Q39" s="19">
        <v>1964.0</v>
      </c>
      <c r="R39" s="32">
        <f t="array" ref="R39">PRODUCT(1+INDEX($B$1:$B$1177,(ROW()-2)*12+2):INDEX($B$1:$B$1177,(ROW()-2)*12+13))-1
</f>
        <v>0.1606187645</v>
      </c>
      <c r="S39" s="27">
        <f t="array" ref="S39">PRODUCT(1+INDEX($C$1:$C$1177,(ROW()-2)*12+2):INDEX($C$1:$C$1177,(ROW()-2)*12+13))-1
</f>
        <v>0.2370065295</v>
      </c>
      <c r="T39" s="27">
        <f t="shared" si="9"/>
        <v>0.07638776501</v>
      </c>
      <c r="U39" s="28">
        <f t="shared" si="10"/>
        <v>0.1489532806</v>
      </c>
      <c r="V39" s="26"/>
      <c r="W39" s="26"/>
      <c r="X39" s="26"/>
      <c r="Y39" s="17"/>
      <c r="Z39" s="17"/>
      <c r="AA39" s="17"/>
      <c r="AB39" s="26"/>
      <c r="AL39" s="17"/>
      <c r="AM39" s="17"/>
      <c r="AN39" s="17"/>
      <c r="AO39" s="17"/>
    </row>
    <row r="40" ht="17.25" customHeight="1">
      <c r="A40" s="19">
        <v>193003.0</v>
      </c>
      <c r="B40" s="26">
        <v>0.0745</v>
      </c>
      <c r="C40" s="26">
        <v>0.107647</v>
      </c>
      <c r="D40" s="27">
        <f t="shared" si="7"/>
        <v>0.033147</v>
      </c>
      <c r="E40" s="28">
        <f t="shared" ref="E40:F40" si="50">LN(1+B40)</f>
        <v>0.0718554371</v>
      </c>
      <c r="F40" s="28">
        <f t="shared" si="50"/>
        <v>0.1022379455</v>
      </c>
      <c r="G40" s="27"/>
      <c r="H40" s="27"/>
      <c r="I40" s="28"/>
      <c r="J40" s="28"/>
      <c r="K40" s="28"/>
      <c r="L40" s="28"/>
      <c r="M40" s="29"/>
      <c r="N40" s="40"/>
      <c r="O40" s="40"/>
      <c r="P40" s="40"/>
      <c r="Q40" s="19">
        <v>1965.0</v>
      </c>
      <c r="R40" s="32">
        <f t="array" ref="R40">PRODUCT(1+INDEX($B$1:$B$1177,(ROW()-2)*12+2):INDEX($B$1:$B$1177,(ROW()-2)*12+13))-1
</f>
        <v>0.1443553697</v>
      </c>
      <c r="S40" s="27">
        <f t="array" ref="S40">PRODUCT(1+INDEX($C$1:$C$1177,(ROW()-2)*12+2):INDEX($C$1:$C$1177,(ROW()-2)*12+13))-1
</f>
        <v>0.4216644847</v>
      </c>
      <c r="T40" s="27">
        <f t="shared" si="9"/>
        <v>0.2773091149</v>
      </c>
      <c r="U40" s="28">
        <f t="shared" si="10"/>
        <v>0.1348414826</v>
      </c>
      <c r="V40" s="26"/>
      <c r="W40" s="26"/>
      <c r="X40" s="26"/>
      <c r="Y40" s="17"/>
      <c r="Z40" s="17"/>
      <c r="AA40" s="17"/>
      <c r="AB40" s="26"/>
      <c r="AL40" s="17"/>
      <c r="AM40" s="17"/>
      <c r="AN40" s="17"/>
      <c r="AO40" s="17"/>
    </row>
    <row r="41" ht="17.25" customHeight="1">
      <c r="A41" s="19">
        <v>193004.0</v>
      </c>
      <c r="B41" s="26">
        <v>-0.0185</v>
      </c>
      <c r="C41" s="26">
        <v>-0.034814</v>
      </c>
      <c r="D41" s="27">
        <f t="shared" si="7"/>
        <v>-0.016314</v>
      </c>
      <c r="E41" s="28">
        <f t="shared" ref="E41:F41" si="51">LN(1+B41)</f>
        <v>-0.01867326527</v>
      </c>
      <c r="F41" s="28">
        <f t="shared" si="51"/>
        <v>-0.0354344501</v>
      </c>
      <c r="G41" s="27"/>
      <c r="H41" s="27"/>
      <c r="I41" s="28"/>
      <c r="J41" s="28"/>
      <c r="K41" s="28"/>
      <c r="L41" s="28"/>
      <c r="M41" s="29"/>
      <c r="N41" s="40"/>
      <c r="O41" s="40"/>
      <c r="P41" s="40"/>
      <c r="Q41" s="19">
        <v>1966.0</v>
      </c>
      <c r="R41" s="32">
        <f t="array" ref="R41">PRODUCT(1+INDEX($B$1:$B$1177,(ROW()-2)*12+2):INDEX($B$1:$B$1177,(ROW()-2)*12+13))-1
</f>
        <v>-0.08740025953</v>
      </c>
      <c r="S41" s="27">
        <f t="array" ref="S41">PRODUCT(1+INDEX($C$1:$C$1177,(ROW()-2)*12+2):INDEX($C$1:$C$1177,(ROW()-2)*12+13))-1
</f>
        <v>-0.07080133311</v>
      </c>
      <c r="T41" s="27">
        <f t="shared" si="9"/>
        <v>0.01659892642</v>
      </c>
      <c r="U41" s="28">
        <f t="shared" si="10"/>
        <v>-0.09145789487</v>
      </c>
      <c r="V41" s="26"/>
      <c r="W41" s="26"/>
      <c r="X41" s="26"/>
      <c r="Y41" s="17"/>
      <c r="Z41" s="17"/>
      <c r="AA41" s="17"/>
      <c r="AB41" s="26"/>
      <c r="AL41" s="17"/>
      <c r="AM41" s="17"/>
      <c r="AN41" s="17"/>
      <c r="AO41" s="17"/>
    </row>
    <row r="42" ht="17.25" customHeight="1">
      <c r="A42" s="19">
        <v>193005.0</v>
      </c>
      <c r="B42" s="26">
        <v>-0.014</v>
      </c>
      <c r="C42" s="26">
        <v>-0.029578</v>
      </c>
      <c r="D42" s="27">
        <f t="shared" si="7"/>
        <v>-0.015578</v>
      </c>
      <c r="E42" s="28">
        <f t="shared" ref="E42:F42" si="52">LN(1+B42)</f>
        <v>-0.01409892438</v>
      </c>
      <c r="F42" s="28">
        <f t="shared" si="52"/>
        <v>-0.03002425055</v>
      </c>
      <c r="G42" s="27"/>
      <c r="H42" s="27"/>
      <c r="I42" s="28"/>
      <c r="J42" s="28"/>
      <c r="K42" s="28"/>
      <c r="L42" s="28"/>
      <c r="M42" s="29"/>
      <c r="N42" s="40"/>
      <c r="O42" s="40"/>
      <c r="P42" s="40"/>
      <c r="Q42" s="19">
        <v>1967.0</v>
      </c>
      <c r="R42" s="32">
        <f t="array" ref="R42">PRODUCT(1+INDEX($B$1:$B$1177,(ROW()-2)*12+2):INDEX($B$1:$B$1177,(ROW()-2)*12+13))-1
</f>
        <v>0.2868239611</v>
      </c>
      <c r="S42" s="27">
        <f t="array" ref="S42">PRODUCT(1+INDEX($C$1:$C$1177,(ROW()-2)*12+2):INDEX($C$1:$C$1177,(ROW()-2)*12+13))-1
</f>
        <v>0.6803319568</v>
      </c>
      <c r="T42" s="27">
        <f t="shared" si="9"/>
        <v>0.3935079957</v>
      </c>
      <c r="U42" s="28">
        <f t="shared" si="10"/>
        <v>0.2521771369</v>
      </c>
      <c r="V42" s="26"/>
      <c r="W42" s="26"/>
      <c r="X42" s="26"/>
      <c r="Y42" s="17"/>
      <c r="Z42" s="17"/>
      <c r="AA42" s="17"/>
      <c r="AB42" s="26"/>
      <c r="AL42" s="17"/>
      <c r="AM42" s="17"/>
      <c r="AN42" s="17"/>
      <c r="AO42" s="17"/>
    </row>
    <row r="43" ht="17.25" customHeight="1">
      <c r="A43" s="19">
        <v>193006.0</v>
      </c>
      <c r="B43" s="26">
        <v>-0.16</v>
      </c>
      <c r="C43" s="26">
        <v>-0.189287</v>
      </c>
      <c r="D43" s="27">
        <f t="shared" si="7"/>
        <v>-0.029287</v>
      </c>
      <c r="E43" s="28">
        <f t="shared" ref="E43:F43" si="53">LN(1+B43)</f>
        <v>-0.1743533871</v>
      </c>
      <c r="F43" s="28">
        <f t="shared" si="53"/>
        <v>-0.2098411716</v>
      </c>
      <c r="G43" s="27"/>
      <c r="H43" s="27"/>
      <c r="I43" s="28"/>
      <c r="J43" s="28"/>
      <c r="K43" s="28"/>
      <c r="L43" s="28"/>
      <c r="M43" s="29"/>
      <c r="N43" s="40"/>
      <c r="O43" s="40"/>
      <c r="P43" s="40"/>
      <c r="Q43" s="19">
        <v>1968.0</v>
      </c>
      <c r="R43" s="32">
        <f t="array" ref="R43">PRODUCT(1+INDEX($B$1:$B$1177,(ROW()-2)*12+2):INDEX($B$1:$B$1177,(ROW()-2)*12+13))-1
</f>
        <v>0.1400523066</v>
      </c>
      <c r="S43" s="27">
        <f t="array" ref="S43">PRODUCT(1+INDEX($C$1:$C$1177,(ROW()-2)*12+2):INDEX($C$1:$C$1177,(ROW()-2)*12+13))-1
</f>
        <v>0.4649071877</v>
      </c>
      <c r="T43" s="27">
        <f t="shared" si="9"/>
        <v>0.3248548811</v>
      </c>
      <c r="U43" s="28">
        <f t="shared" si="10"/>
        <v>0.1310741444</v>
      </c>
      <c r="V43" s="26"/>
      <c r="W43" s="26"/>
      <c r="X43" s="26"/>
      <c r="Y43" s="17"/>
      <c r="Z43" s="17"/>
      <c r="AA43" s="17"/>
      <c r="AB43" s="26"/>
      <c r="AL43" s="17"/>
      <c r="AM43" s="17"/>
      <c r="AN43" s="17"/>
      <c r="AO43" s="17"/>
    </row>
    <row r="44" ht="17.25" customHeight="1">
      <c r="A44" s="19">
        <v>193007.0</v>
      </c>
      <c r="B44" s="26">
        <v>0.0432</v>
      </c>
      <c r="C44" s="26">
        <v>0.024342</v>
      </c>
      <c r="D44" s="27">
        <f t="shared" si="7"/>
        <v>-0.018858</v>
      </c>
      <c r="E44" s="28">
        <f t="shared" ref="E44:F44" si="54">LN(1+B44)</f>
        <v>0.04229291219</v>
      </c>
      <c r="F44" s="28">
        <f t="shared" si="54"/>
        <v>0.02405045523</v>
      </c>
      <c r="G44" s="27"/>
      <c r="H44" s="27"/>
      <c r="I44" s="28"/>
      <c r="J44" s="28"/>
      <c r="K44" s="28"/>
      <c r="L44" s="28"/>
      <c r="M44" s="29"/>
      <c r="N44" s="40"/>
      <c r="O44" s="40"/>
      <c r="P44" s="40"/>
      <c r="Q44" s="19">
        <v>1969.0</v>
      </c>
      <c r="R44" s="32">
        <f t="array" ref="R44">PRODUCT(1+INDEX($B$1:$B$1177,(ROW()-2)*12+2):INDEX($B$1:$B$1177,(ROW()-2)*12+13))-1
</f>
        <v>-0.1096034239</v>
      </c>
      <c r="S44" s="27">
        <f t="array" ref="S44">PRODUCT(1+INDEX($C$1:$C$1177,(ROW()-2)*12+2):INDEX($C$1:$C$1177,(ROW()-2)*12+13))-1
</f>
        <v>-0.2500936369</v>
      </c>
      <c r="T44" s="27">
        <f t="shared" si="9"/>
        <v>-0.1404902131</v>
      </c>
      <c r="U44" s="28">
        <f t="shared" si="10"/>
        <v>-0.1160883243</v>
      </c>
      <c r="V44" s="26"/>
      <c r="W44" s="26"/>
      <c r="X44" s="26"/>
      <c r="Y44" s="17"/>
      <c r="Z44" s="17"/>
      <c r="AA44" s="17"/>
      <c r="AB44" s="26"/>
      <c r="AL44" s="17"/>
      <c r="AM44" s="17"/>
      <c r="AN44" s="17"/>
      <c r="AO44" s="17"/>
    </row>
    <row r="45" ht="17.25" customHeight="1">
      <c r="A45" s="19">
        <v>193008.0</v>
      </c>
      <c r="B45" s="26">
        <v>0.0039</v>
      </c>
      <c r="C45" s="26">
        <v>-0.022723</v>
      </c>
      <c r="D45" s="27">
        <f t="shared" si="7"/>
        <v>-0.026623</v>
      </c>
      <c r="E45" s="28">
        <f t="shared" ref="E45:F45" si="55">LN(1+B45)</f>
        <v>0.003892414715</v>
      </c>
      <c r="F45" s="28">
        <f t="shared" si="55"/>
        <v>-0.02298514614</v>
      </c>
      <c r="G45" s="27"/>
      <c r="H45" s="27"/>
      <c r="I45" s="28"/>
      <c r="J45" s="28"/>
      <c r="K45" s="28"/>
      <c r="L45" s="28"/>
      <c r="M45" s="29"/>
      <c r="N45" s="40"/>
      <c r="O45" s="40"/>
      <c r="P45" s="40"/>
      <c r="Q45" s="19">
        <v>1970.0</v>
      </c>
      <c r="R45" s="32">
        <f t="array" ref="R45">PRODUCT(1+INDEX($B$1:$B$1177,(ROW()-2)*12+2):INDEX($B$1:$B$1177,(ROW()-2)*12+13))-1
</f>
        <v>0.0001018109819</v>
      </c>
      <c r="S45" s="27">
        <f t="array" ref="S45">PRODUCT(1+INDEX($C$1:$C$1177,(ROW()-2)*12+2):INDEX($C$1:$C$1177,(ROW()-2)*12+13))-1
</f>
        <v>0.06885875531</v>
      </c>
      <c r="T45" s="27">
        <f t="shared" si="9"/>
        <v>0.06875694433</v>
      </c>
      <c r="U45" s="28">
        <f t="shared" si="10"/>
        <v>0.0001018057995</v>
      </c>
      <c r="V45" s="26"/>
      <c r="W45" s="26"/>
      <c r="X45" s="26"/>
      <c r="Y45" s="17"/>
      <c r="Z45" s="17"/>
      <c r="AA45" s="17"/>
      <c r="AB45" s="26"/>
      <c r="AL45" s="17"/>
      <c r="AM45" s="17"/>
      <c r="AN45" s="17"/>
      <c r="AO45" s="17"/>
    </row>
    <row r="46" ht="17.25" customHeight="1">
      <c r="A46" s="19">
        <v>193009.0</v>
      </c>
      <c r="B46" s="26">
        <v>-0.1253</v>
      </c>
      <c r="C46" s="26">
        <v>-0.187882</v>
      </c>
      <c r="D46" s="27">
        <f t="shared" si="7"/>
        <v>-0.062582</v>
      </c>
      <c r="E46" s="28">
        <f t="shared" ref="E46:F46" si="56">LN(1+B46)</f>
        <v>-0.1338743086</v>
      </c>
      <c r="F46" s="28">
        <f t="shared" si="56"/>
        <v>-0.2081096292</v>
      </c>
      <c r="G46" s="27"/>
      <c r="H46" s="27"/>
      <c r="I46" s="28"/>
      <c r="J46" s="28"/>
      <c r="K46" s="28"/>
      <c r="L46" s="28"/>
      <c r="M46" s="29"/>
      <c r="N46" s="40"/>
      <c r="O46" s="40"/>
      <c r="P46" s="40"/>
      <c r="Q46" s="19">
        <v>1971.0</v>
      </c>
      <c r="R46" s="32">
        <f t="array" ref="R46">PRODUCT(1+INDEX($B$1:$B$1177,(ROW()-2)*12+2):INDEX($B$1:$B$1177,(ROW()-2)*12+13))-1
</f>
        <v>0.1618498163</v>
      </c>
      <c r="S46" s="27">
        <f t="array" ref="S46">PRODUCT(1+INDEX($C$1:$C$1177,(ROW()-2)*12+2):INDEX($C$1:$C$1177,(ROW()-2)*12+13))-1
</f>
        <v>0.1429371586</v>
      </c>
      <c r="T46" s="27">
        <f t="shared" si="9"/>
        <v>-0.01891265771</v>
      </c>
      <c r="U46" s="28">
        <f t="shared" si="10"/>
        <v>0.1500134042</v>
      </c>
      <c r="V46" s="26"/>
      <c r="W46" s="26"/>
      <c r="X46" s="26"/>
      <c r="Y46" s="17"/>
      <c r="Z46" s="17"/>
      <c r="AA46" s="17"/>
      <c r="AB46" s="26"/>
      <c r="AL46" s="17"/>
      <c r="AM46" s="17"/>
      <c r="AN46" s="17"/>
      <c r="AO46" s="17"/>
    </row>
    <row r="47" ht="17.25" customHeight="1">
      <c r="A47" s="19">
        <v>193010.0</v>
      </c>
      <c r="B47" s="26">
        <v>-0.0869</v>
      </c>
      <c r="C47" s="26">
        <v>-0.106915</v>
      </c>
      <c r="D47" s="27">
        <f t="shared" si="7"/>
        <v>-0.020015</v>
      </c>
      <c r="E47" s="28">
        <f t="shared" ref="E47:F47" si="57">LN(1+B47)</f>
        <v>-0.09090987536</v>
      </c>
      <c r="F47" s="28">
        <f t="shared" si="57"/>
        <v>-0.1130735179</v>
      </c>
      <c r="G47" s="27"/>
      <c r="H47" s="27"/>
      <c r="I47" s="28"/>
      <c r="J47" s="28"/>
      <c r="K47" s="28"/>
      <c r="L47" s="28"/>
      <c r="M47" s="29"/>
      <c r="N47" s="40"/>
      <c r="O47" s="40"/>
      <c r="P47" s="40"/>
      <c r="Q47" s="19">
        <v>1972.0</v>
      </c>
      <c r="R47" s="32">
        <f t="array" ref="R47">PRODUCT(1+INDEX($B$1:$B$1177,(ROW()-2)*12+2):INDEX($B$1:$B$1177,(ROW()-2)*12+13))-1
</f>
        <v>0.1689307066</v>
      </c>
      <c r="S47" s="27">
        <f t="array" ref="S47">PRODUCT(1+INDEX($C$1:$C$1177,(ROW()-2)*12+2):INDEX($C$1:$C$1177,(ROW()-2)*12+13))-1
</f>
        <v>0.0707658006</v>
      </c>
      <c r="T47" s="27">
        <f t="shared" si="9"/>
        <v>-0.09816490601</v>
      </c>
      <c r="U47" s="28">
        <f t="shared" si="10"/>
        <v>0.1560894049</v>
      </c>
      <c r="V47" s="26"/>
      <c r="W47" s="26"/>
      <c r="X47" s="26"/>
      <c r="Y47" s="17"/>
      <c r="Z47" s="17"/>
      <c r="AA47" s="17"/>
      <c r="AB47" s="26"/>
      <c r="AL47" s="17"/>
      <c r="AM47" s="17"/>
      <c r="AN47" s="17"/>
      <c r="AO47" s="17"/>
    </row>
    <row r="48" ht="17.25" customHeight="1">
      <c r="A48" s="19">
        <v>193011.0</v>
      </c>
      <c r="B48" s="26">
        <v>-0.0291</v>
      </c>
      <c r="C48" s="26">
        <v>-0.027361</v>
      </c>
      <c r="D48" s="27">
        <f t="shared" si="7"/>
        <v>0.001739</v>
      </c>
      <c r="E48" s="28">
        <f t="shared" ref="E48:F48" si="58">LN(1+B48)</f>
        <v>-0.02953180261</v>
      </c>
      <c r="F48" s="28">
        <f t="shared" si="58"/>
        <v>-0.02774228311</v>
      </c>
      <c r="G48" s="27"/>
      <c r="H48" s="27"/>
      <c r="I48" s="28"/>
      <c r="J48" s="28"/>
      <c r="K48" s="28"/>
      <c r="L48" s="28"/>
      <c r="M48" s="29"/>
      <c r="N48" s="40"/>
      <c r="O48" s="40"/>
      <c r="P48" s="40"/>
      <c r="Q48" s="19">
        <v>1973.0</v>
      </c>
      <c r="R48" s="32">
        <f t="array" ref="R48">PRODUCT(1+INDEX($B$1:$B$1177,(ROW()-2)*12+2):INDEX($B$1:$B$1177,(ROW()-2)*12+13))-1
</f>
        <v>-0.1925343997</v>
      </c>
      <c r="S48" s="27">
        <f t="array" ref="S48">PRODUCT(1+INDEX($C$1:$C$1177,(ROW()-2)*12+2):INDEX($C$1:$C$1177,(ROW()-2)*12+13))-1
</f>
        <v>-0.2743213233</v>
      </c>
      <c r="T48" s="27">
        <f t="shared" si="9"/>
        <v>-0.08178692364</v>
      </c>
      <c r="U48" s="28">
        <f t="shared" si="10"/>
        <v>-0.213854825</v>
      </c>
      <c r="V48" s="26"/>
      <c r="W48" s="26"/>
      <c r="X48" s="26"/>
      <c r="Y48" s="17"/>
      <c r="Z48" s="17"/>
      <c r="AA48" s="17"/>
      <c r="AB48" s="26"/>
      <c r="AL48" s="17"/>
      <c r="AM48" s="17"/>
      <c r="AN48" s="17"/>
      <c r="AO48" s="17"/>
    </row>
    <row r="49" ht="17.25" customHeight="1">
      <c r="A49" s="19">
        <v>193012.0</v>
      </c>
      <c r="B49" s="26">
        <v>-0.0769</v>
      </c>
      <c r="C49" s="26">
        <v>-0.17205</v>
      </c>
      <c r="D49" s="27">
        <f t="shared" si="7"/>
        <v>-0.09515</v>
      </c>
      <c r="E49" s="28">
        <f t="shared" ref="E49:F49" si="59">LN(1+B49)</f>
        <v>-0.08001770799</v>
      </c>
      <c r="F49" s="28">
        <f t="shared" si="59"/>
        <v>-0.1888025129</v>
      </c>
      <c r="G49" s="27"/>
      <c r="H49" s="27"/>
      <c r="I49" s="28"/>
      <c r="J49" s="28"/>
      <c r="K49" s="28"/>
      <c r="L49" s="28"/>
      <c r="M49" s="29"/>
      <c r="N49" s="40"/>
      <c r="O49" s="40"/>
      <c r="P49" s="40"/>
      <c r="Q49" s="19">
        <v>1974.0</v>
      </c>
      <c r="R49" s="32">
        <f t="array" ref="R49">PRODUCT(1+INDEX($B$1:$B$1177,(ROW()-2)*12+2):INDEX($B$1:$B$1177,(ROW()-2)*12+13))-1
</f>
        <v>-0.2773998964</v>
      </c>
      <c r="S49" s="27">
        <f t="array" ref="S49">PRODUCT(1+INDEX($C$1:$C$1177,(ROW()-2)*12+2):INDEX($C$1:$C$1177,(ROW()-2)*12+13))-1
</f>
        <v>-0.1884964534</v>
      </c>
      <c r="T49" s="27">
        <f t="shared" si="9"/>
        <v>0.08890344304</v>
      </c>
      <c r="U49" s="28">
        <f t="shared" si="10"/>
        <v>-0.3248993169</v>
      </c>
      <c r="V49" s="26"/>
      <c r="W49" s="26"/>
      <c r="X49" s="26"/>
      <c r="Y49" s="17"/>
      <c r="Z49" s="17"/>
      <c r="AA49" s="17"/>
      <c r="AB49" s="26"/>
      <c r="AL49" s="17"/>
      <c r="AM49" s="17"/>
      <c r="AN49" s="17"/>
      <c r="AO49" s="17"/>
    </row>
    <row r="50" ht="17.25" customHeight="1">
      <c r="A50" s="19">
        <v>193101.0</v>
      </c>
      <c r="B50" s="26">
        <v>0.0639</v>
      </c>
      <c r="C50" s="26">
        <v>0.149795</v>
      </c>
      <c r="D50" s="27">
        <f t="shared" si="7"/>
        <v>0.085895</v>
      </c>
      <c r="E50" s="28">
        <f t="shared" ref="E50:F50" si="60">LN(1+B50)</f>
        <v>0.06194140154</v>
      </c>
      <c r="F50" s="28">
        <f t="shared" si="60"/>
        <v>0.1395836656</v>
      </c>
      <c r="G50" s="27"/>
      <c r="H50" s="27"/>
      <c r="I50" s="28"/>
      <c r="J50" s="28"/>
      <c r="K50" s="28"/>
      <c r="L50" s="28"/>
      <c r="M50" s="29"/>
      <c r="N50" s="40"/>
      <c r="O50" s="40"/>
      <c r="P50" s="40"/>
      <c r="Q50" s="19">
        <v>1975.0</v>
      </c>
      <c r="R50" s="32">
        <f t="array" ref="R50">PRODUCT(1+INDEX($B$1:$B$1177,(ROW()-2)*12+2):INDEX($B$1:$B$1177,(ROW()-2)*12+13))-1
</f>
        <v>0.3823839191</v>
      </c>
      <c r="S50" s="27">
        <f t="array" ref="S50">PRODUCT(1+INDEX($C$1:$C$1177,(ROW()-2)*12+2):INDEX($C$1:$C$1177,(ROW()-2)*12+13))-1
</f>
        <v>0.5875769477</v>
      </c>
      <c r="T50" s="27">
        <f t="shared" si="9"/>
        <v>0.2051930286</v>
      </c>
      <c r="U50" s="28">
        <f t="shared" si="10"/>
        <v>0.3238094864</v>
      </c>
      <c r="V50" s="26"/>
      <c r="W50" s="26"/>
      <c r="X50" s="26"/>
      <c r="Y50" s="17"/>
      <c r="Z50" s="17"/>
      <c r="AA50" s="17"/>
      <c r="AB50" s="26"/>
      <c r="AL50" s="17"/>
      <c r="AM50" s="17"/>
      <c r="AN50" s="17"/>
      <c r="AO50" s="17"/>
    </row>
    <row r="51" ht="17.25" customHeight="1">
      <c r="A51" s="19">
        <v>193102.0</v>
      </c>
      <c r="B51" s="26">
        <v>0.1092</v>
      </c>
      <c r="C51" s="26">
        <v>0.174089</v>
      </c>
      <c r="D51" s="27">
        <f t="shared" si="7"/>
        <v>0.064889</v>
      </c>
      <c r="E51" s="28">
        <f t="shared" ref="E51:F51" si="61">LN(1+B51)</f>
        <v>0.1036390348</v>
      </c>
      <c r="F51" s="28">
        <f t="shared" si="61"/>
        <v>0.1604925277</v>
      </c>
      <c r="G51" s="27"/>
      <c r="H51" s="27"/>
      <c r="I51" s="28"/>
      <c r="J51" s="28"/>
      <c r="K51" s="28"/>
      <c r="L51" s="28"/>
      <c r="M51" s="29"/>
      <c r="N51" s="40"/>
      <c r="O51" s="40"/>
      <c r="P51" s="40"/>
      <c r="Q51" s="19">
        <v>1976.0</v>
      </c>
      <c r="R51" s="32">
        <f t="array" ref="R51">PRODUCT(1+INDEX($B$1:$B$1177,(ROW()-2)*12+2):INDEX($B$1:$B$1177,(ROW()-2)*12+13))-1
</f>
        <v>0.2700439264</v>
      </c>
      <c r="S51" s="27">
        <f t="array" ref="S51">PRODUCT(1+INDEX($C$1:$C$1177,(ROW()-2)*12+2):INDEX($C$1:$C$1177,(ROW()-2)*12+13))-1
</f>
        <v>0.6070417711</v>
      </c>
      <c r="T51" s="27">
        <f t="shared" si="9"/>
        <v>0.3369978447</v>
      </c>
      <c r="U51" s="28">
        <f t="shared" si="10"/>
        <v>0.2390514876</v>
      </c>
      <c r="V51" s="26"/>
      <c r="W51" s="26"/>
      <c r="X51" s="26"/>
      <c r="Y51" s="17"/>
      <c r="Z51" s="17"/>
      <c r="AA51" s="17"/>
      <c r="AB51" s="26"/>
      <c r="AL51" s="17"/>
      <c r="AM51" s="17"/>
      <c r="AN51" s="17"/>
      <c r="AO51" s="17"/>
    </row>
    <row r="52" ht="17.25" customHeight="1">
      <c r="A52" s="19">
        <v>193103.0</v>
      </c>
      <c r="B52" s="26">
        <v>-0.063</v>
      </c>
      <c r="C52" s="26">
        <v>-0.071311</v>
      </c>
      <c r="D52" s="27">
        <f t="shared" si="7"/>
        <v>-0.008311</v>
      </c>
      <c r="E52" s="28">
        <f t="shared" ref="E52:F52" si="62">LN(1+B52)</f>
        <v>-0.06507199674</v>
      </c>
      <c r="F52" s="28">
        <f t="shared" si="62"/>
        <v>-0.07398136478</v>
      </c>
      <c r="G52" s="27"/>
      <c r="H52" s="27"/>
      <c r="I52" s="28"/>
      <c r="J52" s="28"/>
      <c r="K52" s="28"/>
      <c r="L52" s="28"/>
      <c r="M52" s="29"/>
      <c r="N52" s="40"/>
      <c r="O52" s="40"/>
      <c r="P52" s="40"/>
      <c r="Q52" s="19">
        <v>1977.0</v>
      </c>
      <c r="R52" s="32">
        <f t="array" ref="R52">PRODUCT(1+INDEX($B$1:$B$1177,(ROW()-2)*12+2):INDEX($B$1:$B$1177,(ROW()-2)*12+13))-1
</f>
        <v>-0.03126915116</v>
      </c>
      <c r="S52" s="27">
        <f t="array" ref="S52">PRODUCT(1+INDEX($C$1:$C$1177,(ROW()-2)*12+2):INDEX($C$1:$C$1177,(ROW()-2)*12+13))-1
</f>
        <v>0.2254207994</v>
      </c>
      <c r="T52" s="27">
        <f t="shared" si="9"/>
        <v>0.2566899505</v>
      </c>
      <c r="U52" s="28">
        <f t="shared" si="10"/>
        <v>-0.03176846745</v>
      </c>
      <c r="V52" s="26"/>
      <c r="W52" s="26"/>
      <c r="X52" s="26"/>
      <c r="Y52" s="17"/>
      <c r="Z52" s="17"/>
      <c r="AA52" s="17"/>
      <c r="AB52" s="26"/>
      <c r="AL52" s="17"/>
      <c r="AM52" s="17"/>
      <c r="AN52" s="17"/>
      <c r="AO52" s="17"/>
    </row>
    <row r="53" ht="17.25" customHeight="1">
      <c r="A53" s="19">
        <v>193104.0</v>
      </c>
      <c r="B53" s="26">
        <v>-0.099</v>
      </c>
      <c r="C53" s="26">
        <v>-0.179722</v>
      </c>
      <c r="D53" s="27">
        <f t="shared" si="7"/>
        <v>-0.080722</v>
      </c>
      <c r="E53" s="28">
        <f t="shared" ref="E53:F53" si="63">LN(1+B53)</f>
        <v>-0.1042500214</v>
      </c>
      <c r="F53" s="28">
        <f t="shared" si="63"/>
        <v>-0.1981119718</v>
      </c>
      <c r="G53" s="27"/>
      <c r="H53" s="27"/>
      <c r="I53" s="28"/>
      <c r="J53" s="28"/>
      <c r="K53" s="28"/>
      <c r="L53" s="28"/>
      <c r="M53" s="29"/>
      <c r="N53" s="40"/>
      <c r="O53" s="40"/>
      <c r="P53" s="40"/>
      <c r="Q53" s="19">
        <v>1978.0</v>
      </c>
      <c r="R53" s="32">
        <f t="array" ref="R53">PRODUCT(1+INDEX($B$1:$B$1177,(ROW()-2)*12+2):INDEX($B$1:$B$1177,(ROW()-2)*12+13))-1
</f>
        <v>0.08223393903</v>
      </c>
      <c r="S53" s="27">
        <f t="array" ref="S53">PRODUCT(1+INDEX($C$1:$C$1177,(ROW()-2)*12+2):INDEX($C$1:$C$1177,(ROW()-2)*12+13))-1
</f>
        <v>0.2235613132</v>
      </c>
      <c r="T53" s="27">
        <f t="shared" si="9"/>
        <v>0.1413273742</v>
      </c>
      <c r="U53" s="28">
        <f t="shared" si="10"/>
        <v>0.07902736688</v>
      </c>
      <c r="V53" s="26"/>
      <c r="W53" s="26"/>
      <c r="X53" s="26"/>
      <c r="Y53" s="17"/>
      <c r="Z53" s="17"/>
      <c r="AA53" s="17"/>
      <c r="AB53" s="26"/>
      <c r="AL53" s="17"/>
      <c r="AM53" s="17"/>
      <c r="AN53" s="17"/>
      <c r="AO53" s="17"/>
    </row>
    <row r="54" ht="17.25" customHeight="1">
      <c r="A54" s="19">
        <v>193105.0</v>
      </c>
      <c r="B54" s="26">
        <v>-0.1315</v>
      </c>
      <c r="C54" s="26">
        <v>-0.138027</v>
      </c>
      <c r="D54" s="27">
        <f t="shared" si="7"/>
        <v>-0.006527</v>
      </c>
      <c r="E54" s="28">
        <f t="shared" ref="E54:F54" si="64">LN(1+B54)</f>
        <v>-0.1409876933</v>
      </c>
      <c r="F54" s="28">
        <f t="shared" si="64"/>
        <v>-0.1485313313</v>
      </c>
      <c r="G54" s="27"/>
      <c r="H54" s="27"/>
      <c r="I54" s="28"/>
      <c r="J54" s="28"/>
      <c r="K54" s="28"/>
      <c r="L54" s="28"/>
      <c r="M54" s="29"/>
      <c r="N54" s="40"/>
      <c r="O54" s="40"/>
      <c r="P54" s="40"/>
      <c r="Q54" s="19">
        <v>1979.0</v>
      </c>
      <c r="R54" s="32">
        <f t="array" ref="R54">PRODUCT(1+INDEX($B$1:$B$1177,(ROW()-2)*12+2):INDEX($B$1:$B$1177,(ROW()-2)*12+13))-1
</f>
        <v>0.2349041537</v>
      </c>
      <c r="S54" s="27">
        <f t="array" ref="S54">PRODUCT(1+INDEX($C$1:$C$1177,(ROW()-2)*12+2):INDEX($C$1:$C$1177,(ROW()-2)*12+13))-1
</f>
        <v>0.3880799567</v>
      </c>
      <c r="T54" s="27">
        <f t="shared" si="9"/>
        <v>0.153175803</v>
      </c>
      <c r="U54" s="28">
        <f t="shared" si="10"/>
        <v>0.2109933587</v>
      </c>
      <c r="V54" s="26"/>
      <c r="W54" s="26"/>
      <c r="X54" s="26"/>
      <c r="Y54" s="17"/>
      <c r="Z54" s="17"/>
      <c r="AA54" s="17"/>
      <c r="AB54" s="26"/>
      <c r="AL54" s="17"/>
      <c r="AM54" s="17"/>
      <c r="AN54" s="17"/>
      <c r="AO54" s="17"/>
    </row>
    <row r="55" ht="17.25" customHeight="1">
      <c r="A55" s="19">
        <v>193106.0</v>
      </c>
      <c r="B55" s="26">
        <v>0.1398</v>
      </c>
      <c r="C55" s="26">
        <v>0.205193</v>
      </c>
      <c r="D55" s="27">
        <f t="shared" si="7"/>
        <v>0.065393</v>
      </c>
      <c r="E55" s="28">
        <f t="shared" ref="E55:F55" si="65">LN(1+B55)</f>
        <v>0.1308528084</v>
      </c>
      <c r="F55" s="28">
        <f t="shared" si="65"/>
        <v>0.1866397201</v>
      </c>
      <c r="G55" s="27"/>
      <c r="H55" s="27"/>
      <c r="I55" s="28"/>
      <c r="J55" s="28"/>
      <c r="K55" s="28"/>
      <c r="L55" s="28"/>
      <c r="M55" s="29"/>
      <c r="N55" s="40"/>
      <c r="O55" s="40"/>
      <c r="P55" s="40"/>
      <c r="Q55" s="19">
        <v>1980.0</v>
      </c>
      <c r="R55" s="32">
        <f t="array" ref="R55">PRODUCT(1+INDEX($B$1:$B$1177,(ROW()-2)*12+2):INDEX($B$1:$B$1177,(ROW()-2)*12+13))-1
</f>
        <v>0.3337804998</v>
      </c>
      <c r="S55" s="27">
        <f t="array" ref="S55">PRODUCT(1+INDEX($C$1:$C$1177,(ROW()-2)*12+2):INDEX($C$1:$C$1177,(ROW()-2)*12+13))-1
</f>
        <v>0.2223903536</v>
      </c>
      <c r="T55" s="27">
        <f t="shared" si="9"/>
        <v>-0.1113901462</v>
      </c>
      <c r="U55" s="28">
        <f t="shared" si="10"/>
        <v>0.2880173911</v>
      </c>
      <c r="V55" s="26"/>
      <c r="W55" s="26"/>
      <c r="X55" s="26"/>
      <c r="Y55" s="17"/>
      <c r="Z55" s="17"/>
      <c r="AA55" s="17"/>
      <c r="AB55" s="26"/>
      <c r="AL55" s="17"/>
      <c r="AM55" s="17"/>
      <c r="AN55" s="17"/>
      <c r="AO55" s="17"/>
    </row>
    <row r="56" ht="17.25" customHeight="1">
      <c r="A56" s="19">
        <v>193107.0</v>
      </c>
      <c r="B56" s="26">
        <v>-0.0656</v>
      </c>
      <c r="C56" s="26">
        <v>-0.057543</v>
      </c>
      <c r="D56" s="27">
        <f t="shared" si="7"/>
        <v>0.008057</v>
      </c>
      <c r="E56" s="28">
        <f t="shared" ref="E56:F56" si="66">LN(1+B56)</f>
        <v>-0.06785066691</v>
      </c>
      <c r="F56" s="28">
        <f t="shared" si="66"/>
        <v>-0.05926498404</v>
      </c>
      <c r="G56" s="27"/>
      <c r="H56" s="27"/>
      <c r="I56" s="28"/>
      <c r="J56" s="28"/>
      <c r="K56" s="28"/>
      <c r="L56" s="28"/>
      <c r="M56" s="29"/>
      <c r="N56" s="40"/>
      <c r="O56" s="40"/>
      <c r="P56" s="40"/>
      <c r="Q56" s="19">
        <v>1981.0</v>
      </c>
      <c r="R56" s="32">
        <f t="array" ref="R56">PRODUCT(1+INDEX($B$1:$B$1177,(ROW()-2)*12+2):INDEX($B$1:$B$1177,(ROW()-2)*12+13))-1
</f>
        <v>-0.03415754917</v>
      </c>
      <c r="S56" s="27">
        <f t="array" ref="S56">PRODUCT(1+INDEX($C$1:$C$1177,(ROW()-2)*12+2):INDEX($C$1:$C$1177,(ROW()-2)*12+13))-1
</f>
        <v>0.1764126177</v>
      </c>
      <c r="T56" s="27">
        <f t="shared" si="9"/>
        <v>0.2105701669</v>
      </c>
      <c r="U56" s="28">
        <f t="shared" si="10"/>
        <v>-0.03475455245</v>
      </c>
      <c r="V56" s="26"/>
      <c r="W56" s="26"/>
      <c r="X56" s="26"/>
      <c r="Y56" s="17"/>
      <c r="Z56" s="17"/>
      <c r="AA56" s="17"/>
      <c r="AB56" s="26"/>
      <c r="AL56" s="17"/>
      <c r="AM56" s="17"/>
      <c r="AN56" s="17"/>
      <c r="AO56" s="17"/>
    </row>
    <row r="57" ht="17.25" customHeight="1">
      <c r="A57" s="19">
        <v>193108.0</v>
      </c>
      <c r="B57" s="26">
        <v>0.0044</v>
      </c>
      <c r="C57" s="26">
        <v>-0.037141</v>
      </c>
      <c r="D57" s="27">
        <f t="shared" si="7"/>
        <v>-0.041541</v>
      </c>
      <c r="E57" s="28">
        <f t="shared" ref="E57:F57" si="67">LN(1+B57)</f>
        <v>0.004390348301</v>
      </c>
      <c r="F57" s="28">
        <f t="shared" si="67"/>
        <v>-0.03784829535</v>
      </c>
      <c r="G57" s="27"/>
      <c r="H57" s="27"/>
      <c r="I57" s="28"/>
      <c r="J57" s="28"/>
      <c r="K57" s="28"/>
      <c r="L57" s="28"/>
      <c r="M57" s="29"/>
      <c r="N57" s="40"/>
      <c r="O57" s="40"/>
      <c r="P57" s="40"/>
      <c r="Q57" s="19">
        <v>1982.0</v>
      </c>
      <c r="R57" s="32">
        <f t="array" ref="R57">PRODUCT(1+INDEX($B$1:$B$1177,(ROW()-2)*12+2):INDEX($B$1:$B$1177,(ROW()-2)*12+13))-1
</f>
        <v>0.2119682655</v>
      </c>
      <c r="S57" s="27">
        <f t="array" ref="S57">PRODUCT(1+INDEX($C$1:$C$1177,(ROW()-2)*12+2):INDEX($C$1:$C$1177,(ROW()-2)*12+13))-1
</f>
        <v>0.4071020212</v>
      </c>
      <c r="T57" s="27">
        <f t="shared" si="9"/>
        <v>0.1951337556</v>
      </c>
      <c r="U57" s="28">
        <f t="shared" si="10"/>
        <v>0.1922457037</v>
      </c>
      <c r="V57" s="26"/>
      <c r="W57" s="26"/>
      <c r="X57" s="26"/>
      <c r="Y57" s="17"/>
      <c r="Z57" s="17"/>
      <c r="AA57" s="17"/>
      <c r="AB57" s="26"/>
      <c r="AL57" s="17"/>
      <c r="AM57" s="17"/>
      <c r="AN57" s="17"/>
      <c r="AO57" s="17"/>
    </row>
    <row r="58" ht="17.25" customHeight="1">
      <c r="A58" s="19">
        <v>193109.0</v>
      </c>
      <c r="B58" s="26">
        <v>-0.291</v>
      </c>
      <c r="C58" s="26">
        <v>-0.338737</v>
      </c>
      <c r="D58" s="27">
        <f t="shared" si="7"/>
        <v>-0.047737</v>
      </c>
      <c r="E58" s="28">
        <f t="shared" ref="E58:F58" si="68">LN(1+B58)</f>
        <v>-0.3438997525</v>
      </c>
      <c r="F58" s="28">
        <f t="shared" si="68"/>
        <v>-0.4136036363</v>
      </c>
      <c r="G58" s="27"/>
      <c r="H58" s="27"/>
      <c r="I58" s="28"/>
      <c r="J58" s="28"/>
      <c r="K58" s="28"/>
      <c r="L58" s="28"/>
      <c r="M58" s="29"/>
      <c r="N58" s="40"/>
      <c r="O58" s="40"/>
      <c r="P58" s="40"/>
      <c r="Q58" s="19">
        <v>1983.0</v>
      </c>
      <c r="R58" s="32">
        <f t="array" ref="R58">PRODUCT(1+INDEX($B$1:$B$1177,(ROW()-2)*12+2):INDEX($B$1:$B$1177,(ROW()-2)*12+13))-1
</f>
        <v>0.2253627383</v>
      </c>
      <c r="S58" s="27">
        <f t="array" ref="S58">PRODUCT(1+INDEX($C$1:$C$1177,(ROW()-2)*12+2):INDEX($C$1:$C$1177,(ROW()-2)*12+13))-1
</f>
        <v>0.48305944</v>
      </c>
      <c r="T58" s="27">
        <f t="shared" si="9"/>
        <v>0.2576967017</v>
      </c>
      <c r="U58" s="28">
        <f t="shared" si="10"/>
        <v>0.2032369131</v>
      </c>
      <c r="V58" s="26"/>
      <c r="W58" s="26"/>
      <c r="X58" s="26"/>
      <c r="Y58" s="17"/>
      <c r="Z58" s="17"/>
      <c r="AA58" s="17"/>
      <c r="AB58" s="26"/>
      <c r="AL58" s="17"/>
      <c r="AM58" s="17"/>
      <c r="AN58" s="17"/>
      <c r="AO58" s="17"/>
    </row>
    <row r="59" ht="17.25" customHeight="1">
      <c r="A59" s="19">
        <v>193110.0</v>
      </c>
      <c r="B59" s="26">
        <v>0.0814</v>
      </c>
      <c r="C59" s="26">
        <v>0.054616</v>
      </c>
      <c r="D59" s="27">
        <f t="shared" si="7"/>
        <v>-0.026784</v>
      </c>
      <c r="E59" s="28">
        <f t="shared" ref="E59:F59" si="69">LN(1+B59)</f>
        <v>0.07825649797</v>
      </c>
      <c r="F59" s="28">
        <f t="shared" si="69"/>
        <v>0.05317671963</v>
      </c>
      <c r="G59" s="27"/>
      <c r="H59" s="27"/>
      <c r="I59" s="28"/>
      <c r="J59" s="28"/>
      <c r="K59" s="28"/>
      <c r="L59" s="28"/>
      <c r="M59" s="29"/>
      <c r="N59" s="40"/>
      <c r="O59" s="40"/>
      <c r="P59" s="40"/>
      <c r="Q59" s="19">
        <v>1984.0</v>
      </c>
      <c r="R59" s="32">
        <f t="array" ref="R59">PRODUCT(1+INDEX($B$1:$B$1177,(ROW()-2)*12+2):INDEX($B$1:$B$1177,(ROW()-2)*12+13))-1
</f>
        <v>0.03795660899</v>
      </c>
      <c r="S59" s="27">
        <f t="array" ref="S59">PRODUCT(1+INDEX($C$1:$C$1177,(ROW()-2)*12+2):INDEX($C$1:$C$1177,(ROW()-2)*12+13))-1
</f>
        <v>0.07846140093</v>
      </c>
      <c r="T59" s="27">
        <f t="shared" si="9"/>
        <v>0.04050479194</v>
      </c>
      <c r="U59" s="28">
        <f t="shared" si="10"/>
        <v>0.03725398135</v>
      </c>
      <c r="V59" s="26"/>
      <c r="W59" s="26"/>
      <c r="X59" s="26"/>
      <c r="Y59" s="17"/>
      <c r="Z59" s="17"/>
      <c r="AA59" s="17"/>
      <c r="AB59" s="26"/>
      <c r="AL59" s="17"/>
      <c r="AM59" s="17"/>
      <c r="AN59" s="17"/>
      <c r="AO59" s="17"/>
    </row>
    <row r="60" ht="17.25" customHeight="1">
      <c r="A60" s="19">
        <v>193111.0</v>
      </c>
      <c r="B60" s="26">
        <v>-0.0891</v>
      </c>
      <c r="C60" s="26">
        <v>-0.093774</v>
      </c>
      <c r="D60" s="27">
        <f t="shared" si="7"/>
        <v>-0.004674</v>
      </c>
      <c r="E60" s="28">
        <f t="shared" ref="E60:F60" si="70">LN(1+B60)</f>
        <v>-0.09332215723</v>
      </c>
      <c r="F60" s="28">
        <f t="shared" si="70"/>
        <v>-0.09846655592</v>
      </c>
      <c r="G60" s="27"/>
      <c r="H60" s="27"/>
      <c r="I60" s="28"/>
      <c r="J60" s="28"/>
      <c r="K60" s="28"/>
      <c r="L60" s="28"/>
      <c r="M60" s="29"/>
      <c r="N60" s="40"/>
      <c r="O60" s="40"/>
      <c r="P60" s="40"/>
      <c r="Q60" s="19">
        <v>1985.0</v>
      </c>
      <c r="R60" s="32">
        <f t="array" ref="R60">PRODUCT(1+INDEX($B$1:$B$1177,(ROW()-2)*12+2):INDEX($B$1:$B$1177,(ROW()-2)*12+13))-1
</f>
        <v>0.3262889672</v>
      </c>
      <c r="S60" s="27">
        <f t="array" ref="S60">PRODUCT(1+INDEX($C$1:$C$1177,(ROW()-2)*12+2):INDEX($C$1:$C$1177,(ROW()-2)*12+13))-1
</f>
        <v>0.3317200437</v>
      </c>
      <c r="T60" s="27">
        <f t="shared" si="9"/>
        <v>0.005431076464</v>
      </c>
      <c r="U60" s="28">
        <f t="shared" si="10"/>
        <v>0.282384792</v>
      </c>
      <c r="V60" s="26"/>
      <c r="W60" s="26"/>
      <c r="X60" s="26"/>
      <c r="Y60" s="17"/>
      <c r="Z60" s="17"/>
      <c r="AA60" s="17"/>
      <c r="AB60" s="26"/>
      <c r="AL60" s="17"/>
      <c r="AM60" s="17"/>
      <c r="AN60" s="17"/>
      <c r="AO60" s="17"/>
    </row>
    <row r="61" ht="17.25" customHeight="1">
      <c r="A61" s="19">
        <v>193112.0</v>
      </c>
      <c r="B61" s="26">
        <v>-0.1341</v>
      </c>
      <c r="C61" s="26">
        <v>-0.223956</v>
      </c>
      <c r="D61" s="27">
        <f t="shared" si="7"/>
        <v>-0.089856</v>
      </c>
      <c r="E61" s="28">
        <f t="shared" ref="E61:F61" si="71">LN(1+B61)</f>
        <v>-0.1439858505</v>
      </c>
      <c r="F61" s="28">
        <f t="shared" si="71"/>
        <v>-0.2535460594</v>
      </c>
      <c r="G61" s="27"/>
      <c r="H61" s="27"/>
      <c r="I61" s="28"/>
      <c r="J61" s="28"/>
      <c r="K61" s="28"/>
      <c r="L61" s="28"/>
      <c r="M61" s="29"/>
      <c r="N61" s="40"/>
      <c r="O61" s="40"/>
      <c r="P61" s="40"/>
      <c r="Q61" s="19">
        <v>1986.0</v>
      </c>
      <c r="R61" s="32">
        <f t="array" ref="R61">PRODUCT(1+INDEX($B$1:$B$1177,(ROW()-2)*12+2):INDEX($B$1:$B$1177,(ROW()-2)*12+13))-1
</f>
        <v>0.1627684191</v>
      </c>
      <c r="S61" s="27">
        <f t="array" ref="S61">PRODUCT(1+INDEX($C$1:$C$1177,(ROW()-2)*12+2):INDEX($C$1:$C$1177,(ROW()-2)*12+13))-1
</f>
        <v>0.1476015549</v>
      </c>
      <c r="T61" s="27">
        <f t="shared" si="9"/>
        <v>-0.01516686416</v>
      </c>
      <c r="U61" s="28">
        <f t="shared" si="10"/>
        <v>0.1508037299</v>
      </c>
      <c r="V61" s="26"/>
      <c r="W61" s="26"/>
      <c r="X61" s="26"/>
      <c r="Y61" s="17"/>
      <c r="Z61" s="17"/>
      <c r="AA61" s="17"/>
      <c r="AB61" s="26"/>
      <c r="AL61" s="17"/>
      <c r="AM61" s="17"/>
      <c r="AN61" s="17"/>
      <c r="AO61" s="17"/>
    </row>
    <row r="62" ht="17.25" customHeight="1">
      <c r="A62" s="19">
        <v>193201.0</v>
      </c>
      <c r="B62" s="26">
        <v>-0.0135</v>
      </c>
      <c r="C62" s="26">
        <v>0.104927</v>
      </c>
      <c r="D62" s="27">
        <f t="shared" si="7"/>
        <v>0.118427</v>
      </c>
      <c r="E62" s="28">
        <f t="shared" ref="E62:F62" si="72">LN(1+B62)</f>
        <v>-0.01359195352</v>
      </c>
      <c r="F62" s="28">
        <f t="shared" si="72"/>
        <v>0.09977926944</v>
      </c>
      <c r="G62" s="27"/>
      <c r="H62" s="27"/>
      <c r="I62" s="28"/>
      <c r="J62" s="28"/>
      <c r="K62" s="28"/>
      <c r="L62" s="28"/>
      <c r="M62" s="29"/>
      <c r="N62" s="40"/>
      <c r="O62" s="40"/>
      <c r="P62" s="40"/>
      <c r="Q62" s="19">
        <v>1987.0</v>
      </c>
      <c r="R62" s="32">
        <f t="array" ref="R62">PRODUCT(1+INDEX($B$1:$B$1177,(ROW()-2)*12+2):INDEX($B$1:$B$1177,(ROW()-2)*12+13))-1
</f>
        <v>0.01604194403</v>
      </c>
      <c r="S62" s="27">
        <f t="array" ref="S62">PRODUCT(1+INDEX($C$1:$C$1177,(ROW()-2)*12+2):INDEX($C$1:$C$1177,(ROW()-2)*12+13))-1
</f>
        <v>-0.06843081929</v>
      </c>
      <c r="T62" s="27">
        <f t="shared" si="9"/>
        <v>-0.08447276332</v>
      </c>
      <c r="U62" s="28">
        <f t="shared" si="10"/>
        <v>0.0159146318</v>
      </c>
      <c r="V62" s="26"/>
      <c r="W62" s="26"/>
      <c r="X62" s="26"/>
      <c r="Y62" s="17"/>
      <c r="Z62" s="17"/>
      <c r="AA62" s="17"/>
      <c r="AB62" s="26"/>
      <c r="AL62" s="17"/>
      <c r="AM62" s="17"/>
      <c r="AN62" s="17"/>
      <c r="AO62" s="17"/>
    </row>
    <row r="63" ht="17.25" customHeight="1">
      <c r="A63" s="19">
        <v>193202.0</v>
      </c>
      <c r="B63" s="26">
        <v>0.0569</v>
      </c>
      <c r="C63" s="26">
        <v>0.013694</v>
      </c>
      <c r="D63" s="27">
        <f t="shared" si="7"/>
        <v>-0.043206</v>
      </c>
      <c r="E63" s="28">
        <f t="shared" ref="E63:F63" si="73">LN(1+B63)</f>
        <v>0.05534009503</v>
      </c>
      <c r="F63" s="28">
        <f t="shared" si="73"/>
        <v>0.01360108448</v>
      </c>
      <c r="G63" s="27"/>
      <c r="H63" s="27"/>
      <c r="I63" s="28"/>
      <c r="J63" s="28"/>
      <c r="K63" s="28"/>
      <c r="L63" s="28"/>
      <c r="M63" s="29"/>
      <c r="N63" s="40"/>
      <c r="O63" s="40"/>
      <c r="P63" s="40"/>
      <c r="Q63" s="19">
        <v>1988.0</v>
      </c>
      <c r="R63" s="32">
        <f t="array" ref="R63">PRODUCT(1+INDEX($B$1:$B$1177,(ROW()-2)*12+2):INDEX($B$1:$B$1177,(ROW()-2)*12+13))-1
</f>
        <v>0.1789890295</v>
      </c>
      <c r="S63" s="27">
        <f t="array" ref="S63">PRODUCT(1+INDEX($C$1:$C$1177,(ROW()-2)*12+2):INDEX($C$1:$C$1177,(ROW()-2)*12+13))-1
</f>
        <v>0.3063962855</v>
      </c>
      <c r="T63" s="27">
        <f t="shared" si="9"/>
        <v>0.127407256</v>
      </c>
      <c r="U63" s="28">
        <f t="shared" si="10"/>
        <v>0.1646573166</v>
      </c>
      <c r="V63" s="26"/>
      <c r="W63" s="26"/>
      <c r="X63" s="26"/>
      <c r="Y63" s="17"/>
      <c r="Z63" s="17"/>
      <c r="AA63" s="17"/>
      <c r="AB63" s="26"/>
      <c r="AL63" s="17"/>
      <c r="AM63" s="17"/>
      <c r="AN63" s="17"/>
      <c r="AO63" s="17"/>
    </row>
    <row r="64" ht="17.25" customHeight="1">
      <c r="A64" s="19">
        <v>193203.0</v>
      </c>
      <c r="B64" s="26">
        <v>-0.1105</v>
      </c>
      <c r="C64" s="26">
        <v>-0.1062</v>
      </c>
      <c r="D64" s="27">
        <f t="shared" si="7"/>
        <v>0.0043</v>
      </c>
      <c r="E64" s="28">
        <f t="shared" ref="E64:F64" si="74">LN(1+B64)</f>
        <v>-0.1170957719</v>
      </c>
      <c r="F64" s="28">
        <f t="shared" si="74"/>
        <v>-0.1122732425</v>
      </c>
      <c r="G64" s="27"/>
      <c r="H64" s="27"/>
      <c r="I64" s="28"/>
      <c r="J64" s="28"/>
      <c r="K64" s="28"/>
      <c r="L64" s="28"/>
      <c r="M64" s="29"/>
      <c r="N64" s="40"/>
      <c r="O64" s="40"/>
      <c r="P64" s="40"/>
      <c r="Q64" s="19">
        <v>1989.0</v>
      </c>
      <c r="R64" s="32">
        <f t="array" ref="R64">PRODUCT(1+INDEX($B$1:$B$1177,(ROW()-2)*12+2):INDEX($B$1:$B$1177,(ROW()-2)*12+13))-1
</f>
        <v>0.2887558886</v>
      </c>
      <c r="S64" s="27">
        <f t="array" ref="S64">PRODUCT(1+INDEX($C$1:$C$1177,(ROW()-2)*12+2):INDEX($C$1:$C$1177,(ROW()-2)*12+13))-1
</f>
        <v>0.1684947824</v>
      </c>
      <c r="T64" s="27">
        <f t="shared" si="9"/>
        <v>-0.1202611062</v>
      </c>
      <c r="U64" s="28">
        <f t="shared" si="10"/>
        <v>0.2536773256</v>
      </c>
      <c r="V64" s="26"/>
      <c r="W64" s="26"/>
      <c r="X64" s="26"/>
      <c r="Y64" s="17"/>
      <c r="Z64" s="17"/>
      <c r="AA64" s="17"/>
      <c r="AB64" s="26"/>
      <c r="AL64" s="17"/>
      <c r="AM64" s="17"/>
      <c r="AN64" s="17"/>
      <c r="AO64" s="17"/>
    </row>
    <row r="65" ht="17.25" customHeight="1">
      <c r="A65" s="19">
        <v>193204.0</v>
      </c>
      <c r="B65" s="26">
        <v>-0.1785</v>
      </c>
      <c r="C65" s="26">
        <v>-0.160307</v>
      </c>
      <c r="D65" s="27">
        <f t="shared" si="7"/>
        <v>0.018193</v>
      </c>
      <c r="E65" s="28">
        <f t="shared" ref="E65:F65" si="75">LN(1+B65)</f>
        <v>-0.1966233415</v>
      </c>
      <c r="F65" s="28">
        <f t="shared" si="75"/>
        <v>-0.1747189301</v>
      </c>
      <c r="G65" s="27"/>
      <c r="H65" s="27"/>
      <c r="I65" s="28"/>
      <c r="J65" s="28"/>
      <c r="K65" s="28"/>
      <c r="L65" s="28"/>
      <c r="M65" s="29"/>
      <c r="N65" s="40"/>
      <c r="O65" s="40"/>
      <c r="P65" s="40"/>
      <c r="Q65" s="19">
        <v>1990.0</v>
      </c>
      <c r="R65" s="32">
        <f t="array" ref="R65">PRODUCT(1+INDEX($B$1:$B$1177,(ROW()-2)*12+2):INDEX($B$1:$B$1177,(ROW()-2)*12+13))-1
</f>
        <v>-0.06133538203</v>
      </c>
      <c r="S65" s="27">
        <f t="array" ref="S65">PRODUCT(1+INDEX($C$1:$C$1177,(ROW()-2)*12+2):INDEX($C$1:$C$1177,(ROW()-2)*12+13))-1
</f>
        <v>-0.2436347696</v>
      </c>
      <c r="T65" s="27">
        <f t="shared" si="9"/>
        <v>-0.1822993876</v>
      </c>
      <c r="U65" s="28">
        <f t="shared" si="10"/>
        <v>-0.06329703294</v>
      </c>
      <c r="V65" s="26"/>
      <c r="W65" s="26"/>
      <c r="X65" s="26"/>
      <c r="Y65" s="17"/>
      <c r="Z65" s="17"/>
      <c r="AA65" s="17"/>
      <c r="AB65" s="26"/>
      <c r="AL65" s="17"/>
      <c r="AM65" s="17"/>
      <c r="AN65" s="17"/>
      <c r="AO65" s="17"/>
    </row>
    <row r="66" ht="17.25" customHeight="1">
      <c r="A66" s="19">
        <v>193205.0</v>
      </c>
      <c r="B66" s="26">
        <v>-0.2045</v>
      </c>
      <c r="C66" s="26">
        <v>-0.168918</v>
      </c>
      <c r="D66" s="27">
        <f t="shared" si="7"/>
        <v>0.035582</v>
      </c>
      <c r="E66" s="28">
        <f t="shared" ref="E66:F66" si="76">LN(1+B66)</f>
        <v>-0.2287844312</v>
      </c>
      <c r="F66" s="28">
        <f t="shared" si="76"/>
        <v>-0.1850268127</v>
      </c>
      <c r="G66" s="27"/>
      <c r="H66" s="27"/>
      <c r="I66" s="28"/>
      <c r="J66" s="28"/>
      <c r="K66" s="28"/>
      <c r="L66" s="28"/>
      <c r="M66" s="29"/>
      <c r="N66" s="40"/>
      <c r="O66" s="40"/>
      <c r="P66" s="40"/>
      <c r="Q66" s="19">
        <v>1991.0</v>
      </c>
      <c r="R66" s="32">
        <f t="array" ref="R66">PRODUCT(1+INDEX($B$1:$B$1177,(ROW()-2)*12+2):INDEX($B$1:$B$1177,(ROW()-2)*12+13))-1
</f>
        <v>0.3479230267</v>
      </c>
      <c r="S66" s="27">
        <f t="array" ref="S66">PRODUCT(1+INDEX($C$1:$C$1177,(ROW()-2)*12+2):INDEX($C$1:$C$1177,(ROW()-2)*12+13))-1
</f>
        <v>0.4063758999</v>
      </c>
      <c r="T66" s="27">
        <f t="shared" si="9"/>
        <v>0.05845287319</v>
      </c>
      <c r="U66" s="28">
        <f t="shared" si="10"/>
        <v>0.298564909</v>
      </c>
      <c r="V66" s="26"/>
      <c r="W66" s="26"/>
      <c r="X66" s="26"/>
      <c r="Y66" s="17"/>
      <c r="Z66" s="17"/>
      <c r="AA66" s="17"/>
      <c r="AB66" s="26"/>
      <c r="AL66" s="17"/>
      <c r="AM66" s="17"/>
      <c r="AN66" s="17"/>
      <c r="AO66" s="17"/>
    </row>
    <row r="67" ht="17.25" customHeight="1">
      <c r="A67" s="19">
        <v>193206.0</v>
      </c>
      <c r="B67" s="26">
        <v>-0.0068</v>
      </c>
      <c r="C67" s="26">
        <v>0.009934</v>
      </c>
      <c r="D67" s="27">
        <f t="shared" si="7"/>
        <v>0.016734</v>
      </c>
      <c r="E67" s="28">
        <f t="shared" ref="E67:F67" si="77">LN(1+B67)</f>
        <v>-0.006823225348</v>
      </c>
      <c r="F67" s="28">
        <f t="shared" si="77"/>
        <v>0.009884982183</v>
      </c>
      <c r="G67" s="27"/>
      <c r="H67" s="27"/>
      <c r="I67" s="28"/>
      <c r="J67" s="28"/>
      <c r="K67" s="28"/>
      <c r="L67" s="28"/>
      <c r="M67" s="29"/>
      <c r="N67" s="40"/>
      <c r="O67" s="40"/>
      <c r="P67" s="40"/>
      <c r="Q67" s="19">
        <v>1992.0</v>
      </c>
      <c r="R67" s="32">
        <f t="array" ref="R67">PRODUCT(1+INDEX($B$1:$B$1177,(ROW()-2)*12+2):INDEX($B$1:$B$1177,(ROW()-2)*12+13))-1
</f>
        <v>0.09724857782</v>
      </c>
      <c r="S67" s="27">
        <f t="array" ref="S67">PRODUCT(1+INDEX($C$1:$C$1177,(ROW()-2)*12+2):INDEX($C$1:$C$1177,(ROW()-2)*12+13))-1
</f>
        <v>0.3579582557</v>
      </c>
      <c r="T67" s="27">
        <f t="shared" si="9"/>
        <v>0.2607096779</v>
      </c>
      <c r="U67" s="28">
        <f t="shared" si="10"/>
        <v>0.09280575345</v>
      </c>
      <c r="V67" s="26"/>
      <c r="W67" s="26"/>
      <c r="X67" s="26"/>
      <c r="Y67" s="17"/>
      <c r="Z67" s="17"/>
      <c r="AA67" s="17"/>
      <c r="AB67" s="26"/>
      <c r="AL67" s="17"/>
      <c r="AM67" s="17"/>
      <c r="AN67" s="17"/>
      <c r="AO67" s="17"/>
    </row>
    <row r="68" ht="17.25" customHeight="1">
      <c r="A68" s="19">
        <v>193207.0</v>
      </c>
      <c r="B68" s="26">
        <v>0.3387</v>
      </c>
      <c r="C68" s="26">
        <v>0.631945</v>
      </c>
      <c r="D68" s="27">
        <f t="shared" si="7"/>
        <v>0.293245</v>
      </c>
      <c r="E68" s="28">
        <f t="shared" ref="E68:F68" si="78">LN(1+B68)</f>
        <v>0.2916989938</v>
      </c>
      <c r="F68" s="28">
        <f t="shared" si="78"/>
        <v>0.489772555</v>
      </c>
      <c r="G68" s="27"/>
      <c r="H68" s="27"/>
      <c r="I68" s="28"/>
      <c r="J68" s="28"/>
      <c r="K68" s="28"/>
      <c r="L68" s="28"/>
      <c r="M68" s="29"/>
      <c r="N68" s="40"/>
      <c r="O68" s="40"/>
      <c r="P68" s="40"/>
      <c r="Q68" s="19">
        <v>1993.0</v>
      </c>
      <c r="R68" s="32">
        <f t="array" ref="R68">PRODUCT(1+INDEX($B$1:$B$1177,(ROW()-2)*12+2):INDEX($B$1:$B$1177,(ROW()-2)*12+13))-1
</f>
        <v>0.1110534283</v>
      </c>
      <c r="S68" s="27">
        <f t="array" ref="S68">PRODUCT(1+INDEX($C$1:$C$1177,(ROW()-2)*12+2):INDEX($C$1:$C$1177,(ROW()-2)*12+13))-1
</f>
        <v>0.2573426585</v>
      </c>
      <c r="T68" s="27">
        <f t="shared" si="9"/>
        <v>0.1462892302</v>
      </c>
      <c r="U68" s="28">
        <f t="shared" si="10"/>
        <v>0.1053085998</v>
      </c>
      <c r="V68" s="26"/>
      <c r="W68" s="26"/>
      <c r="X68" s="26"/>
      <c r="Y68" s="17"/>
      <c r="Z68" s="17"/>
      <c r="AA68" s="17"/>
      <c r="AB68" s="26"/>
      <c r="AL68" s="17"/>
      <c r="AM68" s="17"/>
      <c r="AN68" s="17"/>
      <c r="AO68" s="17"/>
    </row>
    <row r="69" ht="17.25" customHeight="1">
      <c r="A69" s="19">
        <v>193208.0</v>
      </c>
      <c r="B69" s="26">
        <v>0.3709</v>
      </c>
      <c r="C69" s="26">
        <v>0.834957</v>
      </c>
      <c r="D69" s="27">
        <f t="shared" si="7"/>
        <v>0.464057</v>
      </c>
      <c r="E69" s="28">
        <f t="shared" ref="E69:F69" si="79">LN(1+B69)</f>
        <v>0.3154674585</v>
      </c>
      <c r="F69" s="28">
        <f t="shared" si="79"/>
        <v>0.607021048</v>
      </c>
      <c r="G69" s="27"/>
      <c r="H69" s="27"/>
      <c r="I69" s="28"/>
      <c r="J69" s="28"/>
      <c r="K69" s="28"/>
      <c r="L69" s="28"/>
      <c r="M69" s="29"/>
      <c r="N69" s="40"/>
      <c r="O69" s="40"/>
      <c r="P69" s="40"/>
      <c r="Q69" s="19">
        <v>1994.0</v>
      </c>
      <c r="R69" s="32">
        <f t="array" ref="R69">PRODUCT(1+INDEX($B$1:$B$1177,(ROW()-2)*12+2):INDEX($B$1:$B$1177,(ROW()-2)*12+13))-1
</f>
        <v>-0.001976589164</v>
      </c>
      <c r="S69" s="27">
        <f t="array" ref="S69">PRODUCT(1+INDEX($C$1:$C$1177,(ROW()-2)*12+2):INDEX($C$1:$C$1177,(ROW()-2)*12+13))-1
</f>
        <v>0.01191703272</v>
      </c>
      <c r="T69" s="27">
        <f t="shared" si="9"/>
        <v>0.01389362188</v>
      </c>
      <c r="U69" s="28">
        <f t="shared" si="10"/>
        <v>-0.001978545194</v>
      </c>
      <c r="V69" s="26"/>
      <c r="W69" s="26"/>
      <c r="X69" s="26"/>
      <c r="Y69" s="17"/>
      <c r="Z69" s="17"/>
      <c r="AA69" s="17"/>
      <c r="AB69" s="26"/>
      <c r="AL69" s="17"/>
      <c r="AM69" s="17"/>
      <c r="AN69" s="17"/>
      <c r="AO69" s="17"/>
    </row>
    <row r="70" ht="17.25" customHeight="1">
      <c r="A70" s="19">
        <v>193209.0</v>
      </c>
      <c r="B70" s="26">
        <v>-0.0291</v>
      </c>
      <c r="C70" s="26">
        <v>-0.124928</v>
      </c>
      <c r="D70" s="27">
        <f t="shared" si="7"/>
        <v>-0.095828</v>
      </c>
      <c r="E70" s="28">
        <f t="shared" ref="E70:F70" si="80">LN(1+B70)</f>
        <v>-0.02953180261</v>
      </c>
      <c r="F70" s="28">
        <f t="shared" si="80"/>
        <v>-0.1334491103</v>
      </c>
      <c r="G70" s="27"/>
      <c r="H70" s="27"/>
      <c r="I70" s="28"/>
      <c r="J70" s="28"/>
      <c r="K70" s="28"/>
      <c r="L70" s="28"/>
      <c r="M70" s="29"/>
      <c r="N70" s="40"/>
      <c r="O70" s="40"/>
      <c r="P70" s="40"/>
      <c r="Q70" s="19">
        <v>1995.0</v>
      </c>
      <c r="R70" s="32">
        <f t="array" ref="R70">PRODUCT(1+INDEX($B$1:$B$1177,(ROW()-2)*12+2):INDEX($B$1:$B$1177,(ROW()-2)*12+13))-1
</f>
        <v>0.3682441901</v>
      </c>
      <c r="S70" s="27">
        <f t="array" ref="S70">PRODUCT(1+INDEX($C$1:$C$1177,(ROW()-2)*12+2):INDEX($C$1:$C$1177,(ROW()-2)*12+13))-1
</f>
        <v>0.3363381012</v>
      </c>
      <c r="T70" s="27">
        <f t="shared" si="9"/>
        <v>-0.03190608887</v>
      </c>
      <c r="U70" s="28">
        <f t="shared" si="10"/>
        <v>0.3135283048</v>
      </c>
      <c r="V70" s="26"/>
      <c r="W70" s="26"/>
      <c r="X70" s="26"/>
      <c r="Y70" s="17"/>
      <c r="Z70" s="17"/>
      <c r="AA70" s="17"/>
      <c r="AB70" s="26"/>
      <c r="AL70" s="17"/>
      <c r="AM70" s="17"/>
      <c r="AN70" s="17"/>
      <c r="AO70" s="17"/>
    </row>
    <row r="71" ht="17.25" customHeight="1">
      <c r="A71" s="19">
        <v>193210.0</v>
      </c>
      <c r="B71" s="26">
        <v>-0.1315</v>
      </c>
      <c r="C71" s="26">
        <v>-0.238446</v>
      </c>
      <c r="D71" s="27">
        <f t="shared" si="7"/>
        <v>-0.106946</v>
      </c>
      <c r="E71" s="28">
        <f t="shared" ref="E71:F71" si="81">LN(1+B71)</f>
        <v>-0.1409876933</v>
      </c>
      <c r="F71" s="28">
        <f t="shared" si="81"/>
        <v>-0.2723941965</v>
      </c>
      <c r="G71" s="27"/>
      <c r="H71" s="27"/>
      <c r="I71" s="28"/>
      <c r="J71" s="28"/>
      <c r="K71" s="28"/>
      <c r="L71" s="28"/>
      <c r="M71" s="29"/>
      <c r="N71" s="40"/>
      <c r="O71" s="40"/>
      <c r="P71" s="40"/>
      <c r="Q71" s="19">
        <v>1996.0</v>
      </c>
      <c r="R71" s="32">
        <f t="array" ref="R71">PRODUCT(1+INDEX($B$1:$B$1177,(ROW()-2)*12+2):INDEX($B$1:$B$1177,(ROW()-2)*12+13))-1
</f>
        <v>0.2115780412</v>
      </c>
      <c r="S71" s="27">
        <f t="array" ref="S71">PRODUCT(1+INDEX($C$1:$C$1177,(ROW()-2)*12+2):INDEX($C$1:$C$1177,(ROW()-2)*12+13))-1
</f>
        <v>0.2515246742</v>
      </c>
      <c r="T71" s="27">
        <f t="shared" si="9"/>
        <v>0.03994663298</v>
      </c>
      <c r="U71" s="28">
        <f t="shared" si="10"/>
        <v>0.1919236762</v>
      </c>
      <c r="V71" s="26"/>
      <c r="W71" s="26"/>
      <c r="X71" s="26"/>
      <c r="Y71" s="17"/>
      <c r="Z71" s="17"/>
      <c r="AA71" s="17"/>
      <c r="AB71" s="26"/>
      <c r="AL71" s="17"/>
      <c r="AM71" s="17"/>
      <c r="AN71" s="17"/>
      <c r="AO71" s="17"/>
    </row>
    <row r="72" ht="17.25" customHeight="1">
      <c r="A72" s="19">
        <v>193211.0</v>
      </c>
      <c r="B72" s="26">
        <v>-0.0586</v>
      </c>
      <c r="C72" s="26">
        <v>-0.131841</v>
      </c>
      <c r="D72" s="27">
        <f t="shared" si="7"/>
        <v>-0.073241</v>
      </c>
      <c r="E72" s="28">
        <f t="shared" ref="E72:F72" si="82">LN(1+B72)</f>
        <v>-0.06038715002</v>
      </c>
      <c r="F72" s="28">
        <f t="shared" si="82"/>
        <v>-0.1413804014</v>
      </c>
      <c r="G72" s="27"/>
      <c r="H72" s="27"/>
      <c r="I72" s="28"/>
      <c r="J72" s="28"/>
      <c r="K72" s="28"/>
      <c r="L72" s="28"/>
      <c r="M72" s="29"/>
      <c r="N72" s="40"/>
      <c r="O72" s="40"/>
      <c r="P72" s="40"/>
      <c r="Q72" s="19">
        <v>1997.0</v>
      </c>
      <c r="R72" s="32">
        <f t="array" ref="R72">PRODUCT(1+INDEX($B$1:$B$1177,(ROW()-2)*12+2):INDEX($B$1:$B$1177,(ROW()-2)*12+13))-1
</f>
        <v>0.3121278097</v>
      </c>
      <c r="S72" s="27">
        <f t="array" ref="S72">PRODUCT(1+INDEX($C$1:$C$1177,(ROW()-2)*12+2):INDEX($C$1:$C$1177,(ROW()-2)*12+13))-1
</f>
        <v>0.4008003805</v>
      </c>
      <c r="T72" s="27">
        <f t="shared" si="9"/>
        <v>0.08867257079</v>
      </c>
      <c r="U72" s="28">
        <f t="shared" si="10"/>
        <v>0.2716501017</v>
      </c>
      <c r="V72" s="26"/>
      <c r="W72" s="26"/>
      <c r="X72" s="26"/>
      <c r="Y72" s="17"/>
      <c r="Z72" s="17"/>
      <c r="AA72" s="17"/>
      <c r="AB72" s="26"/>
      <c r="AL72" s="17"/>
      <c r="AM72" s="17"/>
      <c r="AN72" s="17"/>
      <c r="AO72" s="17"/>
    </row>
    <row r="73" ht="17.25" customHeight="1">
      <c r="A73" s="19">
        <v>193212.0</v>
      </c>
      <c r="B73" s="26">
        <v>0.0441</v>
      </c>
      <c r="C73" s="26">
        <v>-0.11112</v>
      </c>
      <c r="D73" s="27">
        <f t="shared" si="7"/>
        <v>-0.15522</v>
      </c>
      <c r="E73" s="28">
        <f t="shared" ref="E73:F73" si="83">LN(1+B73)</f>
        <v>0.04315527031</v>
      </c>
      <c r="F73" s="28">
        <f t="shared" si="83"/>
        <v>-0.1177930357</v>
      </c>
      <c r="G73" s="27"/>
      <c r="H73" s="27"/>
      <c r="I73" s="28"/>
      <c r="J73" s="28"/>
      <c r="K73" s="28"/>
      <c r="L73" s="28"/>
      <c r="M73" s="29"/>
      <c r="N73" s="40"/>
      <c r="O73" s="40"/>
      <c r="P73" s="40"/>
      <c r="Q73" s="19">
        <v>1998.0</v>
      </c>
      <c r="R73" s="32">
        <f t="array" ref="R73">PRODUCT(1+INDEX($B$1:$B$1177,(ROW()-2)*12+2):INDEX($B$1:$B$1177,(ROW()-2)*12+13))-1
</f>
        <v>0.2432674015</v>
      </c>
      <c r="S73" s="27">
        <f t="array" ref="S73">PRODUCT(1+INDEX($C$1:$C$1177,(ROW()-2)*12+2):INDEX($C$1:$C$1177,(ROW()-2)*12+13))-1
</f>
        <v>-0.03629321043</v>
      </c>
      <c r="T73" s="27">
        <f t="shared" si="9"/>
        <v>-0.2795606119</v>
      </c>
      <c r="U73" s="28">
        <f t="shared" si="10"/>
        <v>0.2177429153</v>
      </c>
      <c r="V73" s="26"/>
      <c r="W73" s="26"/>
      <c r="X73" s="26"/>
      <c r="Y73" s="17"/>
      <c r="Z73" s="17"/>
      <c r="AA73" s="17"/>
      <c r="AB73" s="26"/>
      <c r="AL73" s="17"/>
      <c r="AM73" s="17"/>
      <c r="AN73" s="17"/>
      <c r="AO73" s="17"/>
    </row>
    <row r="74" ht="17.25" customHeight="1">
      <c r="A74" s="19">
        <v>193301.0</v>
      </c>
      <c r="B74" s="26">
        <v>0.0126</v>
      </c>
      <c r="C74" s="26">
        <v>0.08045</v>
      </c>
      <c r="D74" s="27">
        <f t="shared" si="7"/>
        <v>0.06785</v>
      </c>
      <c r="E74" s="28">
        <f t="shared" ref="E74:F74" si="84">LN(1+B74)</f>
        <v>0.01252128055</v>
      </c>
      <c r="F74" s="28">
        <f t="shared" si="84"/>
        <v>0.07737762102</v>
      </c>
      <c r="G74" s="27"/>
      <c r="H74" s="27"/>
      <c r="I74" s="28"/>
      <c r="J74" s="28"/>
      <c r="K74" s="28"/>
      <c r="L74" s="28"/>
      <c r="M74" s="29"/>
      <c r="N74" s="40"/>
      <c r="O74" s="40"/>
      <c r="P74" s="40"/>
      <c r="Q74" s="19">
        <v>1999.0</v>
      </c>
      <c r="R74" s="32">
        <f t="array" ref="R74">PRODUCT(1+INDEX($B$1:$B$1177,(ROW()-2)*12+2):INDEX($B$1:$B$1177,(ROW()-2)*12+13))-1
</f>
        <v>0.2523658171</v>
      </c>
      <c r="S74" s="27">
        <f t="array" ref="S74">PRODUCT(1+INDEX($C$1:$C$1177,(ROW()-2)*12+2):INDEX($C$1:$C$1177,(ROW()-2)*12+13))-1
</f>
        <v>0.08892688683</v>
      </c>
      <c r="T74" s="27">
        <f t="shared" si="9"/>
        <v>-0.1634389303</v>
      </c>
      <c r="U74" s="28">
        <f t="shared" si="10"/>
        <v>0.2250344162</v>
      </c>
      <c r="V74" s="26"/>
      <c r="W74" s="26"/>
      <c r="X74" s="26"/>
      <c r="Y74" s="17"/>
      <c r="Z74" s="17"/>
      <c r="AA74" s="17"/>
      <c r="AB74" s="26"/>
      <c r="AL74" s="17"/>
      <c r="AM74" s="17"/>
      <c r="AN74" s="17"/>
      <c r="AO74" s="17"/>
    </row>
    <row r="75" ht="17.25" customHeight="1">
      <c r="A75" s="19">
        <v>193302.0</v>
      </c>
      <c r="B75" s="26">
        <v>-0.1527</v>
      </c>
      <c r="C75" s="26">
        <v>-0.20862</v>
      </c>
      <c r="D75" s="27">
        <f t="shared" si="7"/>
        <v>-0.05592</v>
      </c>
      <c r="E75" s="28">
        <f t="shared" ref="E75:F75" si="85">LN(1+B75)</f>
        <v>-0.1657004558</v>
      </c>
      <c r="F75" s="28">
        <f t="shared" si="85"/>
        <v>-0.233977022</v>
      </c>
      <c r="G75" s="27"/>
      <c r="H75" s="27"/>
      <c r="I75" s="28"/>
      <c r="J75" s="28"/>
      <c r="K75" s="28"/>
      <c r="L75" s="28"/>
      <c r="M75" s="29"/>
      <c r="N75" s="40"/>
      <c r="O75" s="40"/>
      <c r="P75" s="40"/>
      <c r="Q75" s="19">
        <v>2000.0</v>
      </c>
      <c r="R75" s="32">
        <f t="array" ref="R75">PRODUCT(1+INDEX($B$1:$B$1177,(ROW()-2)*12+2):INDEX($B$1:$B$1177,(ROW()-2)*12+13))-1
</f>
        <v>-0.1170893482</v>
      </c>
      <c r="S75" s="27">
        <f t="array" ref="S75">PRODUCT(1+INDEX($C$1:$C$1177,(ROW()-2)*12+2):INDEX($C$1:$C$1177,(ROW()-2)*12+13))-1
</f>
        <v>0.2433639697</v>
      </c>
      <c r="T75" s="27">
        <f t="shared" si="9"/>
        <v>0.3604533179</v>
      </c>
      <c r="U75" s="28">
        <f t="shared" si="10"/>
        <v>-0.1245312706</v>
      </c>
      <c r="V75" s="26"/>
      <c r="W75" s="26"/>
      <c r="X75" s="26"/>
      <c r="Y75" s="15"/>
      <c r="Z75" s="15"/>
      <c r="AA75" s="15"/>
      <c r="AB75" s="26"/>
      <c r="AL75" s="17"/>
      <c r="AM75" s="17"/>
      <c r="AN75" s="17"/>
      <c r="AO75" s="17"/>
    </row>
    <row r="76" ht="17.25" customHeight="1">
      <c r="A76" s="19">
        <v>193303.0</v>
      </c>
      <c r="B76" s="26">
        <v>0.0333</v>
      </c>
      <c r="C76" s="26">
        <v>0.160253</v>
      </c>
      <c r="D76" s="27">
        <f t="shared" si="7"/>
        <v>0.126953</v>
      </c>
      <c r="E76" s="28">
        <f t="shared" ref="E76:F76" si="86">LN(1+B76)</f>
        <v>0.03275756424</v>
      </c>
      <c r="F76" s="28">
        <f t="shared" si="86"/>
        <v>0.1486380848</v>
      </c>
      <c r="G76" s="27"/>
      <c r="H76" s="27"/>
      <c r="I76" s="28"/>
      <c r="J76" s="28"/>
      <c r="K76" s="28"/>
      <c r="L76" s="28"/>
      <c r="M76" s="29"/>
      <c r="N76" s="40"/>
      <c r="O76" s="40"/>
      <c r="P76" s="40"/>
      <c r="Q76" s="19">
        <v>2001.0</v>
      </c>
      <c r="R76" s="32">
        <f t="array" ref="R76">PRODUCT(1+INDEX($B$1:$B$1177,(ROW()-2)*12+2):INDEX($B$1:$B$1177,(ROW()-2)*12+13))-1
</f>
        <v>-0.1137407362</v>
      </c>
      <c r="S76" s="27">
        <f t="array" ref="S76">PRODUCT(1+INDEX($C$1:$C$1177,(ROW()-2)*12+2):INDEX($C$1:$C$1177,(ROW()-2)*12+13))-1
</f>
        <v>0.2326919163</v>
      </c>
      <c r="T76" s="27">
        <f t="shared" si="9"/>
        <v>0.3464326525</v>
      </c>
      <c r="U76" s="28">
        <f t="shared" si="10"/>
        <v>-0.1207457484</v>
      </c>
      <c r="V76" s="26"/>
      <c r="W76" s="26"/>
      <c r="X76" s="26"/>
      <c r="Y76" s="15"/>
      <c r="Z76" s="15"/>
      <c r="AA76" s="15"/>
      <c r="AB76" s="26"/>
      <c r="AL76" s="17"/>
      <c r="AM76" s="17"/>
      <c r="AN76" s="17"/>
      <c r="AO76" s="17"/>
    </row>
    <row r="77" ht="17.25" customHeight="1">
      <c r="A77" s="19">
        <v>193304.0</v>
      </c>
      <c r="B77" s="26">
        <v>0.3895</v>
      </c>
      <c r="C77" s="26">
        <v>0.565968</v>
      </c>
      <c r="D77" s="27">
        <f t="shared" si="7"/>
        <v>0.176468</v>
      </c>
      <c r="E77" s="28">
        <f t="shared" ref="E77:F77" si="87">LN(1+B77)</f>
        <v>0.3289439702</v>
      </c>
      <c r="F77" s="28">
        <f t="shared" si="87"/>
        <v>0.4485041631</v>
      </c>
      <c r="G77" s="27"/>
      <c r="H77" s="27"/>
      <c r="I77" s="28"/>
      <c r="J77" s="28"/>
      <c r="K77" s="28"/>
      <c r="L77" s="28"/>
      <c r="M77" s="29"/>
      <c r="N77" s="40"/>
      <c r="O77" s="40"/>
      <c r="P77" s="40"/>
      <c r="Q77" s="19">
        <v>2002.0</v>
      </c>
      <c r="R77" s="32">
        <f t="array" ref="R77">PRODUCT(1+INDEX($B$1:$B$1177,(ROW()-2)*12+2):INDEX($B$1:$B$1177,(ROW()-2)*12+13))-1
</f>
        <v>-0.2112160657</v>
      </c>
      <c r="S77" s="27">
        <f t="array" ref="S77">PRODUCT(1+INDEX($C$1:$C$1177,(ROW()-2)*12+2):INDEX($C$1:$C$1177,(ROW()-2)*12+13))-1
</f>
        <v>-0.09003270757</v>
      </c>
      <c r="T77" s="27">
        <f t="shared" si="9"/>
        <v>0.1211833581</v>
      </c>
      <c r="U77" s="28">
        <f t="shared" si="10"/>
        <v>-0.2372628431</v>
      </c>
      <c r="V77" s="26"/>
      <c r="W77" s="26"/>
      <c r="X77" s="26"/>
      <c r="Y77" s="15"/>
      <c r="Z77" s="15"/>
      <c r="AA77" s="15"/>
      <c r="AB77" s="26"/>
      <c r="AL77" s="17"/>
      <c r="AM77" s="17"/>
      <c r="AN77" s="17"/>
      <c r="AO77" s="17"/>
    </row>
    <row r="78" ht="17.25" customHeight="1">
      <c r="A78" s="19">
        <v>193305.0</v>
      </c>
      <c r="B78" s="26">
        <v>0.2147</v>
      </c>
      <c r="C78" s="26">
        <v>0.733276</v>
      </c>
      <c r="D78" s="27">
        <f t="shared" si="7"/>
        <v>0.518576</v>
      </c>
      <c r="E78" s="28">
        <f t="shared" ref="E78:F78" si="88">LN(1+B78)</f>
        <v>0.1944971327</v>
      </c>
      <c r="F78" s="28">
        <f t="shared" si="88"/>
        <v>0.5500132594</v>
      </c>
      <c r="G78" s="27"/>
      <c r="H78" s="27"/>
      <c r="I78" s="28"/>
      <c r="J78" s="28"/>
      <c r="K78" s="28"/>
      <c r="L78" s="28"/>
      <c r="M78" s="29"/>
      <c r="N78" s="40"/>
      <c r="O78" s="40"/>
      <c r="P78" s="40"/>
      <c r="Q78" s="19">
        <v>2003.0</v>
      </c>
      <c r="R78" s="32">
        <f t="array" ref="R78">PRODUCT(1+INDEX($B$1:$B$1177,(ROW()-2)*12+2):INDEX($B$1:$B$1177,(ROW()-2)*12+13))-1
</f>
        <v>0.317801621</v>
      </c>
      <c r="S78" s="27">
        <f t="array" ref="S78">PRODUCT(1+INDEX($C$1:$C$1177,(ROW()-2)*12+2):INDEX($C$1:$C$1177,(ROW()-2)*12+13))-1
</f>
        <v>0.6453040644</v>
      </c>
      <c r="T78" s="27">
        <f t="shared" si="9"/>
        <v>0.3275024434</v>
      </c>
      <c r="U78" s="28">
        <f t="shared" si="10"/>
        <v>0.2759649096</v>
      </c>
      <c r="V78" s="26"/>
      <c r="W78" s="26"/>
      <c r="X78" s="26"/>
      <c r="Y78" s="15"/>
      <c r="Z78" s="15"/>
      <c r="AA78" s="15"/>
      <c r="AB78" s="26"/>
      <c r="AL78" s="17"/>
      <c r="AM78" s="17"/>
      <c r="AN78" s="17"/>
      <c r="AO78" s="17"/>
    </row>
    <row r="79" ht="17.25" customHeight="1">
      <c r="A79" s="19">
        <v>193306.0</v>
      </c>
      <c r="B79" s="26">
        <v>0.1313</v>
      </c>
      <c r="C79" s="26">
        <v>0.18324</v>
      </c>
      <c r="D79" s="27">
        <f t="shared" si="7"/>
        <v>0.05194</v>
      </c>
      <c r="E79" s="28">
        <f t="shared" ref="E79:F79" si="89">LN(1+B79)</f>
        <v>0.123367414</v>
      </c>
      <c r="F79" s="28">
        <f t="shared" si="89"/>
        <v>0.1682564385</v>
      </c>
      <c r="G79" s="27"/>
      <c r="H79" s="27"/>
      <c r="I79" s="28"/>
      <c r="J79" s="28"/>
      <c r="K79" s="28"/>
      <c r="L79" s="28"/>
      <c r="M79" s="29"/>
      <c r="N79" s="40"/>
      <c r="O79" s="40"/>
      <c r="P79" s="40"/>
      <c r="Q79" s="19">
        <v>2004.0</v>
      </c>
      <c r="R79" s="32">
        <f t="array" ref="R79">PRODUCT(1+INDEX($B$1:$B$1177,(ROW()-2)*12+2):INDEX($B$1:$B$1177,(ROW()-2)*12+13))-1
</f>
        <v>0.1192899074</v>
      </c>
      <c r="S79" s="27">
        <f t="array" ref="S79">PRODUCT(1+INDEX($C$1:$C$1177,(ROW()-2)*12+2):INDEX($C$1:$C$1177,(ROW()-2)*12+13))-1
</f>
        <v>0.1880169468</v>
      </c>
      <c r="T79" s="27">
        <f t="shared" si="9"/>
        <v>0.06872703934</v>
      </c>
      <c r="U79" s="28">
        <f t="shared" si="10"/>
        <v>0.112694473</v>
      </c>
      <c r="V79" s="26"/>
      <c r="W79" s="26"/>
      <c r="X79" s="26"/>
      <c r="Y79" s="15"/>
      <c r="Z79" s="15"/>
      <c r="AA79" s="15"/>
      <c r="AB79" s="26"/>
      <c r="AL79" s="17"/>
      <c r="AM79" s="17"/>
      <c r="AN79" s="17"/>
      <c r="AO79" s="17"/>
    </row>
    <row r="80" ht="17.25" customHeight="1">
      <c r="A80" s="19">
        <v>193307.0</v>
      </c>
      <c r="B80" s="26">
        <v>-0.0961</v>
      </c>
      <c r="C80" s="26">
        <v>-0.072303</v>
      </c>
      <c r="D80" s="27">
        <f t="shared" si="7"/>
        <v>0.023797</v>
      </c>
      <c r="E80" s="28">
        <f t="shared" ref="E80:F80" si="90">LN(1+B80)</f>
        <v>-0.1010365442</v>
      </c>
      <c r="F80" s="28">
        <f t="shared" si="90"/>
        <v>-0.07505010813</v>
      </c>
      <c r="G80" s="27"/>
      <c r="H80" s="27"/>
      <c r="I80" s="28"/>
      <c r="J80" s="28"/>
      <c r="K80" s="28"/>
      <c r="L80" s="28"/>
      <c r="M80" s="29"/>
      <c r="N80" s="40"/>
      <c r="O80" s="40"/>
      <c r="P80" s="40"/>
      <c r="Q80" s="19">
        <v>2005.0</v>
      </c>
      <c r="R80" s="32">
        <f t="array" ref="R80">PRODUCT(1+INDEX($B$1:$B$1177,(ROW()-2)*12+2):INDEX($B$1:$B$1177,(ROW()-2)*12+13))-1
</f>
        <v>0.0605748783</v>
      </c>
      <c r="S80" s="27">
        <f t="array" ref="S80">PRODUCT(1+INDEX($C$1:$C$1177,(ROW()-2)*12+2):INDEX($C$1:$C$1177,(ROW()-2)*12+13))-1
</f>
        <v>0.09505953653</v>
      </c>
      <c r="T80" s="27">
        <f t="shared" si="9"/>
        <v>0.03448465823</v>
      </c>
      <c r="U80" s="28">
        <f t="shared" si="10"/>
        <v>0.05881109913</v>
      </c>
      <c r="V80" s="26"/>
      <c r="W80" s="26"/>
      <c r="X80" s="26"/>
      <c r="Y80" s="17"/>
      <c r="Z80" s="17"/>
      <c r="AA80" s="17"/>
      <c r="AB80" s="26"/>
      <c r="AL80" s="17"/>
      <c r="AM80" s="17"/>
      <c r="AN80" s="17"/>
      <c r="AO80" s="17"/>
    </row>
    <row r="81" ht="17.25" customHeight="1">
      <c r="A81" s="19">
        <v>193308.0</v>
      </c>
      <c r="B81" s="26">
        <v>0.1208</v>
      </c>
      <c r="C81" s="26">
        <v>0.082846</v>
      </c>
      <c r="D81" s="27">
        <f t="shared" si="7"/>
        <v>-0.037954</v>
      </c>
      <c r="E81" s="28">
        <f t="shared" ref="E81:F81" si="91">LN(1+B81)</f>
        <v>0.114042716</v>
      </c>
      <c r="F81" s="28">
        <f t="shared" si="91"/>
        <v>0.07959276031</v>
      </c>
      <c r="G81" s="27"/>
      <c r="H81" s="27"/>
      <c r="I81" s="28"/>
      <c r="J81" s="28"/>
      <c r="K81" s="28"/>
      <c r="L81" s="28"/>
      <c r="M81" s="29"/>
      <c r="N81" s="40"/>
      <c r="O81" s="40"/>
      <c r="P81" s="40"/>
      <c r="Q81" s="19">
        <v>2006.0</v>
      </c>
      <c r="R81" s="32">
        <f t="array" ref="R81">PRODUCT(1+INDEX($B$1:$B$1177,(ROW()-2)*12+2):INDEX($B$1:$B$1177,(ROW()-2)*12+13))-1
</f>
        <v>0.154200025</v>
      </c>
      <c r="S81" s="27">
        <f t="array" ref="S81">PRODUCT(1+INDEX($C$1:$C$1177,(ROW()-2)*12+2):INDEX($C$1:$C$1177,(ROW()-2)*12+13))-1
</f>
        <v>0.222138037</v>
      </c>
      <c r="T81" s="27">
        <f t="shared" si="9"/>
        <v>0.06793801197</v>
      </c>
      <c r="U81" s="28">
        <f t="shared" si="10"/>
        <v>0.143407485</v>
      </c>
      <c r="V81" s="26"/>
      <c r="W81" s="26"/>
      <c r="X81" s="26"/>
      <c r="Y81" s="26"/>
      <c r="Z81" s="26"/>
      <c r="AA81" s="17"/>
      <c r="AB81" s="26"/>
      <c r="AL81" s="17"/>
      <c r="AM81" s="17"/>
      <c r="AN81" s="17"/>
      <c r="AO81" s="17"/>
    </row>
    <row r="82" ht="17.25" customHeight="1">
      <c r="A82" s="19">
        <v>193309.0</v>
      </c>
      <c r="B82" s="26">
        <v>-0.1063</v>
      </c>
      <c r="C82" s="26">
        <v>-0.20857</v>
      </c>
      <c r="D82" s="27">
        <f t="shared" si="7"/>
        <v>-0.10227</v>
      </c>
      <c r="E82" s="28">
        <f t="shared" ref="E82:F82" si="92">LN(1+B82)</f>
        <v>-0.1123851306</v>
      </c>
      <c r="F82" s="28">
        <f t="shared" si="92"/>
        <v>-0.2339138432</v>
      </c>
      <c r="G82" s="27"/>
      <c r="H82" s="27"/>
      <c r="I82" s="28"/>
      <c r="J82" s="28"/>
      <c r="K82" s="28"/>
      <c r="L82" s="28"/>
      <c r="M82" s="29"/>
      <c r="N82" s="40"/>
      <c r="O82" s="40"/>
      <c r="P82" s="40"/>
      <c r="Q82" s="19">
        <v>2007.0</v>
      </c>
      <c r="R82" s="32">
        <f t="array" ref="R82">PRODUCT(1+INDEX($B$1:$B$1177,(ROW()-2)*12+2):INDEX($B$1:$B$1177,(ROW()-2)*12+13))-1
</f>
        <v>0.05682849678</v>
      </c>
      <c r="S82" s="27">
        <f t="array" ref="S82">PRODUCT(1+INDEX($C$1:$C$1177,(ROW()-2)*12+2):INDEX($C$1:$C$1177,(ROW()-2)*12+13))-1
</f>
        <v>-0.1358230707</v>
      </c>
      <c r="T82" s="27">
        <f t="shared" si="9"/>
        <v>-0.1926515674</v>
      </c>
      <c r="U82" s="28">
        <f t="shared" si="10"/>
        <v>0.05527243902</v>
      </c>
      <c r="V82" s="26"/>
      <c r="W82" s="26"/>
      <c r="X82" s="26"/>
      <c r="Y82" s="17"/>
      <c r="Z82" s="17"/>
      <c r="AA82" s="17"/>
      <c r="AB82" s="26"/>
      <c r="AL82" s="17"/>
      <c r="AM82" s="17"/>
      <c r="AN82" s="17"/>
      <c r="AO82" s="17"/>
    </row>
    <row r="83" ht="17.25" customHeight="1">
      <c r="A83" s="19">
        <v>193310.0</v>
      </c>
      <c r="B83" s="26">
        <v>-0.0835</v>
      </c>
      <c r="C83" s="26">
        <v>-0.140569</v>
      </c>
      <c r="D83" s="27">
        <f t="shared" si="7"/>
        <v>-0.057069</v>
      </c>
      <c r="E83" s="28">
        <f t="shared" ref="E83:F83" si="93">LN(1+B83)</f>
        <v>-0.0871932117</v>
      </c>
      <c r="F83" s="28">
        <f t="shared" si="93"/>
        <v>-0.1514847366</v>
      </c>
      <c r="G83" s="27"/>
      <c r="H83" s="27"/>
      <c r="I83" s="28"/>
      <c r="J83" s="28"/>
      <c r="K83" s="28"/>
      <c r="L83" s="28"/>
      <c r="M83" s="29"/>
      <c r="N83" s="40"/>
      <c r="O83" s="40"/>
      <c r="P83" s="40"/>
      <c r="Q83" s="19">
        <v>2008.0</v>
      </c>
      <c r="R83" s="32">
        <f t="array" ref="R83">PRODUCT(1+INDEX($B$1:$B$1177,(ROW()-2)*12+2):INDEX($B$1:$B$1177,(ROW()-2)*12+13))-1
</f>
        <v>-0.3674910909</v>
      </c>
      <c r="S83" s="27">
        <f t="array" ref="S83">PRODUCT(1+INDEX($C$1:$C$1177,(ROW()-2)*12+2):INDEX($C$1:$C$1177,(ROW()-2)*12+13))-1
</f>
        <v>-0.3381250353</v>
      </c>
      <c r="T83" s="27">
        <f t="shared" si="9"/>
        <v>0.02936605567</v>
      </c>
      <c r="U83" s="28">
        <f t="shared" si="10"/>
        <v>-0.458060973</v>
      </c>
      <c r="V83" s="26"/>
      <c r="W83" s="26"/>
      <c r="X83" s="26"/>
      <c r="Y83" s="17"/>
      <c r="Z83" s="17"/>
      <c r="AA83" s="17"/>
      <c r="AB83" s="26"/>
      <c r="AL83" s="17"/>
      <c r="AM83" s="17"/>
      <c r="AN83" s="17"/>
      <c r="AO83" s="17"/>
    </row>
    <row r="84" ht="17.25" customHeight="1">
      <c r="A84" s="19">
        <v>193311.0</v>
      </c>
      <c r="B84" s="26">
        <v>0.0999</v>
      </c>
      <c r="C84" s="26">
        <v>0.060824</v>
      </c>
      <c r="D84" s="27">
        <f t="shared" si="7"/>
        <v>-0.039076</v>
      </c>
      <c r="E84" s="28">
        <f t="shared" ref="E84:F84" si="94">LN(1+B84)</f>
        <v>0.09521926658</v>
      </c>
      <c r="F84" s="28">
        <f t="shared" si="94"/>
        <v>0.05904596463</v>
      </c>
      <c r="G84" s="27"/>
      <c r="H84" s="27"/>
      <c r="I84" s="28"/>
      <c r="J84" s="28"/>
      <c r="K84" s="28"/>
      <c r="L84" s="28"/>
      <c r="M84" s="29"/>
      <c r="N84" s="40"/>
      <c r="O84" s="40"/>
      <c r="P84" s="40"/>
      <c r="Q84" s="19">
        <v>2009.0</v>
      </c>
      <c r="R84" s="32">
        <f t="array" ref="R84">PRODUCT(1+INDEX($B$1:$B$1177,(ROW()-2)*12+2):INDEX($B$1:$B$1177,(ROW()-2)*12+13))-1
</f>
        <v>0.2834619232</v>
      </c>
      <c r="S84" s="27">
        <f t="array" ref="S84">PRODUCT(1+INDEX($C$1:$C$1177,(ROW()-2)*12+2):INDEX($C$1:$C$1177,(ROW()-2)*12+13))-1
</f>
        <v>0.3036788093</v>
      </c>
      <c r="T84" s="27">
        <f t="shared" si="9"/>
        <v>0.02021688613</v>
      </c>
      <c r="U84" s="28">
        <f t="shared" si="10"/>
        <v>0.2495610545</v>
      </c>
      <c r="V84" s="26"/>
      <c r="W84" s="26"/>
      <c r="X84" s="26"/>
      <c r="Y84" s="17"/>
      <c r="Z84" s="17"/>
      <c r="AA84" s="17"/>
      <c r="AB84" s="26"/>
      <c r="AL84" s="17"/>
      <c r="AM84" s="17"/>
      <c r="AN84" s="17"/>
      <c r="AO84" s="17"/>
    </row>
    <row r="85" ht="17.25" customHeight="1">
      <c r="A85" s="19">
        <v>193312.0</v>
      </c>
      <c r="B85" s="26">
        <v>0.0185</v>
      </c>
      <c r="C85" s="26">
        <v>0.0041</v>
      </c>
      <c r="D85" s="27">
        <f t="shared" si="7"/>
        <v>-0.0144</v>
      </c>
      <c r="E85" s="28">
        <f t="shared" ref="E85:F85" si="95">LN(1+B85)</f>
        <v>0.01833095668</v>
      </c>
      <c r="F85" s="28">
        <f t="shared" si="95"/>
        <v>0.004091617903</v>
      </c>
      <c r="G85" s="27"/>
      <c r="H85" s="27"/>
      <c r="I85" s="28"/>
      <c r="J85" s="28"/>
      <c r="K85" s="28"/>
      <c r="L85" s="28"/>
      <c r="M85" s="29"/>
      <c r="N85" s="40"/>
      <c r="O85" s="40"/>
      <c r="P85" s="40"/>
      <c r="Q85" s="19">
        <v>2010.0</v>
      </c>
      <c r="R85" s="32">
        <f t="array" ref="R85">PRODUCT(1+INDEX($B$1:$B$1177,(ROW()-2)*12+2):INDEX($B$1:$B$1177,(ROW()-2)*12+13))-1
</f>
        <v>0.1746950949</v>
      </c>
      <c r="S85" s="27">
        <f t="array" ref="S85">PRODUCT(1+INDEX($C$1:$C$1177,(ROW()-2)*12+2):INDEX($C$1:$C$1177,(ROW()-2)*12+13))-1
</f>
        <v>0.2677411842</v>
      </c>
      <c r="T85" s="27">
        <f t="shared" si="9"/>
        <v>0.09304608933</v>
      </c>
      <c r="U85" s="28">
        <f t="shared" si="10"/>
        <v>0.1610086202</v>
      </c>
      <c r="V85" s="26"/>
      <c r="W85" s="26"/>
      <c r="X85" s="26"/>
      <c r="Y85" s="17"/>
      <c r="Z85" s="17"/>
      <c r="AA85" s="17"/>
      <c r="AB85" s="26"/>
      <c r="AL85" s="17"/>
      <c r="AM85" s="17"/>
      <c r="AN85" s="17"/>
      <c r="AO85" s="17"/>
    </row>
    <row r="86" ht="17.25" customHeight="1">
      <c r="A86" s="19">
        <v>193401.0</v>
      </c>
      <c r="B86" s="26">
        <v>0.1265</v>
      </c>
      <c r="C86" s="26">
        <v>0.384208</v>
      </c>
      <c r="D86" s="27">
        <f t="shared" si="7"/>
        <v>0.257708</v>
      </c>
      <c r="E86" s="28">
        <f t="shared" ref="E86:F86" si="96">LN(1+B86)</f>
        <v>0.1191154809</v>
      </c>
      <c r="F86" s="28">
        <f t="shared" si="96"/>
        <v>0.3251281349</v>
      </c>
      <c r="G86" s="27"/>
      <c r="H86" s="27"/>
      <c r="I86" s="28"/>
      <c r="J86" s="28"/>
      <c r="K86" s="28"/>
      <c r="L86" s="28"/>
      <c r="M86" s="29"/>
      <c r="N86" s="40"/>
      <c r="O86" s="40"/>
      <c r="P86" s="40"/>
      <c r="Q86" s="19">
        <v>2011.0</v>
      </c>
      <c r="R86" s="32">
        <f t="array" ref="R86">PRODUCT(1+INDEX($B$1:$B$1177,(ROW()-2)*12+2):INDEX($B$1:$B$1177,(ROW()-2)*12+13))-1
</f>
        <v>0.004754354563</v>
      </c>
      <c r="S86" s="27">
        <f t="array" ref="S86">PRODUCT(1+INDEX($C$1:$C$1177,(ROW()-2)*12+2):INDEX($C$1:$C$1177,(ROW()-2)*12+13))-1
</f>
        <v>-0.07948247086</v>
      </c>
      <c r="T86" s="27">
        <f t="shared" si="9"/>
        <v>-0.08423682543</v>
      </c>
      <c r="U86" s="28">
        <f t="shared" si="10"/>
        <v>0.004743088314</v>
      </c>
      <c r="V86" s="26"/>
      <c r="W86" s="26"/>
      <c r="X86" s="26"/>
      <c r="Y86" s="17"/>
      <c r="Z86" s="17"/>
      <c r="AA86" s="17"/>
      <c r="AB86" s="26"/>
      <c r="AL86" s="17"/>
      <c r="AM86" s="17"/>
      <c r="AN86" s="17"/>
      <c r="AO86" s="17"/>
    </row>
    <row r="87" ht="17.25" customHeight="1">
      <c r="A87" s="19">
        <v>193402.0</v>
      </c>
      <c r="B87" s="26">
        <v>-0.0248</v>
      </c>
      <c r="C87" s="26">
        <v>0.0514</v>
      </c>
      <c r="D87" s="27">
        <f t="shared" si="7"/>
        <v>0.0762</v>
      </c>
      <c r="E87" s="28">
        <f t="shared" ref="E87:F87" si="97">LN(1+B87)</f>
        <v>-0.02511270082</v>
      </c>
      <c r="F87" s="28">
        <f t="shared" si="97"/>
        <v>0.0501226094</v>
      </c>
      <c r="G87" s="27"/>
      <c r="H87" s="27"/>
      <c r="I87" s="28"/>
      <c r="J87" s="28"/>
      <c r="K87" s="28"/>
      <c r="L87" s="28"/>
      <c r="M87" s="29"/>
      <c r="N87" s="40"/>
      <c r="O87" s="40"/>
      <c r="P87" s="40"/>
      <c r="Q87" s="19">
        <v>2012.0</v>
      </c>
      <c r="R87" s="32">
        <f t="array" ref="R87">PRODUCT(1+INDEX($B$1:$B$1177,(ROW()-2)*12+2):INDEX($B$1:$B$1177,(ROW()-2)*12+13))-1
</f>
        <v>0.1632285285</v>
      </c>
      <c r="S87" s="27">
        <f t="array" ref="S87">PRODUCT(1+INDEX($C$1:$C$1177,(ROW()-2)*12+2):INDEX($C$1:$C$1177,(ROW()-2)*12+13))-1
</f>
        <v>0.2120118718</v>
      </c>
      <c r="T87" s="27">
        <f t="shared" si="9"/>
        <v>0.04878334335</v>
      </c>
      <c r="U87" s="28">
        <f t="shared" si="10"/>
        <v>0.1511993533</v>
      </c>
      <c r="V87" s="26"/>
      <c r="W87" s="26"/>
      <c r="X87" s="26"/>
      <c r="Y87" s="17"/>
      <c r="Z87" s="17"/>
      <c r="AA87" s="17"/>
      <c r="AB87" s="26"/>
      <c r="AL87" s="17"/>
      <c r="AM87" s="17"/>
      <c r="AN87" s="17"/>
      <c r="AO87" s="17"/>
    </row>
    <row r="88" ht="17.25" customHeight="1">
      <c r="A88" s="19">
        <v>193403.0</v>
      </c>
      <c r="B88" s="26">
        <v>0.0011</v>
      </c>
      <c r="C88" s="26">
        <v>-1.15E-4</v>
      </c>
      <c r="D88" s="27">
        <f t="shared" si="7"/>
        <v>-0.001215</v>
      </c>
      <c r="E88" s="28">
        <f t="shared" ref="E88:F88" si="98">LN(1+B88)</f>
        <v>0.001099395443</v>
      </c>
      <c r="F88" s="28">
        <f t="shared" si="98"/>
        <v>-0.000115006613</v>
      </c>
      <c r="G88" s="27"/>
      <c r="H88" s="27"/>
      <c r="I88" s="28"/>
      <c r="J88" s="28"/>
      <c r="K88" s="28"/>
      <c r="L88" s="28"/>
      <c r="M88" s="29"/>
      <c r="N88" s="40"/>
      <c r="O88" s="40"/>
      <c r="P88" s="40"/>
      <c r="Q88" s="19">
        <v>2013.0</v>
      </c>
      <c r="R88" s="32">
        <f t="array" ref="R88">PRODUCT(1+INDEX($B$1:$B$1177,(ROW()-2)*12+2):INDEX($B$1:$B$1177,(ROW()-2)*12+13))-1
</f>
        <v>0.3517921797</v>
      </c>
      <c r="S88" s="27">
        <f t="array" ref="S88">PRODUCT(1+INDEX($C$1:$C$1177,(ROW()-2)*12+2):INDEX($C$1:$C$1177,(ROW()-2)*12+13))-1
</f>
        <v>0.4259241358</v>
      </c>
      <c r="T88" s="27">
        <f t="shared" si="9"/>
        <v>0.07413195604</v>
      </c>
      <c r="U88" s="28">
        <f t="shared" si="10"/>
        <v>0.3014312526</v>
      </c>
      <c r="V88" s="26"/>
      <c r="W88" s="26"/>
      <c r="X88" s="26"/>
      <c r="Y88" s="17"/>
      <c r="Z88" s="17"/>
      <c r="AA88" s="17"/>
      <c r="AB88" s="26"/>
      <c r="AL88" s="17"/>
      <c r="AM88" s="17"/>
      <c r="AN88" s="17"/>
      <c r="AO88" s="17"/>
    </row>
    <row r="89" ht="17.25" customHeight="1">
      <c r="A89" s="19">
        <v>193404.0</v>
      </c>
      <c r="B89" s="26">
        <v>-0.0178</v>
      </c>
      <c r="C89" s="26">
        <v>-0.017852</v>
      </c>
      <c r="D89" s="27">
        <f t="shared" si="7"/>
        <v>-0.000052</v>
      </c>
      <c r="E89" s="28">
        <f t="shared" ref="E89:F89" si="99">LN(1+B89)</f>
        <v>-0.01796032538</v>
      </c>
      <c r="F89" s="28">
        <f t="shared" si="99"/>
        <v>-0.01801326915</v>
      </c>
      <c r="G89" s="27"/>
      <c r="H89" s="27"/>
      <c r="I89" s="28"/>
      <c r="J89" s="28"/>
      <c r="K89" s="28"/>
      <c r="L89" s="28"/>
      <c r="M89" s="29"/>
      <c r="N89" s="40"/>
      <c r="O89" s="40"/>
      <c r="P89" s="40"/>
      <c r="Q89" s="19">
        <v>2014.0</v>
      </c>
      <c r="R89" s="32">
        <f t="array" ref="R89">PRODUCT(1+INDEX($B$1:$B$1177,(ROW()-2)*12+2):INDEX($B$1:$B$1177,(ROW()-2)*12+13))-1
</f>
        <v>0.117080404</v>
      </c>
      <c r="S89" s="27">
        <f t="array" ref="S89">PRODUCT(1+INDEX($C$1:$C$1177,(ROW()-2)*12+2):INDEX($C$1:$C$1177,(ROW()-2)*12+13))-1
</f>
        <v>0.03785047983</v>
      </c>
      <c r="T89" s="27">
        <f t="shared" si="9"/>
        <v>-0.07922992417</v>
      </c>
      <c r="U89" s="28">
        <f t="shared" si="10"/>
        <v>0.1107184996</v>
      </c>
      <c r="V89" s="26"/>
      <c r="W89" s="26"/>
      <c r="X89" s="26"/>
      <c r="Y89" s="17"/>
      <c r="Z89" s="17"/>
      <c r="AA89" s="17"/>
      <c r="AB89" s="26"/>
      <c r="AL89" s="17"/>
      <c r="AM89" s="17"/>
      <c r="AN89" s="17"/>
      <c r="AO89" s="17"/>
    </row>
    <row r="90" ht="17.25" customHeight="1">
      <c r="A90" s="19">
        <v>193405.0</v>
      </c>
      <c r="B90" s="26">
        <v>-0.0724</v>
      </c>
      <c r="C90" s="26">
        <v>-0.120106</v>
      </c>
      <c r="D90" s="27">
        <f t="shared" si="7"/>
        <v>-0.047706</v>
      </c>
      <c r="E90" s="28">
        <f t="shared" ref="E90:F90" si="100">LN(1+B90)</f>
        <v>-0.0751546736</v>
      </c>
      <c r="F90" s="28">
        <f t="shared" si="100"/>
        <v>-0.1279538333</v>
      </c>
      <c r="G90" s="27"/>
      <c r="H90" s="27"/>
      <c r="I90" s="28"/>
      <c r="J90" s="28"/>
      <c r="K90" s="28"/>
      <c r="L90" s="28"/>
      <c r="M90" s="29"/>
      <c r="N90" s="40"/>
      <c r="O90" s="40"/>
      <c r="P90" s="40"/>
      <c r="Q90" s="19">
        <v>2015.0</v>
      </c>
      <c r="R90" s="32">
        <f t="array" ref="R90">PRODUCT(1+INDEX($B$1:$B$1177,(ROW()-2)*12+2):INDEX($B$1:$B$1177,(ROW()-2)*12+13))-1
</f>
        <v>0.0008022965689</v>
      </c>
      <c r="S90" s="27">
        <f t="array" ref="S90">PRODUCT(1+INDEX($C$1:$C$1177,(ROW()-2)*12+2):INDEX($C$1:$C$1177,(ROW()-2)*12+13))-1
</f>
        <v>-0.09962686478</v>
      </c>
      <c r="T90" s="27">
        <f t="shared" si="9"/>
        <v>-0.1004291613</v>
      </c>
      <c r="U90" s="28">
        <f t="shared" si="10"/>
        <v>0.000801974901</v>
      </c>
      <c r="V90" s="26"/>
      <c r="W90" s="26"/>
      <c r="X90" s="26"/>
      <c r="Y90" s="17"/>
      <c r="Z90" s="17"/>
      <c r="AA90" s="17"/>
      <c r="AB90" s="26"/>
      <c r="AL90" s="17"/>
      <c r="AM90" s="17"/>
      <c r="AN90" s="17"/>
      <c r="AO90" s="17"/>
    </row>
    <row r="91" ht="17.25" customHeight="1">
      <c r="A91" s="19">
        <v>193406.0</v>
      </c>
      <c r="B91" s="26">
        <v>0.0265</v>
      </c>
      <c r="C91" s="26">
        <v>-0.023777</v>
      </c>
      <c r="D91" s="27">
        <f t="shared" si="7"/>
        <v>-0.050277</v>
      </c>
      <c r="E91" s="28">
        <f t="shared" ref="E91:F91" si="101">LN(1+B91)</f>
        <v>0.02615495748</v>
      </c>
      <c r="F91" s="28">
        <f t="shared" si="101"/>
        <v>-0.02406423506</v>
      </c>
      <c r="G91" s="27"/>
      <c r="H91" s="27"/>
      <c r="I91" s="28"/>
      <c r="J91" s="28"/>
      <c r="K91" s="28"/>
      <c r="L91" s="28"/>
      <c r="M91" s="29"/>
      <c r="N91" s="40"/>
      <c r="O91" s="40"/>
      <c r="P91" s="40"/>
      <c r="Q91" s="19">
        <v>2016.0</v>
      </c>
      <c r="R91" s="32">
        <f t="array" ref="R91">PRODUCT(1+INDEX($B$1:$B$1177,(ROW()-2)*12+2):INDEX($B$1:$B$1177,(ROW()-2)*12+13))-1
</f>
        <v>0.1348978781</v>
      </c>
      <c r="S91" s="27">
        <f t="array" ref="S91">PRODUCT(1+INDEX($C$1:$C$1177,(ROW()-2)*12+2):INDEX($C$1:$C$1177,(ROW()-2)*12+13))-1
</f>
        <v>0.3667038576</v>
      </c>
      <c r="T91" s="27">
        <f t="shared" si="9"/>
        <v>0.2318059795</v>
      </c>
      <c r="U91" s="28">
        <f t="shared" si="10"/>
        <v>0.1265426716</v>
      </c>
      <c r="V91" s="26"/>
      <c r="W91" s="26"/>
      <c r="X91" s="26"/>
      <c r="Y91" s="17"/>
      <c r="Z91" s="17"/>
      <c r="AA91" s="17"/>
      <c r="AB91" s="26"/>
      <c r="AL91" s="17"/>
      <c r="AM91" s="17"/>
      <c r="AN91" s="17"/>
      <c r="AO91" s="17"/>
    </row>
    <row r="92" ht="17.25" customHeight="1">
      <c r="A92" s="19">
        <v>193407.0</v>
      </c>
      <c r="B92" s="26">
        <v>-0.1095</v>
      </c>
      <c r="C92" s="26">
        <v>-0.245454</v>
      </c>
      <c r="D92" s="27">
        <f t="shared" si="7"/>
        <v>-0.135954</v>
      </c>
      <c r="E92" s="28">
        <f t="shared" ref="E92:F92" si="102">LN(1+B92)</f>
        <v>-0.1159721763</v>
      </c>
      <c r="F92" s="28">
        <f t="shared" si="102"/>
        <v>-0.2816390351</v>
      </c>
      <c r="G92" s="27"/>
      <c r="H92" s="27"/>
      <c r="I92" s="28"/>
      <c r="J92" s="28"/>
      <c r="K92" s="28"/>
      <c r="L92" s="28"/>
      <c r="M92" s="29"/>
      <c r="N92" s="40"/>
      <c r="O92" s="40"/>
      <c r="P92" s="40"/>
      <c r="Q92" s="19">
        <v>2017.0</v>
      </c>
      <c r="R92" s="32">
        <f t="array" ref="R92">PRODUCT(1+INDEX($B$1:$B$1177,(ROW()-2)*12+2):INDEX($B$1:$B$1177,(ROW()-2)*12+13))-1
</f>
        <v>0.2230511448</v>
      </c>
      <c r="S92" s="27">
        <f t="array" ref="S92">PRODUCT(1+INDEX($C$1:$C$1177,(ROW()-2)*12+2):INDEX($C$1:$C$1177,(ROW()-2)*12+13))-1
</f>
        <v>0.09189484065</v>
      </c>
      <c r="T92" s="27">
        <f t="shared" si="9"/>
        <v>-0.1311563041</v>
      </c>
      <c r="U92" s="28">
        <f t="shared" si="10"/>
        <v>0.2013486749</v>
      </c>
      <c r="V92" s="26"/>
      <c r="W92" s="26"/>
      <c r="X92" s="26"/>
      <c r="Y92" s="17"/>
      <c r="Z92" s="17"/>
      <c r="AA92" s="17"/>
      <c r="AB92" s="26"/>
      <c r="AL92" s="17"/>
      <c r="AM92" s="17"/>
      <c r="AN92" s="17"/>
      <c r="AO92" s="17"/>
    </row>
    <row r="93" ht="17.25" customHeight="1">
      <c r="A93" s="19">
        <v>193408.0</v>
      </c>
      <c r="B93" s="26">
        <v>0.0559</v>
      </c>
      <c r="C93" s="26">
        <v>0.11413</v>
      </c>
      <c r="D93" s="27">
        <f t="shared" si="7"/>
        <v>0.05823</v>
      </c>
      <c r="E93" s="28">
        <f t="shared" ref="E93:F93" si="103">LN(1+B93)</f>
        <v>0.05439348383</v>
      </c>
      <c r="F93" s="28">
        <f t="shared" si="103"/>
        <v>0.1080738313</v>
      </c>
      <c r="G93" s="27"/>
      <c r="H93" s="27"/>
      <c r="I93" s="28"/>
      <c r="J93" s="28"/>
      <c r="K93" s="28"/>
      <c r="L93" s="28"/>
      <c r="M93" s="29"/>
      <c r="N93" s="40"/>
      <c r="O93" s="40"/>
      <c r="P93" s="40"/>
      <c r="Q93" s="19">
        <v>2018.0</v>
      </c>
      <c r="R93" s="32">
        <f t="array" ref="R93">PRODUCT(1+INDEX($B$1:$B$1177,(ROW()-2)*12+2):INDEX($B$1:$B$1177,(ROW()-2)*12+13))-1
</f>
        <v>-0.05139368805</v>
      </c>
      <c r="S93" s="27">
        <f t="array" ref="S93">PRODUCT(1+INDEX($C$1:$C$1177,(ROW()-2)*12+2):INDEX($C$1:$C$1177,(ROW()-2)*12+13))-1
</f>
        <v>-0.1254768989</v>
      </c>
      <c r="T93" s="27">
        <f t="shared" si="9"/>
        <v>-0.07408321087</v>
      </c>
      <c r="U93" s="28">
        <f t="shared" si="10"/>
        <v>-0.0527614116</v>
      </c>
      <c r="V93" s="26"/>
      <c r="W93" s="26"/>
      <c r="X93" s="26"/>
      <c r="Y93" s="17"/>
      <c r="Z93" s="17"/>
      <c r="AA93" s="17"/>
      <c r="AB93" s="26"/>
      <c r="AL93" s="17"/>
      <c r="AM93" s="17"/>
      <c r="AN93" s="17"/>
      <c r="AO93" s="17"/>
    </row>
    <row r="94" ht="17.25" customHeight="1">
      <c r="A94" s="19">
        <v>193409.0</v>
      </c>
      <c r="B94" s="26">
        <v>-0.0022</v>
      </c>
      <c r="C94" s="26">
        <v>-0.034898</v>
      </c>
      <c r="D94" s="27">
        <f t="shared" si="7"/>
        <v>-0.032698</v>
      </c>
      <c r="E94" s="28">
        <f t="shared" ref="E94:F94" si="104">LN(1+B94)</f>
        <v>-0.002202423555</v>
      </c>
      <c r="F94" s="28">
        <f t="shared" si="104"/>
        <v>-0.03552148375</v>
      </c>
      <c r="G94" s="27"/>
      <c r="H94" s="27"/>
      <c r="I94" s="28"/>
      <c r="J94" s="28"/>
      <c r="K94" s="28"/>
      <c r="L94" s="28"/>
      <c r="M94" s="29"/>
      <c r="N94" s="40"/>
      <c r="O94" s="40"/>
      <c r="P94" s="40"/>
      <c r="Q94" s="19">
        <v>2019.0</v>
      </c>
      <c r="R94" s="32">
        <f t="array" ref="R94">PRODUCT(1+INDEX($B$1:$B$1177,(ROW()-2)*12+2):INDEX($B$1:$B$1177,(ROW()-2)*12+13))-1
</f>
        <v>0.3040769712</v>
      </c>
      <c r="S94" s="27">
        <f t="array" ref="S94">PRODUCT(1+INDEX($C$1:$C$1177,(ROW()-2)*12+2):INDEX($C$1:$C$1177,(ROW()-2)*12+13))-1
</f>
        <v>0.1494964772</v>
      </c>
      <c r="T94" s="27">
        <f t="shared" si="9"/>
        <v>-0.154580494</v>
      </c>
      <c r="U94" s="28">
        <f t="shared" si="10"/>
        <v>0.2654954888</v>
      </c>
      <c r="V94" s="26"/>
      <c r="W94" s="26"/>
      <c r="X94" s="26"/>
      <c r="Y94" s="17"/>
      <c r="Z94" s="17"/>
      <c r="AA94" s="17"/>
      <c r="AB94" s="26"/>
      <c r="AL94" s="17"/>
      <c r="AM94" s="17"/>
      <c r="AN94" s="17"/>
      <c r="AO94" s="17"/>
    </row>
    <row r="95" ht="17.25" customHeight="1">
      <c r="A95" s="19">
        <v>193410.0</v>
      </c>
      <c r="B95" s="26">
        <v>-0.0165</v>
      </c>
      <c r="C95" s="26">
        <v>-0.041267</v>
      </c>
      <c r="D95" s="27">
        <f t="shared" si="7"/>
        <v>-0.024767</v>
      </c>
      <c r="E95" s="28">
        <f t="shared" ref="E95:F95" si="105">LN(1+B95)</f>
        <v>-0.01663764115</v>
      </c>
      <c r="F95" s="28">
        <f t="shared" si="105"/>
        <v>-0.04214265788</v>
      </c>
      <c r="G95" s="27"/>
      <c r="H95" s="27"/>
      <c r="I95" s="28"/>
      <c r="J95" s="28"/>
      <c r="K95" s="28"/>
      <c r="L95" s="28"/>
      <c r="M95" s="29"/>
      <c r="N95" s="40"/>
      <c r="O95" s="40"/>
      <c r="P95" s="40"/>
      <c r="Q95" s="19">
        <v>2020.0</v>
      </c>
      <c r="R95" s="32">
        <f t="array" ref="R95">PRODUCT(1+INDEX($B$1:$B$1177,(ROW()-2)*12+2):INDEX($B$1:$B$1177,(ROW()-2)*12+13))-1
</f>
        <v>0.2410809687</v>
      </c>
      <c r="S95" s="27">
        <f t="array" ref="S95">PRODUCT(1+INDEX($C$1:$C$1177,(ROW()-2)*12+2):INDEX($C$1:$C$1177,(ROW()-2)*12+13))-1
</f>
        <v>0.03942805644</v>
      </c>
      <c r="T95" s="27">
        <f t="shared" si="9"/>
        <v>-0.2016529122</v>
      </c>
      <c r="U95" s="28">
        <f t="shared" si="10"/>
        <v>0.2159827488</v>
      </c>
      <c r="V95" s="26"/>
      <c r="W95" s="26"/>
      <c r="X95" s="26"/>
      <c r="Y95" s="26"/>
      <c r="Z95" s="26"/>
      <c r="AA95" s="17"/>
      <c r="AB95" s="26"/>
      <c r="AL95" s="17"/>
      <c r="AM95" s="17"/>
      <c r="AN95" s="17"/>
      <c r="AO95" s="17"/>
    </row>
    <row r="96" ht="17.25" customHeight="1">
      <c r="A96" s="19">
        <v>193411.0</v>
      </c>
      <c r="B96" s="26">
        <v>0.0834</v>
      </c>
      <c r="C96" s="26">
        <v>0.12699</v>
      </c>
      <c r="D96" s="27">
        <f t="shared" si="7"/>
        <v>0.04359</v>
      </c>
      <c r="E96" s="28">
        <f t="shared" ref="E96:F96" si="106">LN(1+B96)</f>
        <v>0.08010424424</v>
      </c>
      <c r="F96" s="28">
        <f t="shared" si="106"/>
        <v>0.1195503619</v>
      </c>
      <c r="G96" s="27"/>
      <c r="H96" s="27"/>
      <c r="I96" s="28"/>
      <c r="J96" s="28"/>
      <c r="K96" s="28"/>
      <c r="L96" s="28"/>
      <c r="M96" s="29"/>
      <c r="N96" s="40"/>
      <c r="O96" s="40"/>
      <c r="P96" s="40"/>
      <c r="Q96" s="19">
        <v>2021.0</v>
      </c>
      <c r="R96" s="32">
        <f t="array" ref="R96">PRODUCT(1+INDEX($B$1:$B$1177,(ROW()-2)*12+2):INDEX($B$1:$B$1177,(ROW()-2)*12+13))-1
</f>
        <v>0.2357914935</v>
      </c>
      <c r="S96" s="27">
        <f t="array" ref="S96">PRODUCT(1+INDEX($C$1:$C$1177,(ROW()-2)*12+2):INDEX($C$1:$C$1177,(ROW()-2)*12+13))-1
</f>
        <v>0.4224027182</v>
      </c>
      <c r="T96" s="27">
        <f t="shared" si="9"/>
        <v>0.1866112248</v>
      </c>
      <c r="U96" s="28">
        <f t="shared" si="10"/>
        <v>0.2117116502</v>
      </c>
      <c r="V96" s="26"/>
      <c r="W96" s="26"/>
      <c r="X96" s="26"/>
      <c r="Y96" s="17"/>
      <c r="Z96" s="17"/>
      <c r="AA96" s="17"/>
      <c r="AB96" s="26"/>
      <c r="AL96" s="17"/>
      <c r="AM96" s="17"/>
      <c r="AN96" s="17"/>
      <c r="AO96" s="17"/>
    </row>
    <row r="97" ht="17.25" customHeight="1">
      <c r="A97" s="19">
        <v>193412.0</v>
      </c>
      <c r="B97" s="26">
        <v>0.0037</v>
      </c>
      <c r="C97" s="26">
        <v>0.016419</v>
      </c>
      <c r="D97" s="27">
        <f t="shared" si="7"/>
        <v>0.012719</v>
      </c>
      <c r="E97" s="28">
        <f t="shared" ref="E97:F97" si="107">LN(1+B97)</f>
        <v>0.003693171838</v>
      </c>
      <c r="F97" s="28">
        <f t="shared" si="107"/>
        <v>0.01628566572</v>
      </c>
      <c r="G97" s="27"/>
      <c r="H97" s="27"/>
      <c r="I97" s="28"/>
      <c r="J97" s="28"/>
      <c r="K97" s="28"/>
      <c r="L97" s="28"/>
      <c r="M97" s="29"/>
      <c r="N97" s="40"/>
      <c r="O97" s="40"/>
      <c r="P97" s="40"/>
      <c r="Q97" s="19">
        <v>2022.0</v>
      </c>
      <c r="R97" s="32">
        <f t="array" ref="R97">PRODUCT(1+INDEX($B$1:$B$1177,(ROW()-2)*12+2):INDEX($B$1:$B$1177,(ROW()-2)*12+13))-1
</f>
        <v>-0.2016594549</v>
      </c>
      <c r="S97" s="27">
        <f t="array" ref="S97">PRODUCT(1+INDEX($C$1:$C$1177,(ROW()-2)*12+2):INDEX($C$1:$C$1177,(ROW()-2)*12+13))-1
</f>
        <v>-0.05826822831</v>
      </c>
      <c r="T97" s="27">
        <f t="shared" si="9"/>
        <v>0.1433912265</v>
      </c>
      <c r="U97" s="28">
        <f t="shared" si="10"/>
        <v>-0.2252200243</v>
      </c>
      <c r="V97" s="26"/>
      <c r="W97" s="26"/>
      <c r="X97" s="26"/>
      <c r="Y97" s="17"/>
      <c r="Z97" s="17"/>
      <c r="AA97" s="17"/>
      <c r="AB97" s="26"/>
      <c r="AL97" s="17"/>
      <c r="AM97" s="17"/>
      <c r="AN97" s="17"/>
      <c r="AO97" s="17"/>
    </row>
    <row r="98" ht="17.25" customHeight="1">
      <c r="A98" s="19">
        <v>193501.0</v>
      </c>
      <c r="B98" s="26">
        <v>-0.0344</v>
      </c>
      <c r="C98" s="26">
        <v>-0.030507</v>
      </c>
      <c r="D98" s="27">
        <f t="shared" si="7"/>
        <v>0.003893</v>
      </c>
      <c r="E98" s="28">
        <f t="shared" ref="E98:F98" si="108">LN(1+B98)</f>
        <v>-0.0350056092</v>
      </c>
      <c r="F98" s="28">
        <f t="shared" si="108"/>
        <v>-0.03098202454</v>
      </c>
      <c r="G98" s="27"/>
      <c r="H98" s="27"/>
      <c r="I98" s="28"/>
      <c r="J98" s="28"/>
      <c r="K98" s="28"/>
      <c r="L98" s="28"/>
      <c r="M98" s="29"/>
      <c r="N98" s="40"/>
      <c r="O98" s="40"/>
      <c r="P98" s="40"/>
      <c r="Q98" s="19">
        <v>2023.0</v>
      </c>
      <c r="R98" s="32">
        <f t="array" ref="R98">PRODUCT(1+INDEX($B$1:$B$1177,(ROW()-2)*12+2):INDEX($B$1:$B$1177,(ROW()-2)*12+13))-1
</f>
        <v>0.2663619642</v>
      </c>
      <c r="S98" s="27">
        <f t="array" ref="S98">PRODUCT(1+INDEX($C$1:$C$1177,(ROW()-2)*12+2):INDEX($C$1:$C$1177,(ROW()-2)*12+13))-1
</f>
        <v>0.1304300573</v>
      </c>
      <c r="T98" s="27">
        <f t="shared" si="9"/>
        <v>-0.1359319069</v>
      </c>
      <c r="U98" s="28">
        <f t="shared" si="10"/>
        <v>0.2361481946</v>
      </c>
      <c r="Y98" s="17"/>
      <c r="Z98" s="17"/>
      <c r="AA98" s="17"/>
      <c r="AL98" s="17"/>
      <c r="AM98" s="17"/>
      <c r="AN98" s="17"/>
      <c r="AO98" s="17"/>
    </row>
    <row r="99" ht="17.25" customHeight="1">
      <c r="A99" s="19">
        <v>193502.0</v>
      </c>
      <c r="B99" s="26">
        <v>-0.0192</v>
      </c>
      <c r="C99" s="26">
        <v>-0.062649</v>
      </c>
      <c r="D99" s="27">
        <f t="shared" si="7"/>
        <v>-0.043449</v>
      </c>
      <c r="E99" s="28">
        <f t="shared" ref="E99:F99" si="109">LN(1+B99)</f>
        <v>-0.0193867138</v>
      </c>
      <c r="F99" s="28">
        <f t="shared" si="109"/>
        <v>-0.0646974671</v>
      </c>
      <c r="G99" s="27"/>
      <c r="H99" s="27"/>
      <c r="I99" s="28"/>
      <c r="J99" s="28"/>
      <c r="K99" s="28"/>
      <c r="L99" s="28"/>
      <c r="M99" s="29"/>
      <c r="N99" s="40"/>
      <c r="O99" s="40"/>
      <c r="P99" s="40"/>
      <c r="Q99" s="19">
        <v>2024.0</v>
      </c>
      <c r="R99" s="32">
        <f t="array" ref="R99">PRODUCT(1+INDEX($B$1:$B$1177,(ROW()-2)*12+2):INDEX($B$1:$B$1177,(ROW()-2)*12+13))-1
</f>
        <v>0.2504036931</v>
      </c>
      <c r="S99" s="27">
        <f t="array" ref="S99">PRODUCT(1+INDEX($C$1:$C$1177,(ROW()-2)*12+2):INDEX($C$1:$C$1177,(ROW()-2)*12+13))-1
</f>
        <v>0.08657881745</v>
      </c>
      <c r="T99" s="27">
        <f t="shared" si="9"/>
        <v>-0.1638248756</v>
      </c>
      <c r="U99" s="28">
        <f t="shared" si="10"/>
        <v>0.2234664536</v>
      </c>
      <c r="Y99" s="17"/>
      <c r="Z99" s="17"/>
      <c r="AA99" s="17"/>
      <c r="AL99" s="17"/>
      <c r="AM99" s="17"/>
      <c r="AN99" s="17"/>
      <c r="AO99" s="17"/>
    </row>
    <row r="100" ht="17.25" customHeight="1">
      <c r="A100" s="19">
        <v>193503.0</v>
      </c>
      <c r="B100" s="26">
        <v>-0.0367</v>
      </c>
      <c r="C100" s="26">
        <v>-0.113866</v>
      </c>
      <c r="D100" s="27">
        <f t="shared" si="7"/>
        <v>-0.077166</v>
      </c>
      <c r="E100" s="28">
        <f t="shared" ref="E100:F100" si="110">LN(1+B100)</f>
        <v>-0.03739038922</v>
      </c>
      <c r="F100" s="28">
        <f t="shared" si="110"/>
        <v>-0.1208870983</v>
      </c>
      <c r="G100" s="27"/>
      <c r="H100" s="27"/>
      <c r="I100" s="28"/>
      <c r="J100" s="28"/>
      <c r="K100" s="28"/>
      <c r="L100" s="28"/>
      <c r="M100" s="29"/>
      <c r="N100" s="40"/>
      <c r="O100" s="40"/>
      <c r="P100" s="40"/>
      <c r="R100" s="15"/>
      <c r="Y100" s="17"/>
      <c r="Z100" s="17"/>
      <c r="AA100" s="17"/>
      <c r="AL100" s="17"/>
      <c r="AM100" s="17"/>
      <c r="AN100" s="17"/>
      <c r="AO100" s="17"/>
    </row>
    <row r="101" ht="17.25" customHeight="1">
      <c r="A101" s="19">
        <v>193504.0</v>
      </c>
      <c r="B101" s="26">
        <v>0.0907</v>
      </c>
      <c r="C101" s="26">
        <v>0.106336</v>
      </c>
      <c r="D101" s="27">
        <f t="shared" si="7"/>
        <v>0.015636</v>
      </c>
      <c r="E101" s="28">
        <f t="shared" ref="E101:F101" si="111">LN(1+B101)</f>
        <v>0.08681969195</v>
      </c>
      <c r="F101" s="28">
        <f t="shared" si="111"/>
        <v>0.1010536544</v>
      </c>
      <c r="G101" s="27"/>
      <c r="H101" s="27"/>
      <c r="I101" s="28"/>
      <c r="J101" s="28"/>
      <c r="K101" s="28"/>
      <c r="L101" s="28"/>
      <c r="M101" s="29"/>
      <c r="N101" s="40"/>
      <c r="O101" s="40"/>
      <c r="P101" s="40"/>
      <c r="Y101" s="17"/>
      <c r="Z101" s="17"/>
      <c r="AA101" s="17"/>
      <c r="AL101" s="17"/>
      <c r="AM101" s="17"/>
      <c r="AN101" s="17"/>
      <c r="AO101" s="17"/>
    </row>
    <row r="102" ht="17.25" customHeight="1">
      <c r="A102" s="19">
        <v>193505.0</v>
      </c>
      <c r="B102" s="26">
        <v>0.0348</v>
      </c>
      <c r="C102" s="26">
        <v>0.018238</v>
      </c>
      <c r="D102" s="27">
        <f t="shared" si="7"/>
        <v>-0.016562</v>
      </c>
      <c r="E102" s="28">
        <f t="shared" ref="E102:F102" si="112">LN(1+B102)</f>
        <v>0.03420817133</v>
      </c>
      <c r="F102" s="28">
        <f t="shared" si="112"/>
        <v>0.01807368255</v>
      </c>
      <c r="G102" s="27"/>
      <c r="H102" s="27"/>
      <c r="I102" s="28"/>
      <c r="J102" s="28"/>
      <c r="K102" s="28"/>
      <c r="L102" s="28"/>
      <c r="M102" s="29"/>
      <c r="N102" s="40"/>
      <c r="O102" s="40"/>
      <c r="P102" s="40"/>
      <c r="Y102" s="17"/>
      <c r="Z102" s="17"/>
      <c r="AA102" s="17"/>
      <c r="AL102" s="17"/>
      <c r="AM102" s="17"/>
      <c r="AN102" s="17"/>
      <c r="AO102" s="17"/>
    </row>
    <row r="103" ht="17.25" customHeight="1">
      <c r="A103" s="19">
        <v>193506.0</v>
      </c>
      <c r="B103" s="26">
        <v>0.0594</v>
      </c>
      <c r="C103" s="26">
        <v>0.007292</v>
      </c>
      <c r="D103" s="27">
        <f t="shared" si="7"/>
        <v>-0.052108</v>
      </c>
      <c r="E103" s="28">
        <f t="shared" ref="E103:F103" si="113">LN(1+B103)</f>
        <v>0.05770271013</v>
      </c>
      <c r="F103" s="28">
        <f t="shared" si="113"/>
        <v>0.007265541912</v>
      </c>
      <c r="G103" s="27"/>
      <c r="H103" s="27"/>
      <c r="I103" s="28"/>
      <c r="J103" s="28"/>
      <c r="K103" s="28"/>
      <c r="L103" s="28"/>
      <c r="M103" s="29"/>
      <c r="N103" s="40"/>
      <c r="O103" s="40"/>
      <c r="P103" s="40"/>
      <c r="Y103" s="17"/>
      <c r="Z103" s="17"/>
      <c r="AA103" s="17"/>
      <c r="AL103" s="17"/>
      <c r="AM103" s="17"/>
      <c r="AN103" s="17"/>
      <c r="AO103" s="17"/>
    </row>
    <row r="104" ht="17.25" customHeight="1">
      <c r="A104" s="19">
        <v>193507.0</v>
      </c>
      <c r="B104" s="26">
        <v>0.0752</v>
      </c>
      <c r="C104" s="26">
        <v>0.135159</v>
      </c>
      <c r="D104" s="27">
        <f t="shared" si="7"/>
        <v>0.059959</v>
      </c>
      <c r="E104" s="28">
        <f t="shared" ref="E104:F104" si="114">LN(1+B104)</f>
        <v>0.07250669079</v>
      </c>
      <c r="F104" s="28">
        <f t="shared" si="114"/>
        <v>0.1267727292</v>
      </c>
      <c r="G104" s="27"/>
      <c r="H104" s="27"/>
      <c r="I104" s="28"/>
      <c r="J104" s="28"/>
      <c r="K104" s="28"/>
      <c r="L104" s="28"/>
      <c r="M104" s="29"/>
      <c r="N104" s="40"/>
      <c r="O104" s="40"/>
      <c r="P104" s="40"/>
      <c r="Y104" s="17"/>
      <c r="Z104" s="17"/>
      <c r="AA104" s="17"/>
      <c r="AL104" s="17"/>
      <c r="AM104" s="17"/>
      <c r="AN104" s="17"/>
      <c r="AO104" s="17"/>
    </row>
    <row r="105" ht="17.25" customHeight="1">
      <c r="A105" s="19">
        <v>193508.0</v>
      </c>
      <c r="B105" s="26">
        <v>0.0266</v>
      </c>
      <c r="C105" s="26">
        <v>0.145997</v>
      </c>
      <c r="D105" s="27">
        <f t="shared" si="7"/>
        <v>0.119397</v>
      </c>
      <c r="E105" s="28">
        <f t="shared" ref="E105:F105" si="115">LN(1+B105)</f>
        <v>0.02625237114</v>
      </c>
      <c r="F105" s="28">
        <f t="shared" si="115"/>
        <v>0.1362750005</v>
      </c>
      <c r="G105" s="27"/>
      <c r="H105" s="27"/>
      <c r="I105" s="28"/>
      <c r="J105" s="28"/>
      <c r="K105" s="28"/>
      <c r="L105" s="28"/>
      <c r="M105" s="29"/>
      <c r="N105" s="40"/>
      <c r="O105" s="40"/>
      <c r="P105" s="40"/>
      <c r="Y105" s="17"/>
      <c r="Z105" s="17"/>
      <c r="AA105" s="17"/>
      <c r="AL105" s="17"/>
      <c r="AM105" s="17"/>
      <c r="AN105" s="17"/>
      <c r="AO105" s="17"/>
    </row>
    <row r="106" ht="17.25" customHeight="1">
      <c r="A106" s="19">
        <v>193509.0</v>
      </c>
      <c r="B106" s="26">
        <v>0.0264</v>
      </c>
      <c r="C106" s="26">
        <v>0.004572</v>
      </c>
      <c r="D106" s="27">
        <f t="shared" si="7"/>
        <v>-0.021828</v>
      </c>
      <c r="E106" s="28">
        <f t="shared" ref="E106:F106" si="116">LN(1+B106)</f>
        <v>0.02605753432</v>
      </c>
      <c r="F106" s="28">
        <f t="shared" si="116"/>
        <v>0.004561580156</v>
      </c>
      <c r="G106" s="27"/>
      <c r="H106" s="27"/>
      <c r="I106" s="28"/>
      <c r="J106" s="28"/>
      <c r="K106" s="28"/>
      <c r="L106" s="28"/>
      <c r="M106" s="29"/>
      <c r="N106" s="40"/>
      <c r="O106" s="40"/>
      <c r="P106" s="40"/>
      <c r="Y106" s="17"/>
      <c r="Z106" s="17"/>
      <c r="AA106" s="17"/>
      <c r="AL106" s="17"/>
      <c r="AM106" s="17"/>
      <c r="AN106" s="17"/>
      <c r="AO106" s="17"/>
    </row>
    <row r="107" ht="17.25" customHeight="1">
      <c r="A107" s="19">
        <v>193510.0</v>
      </c>
      <c r="B107" s="26">
        <v>0.0704</v>
      </c>
      <c r="C107" s="26">
        <v>0.069363</v>
      </c>
      <c r="D107" s="27">
        <f t="shared" si="7"/>
        <v>-0.001037</v>
      </c>
      <c r="E107" s="28">
        <f t="shared" ref="E107:F107" si="117">LN(1+B107)</f>
        <v>0.06803241039</v>
      </c>
      <c r="F107" s="28">
        <f t="shared" si="117"/>
        <v>0.06706314409</v>
      </c>
      <c r="G107" s="27"/>
      <c r="H107" s="27"/>
      <c r="I107" s="28"/>
      <c r="J107" s="28"/>
      <c r="K107" s="28"/>
      <c r="L107" s="28"/>
      <c r="M107" s="29"/>
      <c r="N107" s="40"/>
      <c r="O107" s="40"/>
      <c r="P107" s="40"/>
      <c r="Y107" s="17"/>
      <c r="Z107" s="17"/>
      <c r="AA107" s="17"/>
      <c r="AL107" s="17"/>
      <c r="AM107" s="17"/>
      <c r="AN107" s="17"/>
      <c r="AO107" s="17"/>
    </row>
    <row r="108" ht="17.25" customHeight="1">
      <c r="A108" s="19">
        <v>193511.0</v>
      </c>
      <c r="B108" s="26">
        <v>0.049</v>
      </c>
      <c r="C108" s="26">
        <v>0.195176</v>
      </c>
      <c r="D108" s="27">
        <f t="shared" si="7"/>
        <v>0.146176</v>
      </c>
      <c r="E108" s="28">
        <f t="shared" ref="E108:F108" si="118">LN(1+B108)</f>
        <v>0.04783732941</v>
      </c>
      <c r="F108" s="28">
        <f t="shared" si="118"/>
        <v>0.1782934549</v>
      </c>
      <c r="G108" s="27"/>
      <c r="H108" s="27"/>
      <c r="I108" s="28"/>
      <c r="J108" s="28"/>
      <c r="K108" s="28"/>
      <c r="L108" s="28"/>
      <c r="M108" s="29"/>
      <c r="N108" s="40"/>
      <c r="O108" s="40"/>
      <c r="P108" s="40"/>
      <c r="Y108" s="17"/>
      <c r="Z108" s="17"/>
      <c r="AA108" s="17"/>
      <c r="AL108" s="17"/>
      <c r="AM108" s="17"/>
      <c r="AN108" s="17"/>
      <c r="AO108" s="17"/>
    </row>
    <row r="109" ht="17.25" customHeight="1">
      <c r="A109" s="19">
        <v>193512.0</v>
      </c>
      <c r="B109" s="26">
        <v>0.0457</v>
      </c>
      <c r="C109" s="26">
        <v>0.019862</v>
      </c>
      <c r="D109" s="27">
        <f t="shared" si="7"/>
        <v>-0.025838</v>
      </c>
      <c r="E109" s="28">
        <f t="shared" ref="E109:F109" si="119">LN(1+B109)</f>
        <v>0.04468651762</v>
      </c>
      <c r="F109" s="28">
        <f t="shared" si="119"/>
        <v>0.01966732403</v>
      </c>
      <c r="G109" s="27"/>
      <c r="H109" s="27"/>
      <c r="I109" s="28"/>
      <c r="J109" s="28"/>
      <c r="K109" s="28"/>
      <c r="L109" s="28"/>
      <c r="M109" s="29"/>
      <c r="N109" s="40"/>
      <c r="O109" s="40"/>
      <c r="P109" s="40"/>
      <c r="Y109" s="17"/>
      <c r="Z109" s="17"/>
      <c r="AA109" s="17"/>
      <c r="AL109" s="17"/>
      <c r="AM109" s="17"/>
      <c r="AN109" s="17"/>
      <c r="AO109" s="17"/>
    </row>
    <row r="110" ht="17.25" customHeight="1">
      <c r="A110" s="19">
        <v>193601.0</v>
      </c>
      <c r="B110" s="26">
        <v>0.069</v>
      </c>
      <c r="C110" s="26">
        <v>0.223858</v>
      </c>
      <c r="D110" s="27">
        <f t="shared" si="7"/>
        <v>0.154858</v>
      </c>
      <c r="E110" s="28">
        <f t="shared" ref="E110:F110" si="120">LN(1+B110)</f>
        <v>0.06672363204</v>
      </c>
      <c r="F110" s="28">
        <f t="shared" si="120"/>
        <v>0.2020081643</v>
      </c>
      <c r="G110" s="27"/>
      <c r="H110" s="27"/>
      <c r="I110" s="28"/>
      <c r="J110" s="28"/>
      <c r="K110" s="28"/>
      <c r="L110" s="28"/>
      <c r="M110" s="29"/>
      <c r="N110" s="40"/>
      <c r="O110" s="40"/>
      <c r="P110" s="40"/>
      <c r="Y110" s="17"/>
      <c r="Z110" s="17"/>
      <c r="AA110" s="17"/>
      <c r="AL110" s="17"/>
      <c r="AM110" s="17"/>
      <c r="AN110" s="17"/>
      <c r="AO110" s="17"/>
    </row>
    <row r="111" ht="17.25" customHeight="1">
      <c r="A111" s="19">
        <v>193602.0</v>
      </c>
      <c r="B111" s="26">
        <v>0.025</v>
      </c>
      <c r="C111" s="26">
        <v>0.060122</v>
      </c>
      <c r="D111" s="27">
        <f t="shared" si="7"/>
        <v>0.035122</v>
      </c>
      <c r="E111" s="28">
        <f t="shared" ref="E111:F111" si="121">LN(1+B111)</f>
        <v>0.02469261259</v>
      </c>
      <c r="F111" s="28">
        <f t="shared" si="121"/>
        <v>0.05838399584</v>
      </c>
      <c r="G111" s="27"/>
      <c r="H111" s="27"/>
      <c r="I111" s="28"/>
      <c r="J111" s="28"/>
      <c r="K111" s="28"/>
      <c r="L111" s="28"/>
      <c r="M111" s="29"/>
      <c r="N111" s="40"/>
      <c r="O111" s="40"/>
      <c r="P111" s="40"/>
      <c r="Y111" s="17"/>
      <c r="Z111" s="17"/>
      <c r="AA111" s="17"/>
      <c r="AL111" s="17"/>
      <c r="AM111" s="17"/>
      <c r="AN111" s="17"/>
      <c r="AO111" s="17"/>
    </row>
    <row r="112" ht="17.25" customHeight="1">
      <c r="A112" s="19">
        <v>193603.0</v>
      </c>
      <c r="B112" s="26">
        <v>0.0101</v>
      </c>
      <c r="C112" s="26">
        <v>0.010469</v>
      </c>
      <c r="D112" s="27">
        <f t="shared" si="7"/>
        <v>0.000369</v>
      </c>
      <c r="E112" s="28">
        <f t="shared" ref="E112:F112" si="122">LN(1+B112)</f>
        <v>0.01004933585</v>
      </c>
      <c r="F112" s="28">
        <f t="shared" si="122"/>
        <v>0.01041457951</v>
      </c>
      <c r="G112" s="27"/>
      <c r="H112" s="27"/>
      <c r="I112" s="28"/>
      <c r="J112" s="28"/>
      <c r="K112" s="28"/>
      <c r="L112" s="28"/>
      <c r="M112" s="29"/>
      <c r="N112" s="40"/>
      <c r="O112" s="40"/>
      <c r="P112" s="40"/>
      <c r="Y112" s="17"/>
      <c r="Z112" s="17"/>
      <c r="AA112" s="17"/>
      <c r="AL112" s="17"/>
      <c r="AM112" s="17"/>
      <c r="AN112" s="17"/>
      <c r="AO112" s="17"/>
    </row>
    <row r="113" ht="17.25" customHeight="1">
      <c r="A113" s="19">
        <v>193604.0</v>
      </c>
      <c r="B113" s="26">
        <v>-0.0812</v>
      </c>
      <c r="C113" s="26">
        <v>-0.155467</v>
      </c>
      <c r="D113" s="27">
        <f t="shared" si="7"/>
        <v>-0.074267</v>
      </c>
      <c r="E113" s="28">
        <f t="shared" ref="E113:F113" si="123">LN(1+B113)</f>
        <v>-0.08468680817</v>
      </c>
      <c r="F113" s="28">
        <f t="shared" si="123"/>
        <v>-0.1689714671</v>
      </c>
      <c r="G113" s="27"/>
      <c r="H113" s="27"/>
      <c r="I113" s="28"/>
      <c r="J113" s="28"/>
      <c r="K113" s="28"/>
      <c r="L113" s="28"/>
      <c r="M113" s="29"/>
      <c r="N113" s="40"/>
      <c r="O113" s="40"/>
      <c r="P113" s="40"/>
      <c r="Y113" s="17"/>
      <c r="Z113" s="17"/>
      <c r="AA113" s="17"/>
      <c r="AL113" s="17"/>
      <c r="AM113" s="17"/>
      <c r="AN113" s="17"/>
      <c r="AO113" s="17"/>
    </row>
    <row r="114" ht="17.25" customHeight="1">
      <c r="A114" s="19">
        <v>193605.0</v>
      </c>
      <c r="B114" s="26">
        <v>0.0521</v>
      </c>
      <c r="C114" s="26">
        <v>0.088137</v>
      </c>
      <c r="D114" s="27">
        <f t="shared" si="7"/>
        <v>0.036037</v>
      </c>
      <c r="E114" s="28">
        <f t="shared" ref="E114:F114" si="124">LN(1+B114)</f>
        <v>0.05078816683</v>
      </c>
      <c r="F114" s="28">
        <f t="shared" si="124"/>
        <v>0.08446705962</v>
      </c>
      <c r="G114" s="27"/>
      <c r="H114" s="27"/>
      <c r="I114" s="28"/>
      <c r="J114" s="28"/>
      <c r="K114" s="28"/>
      <c r="L114" s="28"/>
      <c r="M114" s="29"/>
      <c r="N114" s="40"/>
      <c r="O114" s="40"/>
      <c r="P114" s="40"/>
      <c r="Y114" s="17"/>
      <c r="Z114" s="17"/>
      <c r="AA114" s="17"/>
      <c r="AL114" s="17"/>
      <c r="AM114" s="17"/>
      <c r="AN114" s="17"/>
      <c r="AO114" s="17"/>
    </row>
    <row r="115" ht="17.25" customHeight="1">
      <c r="A115" s="19">
        <v>193606.0</v>
      </c>
      <c r="B115" s="26">
        <v>0.0243</v>
      </c>
      <c r="C115" s="26">
        <v>-0.01158</v>
      </c>
      <c r="D115" s="27">
        <f t="shared" si="7"/>
        <v>-0.03588</v>
      </c>
      <c r="E115" s="28">
        <f t="shared" ref="E115:F115" si="125">LN(1+B115)</f>
        <v>0.02400945246</v>
      </c>
      <c r="F115" s="28">
        <f t="shared" si="125"/>
        <v>-0.01164757035</v>
      </c>
      <c r="G115" s="27"/>
      <c r="H115" s="27"/>
      <c r="I115" s="28"/>
      <c r="J115" s="28"/>
      <c r="K115" s="28"/>
      <c r="L115" s="28"/>
      <c r="M115" s="29"/>
      <c r="N115" s="40"/>
      <c r="O115" s="40"/>
      <c r="P115" s="40"/>
      <c r="Y115" s="17"/>
      <c r="Z115" s="17"/>
      <c r="AA115" s="17"/>
      <c r="AL115" s="17"/>
      <c r="AM115" s="17"/>
      <c r="AN115" s="17"/>
      <c r="AO115" s="17"/>
    </row>
    <row r="116" ht="17.25" customHeight="1">
      <c r="A116" s="19">
        <v>193607.0</v>
      </c>
      <c r="B116" s="26">
        <v>0.0668</v>
      </c>
      <c r="C116" s="26">
        <v>0.091117</v>
      </c>
      <c r="D116" s="27">
        <f t="shared" si="7"/>
        <v>0.024317</v>
      </c>
      <c r="E116" s="28">
        <f t="shared" ref="E116:F116" si="126">LN(1+B116)</f>
        <v>0.06466351333</v>
      </c>
      <c r="F116" s="28">
        <f t="shared" si="126"/>
        <v>0.08720194216</v>
      </c>
      <c r="G116" s="27"/>
      <c r="H116" s="27"/>
      <c r="I116" s="28"/>
      <c r="J116" s="28"/>
      <c r="K116" s="28"/>
      <c r="L116" s="28"/>
      <c r="M116" s="29"/>
      <c r="N116" s="40"/>
      <c r="O116" s="40"/>
      <c r="P116" s="40"/>
      <c r="Y116" s="17"/>
      <c r="Z116" s="17"/>
      <c r="AA116" s="17"/>
      <c r="AL116" s="17"/>
      <c r="AM116" s="17"/>
      <c r="AN116" s="17"/>
      <c r="AO116" s="17"/>
    </row>
    <row r="117" ht="17.25" customHeight="1">
      <c r="A117" s="19">
        <v>193608.0</v>
      </c>
      <c r="B117" s="26">
        <v>0.0101</v>
      </c>
      <c r="C117" s="26">
        <v>0.042542</v>
      </c>
      <c r="D117" s="27">
        <f t="shared" si="7"/>
        <v>0.032442</v>
      </c>
      <c r="E117" s="28">
        <f t="shared" ref="E117:F117" si="127">LN(1+B117)</f>
        <v>0.01004933585</v>
      </c>
      <c r="F117" s="28">
        <f t="shared" si="127"/>
        <v>0.04166196165</v>
      </c>
      <c r="G117" s="27"/>
      <c r="H117" s="27"/>
      <c r="I117" s="28"/>
      <c r="J117" s="28"/>
      <c r="K117" s="28"/>
      <c r="L117" s="28"/>
      <c r="M117" s="29"/>
      <c r="N117" s="40"/>
      <c r="O117" s="40"/>
      <c r="P117" s="40"/>
      <c r="Y117" s="17"/>
      <c r="Z117" s="17"/>
      <c r="AA117" s="17"/>
      <c r="AL117" s="17"/>
      <c r="AM117" s="17"/>
      <c r="AN117" s="17"/>
      <c r="AO117" s="17"/>
    </row>
    <row r="118" ht="17.25" customHeight="1">
      <c r="A118" s="19">
        <v>193609.0</v>
      </c>
      <c r="B118" s="26">
        <v>0.0099</v>
      </c>
      <c r="C118" s="26">
        <v>0.044729</v>
      </c>
      <c r="D118" s="27">
        <f t="shared" si="7"/>
        <v>0.034829</v>
      </c>
      <c r="E118" s="28">
        <f t="shared" ref="E118:F118" si="128">LN(1+B118)</f>
        <v>0.00985131605</v>
      </c>
      <c r="F118" s="28">
        <f t="shared" si="128"/>
        <v>0.04375752164</v>
      </c>
      <c r="G118" s="27"/>
      <c r="H118" s="27"/>
      <c r="I118" s="28"/>
      <c r="J118" s="28"/>
      <c r="K118" s="28"/>
      <c r="L118" s="28"/>
      <c r="M118" s="29"/>
      <c r="N118" s="40"/>
      <c r="O118" s="40"/>
      <c r="P118" s="40"/>
      <c r="Y118" s="17"/>
      <c r="Z118" s="17"/>
      <c r="AA118" s="17"/>
      <c r="AL118" s="17"/>
      <c r="AM118" s="17"/>
      <c r="AN118" s="17"/>
      <c r="AO118" s="17"/>
    </row>
    <row r="119" ht="17.25" customHeight="1">
      <c r="A119" s="19">
        <v>193610.0</v>
      </c>
      <c r="B119" s="26">
        <v>0.0714</v>
      </c>
      <c r="C119" s="26">
        <v>0.064085</v>
      </c>
      <c r="D119" s="27">
        <f t="shared" si="7"/>
        <v>-0.007315</v>
      </c>
      <c r="E119" s="28">
        <f t="shared" ref="E119:F119" si="129">LN(1+B119)</f>
        <v>0.06896620446</v>
      </c>
      <c r="F119" s="28">
        <f t="shared" si="129"/>
        <v>0.06211527495</v>
      </c>
      <c r="G119" s="27"/>
      <c r="H119" s="27"/>
      <c r="I119" s="28"/>
      <c r="J119" s="28"/>
      <c r="K119" s="28"/>
      <c r="L119" s="28"/>
      <c r="M119" s="29"/>
      <c r="N119" s="40"/>
      <c r="O119" s="40"/>
      <c r="P119" s="40"/>
      <c r="Y119" s="17"/>
      <c r="Z119" s="17"/>
      <c r="AA119" s="17"/>
      <c r="AL119" s="17"/>
      <c r="AM119" s="17"/>
      <c r="AN119" s="17"/>
      <c r="AO119" s="17"/>
    </row>
    <row r="120" ht="17.25" customHeight="1">
      <c r="A120" s="19">
        <v>193611.0</v>
      </c>
      <c r="B120" s="26">
        <v>0.0328</v>
      </c>
      <c r="C120" s="26">
        <v>0.123194</v>
      </c>
      <c r="D120" s="27">
        <f t="shared" si="7"/>
        <v>0.090394</v>
      </c>
      <c r="E120" s="28">
        <f t="shared" ref="E120:F120" si="130">LN(1+B120)</f>
        <v>0.03227356055</v>
      </c>
      <c r="F120" s="28">
        <f t="shared" si="130"/>
        <v>0.1161764124</v>
      </c>
      <c r="G120" s="27"/>
      <c r="H120" s="27"/>
      <c r="I120" s="28"/>
      <c r="J120" s="28"/>
      <c r="K120" s="28"/>
      <c r="L120" s="28"/>
      <c r="M120" s="29"/>
      <c r="N120" s="40"/>
      <c r="O120" s="40"/>
      <c r="P120" s="40"/>
      <c r="Y120" s="17"/>
      <c r="Z120" s="17"/>
      <c r="AA120" s="17"/>
      <c r="AL120" s="17"/>
      <c r="AM120" s="17"/>
      <c r="AN120" s="17"/>
      <c r="AO120" s="17"/>
    </row>
    <row r="121" ht="17.25" customHeight="1">
      <c r="A121" s="19">
        <v>193612.0</v>
      </c>
      <c r="B121" s="26">
        <v>0.0021</v>
      </c>
      <c r="C121" s="26">
        <v>0.078447</v>
      </c>
      <c r="D121" s="27">
        <f t="shared" si="7"/>
        <v>0.076347</v>
      </c>
      <c r="E121" s="28">
        <f t="shared" ref="E121:F121" si="131">LN(1+B121)</f>
        <v>0.002097798082</v>
      </c>
      <c r="F121" s="28">
        <f t="shared" si="131"/>
        <v>0.07552204331</v>
      </c>
      <c r="G121" s="27"/>
      <c r="H121" s="27"/>
      <c r="I121" s="28"/>
      <c r="J121" s="28"/>
      <c r="K121" s="28"/>
      <c r="L121" s="28"/>
      <c r="M121" s="29"/>
      <c r="N121" s="40"/>
      <c r="O121" s="40"/>
      <c r="P121" s="40"/>
      <c r="Y121" s="17"/>
      <c r="Z121" s="17"/>
      <c r="AA121" s="17"/>
      <c r="AL121" s="17"/>
      <c r="AM121" s="17"/>
      <c r="AN121" s="17"/>
      <c r="AO121" s="17"/>
    </row>
    <row r="122" ht="17.25" customHeight="1">
      <c r="A122" s="19">
        <v>193701.0</v>
      </c>
      <c r="B122" s="26">
        <v>0.0336</v>
      </c>
      <c r="C122" s="26">
        <v>0.097396</v>
      </c>
      <c r="D122" s="27">
        <f t="shared" si="7"/>
        <v>0.063796</v>
      </c>
      <c r="E122" s="28">
        <f t="shared" ref="E122:F122" si="132">LN(1+B122)</f>
        <v>0.03304785405</v>
      </c>
      <c r="F122" s="28">
        <f t="shared" si="132"/>
        <v>0.09294010066</v>
      </c>
      <c r="G122" s="27"/>
      <c r="H122" s="27"/>
      <c r="I122" s="28"/>
      <c r="J122" s="28"/>
      <c r="K122" s="28"/>
      <c r="L122" s="28"/>
      <c r="M122" s="29"/>
      <c r="N122" s="40"/>
      <c r="O122" s="40"/>
      <c r="P122" s="40"/>
      <c r="Y122" s="17"/>
      <c r="Z122" s="17"/>
      <c r="AA122" s="17"/>
      <c r="AL122" s="17"/>
      <c r="AM122" s="17"/>
      <c r="AN122" s="17"/>
      <c r="AO122" s="17"/>
    </row>
    <row r="123" ht="17.25" customHeight="1">
      <c r="A123" s="19">
        <v>193702.0</v>
      </c>
      <c r="B123" s="26">
        <v>0.0111</v>
      </c>
      <c r="C123" s="26">
        <v>0.057398</v>
      </c>
      <c r="D123" s="27">
        <f t="shared" si="7"/>
        <v>0.046298</v>
      </c>
      <c r="E123" s="28">
        <f t="shared" ref="E123:F123" si="133">LN(1+B123)</f>
        <v>0.01103884712</v>
      </c>
      <c r="F123" s="28">
        <f t="shared" si="133"/>
        <v>0.05581117339</v>
      </c>
      <c r="G123" s="27"/>
      <c r="H123" s="27"/>
      <c r="I123" s="28"/>
      <c r="J123" s="28"/>
      <c r="K123" s="28"/>
      <c r="L123" s="28"/>
      <c r="M123" s="29"/>
      <c r="N123" s="40"/>
      <c r="O123" s="40"/>
      <c r="P123" s="40"/>
      <c r="Y123" s="17"/>
      <c r="Z123" s="17"/>
      <c r="AA123" s="17"/>
      <c r="AL123" s="17"/>
      <c r="AM123" s="17"/>
      <c r="AN123" s="17"/>
      <c r="AO123" s="17"/>
    </row>
    <row r="124" ht="17.25" customHeight="1">
      <c r="A124" s="19">
        <v>193703.0</v>
      </c>
      <c r="B124" s="26">
        <v>-0.0026</v>
      </c>
      <c r="C124" s="26">
        <v>0.021573</v>
      </c>
      <c r="D124" s="27">
        <f t="shared" si="7"/>
        <v>0.024173</v>
      </c>
      <c r="E124" s="28">
        <f t="shared" ref="E124:F124" si="134">LN(1+B124)</f>
        <v>-0.00260338587</v>
      </c>
      <c r="F124" s="28">
        <f t="shared" si="134"/>
        <v>0.02134359626</v>
      </c>
      <c r="G124" s="27"/>
      <c r="H124" s="27"/>
      <c r="I124" s="28"/>
      <c r="J124" s="28"/>
      <c r="K124" s="28"/>
      <c r="L124" s="28"/>
      <c r="M124" s="29"/>
      <c r="N124" s="40"/>
      <c r="O124" s="40"/>
      <c r="P124" s="40"/>
      <c r="Y124" s="17"/>
      <c r="Z124" s="17"/>
      <c r="AA124" s="17"/>
      <c r="AL124" s="17"/>
      <c r="AM124" s="17"/>
      <c r="AN124" s="17"/>
      <c r="AO124" s="17"/>
    </row>
    <row r="125" ht="17.25" customHeight="1">
      <c r="A125" s="19">
        <v>193704.0</v>
      </c>
      <c r="B125" s="26">
        <v>-0.0733</v>
      </c>
      <c r="C125" s="26">
        <v>-0.134753</v>
      </c>
      <c r="D125" s="27">
        <f t="shared" si="7"/>
        <v>-0.061453</v>
      </c>
      <c r="E125" s="28">
        <f t="shared" ref="E125:F125" si="135">LN(1+B125)</f>
        <v>-0.07612539039</v>
      </c>
      <c r="F125" s="28">
        <f t="shared" si="135"/>
        <v>-0.1447402637</v>
      </c>
      <c r="G125" s="27"/>
      <c r="H125" s="27"/>
      <c r="I125" s="28"/>
      <c r="J125" s="28"/>
      <c r="K125" s="28"/>
      <c r="L125" s="28"/>
      <c r="M125" s="29"/>
      <c r="N125" s="40"/>
      <c r="O125" s="40"/>
      <c r="P125" s="40"/>
      <c r="Y125" s="17"/>
      <c r="Z125" s="17"/>
      <c r="AA125" s="17"/>
      <c r="AL125" s="17"/>
      <c r="AM125" s="17"/>
      <c r="AN125" s="17"/>
      <c r="AO125" s="17"/>
    </row>
    <row r="126" ht="17.25" customHeight="1">
      <c r="A126" s="19">
        <v>193705.0</v>
      </c>
      <c r="B126" s="26">
        <v>-0.0077</v>
      </c>
      <c r="C126" s="26">
        <v>-0.041217</v>
      </c>
      <c r="D126" s="27">
        <f t="shared" si="7"/>
        <v>-0.033517</v>
      </c>
      <c r="E126" s="28">
        <f t="shared" ref="E126:F126" si="136">LN(1+B126)</f>
        <v>-0.007729798062</v>
      </c>
      <c r="F126" s="28">
        <f t="shared" si="136"/>
        <v>-0.04209050708</v>
      </c>
      <c r="G126" s="27"/>
      <c r="H126" s="27"/>
      <c r="I126" s="28"/>
      <c r="J126" s="28"/>
      <c r="K126" s="28"/>
      <c r="L126" s="28"/>
      <c r="M126" s="29"/>
      <c r="N126" s="40"/>
      <c r="O126" s="40"/>
      <c r="P126" s="40"/>
      <c r="Y126" s="17"/>
      <c r="Z126" s="17"/>
      <c r="AA126" s="17"/>
      <c r="AL126" s="17"/>
      <c r="AM126" s="17"/>
      <c r="AN126" s="17"/>
      <c r="AO126" s="17"/>
    </row>
    <row r="127" ht="17.25" customHeight="1">
      <c r="A127" s="19">
        <v>193706.0</v>
      </c>
      <c r="B127" s="26">
        <v>-0.0418</v>
      </c>
      <c r="C127" s="26">
        <v>-0.106078</v>
      </c>
      <c r="D127" s="27">
        <f t="shared" si="7"/>
        <v>-0.064278</v>
      </c>
      <c r="E127" s="28">
        <f t="shared" ref="E127:F127" si="137">LN(1+B127)</f>
        <v>-0.04269875453</v>
      </c>
      <c r="F127" s="28">
        <f t="shared" si="137"/>
        <v>-0.1121367559</v>
      </c>
      <c r="G127" s="27"/>
      <c r="H127" s="27"/>
      <c r="I127" s="28"/>
      <c r="J127" s="28"/>
      <c r="K127" s="28"/>
      <c r="L127" s="28"/>
      <c r="M127" s="29"/>
      <c r="N127" s="40"/>
      <c r="O127" s="40"/>
      <c r="P127" s="40"/>
      <c r="Y127" s="17"/>
      <c r="Z127" s="17"/>
      <c r="AA127" s="17"/>
      <c r="AL127" s="17"/>
      <c r="AM127" s="17"/>
      <c r="AN127" s="17"/>
      <c r="AO127" s="17"/>
    </row>
    <row r="128" ht="17.25" customHeight="1">
      <c r="A128" s="19">
        <v>193707.0</v>
      </c>
      <c r="B128" s="26">
        <v>0.0894</v>
      </c>
      <c r="C128" s="26">
        <v>0.107965</v>
      </c>
      <c r="D128" s="27">
        <f t="shared" si="7"/>
        <v>0.018565</v>
      </c>
      <c r="E128" s="28">
        <f t="shared" ref="E128:F128" si="138">LN(1+B128)</f>
        <v>0.08562708597</v>
      </c>
      <c r="F128" s="28">
        <f t="shared" si="138"/>
        <v>0.1025249994</v>
      </c>
      <c r="G128" s="27"/>
      <c r="H128" s="27"/>
      <c r="I128" s="28"/>
      <c r="J128" s="28"/>
      <c r="K128" s="28"/>
      <c r="L128" s="28"/>
      <c r="M128" s="29"/>
      <c r="N128" s="40"/>
      <c r="O128" s="40"/>
      <c r="P128" s="40"/>
      <c r="Y128" s="17"/>
      <c r="Z128" s="17"/>
      <c r="AA128" s="17"/>
      <c r="AL128" s="17"/>
      <c r="AM128" s="17"/>
      <c r="AN128" s="17"/>
      <c r="AO128" s="17"/>
    </row>
    <row r="129" ht="17.25" customHeight="1">
      <c r="A129" s="19">
        <v>193708.0</v>
      </c>
      <c r="B129" s="26">
        <v>-0.0484</v>
      </c>
      <c r="C129" s="26">
        <v>-0.055952</v>
      </c>
      <c r="D129" s="27">
        <f t="shared" si="7"/>
        <v>-0.007552</v>
      </c>
      <c r="E129" s="28">
        <f t="shared" ref="E129:F129" si="139">LN(1+B129)</f>
        <v>-0.04961050055</v>
      </c>
      <c r="F129" s="28">
        <f t="shared" si="139"/>
        <v>-0.05757826667</v>
      </c>
      <c r="G129" s="27"/>
      <c r="H129" s="27"/>
      <c r="I129" s="28"/>
      <c r="J129" s="28"/>
      <c r="K129" s="28"/>
      <c r="L129" s="28"/>
      <c r="M129" s="29"/>
      <c r="N129" s="40"/>
      <c r="O129" s="40"/>
      <c r="P129" s="40"/>
      <c r="Y129" s="17"/>
      <c r="Z129" s="17"/>
      <c r="AA129" s="17"/>
      <c r="AL129" s="17"/>
      <c r="AM129" s="17"/>
      <c r="AN129" s="17"/>
      <c r="AO129" s="17"/>
    </row>
    <row r="130" ht="17.25" customHeight="1">
      <c r="A130" s="19">
        <v>193709.0</v>
      </c>
      <c r="B130" s="26">
        <v>-0.1357</v>
      </c>
      <c r="C130" s="26">
        <v>-0.230629</v>
      </c>
      <c r="D130" s="27">
        <f t="shared" si="7"/>
        <v>-0.094929</v>
      </c>
      <c r="E130" s="28">
        <f t="shared" ref="E130:F130" si="140">LN(1+B130)</f>
        <v>-0.1458353482</v>
      </c>
      <c r="F130" s="28">
        <f t="shared" si="140"/>
        <v>-0.2621819811</v>
      </c>
      <c r="G130" s="27"/>
      <c r="H130" s="27"/>
      <c r="I130" s="28"/>
      <c r="J130" s="28"/>
      <c r="K130" s="28"/>
      <c r="L130" s="28"/>
      <c r="M130" s="29"/>
      <c r="N130" s="40"/>
      <c r="O130" s="40"/>
      <c r="P130" s="40"/>
      <c r="Y130" s="17"/>
      <c r="Z130" s="17"/>
      <c r="AA130" s="17"/>
      <c r="AL130" s="17"/>
      <c r="AM130" s="17"/>
      <c r="AN130" s="17"/>
      <c r="AO130" s="17"/>
    </row>
    <row r="131" ht="17.25" customHeight="1">
      <c r="A131" s="19">
        <v>193710.0</v>
      </c>
      <c r="B131" s="26">
        <v>-0.0959</v>
      </c>
      <c r="C131" s="26">
        <v>-0.096555</v>
      </c>
      <c r="D131" s="27">
        <f t="shared" si="7"/>
        <v>-0.000655</v>
      </c>
      <c r="E131" s="28">
        <f t="shared" ref="E131:F131" si="141">LN(1+B131)</f>
        <v>-0.1008153052</v>
      </c>
      <c r="F131" s="28">
        <f t="shared" si="141"/>
        <v>-0.1015400452</v>
      </c>
      <c r="G131" s="27"/>
      <c r="H131" s="27"/>
      <c r="I131" s="28"/>
      <c r="J131" s="28"/>
      <c r="K131" s="28"/>
      <c r="L131" s="28"/>
      <c r="M131" s="29"/>
      <c r="N131" s="40"/>
      <c r="O131" s="40"/>
      <c r="P131" s="40"/>
      <c r="Y131" s="17"/>
      <c r="Z131" s="17"/>
      <c r="AA131" s="17"/>
      <c r="AL131" s="17"/>
      <c r="AM131" s="17"/>
      <c r="AN131" s="17"/>
      <c r="AO131" s="17"/>
    </row>
    <row r="132" ht="17.25" customHeight="1">
      <c r="A132" s="19">
        <v>193711.0</v>
      </c>
      <c r="B132" s="26">
        <v>-0.0829</v>
      </c>
      <c r="C132" s="26">
        <v>-0.118188</v>
      </c>
      <c r="D132" s="27">
        <f t="shared" si="7"/>
        <v>-0.035288</v>
      </c>
      <c r="E132" s="28">
        <f t="shared" ref="E132:F132" si="142">LN(1+B132)</f>
        <v>-0.08653876142</v>
      </c>
      <c r="F132" s="28">
        <f t="shared" si="142"/>
        <v>-0.1257763976</v>
      </c>
      <c r="G132" s="27"/>
      <c r="H132" s="27"/>
      <c r="I132" s="28"/>
      <c r="J132" s="28"/>
      <c r="K132" s="28"/>
      <c r="L132" s="28"/>
      <c r="M132" s="29"/>
      <c r="N132" s="40"/>
      <c r="O132" s="40"/>
      <c r="P132" s="40"/>
      <c r="Y132" s="17"/>
      <c r="Z132" s="17"/>
      <c r="AA132" s="17"/>
      <c r="AL132" s="17"/>
      <c r="AM132" s="17"/>
      <c r="AN132" s="17"/>
      <c r="AO132" s="17"/>
    </row>
    <row r="133" ht="17.25" customHeight="1">
      <c r="A133" s="19">
        <v>193712.0</v>
      </c>
      <c r="B133" s="26">
        <v>-0.0424</v>
      </c>
      <c r="C133" s="26">
        <v>-0.122871</v>
      </c>
      <c r="D133" s="27">
        <f t="shared" si="7"/>
        <v>-0.080471</v>
      </c>
      <c r="E133" s="28">
        <f t="shared" ref="E133:F133" si="143">LN(1+B133)</f>
        <v>-0.04332512474</v>
      </c>
      <c r="F133" s="28">
        <f t="shared" si="143"/>
        <v>-0.1311012051</v>
      </c>
      <c r="G133" s="27"/>
      <c r="H133" s="27"/>
      <c r="I133" s="28"/>
      <c r="J133" s="28"/>
      <c r="K133" s="28"/>
      <c r="L133" s="28"/>
      <c r="M133" s="29"/>
      <c r="N133" s="40"/>
      <c r="O133" s="40"/>
      <c r="P133" s="40"/>
      <c r="Y133" s="17"/>
      <c r="Z133" s="17"/>
      <c r="AA133" s="17"/>
      <c r="AL133" s="17"/>
      <c r="AM133" s="17"/>
      <c r="AN133" s="17"/>
      <c r="AO133" s="17"/>
    </row>
    <row r="134" ht="17.25" customHeight="1">
      <c r="A134" s="19">
        <v>193801.0</v>
      </c>
      <c r="B134" s="26">
        <v>0.0049</v>
      </c>
      <c r="C134" s="26">
        <v>0.03739</v>
      </c>
      <c r="D134" s="27">
        <f t="shared" si="7"/>
        <v>0.03249</v>
      </c>
      <c r="E134" s="28">
        <f t="shared" ref="E134:F134" si="144">LN(1+B134)</f>
        <v>0.004888034073</v>
      </c>
      <c r="F134" s="28">
        <f t="shared" si="144"/>
        <v>0.03670794341</v>
      </c>
      <c r="G134" s="27"/>
      <c r="H134" s="27"/>
      <c r="I134" s="28"/>
      <c r="J134" s="28"/>
      <c r="K134" s="28"/>
      <c r="L134" s="28"/>
      <c r="M134" s="29"/>
      <c r="N134" s="40"/>
      <c r="O134" s="40"/>
      <c r="P134" s="40"/>
      <c r="Y134" s="17"/>
      <c r="Z134" s="17"/>
      <c r="AA134" s="17"/>
      <c r="AL134" s="17"/>
      <c r="AM134" s="17"/>
      <c r="AN134" s="17"/>
      <c r="AO134" s="17"/>
    </row>
    <row r="135" ht="17.25" customHeight="1">
      <c r="A135" s="19">
        <v>193802.0</v>
      </c>
      <c r="B135" s="26">
        <v>0.0584</v>
      </c>
      <c r="C135" s="26">
        <v>0.047774</v>
      </c>
      <c r="D135" s="27">
        <f t="shared" si="7"/>
        <v>-0.010626</v>
      </c>
      <c r="E135" s="28">
        <f t="shared" ref="E135:F135" si="145">LN(1+B135)</f>
        <v>0.05675833382</v>
      </c>
      <c r="F135" s="28">
        <f t="shared" si="145"/>
        <v>0.04666791379</v>
      </c>
      <c r="G135" s="27"/>
      <c r="H135" s="27"/>
      <c r="I135" s="28"/>
      <c r="J135" s="28"/>
      <c r="K135" s="28"/>
      <c r="L135" s="28"/>
      <c r="M135" s="29"/>
      <c r="N135" s="40"/>
      <c r="O135" s="40"/>
      <c r="P135" s="40"/>
      <c r="Y135" s="17"/>
      <c r="Z135" s="17"/>
      <c r="AA135" s="17"/>
      <c r="AL135" s="17"/>
      <c r="AM135" s="17"/>
      <c r="AN135" s="17"/>
      <c r="AO135" s="17"/>
    </row>
    <row r="136" ht="17.25" customHeight="1">
      <c r="A136" s="19">
        <v>193803.0</v>
      </c>
      <c r="B136" s="26">
        <v>-0.2383</v>
      </c>
      <c r="C136" s="26">
        <v>-0.302127</v>
      </c>
      <c r="D136" s="27">
        <f t="shared" si="7"/>
        <v>-0.063827</v>
      </c>
      <c r="E136" s="28">
        <f t="shared" ref="E136:F136" si="146">LN(1+B136)</f>
        <v>-0.2722025016</v>
      </c>
      <c r="F136" s="28">
        <f t="shared" si="146"/>
        <v>-0.3597181412</v>
      </c>
      <c r="G136" s="27"/>
      <c r="H136" s="27"/>
      <c r="I136" s="28"/>
      <c r="J136" s="28"/>
      <c r="K136" s="28"/>
      <c r="L136" s="28"/>
      <c r="M136" s="29"/>
      <c r="N136" s="40"/>
      <c r="O136" s="40"/>
      <c r="P136" s="40"/>
      <c r="Y136" s="17"/>
      <c r="Z136" s="17"/>
      <c r="AA136" s="17"/>
      <c r="AL136" s="17"/>
      <c r="AM136" s="17"/>
      <c r="AN136" s="17"/>
      <c r="AO136" s="17"/>
    </row>
    <row r="137" ht="17.25" customHeight="1">
      <c r="A137" s="19">
        <v>193804.0</v>
      </c>
      <c r="B137" s="26">
        <v>0.1452</v>
      </c>
      <c r="C137" s="26">
        <v>0.204977</v>
      </c>
      <c r="D137" s="27">
        <f t="shared" si="7"/>
        <v>0.059777</v>
      </c>
      <c r="E137" s="28">
        <f t="shared" ref="E137:F137" si="147">LN(1+B137)</f>
        <v>0.1355792942</v>
      </c>
      <c r="F137" s="28">
        <f t="shared" si="147"/>
        <v>0.1864604796</v>
      </c>
      <c r="G137" s="27"/>
      <c r="H137" s="27"/>
      <c r="I137" s="28"/>
      <c r="J137" s="28"/>
      <c r="K137" s="28"/>
      <c r="L137" s="28"/>
      <c r="M137" s="29"/>
      <c r="N137" s="40"/>
      <c r="O137" s="40"/>
      <c r="P137" s="40"/>
      <c r="Y137" s="17"/>
      <c r="Z137" s="17"/>
      <c r="AA137" s="17"/>
      <c r="AL137" s="17"/>
      <c r="AM137" s="17"/>
      <c r="AN137" s="17"/>
      <c r="AO137" s="17"/>
    </row>
    <row r="138" ht="17.25" customHeight="1">
      <c r="A138" s="19">
        <v>193805.0</v>
      </c>
      <c r="B138" s="26">
        <v>-0.0383</v>
      </c>
      <c r="C138" s="26">
        <v>-0.055133</v>
      </c>
      <c r="D138" s="27">
        <f t="shared" si="7"/>
        <v>-0.016833</v>
      </c>
      <c r="E138" s="28">
        <f t="shared" ref="E138:F138" si="148">LN(1+B138)</f>
        <v>-0.03905272726</v>
      </c>
      <c r="F138" s="28">
        <f t="shared" si="148"/>
        <v>-0.05671110213</v>
      </c>
      <c r="G138" s="27"/>
      <c r="H138" s="27"/>
      <c r="I138" s="28"/>
      <c r="J138" s="28"/>
      <c r="K138" s="28"/>
      <c r="L138" s="28"/>
      <c r="M138" s="29"/>
      <c r="N138" s="40"/>
      <c r="O138" s="40"/>
      <c r="P138" s="40"/>
      <c r="Y138" s="17"/>
      <c r="Z138" s="17"/>
      <c r="AA138" s="17"/>
      <c r="AL138" s="17"/>
      <c r="AM138" s="17"/>
      <c r="AN138" s="17"/>
      <c r="AO138" s="17"/>
    </row>
    <row r="139" ht="17.25" customHeight="1">
      <c r="A139" s="19">
        <v>193806.0</v>
      </c>
      <c r="B139" s="26">
        <v>0.2387</v>
      </c>
      <c r="C139" s="26">
        <v>0.276117</v>
      </c>
      <c r="D139" s="27">
        <f t="shared" si="7"/>
        <v>0.037417</v>
      </c>
      <c r="E139" s="28">
        <f t="shared" ref="E139:F139" si="149">LN(1+B139)</f>
        <v>0.2140624426</v>
      </c>
      <c r="F139" s="28">
        <f t="shared" si="149"/>
        <v>0.2438218735</v>
      </c>
      <c r="G139" s="27"/>
      <c r="H139" s="27"/>
      <c r="I139" s="28"/>
      <c r="J139" s="28"/>
      <c r="K139" s="28"/>
      <c r="L139" s="28"/>
      <c r="M139" s="29"/>
      <c r="N139" s="40"/>
      <c r="O139" s="40"/>
      <c r="P139" s="40"/>
      <c r="Y139" s="17"/>
      <c r="Z139" s="17"/>
      <c r="AA139" s="17"/>
      <c r="AL139" s="17"/>
      <c r="AM139" s="17"/>
      <c r="AN139" s="17"/>
      <c r="AO139" s="17"/>
    </row>
    <row r="140" ht="17.25" customHeight="1">
      <c r="A140" s="19">
        <v>193807.0</v>
      </c>
      <c r="B140" s="26">
        <v>0.0733</v>
      </c>
      <c r="C140" s="26">
        <v>0.153633</v>
      </c>
      <c r="D140" s="27">
        <f t="shared" si="7"/>
        <v>0.080333</v>
      </c>
      <c r="E140" s="28">
        <f t="shared" ref="E140:F140" si="150">LN(1+B140)</f>
        <v>0.07073801451</v>
      </c>
      <c r="F140" s="28">
        <f t="shared" si="150"/>
        <v>0.1429160932</v>
      </c>
      <c r="G140" s="27"/>
      <c r="H140" s="27"/>
      <c r="I140" s="28"/>
      <c r="J140" s="28"/>
      <c r="K140" s="28"/>
      <c r="L140" s="28"/>
      <c r="M140" s="29"/>
      <c r="N140" s="40"/>
      <c r="O140" s="40"/>
      <c r="P140" s="40"/>
      <c r="Y140" s="17"/>
      <c r="Z140" s="17"/>
      <c r="AA140" s="17"/>
      <c r="AL140" s="17"/>
      <c r="AM140" s="17"/>
      <c r="AN140" s="17"/>
      <c r="AO140" s="17"/>
    </row>
    <row r="141" ht="17.25" customHeight="1">
      <c r="A141" s="19">
        <v>193808.0</v>
      </c>
      <c r="B141" s="26">
        <v>-0.0267</v>
      </c>
      <c r="C141" s="26">
        <v>-0.092856</v>
      </c>
      <c r="D141" s="27">
        <f t="shared" si="7"/>
        <v>-0.066156</v>
      </c>
      <c r="E141" s="28">
        <f t="shared" ref="E141:F141" si="151">LN(1+B141)</f>
        <v>-0.02706291955</v>
      </c>
      <c r="F141" s="28">
        <f t="shared" si="151"/>
        <v>-0.09745407631</v>
      </c>
      <c r="G141" s="27"/>
      <c r="H141" s="27"/>
      <c r="I141" s="28"/>
      <c r="J141" s="28"/>
      <c r="K141" s="28"/>
      <c r="L141" s="28"/>
      <c r="M141" s="29"/>
      <c r="N141" s="40"/>
      <c r="O141" s="40"/>
      <c r="P141" s="40"/>
      <c r="Y141" s="17"/>
      <c r="Z141" s="17"/>
      <c r="AA141" s="17"/>
      <c r="AL141" s="17"/>
      <c r="AM141" s="17"/>
      <c r="AN141" s="17"/>
      <c r="AO141" s="17"/>
    </row>
    <row r="142" ht="17.25" customHeight="1">
      <c r="A142" s="19">
        <v>193809.0</v>
      </c>
      <c r="B142" s="26">
        <v>0.0083</v>
      </c>
      <c r="C142" s="26">
        <v>-0.027862</v>
      </c>
      <c r="D142" s="27">
        <f t="shared" si="7"/>
        <v>-0.036162</v>
      </c>
      <c r="E142" s="28">
        <f t="shared" ref="E142:F142" si="152">LN(1+B142)</f>
        <v>0.008265744417</v>
      </c>
      <c r="F142" s="28">
        <f t="shared" si="152"/>
        <v>-0.02825750929</v>
      </c>
      <c r="G142" s="27"/>
      <c r="H142" s="27"/>
      <c r="I142" s="28"/>
      <c r="J142" s="28"/>
      <c r="K142" s="28"/>
      <c r="L142" s="28"/>
      <c r="M142" s="29"/>
      <c r="N142" s="40"/>
      <c r="O142" s="40"/>
      <c r="P142" s="40"/>
      <c r="Y142" s="17"/>
      <c r="Z142" s="17"/>
      <c r="AA142" s="17"/>
      <c r="AL142" s="17"/>
      <c r="AM142" s="17"/>
      <c r="AN142" s="17"/>
      <c r="AO142" s="17"/>
    </row>
    <row r="143" ht="17.25" customHeight="1">
      <c r="A143" s="19">
        <v>193810.0</v>
      </c>
      <c r="B143" s="26">
        <v>0.0781</v>
      </c>
      <c r="C143" s="26">
        <v>0.169041</v>
      </c>
      <c r="D143" s="27">
        <f t="shared" si="7"/>
        <v>0.090941</v>
      </c>
      <c r="E143" s="28">
        <f t="shared" ref="E143:F143" si="153">LN(1+B143)</f>
        <v>0.07520023256</v>
      </c>
      <c r="F143" s="28">
        <f t="shared" si="153"/>
        <v>0.1561837546</v>
      </c>
      <c r="G143" s="27"/>
      <c r="H143" s="27"/>
      <c r="I143" s="28"/>
      <c r="J143" s="28"/>
      <c r="K143" s="28"/>
      <c r="L143" s="28"/>
      <c r="M143" s="29"/>
      <c r="N143" s="40"/>
      <c r="O143" s="40"/>
      <c r="P143" s="40"/>
      <c r="Y143" s="17"/>
      <c r="Z143" s="17"/>
      <c r="AA143" s="17"/>
      <c r="AL143" s="17"/>
      <c r="AM143" s="17"/>
      <c r="AN143" s="17"/>
      <c r="AO143" s="17"/>
    </row>
    <row r="144" ht="17.25" customHeight="1">
      <c r="A144" s="19">
        <v>193811.0</v>
      </c>
      <c r="B144" s="26">
        <v>-0.0178</v>
      </c>
      <c r="C144" s="26">
        <v>-0.059225</v>
      </c>
      <c r="D144" s="27">
        <f t="shared" si="7"/>
        <v>-0.041425</v>
      </c>
      <c r="E144" s="28">
        <f t="shared" ref="E144:F144" si="154">LN(1+B144)</f>
        <v>-0.01796032538</v>
      </c>
      <c r="F144" s="28">
        <f t="shared" si="154"/>
        <v>-0.06105127532</v>
      </c>
      <c r="G144" s="27"/>
      <c r="H144" s="27"/>
      <c r="I144" s="28"/>
      <c r="J144" s="28"/>
      <c r="K144" s="28"/>
      <c r="L144" s="28"/>
      <c r="M144" s="29"/>
      <c r="N144" s="40"/>
      <c r="O144" s="40"/>
      <c r="P144" s="40"/>
      <c r="Y144" s="17"/>
      <c r="Z144" s="17"/>
      <c r="AA144" s="17"/>
      <c r="AL144" s="17"/>
      <c r="AM144" s="17"/>
      <c r="AN144" s="17"/>
      <c r="AO144" s="17"/>
    </row>
    <row r="145" ht="17.25" customHeight="1">
      <c r="A145" s="19">
        <v>193812.0</v>
      </c>
      <c r="B145" s="26">
        <v>0.0419</v>
      </c>
      <c r="C145" s="26">
        <v>0.015522</v>
      </c>
      <c r="D145" s="27">
        <f t="shared" si="7"/>
        <v>-0.026378</v>
      </c>
      <c r="E145" s="28">
        <f t="shared" ref="E145:F145" si="155">LN(1+B145)</f>
        <v>0.04104596944</v>
      </c>
      <c r="F145" s="28">
        <f t="shared" si="155"/>
        <v>0.01540276601</v>
      </c>
      <c r="G145" s="27"/>
      <c r="H145" s="27"/>
      <c r="I145" s="28"/>
      <c r="J145" s="28"/>
      <c r="K145" s="28"/>
      <c r="L145" s="28"/>
      <c r="M145" s="29"/>
      <c r="N145" s="40"/>
      <c r="O145" s="40"/>
      <c r="P145" s="40"/>
      <c r="Y145" s="17"/>
      <c r="Z145" s="17"/>
      <c r="AA145" s="17"/>
      <c r="AL145" s="17"/>
      <c r="AM145" s="17"/>
      <c r="AN145" s="17"/>
      <c r="AO145" s="17"/>
    </row>
    <row r="146" ht="17.25" customHeight="1">
      <c r="A146" s="19">
        <v>193901.0</v>
      </c>
      <c r="B146" s="26">
        <v>-0.0597</v>
      </c>
      <c r="C146" s="26">
        <v>-0.101457</v>
      </c>
      <c r="D146" s="27">
        <f t="shared" si="7"/>
        <v>-0.041757</v>
      </c>
      <c r="E146" s="28">
        <f t="shared" ref="E146:F146" si="156">LN(1+B146)</f>
        <v>-0.0615563057</v>
      </c>
      <c r="F146" s="28">
        <f t="shared" si="156"/>
        <v>-0.1069807164</v>
      </c>
      <c r="G146" s="27"/>
      <c r="H146" s="27"/>
      <c r="I146" s="28"/>
      <c r="J146" s="28"/>
      <c r="K146" s="28"/>
      <c r="L146" s="28"/>
      <c r="M146" s="29"/>
      <c r="N146" s="40"/>
      <c r="O146" s="40"/>
      <c r="P146" s="40"/>
      <c r="Y146" s="17"/>
      <c r="Z146" s="17"/>
      <c r="AA146" s="17"/>
      <c r="AL146" s="17"/>
      <c r="AM146" s="17"/>
      <c r="AN146" s="17"/>
      <c r="AO146" s="17"/>
    </row>
    <row r="147" ht="17.25" customHeight="1">
      <c r="A147" s="19">
        <v>193902.0</v>
      </c>
      <c r="B147" s="26">
        <v>0.0352</v>
      </c>
      <c r="C147" s="26">
        <v>0.062899</v>
      </c>
      <c r="D147" s="27">
        <f t="shared" si="7"/>
        <v>0.027699</v>
      </c>
      <c r="E147" s="28">
        <f t="shared" ref="E147:F147" si="157">LN(1+B147)</f>
        <v>0.03459464476</v>
      </c>
      <c r="F147" s="28">
        <f t="shared" si="157"/>
        <v>0.06100008073</v>
      </c>
      <c r="G147" s="27"/>
      <c r="H147" s="27"/>
      <c r="I147" s="28"/>
      <c r="J147" s="28"/>
      <c r="K147" s="28"/>
      <c r="L147" s="28"/>
      <c r="M147" s="29"/>
      <c r="N147" s="40"/>
      <c r="O147" s="40"/>
      <c r="P147" s="40"/>
      <c r="Y147" s="17"/>
      <c r="Z147" s="17"/>
      <c r="AA147" s="17"/>
      <c r="AL147" s="17"/>
      <c r="AM147" s="17"/>
      <c r="AN147" s="17"/>
      <c r="AO147" s="17"/>
    </row>
    <row r="148" ht="17.25" customHeight="1">
      <c r="A148" s="19">
        <v>193903.0</v>
      </c>
      <c r="B148" s="26">
        <v>-0.12</v>
      </c>
      <c r="C148" s="26">
        <v>-0.228516</v>
      </c>
      <c r="D148" s="27">
        <f t="shared" si="7"/>
        <v>-0.108516</v>
      </c>
      <c r="E148" s="28">
        <f t="shared" ref="E148:F148" si="158">LN(1+B148)</f>
        <v>-0.1278333715</v>
      </c>
      <c r="F148" s="28">
        <f t="shared" si="158"/>
        <v>-0.2594393462</v>
      </c>
      <c r="G148" s="27"/>
      <c r="H148" s="27"/>
      <c r="I148" s="28"/>
      <c r="J148" s="28"/>
      <c r="K148" s="28"/>
      <c r="L148" s="28"/>
      <c r="M148" s="29"/>
      <c r="N148" s="40"/>
      <c r="O148" s="40"/>
      <c r="P148" s="40"/>
      <c r="Y148" s="17"/>
      <c r="Z148" s="17"/>
      <c r="AA148" s="17"/>
      <c r="AL148" s="17"/>
      <c r="AM148" s="17"/>
      <c r="AN148" s="17"/>
      <c r="AO148" s="17"/>
    </row>
    <row r="149" ht="17.25" customHeight="1">
      <c r="A149" s="19">
        <v>193904.0</v>
      </c>
      <c r="B149" s="26">
        <v>-0.0018</v>
      </c>
      <c r="C149" s="26">
        <v>0.019743</v>
      </c>
      <c r="D149" s="27">
        <f t="shared" si="7"/>
        <v>0.021543</v>
      </c>
      <c r="E149" s="28">
        <f t="shared" ref="E149:F149" si="159">LN(1+B149)</f>
        <v>-0.001801621947</v>
      </c>
      <c r="F149" s="28">
        <f t="shared" si="159"/>
        <v>0.01955063476</v>
      </c>
      <c r="G149" s="27"/>
      <c r="H149" s="27"/>
      <c r="I149" s="28"/>
      <c r="J149" s="28"/>
      <c r="K149" s="28"/>
      <c r="L149" s="28"/>
      <c r="M149" s="29"/>
      <c r="N149" s="40"/>
      <c r="O149" s="40"/>
      <c r="P149" s="40"/>
      <c r="Y149" s="17"/>
      <c r="Z149" s="17"/>
      <c r="AA149" s="17"/>
      <c r="AL149" s="17"/>
      <c r="AM149" s="17"/>
      <c r="AN149" s="17"/>
      <c r="AO149" s="17"/>
    </row>
    <row r="150" ht="17.25" customHeight="1">
      <c r="A150" s="19">
        <v>193905.0</v>
      </c>
      <c r="B150" s="26">
        <v>0.0681</v>
      </c>
      <c r="C150" s="26">
        <v>0.098655</v>
      </c>
      <c r="D150" s="27">
        <f t="shared" si="7"/>
        <v>0.030555</v>
      </c>
      <c r="E150" s="28">
        <f t="shared" ref="E150:F150" si="160">LN(1+B150)</f>
        <v>0.06588136911</v>
      </c>
      <c r="F150" s="28">
        <f t="shared" si="160"/>
        <v>0.09408670439</v>
      </c>
      <c r="G150" s="27"/>
      <c r="H150" s="27"/>
      <c r="I150" s="28"/>
      <c r="J150" s="28"/>
      <c r="K150" s="28"/>
      <c r="L150" s="28"/>
      <c r="M150" s="29"/>
      <c r="N150" s="40"/>
      <c r="O150" s="40"/>
      <c r="P150" s="40"/>
      <c r="Y150" s="17"/>
      <c r="Z150" s="17"/>
      <c r="AA150" s="17"/>
      <c r="AL150" s="17"/>
      <c r="AM150" s="17"/>
      <c r="AN150" s="17"/>
      <c r="AO150" s="17"/>
    </row>
    <row r="151" ht="17.25" customHeight="1">
      <c r="A151" s="19">
        <v>193906.0</v>
      </c>
      <c r="B151" s="26">
        <v>-0.053</v>
      </c>
      <c r="C151" s="26">
        <v>-0.106753</v>
      </c>
      <c r="D151" s="27">
        <f t="shared" si="7"/>
        <v>-0.053753</v>
      </c>
      <c r="E151" s="28">
        <f t="shared" ref="E151:F151" si="161">LN(1+B151)</f>
        <v>-0.0544561858</v>
      </c>
      <c r="F151" s="28">
        <f t="shared" si="161"/>
        <v>-0.1128921406</v>
      </c>
      <c r="G151" s="27"/>
      <c r="H151" s="27"/>
      <c r="I151" s="28"/>
      <c r="J151" s="28"/>
      <c r="K151" s="28"/>
      <c r="L151" s="28"/>
      <c r="M151" s="29"/>
      <c r="N151" s="40"/>
      <c r="O151" s="40"/>
      <c r="P151" s="40"/>
      <c r="Y151" s="17"/>
      <c r="Z151" s="17"/>
      <c r="AA151" s="17"/>
      <c r="AL151" s="17"/>
      <c r="AM151" s="17"/>
      <c r="AN151" s="17"/>
      <c r="AO151" s="17"/>
    </row>
    <row r="152" ht="17.25" customHeight="1">
      <c r="A152" s="19">
        <v>193907.0</v>
      </c>
      <c r="B152" s="26">
        <v>0.1024</v>
      </c>
      <c r="C152" s="26">
        <v>0.136444</v>
      </c>
      <c r="D152" s="27">
        <f t="shared" si="7"/>
        <v>0.034044</v>
      </c>
      <c r="E152" s="28">
        <f t="shared" ref="E152:F152" si="162">LN(1+B152)</f>
        <v>0.09748962128</v>
      </c>
      <c r="F152" s="28">
        <f t="shared" si="162"/>
        <v>0.127904089</v>
      </c>
      <c r="G152" s="27"/>
      <c r="H152" s="27"/>
      <c r="I152" s="28"/>
      <c r="J152" s="28"/>
      <c r="K152" s="28"/>
      <c r="L152" s="28"/>
      <c r="M152" s="29"/>
      <c r="N152" s="40"/>
      <c r="O152" s="40"/>
      <c r="P152" s="40"/>
      <c r="Y152" s="17"/>
      <c r="Z152" s="17"/>
      <c r="AA152" s="17"/>
      <c r="AL152" s="17"/>
      <c r="AM152" s="17"/>
      <c r="AN152" s="17"/>
      <c r="AO152" s="17"/>
    </row>
    <row r="153" ht="17.25" customHeight="1">
      <c r="A153" s="19">
        <v>193908.0</v>
      </c>
      <c r="B153" s="26">
        <v>-0.0669</v>
      </c>
      <c r="C153" s="26">
        <v>-0.1261</v>
      </c>
      <c r="D153" s="27">
        <f t="shared" si="7"/>
        <v>-0.0592</v>
      </c>
      <c r="E153" s="28">
        <f t="shared" ref="E153:F153" si="163">LN(1+B153)</f>
        <v>-0.06924290274</v>
      </c>
      <c r="F153" s="28">
        <f t="shared" si="163"/>
        <v>-0.1347893263</v>
      </c>
      <c r="G153" s="27"/>
      <c r="H153" s="27"/>
      <c r="I153" s="28"/>
      <c r="J153" s="28"/>
      <c r="K153" s="28"/>
      <c r="L153" s="28"/>
      <c r="M153" s="29"/>
      <c r="N153" s="40"/>
      <c r="O153" s="40"/>
      <c r="P153" s="40"/>
      <c r="Y153" s="17"/>
      <c r="Z153" s="17"/>
      <c r="AA153" s="17"/>
      <c r="AL153" s="17"/>
      <c r="AM153" s="17"/>
      <c r="AN153" s="17"/>
      <c r="AO153" s="17"/>
    </row>
    <row r="154" ht="17.25" customHeight="1">
      <c r="A154" s="19">
        <v>193909.0</v>
      </c>
      <c r="B154" s="26">
        <v>0.1689</v>
      </c>
      <c r="C154" s="26">
        <v>0.549528</v>
      </c>
      <c r="D154" s="27">
        <f t="shared" si="7"/>
        <v>0.380628</v>
      </c>
      <c r="E154" s="28">
        <f t="shared" ref="E154:F154" si="164">LN(1+B154)</f>
        <v>0.1560631356</v>
      </c>
      <c r="F154" s="28">
        <f t="shared" si="164"/>
        <v>0.4379503684</v>
      </c>
      <c r="G154" s="27"/>
      <c r="H154" s="27"/>
      <c r="I154" s="28"/>
      <c r="J154" s="28"/>
      <c r="K154" s="28"/>
      <c r="L154" s="28"/>
      <c r="M154" s="29"/>
      <c r="N154" s="40"/>
      <c r="O154" s="40"/>
      <c r="P154" s="40"/>
      <c r="Y154" s="17"/>
      <c r="Z154" s="17"/>
      <c r="AA154" s="17"/>
      <c r="AL154" s="17"/>
      <c r="AM154" s="17"/>
      <c r="AN154" s="17"/>
      <c r="AO154" s="17"/>
    </row>
    <row r="155" ht="17.25" customHeight="1">
      <c r="A155" s="19">
        <v>193910.0</v>
      </c>
      <c r="B155" s="26">
        <v>-0.0053</v>
      </c>
      <c r="C155" s="26">
        <v>-0.050048</v>
      </c>
      <c r="D155" s="27">
        <f t="shared" si="7"/>
        <v>-0.044748</v>
      </c>
      <c r="E155" s="28">
        <f t="shared" ref="E155:F155" si="165">LN(1+B155)</f>
        <v>-0.005314094824</v>
      </c>
      <c r="F155" s="28">
        <f t="shared" si="165"/>
        <v>-0.05134382198</v>
      </c>
      <c r="G155" s="27"/>
      <c r="H155" s="27"/>
      <c r="I155" s="28"/>
      <c r="J155" s="28"/>
      <c r="K155" s="28"/>
      <c r="L155" s="28"/>
      <c r="M155" s="29"/>
      <c r="N155" s="40"/>
      <c r="O155" s="40"/>
      <c r="P155" s="40"/>
      <c r="Y155" s="17"/>
      <c r="Z155" s="17"/>
      <c r="AA155" s="17"/>
      <c r="AL155" s="17"/>
      <c r="AM155" s="17"/>
      <c r="AN155" s="17"/>
      <c r="AO155" s="17"/>
    </row>
    <row r="156" ht="17.25" customHeight="1">
      <c r="A156" s="19">
        <v>193911.0</v>
      </c>
      <c r="B156" s="26">
        <v>-0.0362</v>
      </c>
      <c r="C156" s="26">
        <v>-0.13814</v>
      </c>
      <c r="D156" s="27">
        <f t="shared" si="7"/>
        <v>-0.10194</v>
      </c>
      <c r="E156" s="28">
        <f t="shared" ref="E156:F156" si="166">LN(1+B156)</f>
        <v>-0.03687147478</v>
      </c>
      <c r="F156" s="28">
        <f t="shared" si="166"/>
        <v>-0.1486624345</v>
      </c>
      <c r="G156" s="27"/>
      <c r="H156" s="27"/>
      <c r="I156" s="28"/>
      <c r="J156" s="28"/>
      <c r="K156" s="28"/>
      <c r="L156" s="28"/>
      <c r="M156" s="29"/>
      <c r="N156" s="40"/>
      <c r="O156" s="40"/>
      <c r="P156" s="40"/>
      <c r="Y156" s="17"/>
      <c r="Z156" s="17"/>
      <c r="AA156" s="17"/>
      <c r="AL156" s="17"/>
      <c r="AM156" s="17"/>
      <c r="AN156" s="17"/>
      <c r="AO156" s="17"/>
    </row>
    <row r="157" ht="17.25" customHeight="1">
      <c r="A157" s="19">
        <v>193912.0</v>
      </c>
      <c r="B157" s="26">
        <v>0.0303</v>
      </c>
      <c r="C157" s="26">
        <v>0.003533</v>
      </c>
      <c r="D157" s="27">
        <f t="shared" si="7"/>
        <v>-0.026767</v>
      </c>
      <c r="E157" s="28">
        <f t="shared" ref="E157:F157" si="167">LN(1+B157)</f>
        <v>0.02985002197</v>
      </c>
      <c r="F157" s="28">
        <f t="shared" si="167"/>
        <v>0.003526773616</v>
      </c>
      <c r="G157" s="27"/>
      <c r="H157" s="27"/>
      <c r="I157" s="28"/>
      <c r="J157" s="28"/>
      <c r="K157" s="28"/>
      <c r="L157" s="28"/>
      <c r="M157" s="29"/>
      <c r="N157" s="40"/>
      <c r="O157" s="40"/>
      <c r="P157" s="40"/>
      <c r="Y157" s="17"/>
      <c r="Z157" s="17"/>
      <c r="AA157" s="17"/>
      <c r="AL157" s="17"/>
      <c r="AM157" s="17"/>
      <c r="AN157" s="17"/>
      <c r="AO157" s="17"/>
    </row>
    <row r="158" ht="17.25" customHeight="1">
      <c r="A158" s="19">
        <v>194001.0</v>
      </c>
      <c r="B158" s="26">
        <v>-0.0241</v>
      </c>
      <c r="C158" s="26">
        <v>-0.028359</v>
      </c>
      <c r="D158" s="27">
        <f t="shared" si="7"/>
        <v>-0.004259</v>
      </c>
      <c r="E158" s="28">
        <f t="shared" ref="E158:F158" si="168">LN(1+B158)</f>
        <v>-0.02439515683</v>
      </c>
      <c r="F158" s="28">
        <f t="shared" si="168"/>
        <v>-0.02876888431</v>
      </c>
      <c r="G158" s="27"/>
      <c r="H158" s="27"/>
      <c r="I158" s="28"/>
      <c r="J158" s="28"/>
      <c r="K158" s="28"/>
      <c r="L158" s="28"/>
      <c r="M158" s="29"/>
      <c r="N158" s="40"/>
      <c r="O158" s="40"/>
      <c r="P158" s="40"/>
      <c r="Y158" s="17"/>
      <c r="Z158" s="17"/>
      <c r="AA158" s="17"/>
      <c r="AL158" s="17"/>
      <c r="AM158" s="17"/>
      <c r="AN158" s="17"/>
      <c r="AO158" s="17"/>
    </row>
    <row r="159" ht="17.25" customHeight="1">
      <c r="A159" s="19">
        <v>194002.0</v>
      </c>
      <c r="B159" s="26">
        <v>0.0144</v>
      </c>
      <c r="C159" s="26">
        <v>0.031638</v>
      </c>
      <c r="D159" s="27">
        <f t="shared" si="7"/>
        <v>0.017238</v>
      </c>
      <c r="E159" s="28">
        <f t="shared" ref="E159:F159" si="169">LN(1+B159)</f>
        <v>0.0142973047</v>
      </c>
      <c r="F159" s="28">
        <f t="shared" si="169"/>
        <v>0.03114783033</v>
      </c>
      <c r="G159" s="27"/>
      <c r="H159" s="27"/>
      <c r="I159" s="28"/>
      <c r="J159" s="28"/>
      <c r="K159" s="28"/>
      <c r="L159" s="28"/>
      <c r="M159" s="29"/>
      <c r="N159" s="40"/>
      <c r="O159" s="40"/>
      <c r="P159" s="40"/>
      <c r="Y159" s="17"/>
      <c r="Z159" s="17"/>
      <c r="AA159" s="17"/>
      <c r="AL159" s="17"/>
      <c r="AM159" s="17"/>
      <c r="AN159" s="17"/>
      <c r="AO159" s="17"/>
    </row>
    <row r="160" ht="17.25" customHeight="1">
      <c r="A160" s="19">
        <v>194003.0</v>
      </c>
      <c r="B160" s="26">
        <v>0.0205</v>
      </c>
      <c r="C160" s="26">
        <v>0.022805</v>
      </c>
      <c r="D160" s="27">
        <f t="shared" si="7"/>
        <v>0.002305</v>
      </c>
      <c r="E160" s="28">
        <f t="shared" ref="E160:F160" si="170">LN(1+B160)</f>
        <v>0.02029270327</v>
      </c>
      <c r="F160" s="28">
        <f t="shared" si="170"/>
        <v>0.02254885296</v>
      </c>
      <c r="G160" s="27"/>
      <c r="H160" s="27"/>
      <c r="I160" s="28"/>
      <c r="J160" s="28"/>
      <c r="K160" s="28"/>
      <c r="L160" s="28"/>
      <c r="M160" s="29"/>
      <c r="N160" s="40"/>
      <c r="O160" s="40"/>
      <c r="P160" s="40"/>
      <c r="Y160" s="17"/>
      <c r="Z160" s="17"/>
      <c r="AA160" s="17"/>
      <c r="AL160" s="17"/>
      <c r="AM160" s="17"/>
      <c r="AN160" s="17"/>
      <c r="AO160" s="17"/>
    </row>
    <row r="161" ht="17.25" customHeight="1">
      <c r="A161" s="19">
        <v>194004.0</v>
      </c>
      <c r="B161" s="26">
        <v>0.0022</v>
      </c>
      <c r="C161" s="26">
        <v>0.040917</v>
      </c>
      <c r="D161" s="27">
        <f t="shared" si="7"/>
        <v>0.038717</v>
      </c>
      <c r="E161" s="28">
        <f t="shared" ref="E161:F161" si="171">LN(1+B161)</f>
        <v>0.002197583543</v>
      </c>
      <c r="F161" s="28">
        <f t="shared" si="171"/>
        <v>0.04010205543</v>
      </c>
      <c r="G161" s="27"/>
      <c r="H161" s="27"/>
      <c r="I161" s="28"/>
      <c r="J161" s="28"/>
      <c r="K161" s="28"/>
      <c r="L161" s="28"/>
      <c r="M161" s="29"/>
      <c r="N161" s="40"/>
      <c r="O161" s="40"/>
      <c r="P161" s="40"/>
      <c r="Y161" s="17"/>
      <c r="Z161" s="17"/>
      <c r="AA161" s="17"/>
      <c r="AL161" s="17"/>
      <c r="AM161" s="17"/>
      <c r="AN161" s="17"/>
      <c r="AO161" s="17"/>
    </row>
    <row r="162" ht="17.25" customHeight="1">
      <c r="A162" s="19">
        <v>194005.0</v>
      </c>
      <c r="B162" s="26">
        <v>-0.2197</v>
      </c>
      <c r="C162" s="26">
        <v>-0.324317</v>
      </c>
      <c r="D162" s="27">
        <f t="shared" si="7"/>
        <v>-0.104617</v>
      </c>
      <c r="E162" s="28">
        <f t="shared" ref="E162:F162" si="172">LN(1+B162)</f>
        <v>-0.2480768179</v>
      </c>
      <c r="F162" s="28">
        <f t="shared" si="172"/>
        <v>-0.3920312478</v>
      </c>
      <c r="G162" s="27"/>
      <c r="H162" s="27"/>
      <c r="I162" s="28"/>
      <c r="J162" s="28"/>
      <c r="K162" s="28"/>
      <c r="L162" s="28"/>
      <c r="M162" s="29"/>
      <c r="N162" s="40"/>
      <c r="O162" s="40"/>
      <c r="P162" s="40"/>
      <c r="Y162" s="17"/>
      <c r="Z162" s="17"/>
      <c r="AA162" s="17"/>
      <c r="AL162" s="17"/>
      <c r="AM162" s="17"/>
      <c r="AN162" s="17"/>
      <c r="AO162" s="17"/>
    </row>
    <row r="163" ht="17.25" customHeight="1">
      <c r="A163" s="19">
        <v>194006.0</v>
      </c>
      <c r="B163" s="26">
        <v>0.0667</v>
      </c>
      <c r="C163" s="26">
        <v>0.079843</v>
      </c>
      <c r="D163" s="27">
        <f t="shared" si="7"/>
        <v>0.013143</v>
      </c>
      <c r="E163" s="28">
        <f t="shared" ref="E163:F163" si="173">LN(1+B163)</f>
        <v>0.06456977065</v>
      </c>
      <c r="F163" s="28">
        <f t="shared" si="173"/>
        <v>0.0768156602</v>
      </c>
      <c r="G163" s="27"/>
      <c r="H163" s="27"/>
      <c r="I163" s="28"/>
      <c r="J163" s="28"/>
      <c r="K163" s="28"/>
      <c r="L163" s="28"/>
      <c r="M163" s="29"/>
      <c r="N163" s="40"/>
      <c r="O163" s="40"/>
      <c r="P163" s="40"/>
      <c r="Y163" s="17"/>
      <c r="Z163" s="17"/>
      <c r="AA163" s="17"/>
      <c r="AL163" s="17"/>
      <c r="AM163" s="17"/>
      <c r="AN163" s="17"/>
      <c r="AO163" s="17"/>
    </row>
    <row r="164" ht="17.25" customHeight="1">
      <c r="A164" s="19">
        <v>194007.0</v>
      </c>
      <c r="B164" s="26">
        <v>0.0317</v>
      </c>
      <c r="C164" s="26">
        <v>0.033227</v>
      </c>
      <c r="D164" s="27">
        <f t="shared" si="7"/>
        <v>0.001527</v>
      </c>
      <c r="E164" s="28">
        <f t="shared" ref="E164:F164" si="174">LN(1+B164)</f>
        <v>0.03120792712</v>
      </c>
      <c r="F164" s="28">
        <f t="shared" si="174"/>
        <v>0.0326869143</v>
      </c>
      <c r="G164" s="27"/>
      <c r="H164" s="27"/>
      <c r="I164" s="28"/>
      <c r="J164" s="28"/>
      <c r="K164" s="28"/>
      <c r="L164" s="28"/>
      <c r="M164" s="29"/>
      <c r="N164" s="40"/>
      <c r="O164" s="40"/>
      <c r="P164" s="40"/>
      <c r="Y164" s="17"/>
      <c r="Z164" s="17"/>
      <c r="AA164" s="17"/>
      <c r="AL164" s="17"/>
      <c r="AM164" s="17"/>
      <c r="AN164" s="17"/>
      <c r="AO164" s="17"/>
    </row>
    <row r="165" ht="17.25" customHeight="1">
      <c r="A165" s="19">
        <v>194008.0</v>
      </c>
      <c r="B165" s="26">
        <v>0.0218</v>
      </c>
      <c r="C165" s="26">
        <v>0.018886</v>
      </c>
      <c r="D165" s="27">
        <f t="shared" si="7"/>
        <v>-0.002914</v>
      </c>
      <c r="E165" s="28">
        <f t="shared" ref="E165:F165" si="175">LN(1+B165)</f>
        <v>0.02156577791</v>
      </c>
      <c r="F165" s="28">
        <f t="shared" si="175"/>
        <v>0.0187098736</v>
      </c>
      <c r="G165" s="27"/>
      <c r="H165" s="27"/>
      <c r="I165" s="28"/>
      <c r="J165" s="28"/>
      <c r="K165" s="28"/>
      <c r="L165" s="28"/>
      <c r="M165" s="29"/>
      <c r="N165" s="40"/>
      <c r="O165" s="40"/>
      <c r="P165" s="40"/>
      <c r="Y165" s="17"/>
      <c r="Z165" s="17"/>
      <c r="AA165" s="17"/>
      <c r="AL165" s="17"/>
      <c r="AM165" s="17"/>
      <c r="AN165" s="17"/>
      <c r="AO165" s="17"/>
    </row>
    <row r="166" ht="17.25" customHeight="1">
      <c r="A166" s="19">
        <v>194009.0</v>
      </c>
      <c r="B166" s="26">
        <v>0.0239</v>
      </c>
      <c r="C166" s="26">
        <v>0.052039</v>
      </c>
      <c r="D166" s="27">
        <f t="shared" si="7"/>
        <v>0.028139</v>
      </c>
      <c r="E166" s="28">
        <f t="shared" ref="E166:F166" si="176">LN(1+B166)</f>
        <v>0.0236188656</v>
      </c>
      <c r="F166" s="28">
        <f t="shared" si="176"/>
        <v>0.05073018587</v>
      </c>
      <c r="G166" s="27"/>
      <c r="H166" s="27"/>
      <c r="I166" s="28"/>
      <c r="J166" s="28"/>
      <c r="K166" s="28"/>
      <c r="L166" s="28"/>
      <c r="M166" s="29"/>
      <c r="N166" s="40"/>
      <c r="O166" s="40"/>
      <c r="P166" s="40"/>
      <c r="Y166" s="17"/>
      <c r="Z166" s="17"/>
      <c r="AA166" s="17"/>
      <c r="AL166" s="17"/>
      <c r="AM166" s="17"/>
      <c r="AN166" s="17"/>
      <c r="AO166" s="17"/>
    </row>
    <row r="167" ht="17.25" customHeight="1">
      <c r="A167" s="19">
        <v>194010.0</v>
      </c>
      <c r="B167" s="26">
        <v>0.0302</v>
      </c>
      <c r="C167" s="26">
        <v>0.062944</v>
      </c>
      <c r="D167" s="27">
        <f t="shared" si="7"/>
        <v>0.032744</v>
      </c>
      <c r="E167" s="28">
        <f t="shared" ref="E167:F167" si="177">LN(1+B167)</f>
        <v>0.02975295815</v>
      </c>
      <c r="F167" s="28">
        <f t="shared" si="177"/>
        <v>0.06104241688</v>
      </c>
      <c r="G167" s="27"/>
      <c r="H167" s="27"/>
      <c r="I167" s="28"/>
      <c r="J167" s="28"/>
      <c r="K167" s="28"/>
      <c r="L167" s="28"/>
      <c r="M167" s="29"/>
      <c r="N167" s="40"/>
      <c r="O167" s="40"/>
      <c r="P167" s="40"/>
      <c r="Y167" s="17"/>
      <c r="Z167" s="17"/>
      <c r="AA167" s="17"/>
      <c r="AL167" s="17"/>
      <c r="AM167" s="17"/>
      <c r="AN167" s="17"/>
      <c r="AO167" s="17"/>
    </row>
    <row r="168" ht="17.25" customHeight="1">
      <c r="A168" s="19">
        <v>194011.0</v>
      </c>
      <c r="B168" s="26">
        <v>-0.0161</v>
      </c>
      <c r="C168" s="26">
        <v>0.001738</v>
      </c>
      <c r="D168" s="27">
        <f t="shared" si="7"/>
        <v>0.017838</v>
      </c>
      <c r="E168" s="28">
        <f t="shared" ref="E168:F168" si="178">LN(1+B168)</f>
        <v>-0.01623101311</v>
      </c>
      <c r="F168" s="28">
        <f t="shared" si="178"/>
        <v>0.001736491426</v>
      </c>
      <c r="G168" s="27"/>
      <c r="H168" s="27"/>
      <c r="I168" s="28"/>
      <c r="J168" s="28"/>
      <c r="K168" s="28"/>
      <c r="L168" s="28"/>
      <c r="M168" s="29"/>
      <c r="N168" s="40"/>
      <c r="O168" s="40"/>
      <c r="P168" s="40"/>
      <c r="Y168" s="17"/>
      <c r="Z168" s="17"/>
      <c r="AA168" s="17"/>
      <c r="AL168" s="17"/>
      <c r="AM168" s="17"/>
      <c r="AN168" s="17"/>
      <c r="AO168" s="17"/>
    </row>
    <row r="169" ht="17.25" customHeight="1">
      <c r="A169" s="19">
        <v>194012.0</v>
      </c>
      <c r="B169" s="26">
        <v>0.0069</v>
      </c>
      <c r="C169" s="26">
        <v>-0.022785</v>
      </c>
      <c r="D169" s="27">
        <f t="shared" si="7"/>
        <v>-0.029685</v>
      </c>
      <c r="E169" s="28">
        <f t="shared" ref="E169:F169" si="179">LN(1+B169)</f>
        <v>0.006876303939</v>
      </c>
      <c r="F169" s="28">
        <f t="shared" si="179"/>
        <v>-0.02304858974</v>
      </c>
      <c r="G169" s="27"/>
      <c r="H169" s="27"/>
      <c r="I169" s="28"/>
      <c r="J169" s="28"/>
      <c r="K169" s="28"/>
      <c r="L169" s="28"/>
      <c r="M169" s="29"/>
      <c r="N169" s="40"/>
      <c r="O169" s="40"/>
      <c r="P169" s="40"/>
      <c r="Y169" s="17"/>
      <c r="Z169" s="17"/>
      <c r="AA169" s="17"/>
      <c r="AL169" s="17"/>
      <c r="AM169" s="17"/>
      <c r="AN169" s="17"/>
      <c r="AO169" s="17"/>
    </row>
    <row r="170" ht="17.25" customHeight="1">
      <c r="A170" s="19">
        <v>194101.0</v>
      </c>
      <c r="B170" s="26">
        <v>-0.0418</v>
      </c>
      <c r="C170" s="26">
        <v>-0.003066</v>
      </c>
      <c r="D170" s="27">
        <f t="shared" si="7"/>
        <v>0.038734</v>
      </c>
      <c r="E170" s="28">
        <f t="shared" ref="E170:F170" si="180">LN(1+B170)</f>
        <v>-0.04269875453</v>
      </c>
      <c r="F170" s="28">
        <f t="shared" si="180"/>
        <v>-0.003070709807</v>
      </c>
      <c r="G170" s="27"/>
      <c r="H170" s="27"/>
      <c r="I170" s="28"/>
      <c r="J170" s="28"/>
      <c r="K170" s="28"/>
      <c r="L170" s="28"/>
      <c r="M170" s="29"/>
      <c r="N170" s="40"/>
      <c r="O170" s="40"/>
      <c r="P170" s="40"/>
      <c r="Y170" s="17"/>
      <c r="Z170" s="17"/>
      <c r="AA170" s="17"/>
      <c r="AL170" s="17"/>
      <c r="AM170" s="17"/>
      <c r="AN170" s="17"/>
      <c r="AO170" s="17"/>
    </row>
    <row r="171" ht="17.25" customHeight="1">
      <c r="A171" s="19">
        <v>194102.0</v>
      </c>
      <c r="B171" s="26">
        <v>-0.0144</v>
      </c>
      <c r="C171" s="26">
        <v>-0.028879</v>
      </c>
      <c r="D171" s="27">
        <f t="shared" si="7"/>
        <v>-0.014479</v>
      </c>
      <c r="E171" s="28">
        <f t="shared" ref="E171:F171" si="181">LN(1+B171)</f>
        <v>-0.0145046862</v>
      </c>
      <c r="F171" s="28">
        <f t="shared" si="181"/>
        <v>-0.02930420465</v>
      </c>
      <c r="G171" s="27"/>
      <c r="H171" s="27"/>
      <c r="I171" s="28"/>
      <c r="J171" s="28"/>
      <c r="K171" s="28"/>
      <c r="L171" s="28"/>
      <c r="M171" s="29"/>
      <c r="N171" s="40"/>
      <c r="O171" s="40"/>
      <c r="P171" s="40"/>
      <c r="Y171" s="17"/>
      <c r="Z171" s="17"/>
      <c r="AA171" s="17"/>
      <c r="AL171" s="17"/>
      <c r="AM171" s="17"/>
      <c r="AN171" s="17"/>
      <c r="AO171" s="17"/>
    </row>
    <row r="172" ht="17.25" customHeight="1">
      <c r="A172" s="19">
        <v>194103.0</v>
      </c>
      <c r="B172" s="26">
        <v>0.0085</v>
      </c>
      <c r="C172" s="26">
        <v>0.037745</v>
      </c>
      <c r="D172" s="27">
        <f t="shared" si="7"/>
        <v>0.029245</v>
      </c>
      <c r="E172" s="28">
        <f t="shared" ref="E172:F172" si="182">LN(1+B172)</f>
        <v>0.008464078412</v>
      </c>
      <c r="F172" s="28">
        <f t="shared" si="182"/>
        <v>0.03705008982</v>
      </c>
      <c r="G172" s="27"/>
      <c r="H172" s="27"/>
      <c r="I172" s="28"/>
      <c r="J172" s="28"/>
      <c r="K172" s="28"/>
      <c r="L172" s="28"/>
      <c r="M172" s="29"/>
      <c r="N172" s="40"/>
      <c r="O172" s="40"/>
      <c r="P172" s="40"/>
      <c r="Y172" s="17"/>
      <c r="Z172" s="17"/>
      <c r="AA172" s="17"/>
      <c r="AL172" s="17"/>
      <c r="AM172" s="17"/>
      <c r="AN172" s="17"/>
      <c r="AO172" s="17"/>
    </row>
    <row r="173" ht="17.25" customHeight="1">
      <c r="A173" s="19">
        <v>194104.0</v>
      </c>
      <c r="B173" s="26">
        <v>-0.0547</v>
      </c>
      <c r="C173" s="26">
        <v>-0.052001</v>
      </c>
      <c r="D173" s="27">
        <f t="shared" si="7"/>
        <v>0.002699</v>
      </c>
      <c r="E173" s="28">
        <f t="shared" ref="E173:F173" si="183">LN(1+B173)</f>
        <v>-0.05625294155</v>
      </c>
      <c r="F173" s="28">
        <f t="shared" si="183"/>
        <v>-0.05340183158</v>
      </c>
      <c r="G173" s="27"/>
      <c r="H173" s="27"/>
      <c r="I173" s="28"/>
      <c r="J173" s="28"/>
      <c r="K173" s="28"/>
      <c r="L173" s="28"/>
      <c r="M173" s="29"/>
      <c r="N173" s="40"/>
      <c r="O173" s="40"/>
      <c r="P173" s="40"/>
      <c r="Y173" s="17"/>
      <c r="Z173" s="17"/>
      <c r="AA173" s="17"/>
      <c r="AL173" s="17"/>
      <c r="AM173" s="17"/>
      <c r="AN173" s="17"/>
      <c r="AO173" s="17"/>
    </row>
    <row r="174" ht="17.25" customHeight="1">
      <c r="A174" s="19">
        <v>194105.0</v>
      </c>
      <c r="B174" s="26">
        <v>0.0139</v>
      </c>
      <c r="C174" s="26">
        <v>0.015458</v>
      </c>
      <c r="D174" s="27">
        <f t="shared" si="7"/>
        <v>0.001558</v>
      </c>
      <c r="E174" s="28">
        <f t="shared" ref="E174:F174" si="184">LN(1+B174)</f>
        <v>0.01380428098</v>
      </c>
      <c r="F174" s="28">
        <f t="shared" si="184"/>
        <v>0.01533974225</v>
      </c>
      <c r="G174" s="27"/>
      <c r="H174" s="27"/>
      <c r="I174" s="28"/>
      <c r="J174" s="28"/>
      <c r="K174" s="28"/>
      <c r="L174" s="28"/>
      <c r="M174" s="29"/>
      <c r="N174" s="40"/>
      <c r="O174" s="40"/>
      <c r="P174" s="40"/>
      <c r="Y174" s="17"/>
      <c r="Z174" s="17"/>
      <c r="AA174" s="17"/>
      <c r="AL174" s="17"/>
      <c r="AM174" s="17"/>
      <c r="AN174" s="17"/>
      <c r="AO174" s="17"/>
    </row>
    <row r="175" ht="17.25" customHeight="1">
      <c r="A175" s="19">
        <v>194106.0</v>
      </c>
      <c r="B175" s="26">
        <v>0.0583</v>
      </c>
      <c r="C175" s="26">
        <v>0.0846</v>
      </c>
      <c r="D175" s="27">
        <f t="shared" si="7"/>
        <v>0.0263</v>
      </c>
      <c r="E175" s="28">
        <f t="shared" ref="E175:F175" si="185">LN(1+B175)</f>
        <v>0.05666384712</v>
      </c>
      <c r="F175" s="28">
        <f t="shared" si="185"/>
        <v>0.08121125542</v>
      </c>
      <c r="G175" s="27"/>
      <c r="H175" s="27"/>
      <c r="I175" s="28"/>
      <c r="J175" s="28"/>
      <c r="K175" s="28"/>
      <c r="L175" s="28"/>
      <c r="M175" s="29"/>
      <c r="N175" s="40"/>
      <c r="O175" s="40"/>
      <c r="P175" s="40"/>
      <c r="Y175" s="17"/>
      <c r="Z175" s="17"/>
      <c r="AA175" s="17"/>
      <c r="AL175" s="17"/>
      <c r="AM175" s="17"/>
      <c r="AN175" s="17"/>
      <c r="AO175" s="17"/>
    </row>
    <row r="176" ht="17.25" customHeight="1">
      <c r="A176" s="19">
        <v>194107.0</v>
      </c>
      <c r="B176" s="26">
        <v>0.059</v>
      </c>
      <c r="C176" s="26">
        <v>0.185406</v>
      </c>
      <c r="D176" s="27">
        <f t="shared" si="7"/>
        <v>0.126406</v>
      </c>
      <c r="E176" s="28">
        <f t="shared" ref="E176:F176" si="186">LN(1+B176)</f>
        <v>0.05732506662</v>
      </c>
      <c r="F176" s="28">
        <f t="shared" si="186"/>
        <v>0.1700853319</v>
      </c>
      <c r="G176" s="27"/>
      <c r="H176" s="27"/>
      <c r="I176" s="28"/>
      <c r="J176" s="28"/>
      <c r="K176" s="28"/>
      <c r="L176" s="28"/>
      <c r="M176" s="29"/>
      <c r="N176" s="40"/>
      <c r="O176" s="40"/>
      <c r="P176" s="40"/>
      <c r="Y176" s="17"/>
      <c r="Z176" s="17"/>
      <c r="AA176" s="17"/>
      <c r="AL176" s="17"/>
      <c r="AM176" s="17"/>
      <c r="AN176" s="17"/>
      <c r="AO176" s="17"/>
    </row>
    <row r="177" ht="17.25" customHeight="1">
      <c r="A177" s="19">
        <v>194108.0</v>
      </c>
      <c r="B177" s="26">
        <v>-0.0016</v>
      </c>
      <c r="C177" s="26">
        <v>-0.003954</v>
      </c>
      <c r="D177" s="27">
        <f t="shared" si="7"/>
        <v>-0.002354</v>
      </c>
      <c r="E177" s="28">
        <f t="shared" ref="E177:F177" si="187">LN(1+B177)</f>
        <v>-0.001601281367</v>
      </c>
      <c r="F177" s="28">
        <f t="shared" si="187"/>
        <v>-0.003961837725</v>
      </c>
      <c r="G177" s="27"/>
      <c r="H177" s="27"/>
      <c r="I177" s="28"/>
      <c r="J177" s="28"/>
      <c r="K177" s="28"/>
      <c r="L177" s="28"/>
      <c r="M177" s="29"/>
      <c r="N177" s="40"/>
      <c r="O177" s="40"/>
      <c r="P177" s="40"/>
      <c r="Y177" s="17"/>
      <c r="Z177" s="17"/>
      <c r="AA177" s="17"/>
      <c r="AL177" s="17"/>
      <c r="AM177" s="17"/>
      <c r="AN177" s="17"/>
      <c r="AO177" s="17"/>
    </row>
    <row r="178" ht="17.25" customHeight="1">
      <c r="A178" s="19">
        <v>194109.0</v>
      </c>
      <c r="B178" s="26">
        <v>-0.0086</v>
      </c>
      <c r="C178" s="26">
        <v>-0.019489</v>
      </c>
      <c r="D178" s="27">
        <f t="shared" si="7"/>
        <v>-0.010889</v>
      </c>
      <c r="E178" s="28">
        <f t="shared" ref="E178:F178" si="188">LN(1+B178)</f>
        <v>-0.008637193396</v>
      </c>
      <c r="F178" s="28">
        <f t="shared" si="188"/>
        <v>-0.01968141464</v>
      </c>
      <c r="G178" s="27"/>
      <c r="H178" s="27"/>
      <c r="I178" s="28"/>
      <c r="J178" s="28"/>
      <c r="K178" s="28"/>
      <c r="L178" s="28"/>
      <c r="M178" s="29"/>
      <c r="N178" s="40"/>
      <c r="O178" s="40"/>
      <c r="P178" s="40"/>
      <c r="Y178" s="17"/>
      <c r="Z178" s="17"/>
      <c r="AA178" s="17"/>
      <c r="AL178" s="17"/>
      <c r="AM178" s="17"/>
      <c r="AN178" s="17"/>
      <c r="AO178" s="17"/>
    </row>
    <row r="179" ht="17.25" customHeight="1">
      <c r="A179" s="19">
        <v>194110.0</v>
      </c>
      <c r="B179" s="26">
        <v>-0.0525</v>
      </c>
      <c r="C179" s="26">
        <v>-0.060101</v>
      </c>
      <c r="D179" s="27">
        <f t="shared" si="7"/>
        <v>-0.007601</v>
      </c>
      <c r="E179" s="28">
        <f t="shared" ref="E179:F179" si="189">LN(1+B179)</f>
        <v>-0.05392834203</v>
      </c>
      <c r="F179" s="28">
        <f t="shared" si="189"/>
        <v>-0.0619828563</v>
      </c>
      <c r="G179" s="27"/>
      <c r="H179" s="27"/>
      <c r="I179" s="28"/>
      <c r="J179" s="28"/>
      <c r="K179" s="28"/>
      <c r="L179" s="28"/>
      <c r="M179" s="29"/>
      <c r="N179" s="40"/>
      <c r="O179" s="40"/>
      <c r="P179" s="40"/>
      <c r="Y179" s="17"/>
      <c r="Z179" s="17"/>
      <c r="AA179" s="17"/>
      <c r="AL179" s="17"/>
      <c r="AM179" s="17"/>
      <c r="AN179" s="17"/>
      <c r="AO179" s="17"/>
    </row>
    <row r="180" ht="17.25" customHeight="1">
      <c r="A180" s="19">
        <v>194111.0</v>
      </c>
      <c r="B180" s="26">
        <v>-0.0192</v>
      </c>
      <c r="C180" s="26">
        <v>-0.02921</v>
      </c>
      <c r="D180" s="27">
        <f t="shared" si="7"/>
        <v>-0.01001</v>
      </c>
      <c r="E180" s="28">
        <f t="shared" ref="E180:F180" si="190">LN(1+B180)</f>
        <v>-0.0193867138</v>
      </c>
      <c r="F180" s="28">
        <f t="shared" si="190"/>
        <v>-0.02964510597</v>
      </c>
      <c r="G180" s="27"/>
      <c r="H180" s="27"/>
      <c r="I180" s="28"/>
      <c r="J180" s="28"/>
      <c r="K180" s="28"/>
      <c r="L180" s="28"/>
      <c r="M180" s="29"/>
      <c r="N180" s="40"/>
      <c r="O180" s="40"/>
      <c r="P180" s="40"/>
      <c r="Y180" s="17"/>
      <c r="Z180" s="17"/>
      <c r="AA180" s="17"/>
      <c r="AL180" s="17"/>
      <c r="AM180" s="17"/>
      <c r="AN180" s="17"/>
      <c r="AO180" s="17"/>
    </row>
    <row r="181" ht="17.25" customHeight="1">
      <c r="A181" s="19">
        <v>194112.0</v>
      </c>
      <c r="B181" s="26">
        <v>-0.0486</v>
      </c>
      <c r="C181" s="26">
        <v>-0.126548</v>
      </c>
      <c r="D181" s="27">
        <f t="shared" si="7"/>
        <v>-0.077948</v>
      </c>
      <c r="E181" s="28">
        <f t="shared" ref="E181:F181" si="191">LN(1+B181)</f>
        <v>-0.04982069498</v>
      </c>
      <c r="F181" s="28">
        <f t="shared" si="191"/>
        <v>-0.1353021023</v>
      </c>
      <c r="G181" s="27"/>
      <c r="H181" s="27"/>
      <c r="I181" s="28"/>
      <c r="J181" s="28"/>
      <c r="K181" s="28"/>
      <c r="L181" s="28"/>
      <c r="M181" s="29"/>
      <c r="N181" s="40"/>
      <c r="O181" s="40"/>
      <c r="P181" s="40"/>
      <c r="Y181" s="17"/>
      <c r="Z181" s="17"/>
      <c r="AA181" s="17"/>
      <c r="AL181" s="17"/>
      <c r="AM181" s="17"/>
      <c r="AN181" s="17"/>
      <c r="AO181" s="17"/>
    </row>
    <row r="182" ht="17.25" customHeight="1">
      <c r="A182" s="19">
        <v>194201.0</v>
      </c>
      <c r="B182" s="26">
        <v>0.0081</v>
      </c>
      <c r="C182" s="26">
        <v>0.144866</v>
      </c>
      <c r="D182" s="27">
        <f t="shared" si="7"/>
        <v>0.136766</v>
      </c>
      <c r="E182" s="28">
        <f t="shared" ref="E182:F182" si="192">LN(1+B182)</f>
        <v>0.008067371078</v>
      </c>
      <c r="F182" s="28">
        <f t="shared" si="192"/>
        <v>0.1352875996</v>
      </c>
      <c r="G182" s="27"/>
      <c r="H182" s="27"/>
      <c r="I182" s="28"/>
      <c r="J182" s="28"/>
      <c r="K182" s="28"/>
      <c r="L182" s="28"/>
      <c r="M182" s="29"/>
      <c r="N182" s="40"/>
      <c r="O182" s="40"/>
      <c r="P182" s="40"/>
      <c r="Y182" s="17"/>
      <c r="Z182" s="17"/>
      <c r="AA182" s="17"/>
      <c r="AL182" s="17"/>
      <c r="AM182" s="17"/>
      <c r="AN182" s="17"/>
      <c r="AO182" s="17"/>
    </row>
    <row r="183" ht="17.25" customHeight="1">
      <c r="A183" s="19">
        <v>194202.0</v>
      </c>
      <c r="B183" s="26">
        <v>-0.0245</v>
      </c>
      <c r="C183" s="26">
        <v>-0.017045</v>
      </c>
      <c r="D183" s="27">
        <f t="shared" si="7"/>
        <v>0.007455</v>
      </c>
      <c r="E183" s="28">
        <f t="shared" ref="E183:F183" si="193">LN(1+B183)</f>
        <v>-0.02480511892</v>
      </c>
      <c r="F183" s="28">
        <f t="shared" si="193"/>
        <v>-0.01719193811</v>
      </c>
      <c r="G183" s="27"/>
      <c r="H183" s="27"/>
      <c r="I183" s="28"/>
      <c r="J183" s="28"/>
      <c r="K183" s="28"/>
      <c r="L183" s="28"/>
      <c r="M183" s="29"/>
      <c r="N183" s="40"/>
      <c r="O183" s="40"/>
      <c r="P183" s="40"/>
      <c r="Y183" s="17"/>
      <c r="Z183" s="17"/>
      <c r="AA183" s="17"/>
      <c r="AL183" s="17"/>
      <c r="AM183" s="17"/>
      <c r="AN183" s="17"/>
      <c r="AO183" s="17"/>
    </row>
    <row r="184" ht="17.25" customHeight="1">
      <c r="A184" s="19">
        <v>194203.0</v>
      </c>
      <c r="B184" s="26">
        <v>-0.0657</v>
      </c>
      <c r="C184" s="26">
        <v>-0.057196</v>
      </c>
      <c r="D184" s="27">
        <f t="shared" si="7"/>
        <v>0.008504</v>
      </c>
      <c r="E184" s="28">
        <f t="shared" ref="E184:F184" si="194">LN(1+B184)</f>
        <v>-0.06795769318</v>
      </c>
      <c r="F184" s="28">
        <f t="shared" si="194"/>
        <v>-0.05889686525</v>
      </c>
      <c r="G184" s="27"/>
      <c r="H184" s="27"/>
      <c r="I184" s="28"/>
      <c r="J184" s="28"/>
      <c r="K184" s="28"/>
      <c r="L184" s="28"/>
      <c r="M184" s="29"/>
      <c r="N184" s="40"/>
      <c r="O184" s="40"/>
      <c r="P184" s="40"/>
      <c r="Y184" s="17"/>
      <c r="Z184" s="17"/>
      <c r="AA184" s="17"/>
      <c r="AL184" s="17"/>
      <c r="AM184" s="17"/>
      <c r="AN184" s="17"/>
      <c r="AO184" s="17"/>
    </row>
    <row r="185" ht="17.25" customHeight="1">
      <c r="A185" s="19">
        <v>194204.0</v>
      </c>
      <c r="B185" s="26">
        <v>-0.0436</v>
      </c>
      <c r="C185" s="26">
        <v>-0.037407</v>
      </c>
      <c r="D185" s="27">
        <f t="shared" si="7"/>
        <v>0.006193</v>
      </c>
      <c r="E185" s="28">
        <f t="shared" ref="E185:F185" si="195">LN(1+B185)</f>
        <v>-0.0445790434</v>
      </c>
      <c r="F185" s="28">
        <f t="shared" si="195"/>
        <v>-0.03812459411</v>
      </c>
      <c r="G185" s="27"/>
      <c r="H185" s="27"/>
      <c r="I185" s="28"/>
      <c r="J185" s="28"/>
      <c r="K185" s="28"/>
      <c r="L185" s="28"/>
      <c r="M185" s="29"/>
      <c r="N185" s="40"/>
      <c r="O185" s="40"/>
      <c r="P185" s="40"/>
      <c r="Y185" s="17"/>
      <c r="Z185" s="17"/>
      <c r="AA185" s="17"/>
      <c r="AL185" s="17"/>
      <c r="AM185" s="17"/>
      <c r="AN185" s="17"/>
      <c r="AO185" s="17"/>
    </row>
    <row r="186" ht="17.25" customHeight="1">
      <c r="A186" s="19">
        <v>194205.0</v>
      </c>
      <c r="B186" s="26">
        <v>0.0597</v>
      </c>
      <c r="C186" s="26">
        <v>0.0165</v>
      </c>
      <c r="D186" s="27">
        <f t="shared" si="7"/>
        <v>-0.0432</v>
      </c>
      <c r="E186" s="28">
        <f t="shared" ref="E186:F186" si="196">LN(1+B186)</f>
        <v>0.0579858492</v>
      </c>
      <c r="F186" s="28">
        <f t="shared" si="196"/>
        <v>0.01636535409</v>
      </c>
      <c r="G186" s="27"/>
      <c r="H186" s="27"/>
      <c r="I186" s="28"/>
      <c r="J186" s="28"/>
      <c r="K186" s="28"/>
      <c r="L186" s="28"/>
      <c r="M186" s="29"/>
      <c r="N186" s="40"/>
      <c r="O186" s="40"/>
      <c r="P186" s="40"/>
      <c r="Y186" s="17"/>
      <c r="Z186" s="17"/>
      <c r="AA186" s="17"/>
      <c r="AL186" s="17"/>
      <c r="AM186" s="17"/>
      <c r="AN186" s="17"/>
      <c r="AO186" s="17"/>
    </row>
    <row r="187" ht="17.25" customHeight="1">
      <c r="A187" s="19">
        <v>194206.0</v>
      </c>
      <c r="B187" s="26">
        <v>0.0271</v>
      </c>
      <c r="C187" s="26">
        <v>0.023613</v>
      </c>
      <c r="D187" s="27">
        <f t="shared" si="7"/>
        <v>-0.003487</v>
      </c>
      <c r="E187" s="28">
        <f t="shared" ref="E187:F187" si="197">LN(1+B187)</f>
        <v>0.02673929719</v>
      </c>
      <c r="F187" s="28">
        <f t="shared" si="197"/>
        <v>0.0233385255</v>
      </c>
      <c r="G187" s="27"/>
      <c r="H187" s="27"/>
      <c r="I187" s="28"/>
      <c r="J187" s="28"/>
      <c r="K187" s="28"/>
      <c r="L187" s="28"/>
      <c r="M187" s="29"/>
      <c r="N187" s="40"/>
      <c r="O187" s="40"/>
      <c r="P187" s="40"/>
      <c r="Y187" s="17"/>
      <c r="Z187" s="17"/>
      <c r="AA187" s="17"/>
      <c r="AL187" s="17"/>
      <c r="AM187" s="17"/>
      <c r="AN187" s="17"/>
      <c r="AO187" s="17"/>
    </row>
    <row r="188" ht="17.25" customHeight="1">
      <c r="A188" s="19">
        <v>194207.0</v>
      </c>
      <c r="B188" s="26">
        <v>0.0354</v>
      </c>
      <c r="C188" s="26">
        <v>0.051245</v>
      </c>
      <c r="D188" s="27">
        <f t="shared" si="7"/>
        <v>0.015845</v>
      </c>
      <c r="E188" s="28">
        <f t="shared" ref="E188:F188" si="198">LN(1+B188)</f>
        <v>0.03478782549</v>
      </c>
      <c r="F188" s="28">
        <f t="shared" si="198"/>
        <v>0.04997517605</v>
      </c>
      <c r="G188" s="27"/>
      <c r="H188" s="27"/>
      <c r="I188" s="28"/>
      <c r="J188" s="28"/>
      <c r="K188" s="28"/>
      <c r="L188" s="28"/>
      <c r="M188" s="29"/>
      <c r="N188" s="40"/>
      <c r="O188" s="40"/>
      <c r="P188" s="40"/>
      <c r="Y188" s="17"/>
      <c r="Z188" s="17"/>
      <c r="AA188" s="17"/>
      <c r="AL188" s="17"/>
      <c r="AM188" s="17"/>
      <c r="AN188" s="17"/>
      <c r="AO188" s="17"/>
    </row>
    <row r="189" ht="17.25" customHeight="1">
      <c r="A189" s="19">
        <v>194208.0</v>
      </c>
      <c r="B189" s="26">
        <v>0.0183</v>
      </c>
      <c r="C189" s="26">
        <v>0.025306</v>
      </c>
      <c r="D189" s="27">
        <f t="shared" si="7"/>
        <v>0.007006</v>
      </c>
      <c r="E189" s="28">
        <f t="shared" ref="E189:F189" si="199">LN(1+B189)</f>
        <v>0.0181345702</v>
      </c>
      <c r="F189" s="28">
        <f t="shared" si="199"/>
        <v>0.02499110462</v>
      </c>
      <c r="G189" s="27"/>
      <c r="H189" s="27"/>
      <c r="I189" s="28"/>
      <c r="J189" s="28"/>
      <c r="K189" s="28"/>
      <c r="L189" s="28"/>
      <c r="M189" s="29"/>
      <c r="N189" s="40"/>
      <c r="O189" s="40"/>
      <c r="P189" s="40"/>
      <c r="Y189" s="17"/>
      <c r="Z189" s="17"/>
      <c r="AA189" s="17"/>
      <c r="AL189" s="17"/>
      <c r="AM189" s="17"/>
      <c r="AN189" s="17"/>
      <c r="AO189" s="17"/>
    </row>
    <row r="190" ht="17.25" customHeight="1">
      <c r="A190" s="19">
        <v>194209.0</v>
      </c>
      <c r="B190" s="26">
        <v>0.0264</v>
      </c>
      <c r="C190" s="26">
        <v>0.059093</v>
      </c>
      <c r="D190" s="27">
        <f t="shared" si="7"/>
        <v>0.032693</v>
      </c>
      <c r="E190" s="28">
        <f t="shared" ref="E190:F190" si="200">LN(1+B190)</f>
        <v>0.02605753432</v>
      </c>
      <c r="F190" s="28">
        <f t="shared" si="200"/>
        <v>0.05741288146</v>
      </c>
      <c r="G190" s="27"/>
      <c r="H190" s="27"/>
      <c r="I190" s="28"/>
      <c r="J190" s="28"/>
      <c r="K190" s="28"/>
      <c r="L190" s="28"/>
      <c r="M190" s="29"/>
      <c r="N190" s="40"/>
      <c r="O190" s="40"/>
      <c r="P190" s="40"/>
      <c r="Y190" s="17"/>
      <c r="Z190" s="17"/>
      <c r="AA190" s="17"/>
      <c r="AL190" s="17"/>
      <c r="AM190" s="17"/>
      <c r="AN190" s="17"/>
      <c r="AO190" s="17"/>
    </row>
    <row r="191" ht="17.25" customHeight="1">
      <c r="A191" s="19">
        <v>194210.0</v>
      </c>
      <c r="B191" s="26">
        <v>0.0685</v>
      </c>
      <c r="C191" s="26">
        <v>0.143301</v>
      </c>
      <c r="D191" s="27">
        <f t="shared" si="7"/>
        <v>0.074801</v>
      </c>
      <c r="E191" s="28">
        <f t="shared" ref="E191:F191" si="201">LN(1+B191)</f>
        <v>0.06625579578</v>
      </c>
      <c r="F191" s="28">
        <f t="shared" si="201"/>
        <v>0.1339196922</v>
      </c>
      <c r="G191" s="27"/>
      <c r="H191" s="27"/>
      <c r="I191" s="28"/>
      <c r="J191" s="28"/>
      <c r="K191" s="28"/>
      <c r="L191" s="28"/>
      <c r="M191" s="29"/>
      <c r="N191" s="40"/>
      <c r="O191" s="40"/>
      <c r="P191" s="40"/>
      <c r="Y191" s="17"/>
      <c r="Z191" s="17"/>
      <c r="AA191" s="17"/>
      <c r="AL191" s="17"/>
      <c r="AM191" s="17"/>
      <c r="AN191" s="17"/>
      <c r="AO191" s="17"/>
    </row>
    <row r="192" ht="17.25" customHeight="1">
      <c r="A192" s="19">
        <v>194211.0</v>
      </c>
      <c r="B192" s="26">
        <v>0.0018</v>
      </c>
      <c r="C192" s="26">
        <v>-0.040203</v>
      </c>
      <c r="D192" s="27">
        <f t="shared" si="7"/>
        <v>-0.042003</v>
      </c>
      <c r="E192" s="28">
        <f t="shared" ref="E192:F192" si="202">LN(1+B192)</f>
        <v>0.001798381941</v>
      </c>
      <c r="F192" s="28">
        <f t="shared" si="202"/>
        <v>-0.04103347521</v>
      </c>
      <c r="G192" s="27"/>
      <c r="H192" s="27"/>
      <c r="I192" s="28"/>
      <c r="J192" s="28"/>
      <c r="K192" s="28"/>
      <c r="L192" s="28"/>
      <c r="M192" s="29"/>
      <c r="N192" s="40"/>
      <c r="O192" s="40"/>
      <c r="P192" s="40"/>
      <c r="Y192" s="17"/>
      <c r="Z192" s="17"/>
      <c r="AA192" s="17"/>
      <c r="AL192" s="17"/>
      <c r="AM192" s="17"/>
      <c r="AN192" s="17"/>
      <c r="AO192" s="17"/>
    </row>
    <row r="193" ht="17.25" customHeight="1">
      <c r="A193" s="19">
        <v>194212.0</v>
      </c>
      <c r="B193" s="26">
        <v>0.0515</v>
      </c>
      <c r="C193" s="26">
        <v>0.026673</v>
      </c>
      <c r="D193" s="27">
        <f t="shared" si="7"/>
        <v>-0.024827</v>
      </c>
      <c r="E193" s="28">
        <f t="shared" ref="E193:F193" si="203">LN(1+B193)</f>
        <v>0.05021771616</v>
      </c>
      <c r="F193" s="28">
        <f t="shared" si="203"/>
        <v>0.02632347713</v>
      </c>
      <c r="G193" s="27"/>
      <c r="H193" s="27"/>
      <c r="I193" s="28"/>
      <c r="J193" s="28"/>
      <c r="K193" s="28"/>
      <c r="L193" s="28"/>
      <c r="M193" s="29"/>
      <c r="N193" s="40"/>
      <c r="O193" s="40"/>
      <c r="P193" s="40"/>
      <c r="Y193" s="17"/>
      <c r="Z193" s="17"/>
      <c r="AA193" s="17"/>
      <c r="AL193" s="17"/>
      <c r="AM193" s="17"/>
      <c r="AN193" s="17"/>
      <c r="AO193" s="17"/>
    </row>
    <row r="194" ht="17.25" customHeight="1">
      <c r="A194" s="19">
        <v>194301.0</v>
      </c>
      <c r="B194" s="26">
        <v>0.0716</v>
      </c>
      <c r="C194" s="26">
        <v>0.237079</v>
      </c>
      <c r="D194" s="27">
        <f t="shared" si="7"/>
        <v>0.165479</v>
      </c>
      <c r="E194" s="28">
        <f t="shared" ref="E194:F194" si="204">LN(1+B194)</f>
        <v>0.06915285869</v>
      </c>
      <c r="F194" s="28">
        <f t="shared" si="204"/>
        <v>0.2127529556</v>
      </c>
      <c r="G194" s="27"/>
      <c r="H194" s="27"/>
      <c r="I194" s="28"/>
      <c r="J194" s="28"/>
      <c r="K194" s="28"/>
      <c r="L194" s="28"/>
      <c r="M194" s="29"/>
      <c r="N194" s="40"/>
      <c r="O194" s="40"/>
      <c r="P194" s="40"/>
      <c r="Y194" s="17"/>
      <c r="Z194" s="17"/>
      <c r="AA194" s="17"/>
      <c r="AL194" s="17"/>
      <c r="AM194" s="17"/>
      <c r="AN194" s="17"/>
      <c r="AO194" s="17"/>
    </row>
    <row r="195" ht="17.25" customHeight="1">
      <c r="A195" s="19">
        <v>194302.0</v>
      </c>
      <c r="B195" s="26">
        <v>0.0618</v>
      </c>
      <c r="C195" s="26">
        <v>0.172581</v>
      </c>
      <c r="D195" s="27">
        <f t="shared" si="7"/>
        <v>0.110781</v>
      </c>
      <c r="E195" s="28">
        <f t="shared" ref="E195:F195" si="205">LN(1+B195)</f>
        <v>0.05996558117</v>
      </c>
      <c r="F195" s="28">
        <f t="shared" si="205"/>
        <v>0.1592073021</v>
      </c>
      <c r="G195" s="27"/>
      <c r="H195" s="27"/>
      <c r="I195" s="28"/>
      <c r="J195" s="28"/>
      <c r="K195" s="28"/>
      <c r="L195" s="28"/>
      <c r="M195" s="29"/>
      <c r="N195" s="40"/>
      <c r="O195" s="40"/>
      <c r="P195" s="40"/>
      <c r="Y195" s="17"/>
      <c r="Z195" s="17"/>
      <c r="AA195" s="17"/>
      <c r="AL195" s="17"/>
      <c r="AM195" s="17"/>
      <c r="AN195" s="17"/>
      <c r="AO195" s="17"/>
    </row>
    <row r="196" ht="17.25" customHeight="1">
      <c r="A196" s="19">
        <v>194303.0</v>
      </c>
      <c r="B196" s="26">
        <v>0.0604</v>
      </c>
      <c r="C196" s="26">
        <v>0.149645</v>
      </c>
      <c r="D196" s="27">
        <f t="shared" si="7"/>
        <v>0.089245</v>
      </c>
      <c r="E196" s="28">
        <f t="shared" ref="E196:F196" si="206">LN(1+B196)</f>
        <v>0.05864619543</v>
      </c>
      <c r="F196" s="28">
        <f t="shared" si="206"/>
        <v>0.1394531991</v>
      </c>
      <c r="G196" s="27"/>
      <c r="H196" s="27"/>
      <c r="I196" s="28"/>
      <c r="J196" s="28"/>
      <c r="K196" s="28"/>
      <c r="L196" s="28"/>
      <c r="M196" s="29"/>
      <c r="N196" s="40"/>
      <c r="O196" s="40"/>
      <c r="P196" s="40"/>
      <c r="Y196" s="17"/>
      <c r="Z196" s="17"/>
      <c r="AA196" s="17"/>
      <c r="AL196" s="17"/>
      <c r="AM196" s="17"/>
      <c r="AN196" s="17"/>
      <c r="AO196" s="17"/>
    </row>
    <row r="197" ht="17.25" customHeight="1">
      <c r="A197" s="19">
        <v>194304.0</v>
      </c>
      <c r="B197" s="26">
        <v>0.0084</v>
      </c>
      <c r="C197" s="26">
        <v>0.08082</v>
      </c>
      <c r="D197" s="27">
        <f t="shared" si="7"/>
        <v>0.07242</v>
      </c>
      <c r="E197" s="28">
        <f t="shared" ref="E197:F197" si="207">LN(1+B197)</f>
        <v>0.008364916332</v>
      </c>
      <c r="F197" s="28">
        <f t="shared" si="207"/>
        <v>0.0777200123</v>
      </c>
      <c r="G197" s="27"/>
      <c r="H197" s="27"/>
      <c r="I197" s="28"/>
      <c r="J197" s="28"/>
      <c r="K197" s="28"/>
      <c r="L197" s="28"/>
      <c r="M197" s="29"/>
      <c r="N197" s="40"/>
      <c r="O197" s="40"/>
      <c r="P197" s="40"/>
      <c r="Y197" s="17"/>
      <c r="Z197" s="17"/>
      <c r="AA197" s="17"/>
      <c r="AL197" s="17"/>
      <c r="AM197" s="17"/>
      <c r="AN197" s="17"/>
      <c r="AO197" s="17"/>
    </row>
    <row r="198" ht="17.25" customHeight="1">
      <c r="A198" s="19">
        <v>194305.0</v>
      </c>
      <c r="B198" s="26">
        <v>0.0577</v>
      </c>
      <c r="C198" s="26">
        <v>0.132307</v>
      </c>
      <c r="D198" s="27">
        <f t="shared" si="7"/>
        <v>0.074607</v>
      </c>
      <c r="E198" s="28">
        <f t="shared" ref="E198:F198" si="208">LN(1+B198)</f>
        <v>0.05609673935</v>
      </c>
      <c r="F198" s="28">
        <f t="shared" si="208"/>
        <v>0.1242571444</v>
      </c>
      <c r="G198" s="27"/>
      <c r="H198" s="27"/>
      <c r="I198" s="28"/>
      <c r="J198" s="28"/>
      <c r="K198" s="28"/>
      <c r="L198" s="28"/>
      <c r="M198" s="29"/>
      <c r="N198" s="40"/>
      <c r="O198" s="40"/>
      <c r="P198" s="40"/>
      <c r="Y198" s="17"/>
      <c r="Z198" s="17"/>
      <c r="AA198" s="17"/>
      <c r="AL198" s="17"/>
      <c r="AM198" s="17"/>
      <c r="AN198" s="17"/>
      <c r="AO198" s="17"/>
    </row>
    <row r="199" ht="17.25" customHeight="1">
      <c r="A199" s="19">
        <v>194306.0</v>
      </c>
      <c r="B199" s="26">
        <v>0.0185</v>
      </c>
      <c r="C199" s="26">
        <v>0.004921</v>
      </c>
      <c r="D199" s="27">
        <f t="shared" si="7"/>
        <v>-0.013579</v>
      </c>
      <c r="E199" s="28">
        <f t="shared" ref="E199:F199" si="209">LN(1+B199)</f>
        <v>0.01833095668</v>
      </c>
      <c r="F199" s="28">
        <f t="shared" si="209"/>
        <v>0.004908931456</v>
      </c>
      <c r="G199" s="27"/>
      <c r="H199" s="27"/>
      <c r="I199" s="28"/>
      <c r="J199" s="28"/>
      <c r="K199" s="28"/>
      <c r="L199" s="28"/>
      <c r="M199" s="29"/>
      <c r="N199" s="40"/>
      <c r="O199" s="40"/>
      <c r="P199" s="40"/>
      <c r="Y199" s="17"/>
      <c r="Z199" s="17"/>
      <c r="AA199" s="17"/>
      <c r="AL199" s="17"/>
      <c r="AM199" s="17"/>
      <c r="AN199" s="17"/>
      <c r="AO199" s="17"/>
    </row>
    <row r="200" ht="17.25" customHeight="1">
      <c r="A200" s="19">
        <v>194307.0</v>
      </c>
      <c r="B200" s="26">
        <v>-0.0474</v>
      </c>
      <c r="C200" s="26">
        <v>-0.090831</v>
      </c>
      <c r="D200" s="27">
        <f t="shared" si="7"/>
        <v>-0.043431</v>
      </c>
      <c r="E200" s="28">
        <f t="shared" ref="E200:F200" si="210">LN(1+B200)</f>
        <v>-0.04856019062</v>
      </c>
      <c r="F200" s="28">
        <f t="shared" si="210"/>
        <v>-0.09522428349</v>
      </c>
      <c r="G200" s="27"/>
      <c r="H200" s="27"/>
      <c r="I200" s="28"/>
      <c r="J200" s="28"/>
      <c r="K200" s="28"/>
      <c r="L200" s="28"/>
      <c r="M200" s="29"/>
      <c r="N200" s="40"/>
      <c r="O200" s="40"/>
      <c r="P200" s="40"/>
      <c r="Y200" s="17"/>
      <c r="Z200" s="17"/>
      <c r="AA200" s="17"/>
      <c r="AL200" s="17"/>
      <c r="AM200" s="17"/>
      <c r="AN200" s="17"/>
      <c r="AO200" s="17"/>
    </row>
    <row r="201" ht="17.25" customHeight="1">
      <c r="A201" s="19">
        <v>194308.0</v>
      </c>
      <c r="B201" s="26">
        <v>0.0133</v>
      </c>
      <c r="C201" s="26">
        <v>0.007947</v>
      </c>
      <c r="D201" s="27">
        <f t="shared" si="7"/>
        <v>-0.005353</v>
      </c>
      <c r="E201" s="28">
        <f t="shared" ref="E201:F201" si="211">LN(1+B201)</f>
        <v>0.01321233147</v>
      </c>
      <c r="F201" s="28">
        <f t="shared" si="211"/>
        <v>0.007915588902</v>
      </c>
      <c r="G201" s="27"/>
      <c r="H201" s="27"/>
      <c r="I201" s="28"/>
      <c r="J201" s="28"/>
      <c r="K201" s="28"/>
      <c r="L201" s="28"/>
      <c r="M201" s="29"/>
      <c r="N201" s="40"/>
      <c r="O201" s="40"/>
      <c r="P201" s="40"/>
      <c r="Y201" s="17"/>
      <c r="Z201" s="17"/>
      <c r="AA201" s="17"/>
      <c r="AL201" s="17"/>
      <c r="AM201" s="17"/>
      <c r="AN201" s="17"/>
      <c r="AO201" s="17"/>
    </row>
    <row r="202" ht="17.25" customHeight="1">
      <c r="A202" s="19">
        <v>194309.0</v>
      </c>
      <c r="B202" s="26">
        <v>0.0243</v>
      </c>
      <c r="C202" s="26">
        <v>0.054108</v>
      </c>
      <c r="D202" s="27">
        <f t="shared" si="7"/>
        <v>0.029808</v>
      </c>
      <c r="E202" s="28">
        <f t="shared" ref="E202:F202" si="212">LN(1+B202)</f>
        <v>0.02400945246</v>
      </c>
      <c r="F202" s="28">
        <f t="shared" si="212"/>
        <v>0.05269491166</v>
      </c>
      <c r="G202" s="27"/>
      <c r="H202" s="27"/>
      <c r="I202" s="28"/>
      <c r="J202" s="28"/>
      <c r="K202" s="28"/>
      <c r="L202" s="28"/>
      <c r="M202" s="29"/>
      <c r="N202" s="40"/>
      <c r="O202" s="40"/>
      <c r="P202" s="40"/>
      <c r="Y202" s="17"/>
      <c r="Z202" s="17"/>
      <c r="AA202" s="17"/>
      <c r="AL202" s="17"/>
      <c r="AM202" s="17"/>
      <c r="AN202" s="17"/>
      <c r="AO202" s="17"/>
    </row>
    <row r="203" ht="17.25" customHeight="1">
      <c r="A203" s="19">
        <v>194310.0</v>
      </c>
      <c r="B203" s="26">
        <v>-0.0112</v>
      </c>
      <c r="C203" s="26">
        <v>0.007552</v>
      </c>
      <c r="D203" s="27">
        <f t="shared" si="7"/>
        <v>0.018752</v>
      </c>
      <c r="E203" s="28">
        <f t="shared" ref="E203:F203" si="213">LN(1+B203)</f>
        <v>-0.01126319228</v>
      </c>
      <c r="F203" s="28">
        <f t="shared" si="213"/>
        <v>0.00752362641</v>
      </c>
      <c r="G203" s="27"/>
      <c r="H203" s="27"/>
      <c r="I203" s="28"/>
      <c r="J203" s="28"/>
      <c r="K203" s="28"/>
      <c r="L203" s="28"/>
      <c r="M203" s="29"/>
      <c r="N203" s="40"/>
      <c r="O203" s="40"/>
      <c r="P203" s="40"/>
      <c r="Y203" s="17"/>
      <c r="Z203" s="17"/>
      <c r="AA203" s="17"/>
      <c r="AL203" s="17"/>
      <c r="AM203" s="17"/>
      <c r="AN203" s="17"/>
      <c r="AO203" s="17"/>
    </row>
    <row r="204" ht="17.25" customHeight="1">
      <c r="A204" s="19">
        <v>194311.0</v>
      </c>
      <c r="B204" s="26">
        <v>-0.0588</v>
      </c>
      <c r="C204" s="26">
        <v>-0.105743</v>
      </c>
      <c r="D204" s="27">
        <f t="shared" si="7"/>
        <v>-0.046943</v>
      </c>
      <c r="E204" s="28">
        <f t="shared" ref="E204:F204" si="214">LN(1+B204)</f>
        <v>-0.06059962213</v>
      </c>
      <c r="F204" s="28">
        <f t="shared" si="214"/>
        <v>-0.1117620731</v>
      </c>
      <c r="G204" s="27"/>
      <c r="H204" s="27"/>
      <c r="I204" s="28"/>
      <c r="J204" s="28"/>
      <c r="K204" s="28"/>
      <c r="L204" s="28"/>
      <c r="M204" s="29"/>
      <c r="N204" s="40"/>
      <c r="O204" s="40"/>
      <c r="P204" s="40"/>
      <c r="Y204" s="17"/>
      <c r="Z204" s="17"/>
      <c r="AA204" s="17"/>
      <c r="AL204" s="17"/>
      <c r="AM204" s="17"/>
      <c r="AN204" s="17"/>
      <c r="AO204" s="17"/>
    </row>
    <row r="205" ht="17.25" customHeight="1">
      <c r="A205" s="19">
        <v>194312.0</v>
      </c>
      <c r="B205" s="26">
        <v>0.0639</v>
      </c>
      <c r="C205" s="26">
        <v>0.120698</v>
      </c>
      <c r="D205" s="27">
        <f t="shared" si="7"/>
        <v>0.056798</v>
      </c>
      <c r="E205" s="28">
        <f t="shared" ref="E205:F205" si="215">LN(1+B205)</f>
        <v>0.06194140154</v>
      </c>
      <c r="F205" s="28">
        <f t="shared" si="215"/>
        <v>0.1139517055</v>
      </c>
      <c r="G205" s="27"/>
      <c r="H205" s="27"/>
      <c r="I205" s="28"/>
      <c r="J205" s="28"/>
      <c r="K205" s="28"/>
      <c r="L205" s="28"/>
      <c r="M205" s="29"/>
      <c r="N205" s="40"/>
      <c r="O205" s="40"/>
      <c r="P205" s="40"/>
      <c r="Y205" s="17"/>
      <c r="Z205" s="17"/>
      <c r="AA205" s="17"/>
      <c r="AL205" s="17"/>
      <c r="AM205" s="17"/>
      <c r="AN205" s="17"/>
      <c r="AO205" s="17"/>
    </row>
    <row r="206" ht="17.25" customHeight="1">
      <c r="A206" s="19">
        <v>194401.0</v>
      </c>
      <c r="B206" s="26">
        <v>0.0177</v>
      </c>
      <c r="C206" s="26">
        <v>0.052702</v>
      </c>
      <c r="D206" s="27">
        <f t="shared" si="7"/>
        <v>0.035002</v>
      </c>
      <c r="E206" s="28">
        <f t="shared" ref="E206:F206" si="216">LN(1+B206)</f>
        <v>0.01754517922</v>
      </c>
      <c r="F206" s="28">
        <f t="shared" si="216"/>
        <v>0.05136019215</v>
      </c>
      <c r="G206" s="27"/>
      <c r="H206" s="27"/>
      <c r="I206" s="28"/>
      <c r="J206" s="28"/>
      <c r="K206" s="28"/>
      <c r="L206" s="28"/>
      <c r="M206" s="29"/>
      <c r="N206" s="40"/>
      <c r="O206" s="40"/>
      <c r="P206" s="40"/>
      <c r="Y206" s="17"/>
      <c r="Z206" s="17"/>
      <c r="AA206" s="17"/>
      <c r="AL206" s="17"/>
      <c r="AM206" s="17"/>
      <c r="AN206" s="17"/>
      <c r="AO206" s="17"/>
    </row>
    <row r="207" ht="17.25" customHeight="1">
      <c r="A207" s="19">
        <v>194402.0</v>
      </c>
      <c r="B207" s="26">
        <v>0.004</v>
      </c>
      <c r="C207" s="26">
        <v>0.006429</v>
      </c>
      <c r="D207" s="27">
        <f t="shared" si="7"/>
        <v>0.002429</v>
      </c>
      <c r="E207" s="28">
        <f t="shared" ref="E207:F207" si="217">LN(1+B207)</f>
        <v>0.00399202127</v>
      </c>
      <c r="F207" s="28">
        <f t="shared" si="217"/>
        <v>0.006408422129</v>
      </c>
      <c r="G207" s="27"/>
      <c r="H207" s="27"/>
      <c r="I207" s="28"/>
      <c r="J207" s="28"/>
      <c r="K207" s="28"/>
      <c r="L207" s="28"/>
      <c r="M207" s="29"/>
      <c r="N207" s="40"/>
      <c r="O207" s="40"/>
      <c r="P207" s="40"/>
      <c r="Y207" s="17"/>
      <c r="Z207" s="17"/>
      <c r="AA207" s="17"/>
      <c r="AL207" s="17"/>
      <c r="AM207" s="17"/>
      <c r="AN207" s="17"/>
      <c r="AO207" s="17"/>
    </row>
    <row r="208" ht="17.25" customHeight="1">
      <c r="A208" s="19">
        <v>194403.0</v>
      </c>
      <c r="B208" s="26">
        <v>0.0248</v>
      </c>
      <c r="C208" s="26">
        <v>0.076668</v>
      </c>
      <c r="D208" s="27">
        <f t="shared" si="7"/>
        <v>0.051868</v>
      </c>
      <c r="E208" s="28">
        <f t="shared" ref="E208:F208" si="218">LN(1+B208)</f>
        <v>0.0244974716</v>
      </c>
      <c r="F208" s="28">
        <f t="shared" si="218"/>
        <v>0.07387108696</v>
      </c>
      <c r="G208" s="27"/>
      <c r="H208" s="27"/>
      <c r="I208" s="28"/>
      <c r="J208" s="28"/>
      <c r="K208" s="28"/>
      <c r="L208" s="28"/>
      <c r="M208" s="29"/>
      <c r="N208" s="40"/>
      <c r="O208" s="40"/>
      <c r="P208" s="40"/>
      <c r="Y208" s="17"/>
      <c r="Z208" s="17"/>
      <c r="AA208" s="17"/>
      <c r="AL208" s="17"/>
      <c r="AM208" s="17"/>
      <c r="AN208" s="17"/>
      <c r="AO208" s="17"/>
    </row>
    <row r="209" ht="17.25" customHeight="1">
      <c r="A209" s="19">
        <v>194404.0</v>
      </c>
      <c r="B209" s="26">
        <v>-0.0166</v>
      </c>
      <c r="C209" s="26">
        <v>-0.040867</v>
      </c>
      <c r="D209" s="27">
        <f t="shared" si="7"/>
        <v>-0.024267</v>
      </c>
      <c r="E209" s="28">
        <f t="shared" ref="E209:F209" si="219">LN(1+B209)</f>
        <v>-0.016739324</v>
      </c>
      <c r="F209" s="28">
        <f t="shared" si="219"/>
        <v>-0.04172552758</v>
      </c>
      <c r="G209" s="27"/>
      <c r="H209" s="27"/>
      <c r="I209" s="28"/>
      <c r="J209" s="28"/>
      <c r="K209" s="28"/>
      <c r="L209" s="28"/>
      <c r="M209" s="29"/>
      <c r="N209" s="40"/>
      <c r="O209" s="40"/>
      <c r="P209" s="40"/>
      <c r="Y209" s="17"/>
      <c r="Z209" s="17"/>
      <c r="AA209" s="17"/>
      <c r="AL209" s="17"/>
      <c r="AM209" s="17"/>
      <c r="AN209" s="17"/>
      <c r="AO209" s="17"/>
    </row>
    <row r="210" ht="17.25" customHeight="1">
      <c r="A210" s="19">
        <v>194405.0</v>
      </c>
      <c r="B210" s="26">
        <v>0.051</v>
      </c>
      <c r="C210" s="26">
        <v>0.070391</v>
      </c>
      <c r="D210" s="27">
        <f t="shared" si="7"/>
        <v>0.019391</v>
      </c>
      <c r="E210" s="28">
        <f t="shared" ref="E210:F210" si="220">LN(1+B210)</f>
        <v>0.04974209189</v>
      </c>
      <c r="F210" s="28">
        <f t="shared" si="220"/>
        <v>0.06802400228</v>
      </c>
      <c r="G210" s="27"/>
      <c r="H210" s="27"/>
      <c r="I210" s="28"/>
      <c r="J210" s="28"/>
      <c r="K210" s="28"/>
      <c r="L210" s="28"/>
      <c r="M210" s="29"/>
      <c r="N210" s="40"/>
      <c r="O210" s="40"/>
      <c r="P210" s="40"/>
      <c r="Y210" s="17"/>
      <c r="Z210" s="17"/>
      <c r="AA210" s="17"/>
      <c r="AL210" s="17"/>
      <c r="AM210" s="17"/>
      <c r="AN210" s="17"/>
      <c r="AO210" s="17"/>
    </row>
    <row r="211" ht="17.25" customHeight="1">
      <c r="A211" s="19">
        <v>194406.0</v>
      </c>
      <c r="B211" s="26">
        <v>0.0552</v>
      </c>
      <c r="C211" s="26">
        <v>0.104388</v>
      </c>
      <c r="D211" s="27">
        <f t="shared" si="7"/>
        <v>0.049188</v>
      </c>
      <c r="E211" s="28">
        <f t="shared" ref="E211:F211" si="221">LN(1+B211)</f>
        <v>0.05373032242</v>
      </c>
      <c r="F211" s="28">
        <f t="shared" si="221"/>
        <v>0.09929133539</v>
      </c>
      <c r="G211" s="27"/>
      <c r="H211" s="27"/>
      <c r="I211" s="28"/>
      <c r="J211" s="28"/>
      <c r="K211" s="28"/>
      <c r="L211" s="28"/>
      <c r="M211" s="29"/>
      <c r="N211" s="40"/>
      <c r="O211" s="40"/>
      <c r="P211" s="40"/>
      <c r="Y211" s="17"/>
      <c r="Z211" s="17"/>
      <c r="AA211" s="17"/>
      <c r="AL211" s="17"/>
      <c r="AM211" s="17"/>
      <c r="AN211" s="17"/>
      <c r="AO211" s="17"/>
    </row>
    <row r="212" ht="17.25" customHeight="1">
      <c r="A212" s="19">
        <v>194407.0</v>
      </c>
      <c r="B212" s="26">
        <v>-0.0146</v>
      </c>
      <c r="C212" s="26">
        <v>-0.014495</v>
      </c>
      <c r="D212" s="27">
        <f t="shared" si="7"/>
        <v>0.000105</v>
      </c>
      <c r="E212" s="28">
        <f t="shared" ref="E212:F212" si="222">LN(1+B212)</f>
        <v>-0.01470762887</v>
      </c>
      <c r="F212" s="28">
        <f t="shared" si="222"/>
        <v>-0.01460107884</v>
      </c>
      <c r="G212" s="27"/>
      <c r="H212" s="27"/>
      <c r="I212" s="28"/>
      <c r="J212" s="28"/>
      <c r="K212" s="28"/>
      <c r="L212" s="28"/>
      <c r="M212" s="29"/>
      <c r="N212" s="40"/>
      <c r="O212" s="40"/>
      <c r="P212" s="40"/>
      <c r="Y212" s="17"/>
      <c r="Z212" s="17"/>
      <c r="AA212" s="17"/>
      <c r="AL212" s="17"/>
      <c r="AM212" s="17"/>
      <c r="AN212" s="17"/>
      <c r="AO212" s="17"/>
    </row>
    <row r="213" ht="17.25" customHeight="1">
      <c r="A213" s="19">
        <v>194408.0</v>
      </c>
      <c r="B213" s="26">
        <v>0.016</v>
      </c>
      <c r="C213" s="26">
        <v>0.018145</v>
      </c>
      <c r="D213" s="27">
        <f t="shared" si="7"/>
        <v>0.002145</v>
      </c>
      <c r="E213" s="28">
        <f t="shared" ref="E213:F213" si="223">LN(1+B213)</f>
        <v>0.01587334916</v>
      </c>
      <c r="F213" s="28">
        <f t="shared" si="223"/>
        <v>0.01798234413</v>
      </c>
      <c r="G213" s="27"/>
      <c r="H213" s="27"/>
      <c r="I213" s="28"/>
      <c r="J213" s="28"/>
      <c r="K213" s="28"/>
      <c r="L213" s="28"/>
      <c r="M213" s="29"/>
      <c r="N213" s="40"/>
      <c r="O213" s="40"/>
      <c r="P213" s="40"/>
      <c r="Y213" s="17"/>
      <c r="Z213" s="17"/>
      <c r="AA213" s="17"/>
      <c r="AL213" s="17"/>
      <c r="AM213" s="17"/>
      <c r="AN213" s="17"/>
      <c r="AO213" s="17"/>
    </row>
    <row r="214" ht="17.25" customHeight="1">
      <c r="A214" s="19">
        <v>194409.0</v>
      </c>
      <c r="B214" s="26">
        <v>3.0E-4</v>
      </c>
      <c r="C214" s="26">
        <v>-0.001685</v>
      </c>
      <c r="D214" s="27">
        <f t="shared" si="7"/>
        <v>-0.001985</v>
      </c>
      <c r="E214" s="28">
        <f t="shared" ref="E214:F214" si="224">LN(1+B214)</f>
        <v>0.000299955009</v>
      </c>
      <c r="F214" s="28">
        <f t="shared" si="224"/>
        <v>-0.001686421209</v>
      </c>
      <c r="G214" s="27"/>
      <c r="H214" s="27"/>
      <c r="I214" s="28"/>
      <c r="J214" s="28"/>
      <c r="K214" s="28"/>
      <c r="L214" s="28"/>
      <c r="M214" s="29"/>
      <c r="N214" s="40"/>
      <c r="O214" s="40"/>
      <c r="P214" s="40"/>
      <c r="Y214" s="17"/>
      <c r="Z214" s="17"/>
      <c r="AA214" s="17"/>
      <c r="AL214" s="17"/>
      <c r="AM214" s="17"/>
      <c r="AN214" s="17"/>
      <c r="AO214" s="17"/>
    </row>
    <row r="215" ht="17.25" customHeight="1">
      <c r="A215" s="19">
        <v>194410.0</v>
      </c>
      <c r="B215" s="26">
        <v>0.0019</v>
      </c>
      <c r="C215" s="26">
        <v>-0.004625</v>
      </c>
      <c r="D215" s="27">
        <f t="shared" si="7"/>
        <v>-0.006525</v>
      </c>
      <c r="E215" s="28">
        <f t="shared" ref="E215:F215" si="225">LN(1+B215)</f>
        <v>0.001898197283</v>
      </c>
      <c r="F215" s="28">
        <f t="shared" si="225"/>
        <v>-0.004635728405</v>
      </c>
      <c r="G215" s="27"/>
      <c r="H215" s="27"/>
      <c r="I215" s="28"/>
      <c r="J215" s="28"/>
      <c r="K215" s="28"/>
      <c r="L215" s="28"/>
      <c r="M215" s="29"/>
      <c r="N215" s="40"/>
      <c r="O215" s="40"/>
      <c r="P215" s="40"/>
      <c r="Y215" s="17"/>
      <c r="Z215" s="17"/>
      <c r="AA215" s="17"/>
      <c r="AL215" s="17"/>
      <c r="AM215" s="17"/>
      <c r="AN215" s="17"/>
      <c r="AO215" s="17"/>
    </row>
    <row r="216" ht="17.25" customHeight="1">
      <c r="A216" s="19">
        <v>194411.0</v>
      </c>
      <c r="B216" s="26">
        <v>0.0174</v>
      </c>
      <c r="C216" s="26">
        <v>0.037163</v>
      </c>
      <c r="D216" s="27">
        <f t="shared" si="7"/>
        <v>0.019763</v>
      </c>
      <c r="E216" s="28">
        <f t="shared" ref="E216:F216" si="226">LN(1+B216)</f>
        <v>0.01725035341</v>
      </c>
      <c r="F216" s="28">
        <f t="shared" si="226"/>
        <v>0.03648910108</v>
      </c>
      <c r="G216" s="27"/>
      <c r="H216" s="27"/>
      <c r="I216" s="28"/>
      <c r="J216" s="28"/>
      <c r="K216" s="28"/>
      <c r="L216" s="28"/>
      <c r="M216" s="29"/>
      <c r="N216" s="40"/>
      <c r="O216" s="40"/>
      <c r="P216" s="40"/>
      <c r="Y216" s="17"/>
      <c r="Z216" s="17"/>
      <c r="AA216" s="17"/>
      <c r="AL216" s="17"/>
      <c r="AM216" s="17"/>
      <c r="AN216" s="17"/>
      <c r="AO216" s="17"/>
    </row>
    <row r="217" ht="17.25" customHeight="1">
      <c r="A217" s="19">
        <v>194412.0</v>
      </c>
      <c r="B217" s="26">
        <v>0.0405</v>
      </c>
      <c r="C217" s="26">
        <v>0.106257</v>
      </c>
      <c r="D217" s="27">
        <f t="shared" si="7"/>
        <v>0.065757</v>
      </c>
      <c r="E217" s="28">
        <f t="shared" ref="E217:F217" si="227">LN(1+B217)</f>
        <v>0.03970136685</v>
      </c>
      <c r="F217" s="28">
        <f t="shared" si="227"/>
        <v>0.100982245</v>
      </c>
      <c r="G217" s="27"/>
      <c r="H217" s="27"/>
      <c r="I217" s="28"/>
      <c r="J217" s="28"/>
      <c r="K217" s="28"/>
      <c r="L217" s="28"/>
      <c r="M217" s="29"/>
      <c r="N217" s="40"/>
      <c r="O217" s="40"/>
      <c r="P217" s="40"/>
      <c r="Y217" s="17"/>
      <c r="Z217" s="17"/>
      <c r="AA217" s="17"/>
      <c r="AL217" s="17"/>
      <c r="AM217" s="17"/>
      <c r="AN217" s="17"/>
      <c r="AO217" s="17"/>
    </row>
    <row r="218" ht="17.25" customHeight="1">
      <c r="A218" s="19">
        <v>194501.0</v>
      </c>
      <c r="B218" s="26">
        <v>0.0204</v>
      </c>
      <c r="C218" s="26">
        <v>0.041302</v>
      </c>
      <c r="D218" s="27">
        <f t="shared" si="7"/>
        <v>0.020902</v>
      </c>
      <c r="E218" s="28">
        <f t="shared" ref="E218:F218" si="228">LN(1+B218)</f>
        <v>0.02019470729</v>
      </c>
      <c r="F218" s="28">
        <f t="shared" si="228"/>
        <v>0.04047185323</v>
      </c>
      <c r="G218" s="27"/>
      <c r="H218" s="27"/>
      <c r="I218" s="28"/>
      <c r="J218" s="28"/>
      <c r="K218" s="28"/>
      <c r="L218" s="28"/>
      <c r="M218" s="29"/>
      <c r="N218" s="40"/>
      <c r="O218" s="40"/>
      <c r="P218" s="40"/>
      <c r="Y218" s="17"/>
      <c r="Z218" s="17"/>
      <c r="AA218" s="17"/>
      <c r="AL218" s="17"/>
      <c r="AM218" s="17"/>
      <c r="AN218" s="17"/>
      <c r="AO218" s="17"/>
    </row>
    <row r="219" ht="17.25" customHeight="1">
      <c r="A219" s="19">
        <v>194502.0</v>
      </c>
      <c r="B219" s="26">
        <v>0.0625</v>
      </c>
      <c r="C219" s="26">
        <v>0.10502</v>
      </c>
      <c r="D219" s="27">
        <f t="shared" si="7"/>
        <v>0.04252</v>
      </c>
      <c r="E219" s="28">
        <f t="shared" ref="E219:F219" si="229">LN(1+B219)</f>
        <v>0.06062462182</v>
      </c>
      <c r="F219" s="28">
        <f t="shared" si="229"/>
        <v>0.09986343435</v>
      </c>
      <c r="G219" s="27"/>
      <c r="H219" s="27"/>
      <c r="I219" s="28"/>
      <c r="J219" s="28"/>
      <c r="K219" s="28"/>
      <c r="L219" s="28"/>
      <c r="M219" s="29"/>
      <c r="N219" s="40"/>
      <c r="O219" s="40"/>
      <c r="P219" s="40"/>
      <c r="Y219" s="17"/>
      <c r="Z219" s="17"/>
      <c r="AA219" s="17"/>
      <c r="AL219" s="17"/>
      <c r="AM219" s="17"/>
      <c r="AN219" s="17"/>
      <c r="AO219" s="17"/>
    </row>
    <row r="220" ht="17.25" customHeight="1">
      <c r="A220" s="19">
        <v>194503.0</v>
      </c>
      <c r="B220" s="26">
        <v>-0.0387</v>
      </c>
      <c r="C220" s="26">
        <v>-0.06364</v>
      </c>
      <c r="D220" s="27">
        <f t="shared" si="7"/>
        <v>-0.02494</v>
      </c>
      <c r="E220" s="28">
        <f t="shared" ref="E220:F220" si="230">LN(1+B220)</f>
        <v>-0.03946874391</v>
      </c>
      <c r="F220" s="28">
        <f t="shared" si="230"/>
        <v>-0.06575526107</v>
      </c>
      <c r="G220" s="27"/>
      <c r="H220" s="27"/>
      <c r="I220" s="28"/>
      <c r="J220" s="28"/>
      <c r="K220" s="28"/>
      <c r="L220" s="28"/>
      <c r="M220" s="29"/>
      <c r="N220" s="40"/>
      <c r="O220" s="40"/>
      <c r="P220" s="40"/>
      <c r="Y220" s="17"/>
      <c r="Z220" s="17"/>
      <c r="AA220" s="17"/>
      <c r="AL220" s="17"/>
      <c r="AM220" s="17"/>
      <c r="AN220" s="17"/>
      <c r="AO220" s="17"/>
    </row>
    <row r="221" ht="17.25" customHeight="1">
      <c r="A221" s="19">
        <v>194504.0</v>
      </c>
      <c r="B221" s="26">
        <v>0.0783</v>
      </c>
      <c r="C221" s="26">
        <v>0.099806</v>
      </c>
      <c r="D221" s="27">
        <f t="shared" si="7"/>
        <v>0.021506</v>
      </c>
      <c r="E221" s="28">
        <f t="shared" ref="E221:F221" si="231">LN(1+B221)</f>
        <v>0.07538572691</v>
      </c>
      <c r="F221" s="28">
        <f t="shared" si="231"/>
        <v>0.09513380061</v>
      </c>
      <c r="G221" s="27"/>
      <c r="H221" s="27"/>
      <c r="I221" s="28"/>
      <c r="J221" s="28"/>
      <c r="K221" s="28"/>
      <c r="L221" s="28"/>
      <c r="M221" s="29"/>
      <c r="N221" s="40"/>
      <c r="O221" s="40"/>
      <c r="P221" s="40"/>
      <c r="Y221" s="17"/>
      <c r="Z221" s="17"/>
      <c r="AA221" s="17"/>
      <c r="AL221" s="17"/>
      <c r="AM221" s="17"/>
      <c r="AN221" s="17"/>
      <c r="AO221" s="17"/>
    </row>
    <row r="222" ht="17.25" customHeight="1">
      <c r="A222" s="19">
        <v>194505.0</v>
      </c>
      <c r="B222" s="26">
        <v>0.0176</v>
      </c>
      <c r="C222" s="26">
        <v>0.041159</v>
      </c>
      <c r="D222" s="27">
        <f t="shared" si="7"/>
        <v>0.023559</v>
      </c>
      <c r="E222" s="28">
        <f t="shared" ref="E222:F222" si="232">LN(1+B222)</f>
        <v>0.0174469136</v>
      </c>
      <c r="F222" s="28">
        <f t="shared" si="232"/>
        <v>0.04033451572</v>
      </c>
      <c r="G222" s="27"/>
      <c r="H222" s="27"/>
      <c r="I222" s="28"/>
      <c r="J222" s="28"/>
      <c r="K222" s="28"/>
      <c r="L222" s="28"/>
      <c r="M222" s="29"/>
      <c r="N222" s="40"/>
      <c r="O222" s="40"/>
      <c r="P222" s="40"/>
      <c r="Y222" s="17"/>
      <c r="Z222" s="17"/>
      <c r="AA222" s="17"/>
      <c r="AL222" s="17"/>
      <c r="AM222" s="17"/>
      <c r="AN222" s="17"/>
      <c r="AO222" s="17"/>
    </row>
    <row r="223" ht="17.25" customHeight="1">
      <c r="A223" s="19">
        <v>194506.0</v>
      </c>
      <c r="B223" s="26">
        <v>0.0041</v>
      </c>
      <c r="C223" s="26">
        <v>0.067503</v>
      </c>
      <c r="D223" s="27">
        <f t="shared" si="7"/>
        <v>0.063403</v>
      </c>
      <c r="E223" s="28">
        <f t="shared" ref="E223:F223" si="233">LN(1+B223)</f>
        <v>0.004091617903</v>
      </c>
      <c r="F223" s="28">
        <f t="shared" si="233"/>
        <v>0.06532227642</v>
      </c>
      <c r="G223" s="27"/>
      <c r="H223" s="27"/>
      <c r="I223" s="28"/>
      <c r="J223" s="28"/>
      <c r="K223" s="28"/>
      <c r="L223" s="28"/>
      <c r="M223" s="29"/>
      <c r="N223" s="40"/>
      <c r="O223" s="40"/>
      <c r="P223" s="40"/>
      <c r="Y223" s="17"/>
      <c r="Z223" s="17"/>
      <c r="AA223" s="17"/>
      <c r="AL223" s="17"/>
      <c r="AM223" s="17"/>
      <c r="AN223" s="17"/>
      <c r="AO223" s="17"/>
    </row>
    <row r="224" ht="17.25" customHeight="1">
      <c r="A224" s="19">
        <v>194507.0</v>
      </c>
      <c r="B224" s="26">
        <v>-0.0214</v>
      </c>
      <c r="C224" s="26">
        <v>-0.054735</v>
      </c>
      <c r="D224" s="27">
        <f t="shared" si="7"/>
        <v>-0.033335</v>
      </c>
      <c r="E224" s="28">
        <f t="shared" ref="E224:F224" si="234">LN(1+B224)</f>
        <v>-0.02163230013</v>
      </c>
      <c r="F224" s="28">
        <f t="shared" si="234"/>
        <v>-0.05628996752</v>
      </c>
      <c r="G224" s="27"/>
      <c r="H224" s="27"/>
      <c r="I224" s="28"/>
      <c r="J224" s="28"/>
      <c r="K224" s="28"/>
      <c r="L224" s="28"/>
      <c r="M224" s="29"/>
      <c r="N224" s="40"/>
      <c r="O224" s="40"/>
      <c r="P224" s="40"/>
      <c r="Y224" s="17"/>
      <c r="Z224" s="17"/>
      <c r="AA224" s="17"/>
      <c r="AL224" s="17"/>
      <c r="AM224" s="17"/>
      <c r="AN224" s="17"/>
      <c r="AO224" s="17"/>
    </row>
    <row r="225" ht="17.25" customHeight="1">
      <c r="A225" s="19">
        <v>194508.0</v>
      </c>
      <c r="B225" s="26">
        <v>0.0623</v>
      </c>
      <c r="C225" s="26">
        <v>0.04813</v>
      </c>
      <c r="D225" s="27">
        <f t="shared" si="7"/>
        <v>-0.01417</v>
      </c>
      <c r="E225" s="28">
        <f t="shared" ref="E225:F225" si="235">LN(1+B225)</f>
        <v>0.0604363688</v>
      </c>
      <c r="F225" s="28">
        <f t="shared" si="235"/>
        <v>0.04700762401</v>
      </c>
      <c r="G225" s="27"/>
      <c r="H225" s="27"/>
      <c r="I225" s="28"/>
      <c r="J225" s="28"/>
      <c r="K225" s="28"/>
      <c r="L225" s="28"/>
      <c r="M225" s="29"/>
      <c r="N225" s="40"/>
      <c r="O225" s="40"/>
      <c r="P225" s="40"/>
      <c r="Y225" s="17"/>
      <c r="Z225" s="17"/>
      <c r="AA225" s="17"/>
      <c r="AL225" s="17"/>
      <c r="AM225" s="17"/>
      <c r="AN225" s="17"/>
      <c r="AO225" s="17"/>
    </row>
    <row r="226" ht="17.25" customHeight="1">
      <c r="A226" s="19">
        <v>194509.0</v>
      </c>
      <c r="B226" s="26">
        <v>0.048</v>
      </c>
      <c r="C226" s="26">
        <v>0.063306</v>
      </c>
      <c r="D226" s="27">
        <f t="shared" si="7"/>
        <v>0.015306</v>
      </c>
      <c r="E226" s="28">
        <f t="shared" ref="E226:F226" si="236">LN(1+B226)</f>
        <v>0.0468835859</v>
      </c>
      <c r="F226" s="28">
        <f t="shared" si="236"/>
        <v>0.06138292247</v>
      </c>
      <c r="G226" s="27"/>
      <c r="H226" s="27"/>
      <c r="I226" s="28"/>
      <c r="J226" s="28"/>
      <c r="K226" s="28"/>
      <c r="L226" s="28"/>
      <c r="M226" s="29"/>
      <c r="N226" s="40"/>
      <c r="O226" s="40"/>
      <c r="P226" s="40"/>
      <c r="Y226" s="17"/>
      <c r="Z226" s="17"/>
      <c r="AA226" s="17"/>
      <c r="AL226" s="17"/>
      <c r="AM226" s="17"/>
      <c r="AN226" s="17"/>
      <c r="AO226" s="17"/>
    </row>
    <row r="227" ht="17.25" customHeight="1">
      <c r="A227" s="19">
        <v>194510.0</v>
      </c>
      <c r="B227" s="26">
        <v>0.0392</v>
      </c>
      <c r="C227" s="26">
        <v>0.071985</v>
      </c>
      <c r="D227" s="27">
        <f t="shared" si="7"/>
        <v>0.032785</v>
      </c>
      <c r="E227" s="28">
        <f t="shared" ref="E227:F227" si="237">LN(1+B227)</f>
        <v>0.03845118637</v>
      </c>
      <c r="F227" s="28">
        <f t="shared" si="237"/>
        <v>0.06951207001</v>
      </c>
      <c r="G227" s="27"/>
      <c r="H227" s="27"/>
      <c r="I227" s="28"/>
      <c r="J227" s="28"/>
      <c r="K227" s="28"/>
      <c r="L227" s="28"/>
      <c r="M227" s="29"/>
      <c r="N227" s="40"/>
      <c r="O227" s="40"/>
      <c r="P227" s="40"/>
      <c r="Y227" s="17"/>
      <c r="Z227" s="17"/>
      <c r="AA227" s="17"/>
      <c r="AL227" s="17"/>
      <c r="AM227" s="17"/>
      <c r="AN227" s="17"/>
      <c r="AO227" s="17"/>
    </row>
    <row r="228" ht="17.25" customHeight="1">
      <c r="A228" s="19">
        <v>194511.0</v>
      </c>
      <c r="B228" s="26">
        <v>0.0541</v>
      </c>
      <c r="C228" s="26">
        <v>0.11428</v>
      </c>
      <c r="D228" s="27">
        <f t="shared" si="7"/>
        <v>0.06018</v>
      </c>
      <c r="E228" s="28">
        <f t="shared" ref="E228:F228" si="238">LN(1+B228)</f>
        <v>0.05268732228</v>
      </c>
      <c r="F228" s="28">
        <f t="shared" si="238"/>
        <v>0.1082084564</v>
      </c>
      <c r="G228" s="27"/>
      <c r="H228" s="27"/>
      <c r="I228" s="28"/>
      <c r="J228" s="28"/>
      <c r="K228" s="28"/>
      <c r="L228" s="28"/>
      <c r="M228" s="29"/>
      <c r="N228" s="40"/>
      <c r="O228" s="40"/>
      <c r="P228" s="40"/>
      <c r="Y228" s="17"/>
      <c r="Z228" s="17"/>
      <c r="AA228" s="17"/>
      <c r="AL228" s="17"/>
      <c r="AM228" s="17"/>
      <c r="AN228" s="17"/>
      <c r="AO228" s="17"/>
    </row>
    <row r="229" ht="17.25" customHeight="1">
      <c r="A229" s="19">
        <v>194512.0</v>
      </c>
      <c r="B229" s="26">
        <v>0.0123</v>
      </c>
      <c r="C229" s="26">
        <v>0.016692</v>
      </c>
      <c r="D229" s="27">
        <f t="shared" si="7"/>
        <v>0.004392</v>
      </c>
      <c r="E229" s="28">
        <f t="shared" ref="E229:F229" si="239">LN(1+B229)</f>
        <v>0.01222496962</v>
      </c>
      <c r="F229" s="28">
        <f t="shared" si="239"/>
        <v>0.01655421967</v>
      </c>
      <c r="G229" s="27"/>
      <c r="H229" s="27"/>
      <c r="I229" s="28"/>
      <c r="J229" s="28"/>
      <c r="K229" s="28"/>
      <c r="L229" s="28"/>
      <c r="M229" s="29"/>
      <c r="N229" s="40"/>
      <c r="O229" s="40"/>
      <c r="P229" s="40"/>
      <c r="Y229" s="17"/>
      <c r="Z229" s="17"/>
      <c r="AA229" s="17"/>
      <c r="AL229" s="17"/>
      <c r="AM229" s="17"/>
      <c r="AN229" s="17"/>
      <c r="AO229" s="17"/>
    </row>
    <row r="230" ht="17.25" customHeight="1">
      <c r="A230" s="19">
        <v>194601.0</v>
      </c>
      <c r="B230" s="26">
        <v>0.0627</v>
      </c>
      <c r="C230" s="26">
        <v>0.122513</v>
      </c>
      <c r="D230" s="27">
        <f t="shared" si="7"/>
        <v>0.059813</v>
      </c>
      <c r="E230" s="28">
        <f t="shared" ref="E230:F230" si="240">LN(1+B230)</f>
        <v>0.0608128394</v>
      </c>
      <c r="F230" s="28">
        <f t="shared" si="240"/>
        <v>0.1155699219</v>
      </c>
      <c r="G230" s="27"/>
      <c r="H230" s="27"/>
      <c r="I230" s="28"/>
      <c r="J230" s="28"/>
      <c r="K230" s="28"/>
      <c r="L230" s="28"/>
      <c r="M230" s="29"/>
      <c r="N230" s="40"/>
      <c r="O230" s="40"/>
      <c r="P230" s="40"/>
      <c r="Y230" s="17"/>
      <c r="Z230" s="17"/>
      <c r="AA230" s="17"/>
      <c r="AL230" s="17"/>
      <c r="AM230" s="17"/>
      <c r="AN230" s="17"/>
      <c r="AO230" s="17"/>
    </row>
    <row r="231" ht="17.25" customHeight="1">
      <c r="A231" s="19">
        <v>194602.0</v>
      </c>
      <c r="B231" s="26">
        <v>-0.058</v>
      </c>
      <c r="C231" s="26">
        <v>-0.073297</v>
      </c>
      <c r="D231" s="27">
        <f t="shared" si="7"/>
        <v>-0.015297</v>
      </c>
      <c r="E231" s="28">
        <f t="shared" ref="E231:F231" si="241">LN(1+B231)</f>
        <v>-0.05975000441</v>
      </c>
      <c r="F231" s="28">
        <f t="shared" si="241"/>
        <v>-0.0761221531</v>
      </c>
      <c r="G231" s="27"/>
      <c r="H231" s="27"/>
      <c r="I231" s="28"/>
      <c r="J231" s="28"/>
      <c r="K231" s="28"/>
      <c r="L231" s="28"/>
      <c r="M231" s="29"/>
      <c r="N231" s="40"/>
      <c r="O231" s="40"/>
      <c r="P231" s="40"/>
      <c r="Y231" s="17"/>
      <c r="Z231" s="17"/>
      <c r="AA231" s="17"/>
      <c r="AL231" s="17"/>
      <c r="AM231" s="17"/>
      <c r="AN231" s="17"/>
      <c r="AO231" s="17"/>
    </row>
    <row r="232" ht="17.25" customHeight="1">
      <c r="A232" s="19">
        <v>194603.0</v>
      </c>
      <c r="B232" s="26">
        <v>0.059</v>
      </c>
      <c r="C232" s="26">
        <v>0.056932</v>
      </c>
      <c r="D232" s="27">
        <f t="shared" si="7"/>
        <v>-0.002068</v>
      </c>
      <c r="E232" s="28">
        <f t="shared" ref="E232:F232" si="242">LN(1+B232)</f>
        <v>0.05732506662</v>
      </c>
      <c r="F232" s="28">
        <f t="shared" si="242"/>
        <v>0.0553703718</v>
      </c>
      <c r="G232" s="27"/>
      <c r="H232" s="27"/>
      <c r="I232" s="28"/>
      <c r="J232" s="28"/>
      <c r="K232" s="28"/>
      <c r="L232" s="28"/>
      <c r="M232" s="29"/>
      <c r="N232" s="40"/>
      <c r="O232" s="40"/>
      <c r="P232" s="40"/>
      <c r="Y232" s="17"/>
      <c r="Z232" s="17"/>
      <c r="AA232" s="17"/>
      <c r="AL232" s="17"/>
      <c r="AM232" s="17"/>
      <c r="AN232" s="17"/>
      <c r="AO232" s="17"/>
    </row>
    <row r="233" ht="17.25" customHeight="1">
      <c r="A233" s="19">
        <v>194604.0</v>
      </c>
      <c r="B233" s="26">
        <v>0.0426</v>
      </c>
      <c r="C233" s="26">
        <v>0.063104</v>
      </c>
      <c r="D233" s="27">
        <f t="shared" si="7"/>
        <v>0.020504</v>
      </c>
      <c r="E233" s="28">
        <f t="shared" ref="E233:F233" si="243">LN(1+B233)</f>
        <v>0.04171759335</v>
      </c>
      <c r="F233" s="28">
        <f t="shared" si="243"/>
        <v>0.06119293089</v>
      </c>
      <c r="G233" s="27"/>
      <c r="H233" s="27"/>
      <c r="I233" s="28"/>
      <c r="J233" s="28"/>
      <c r="K233" s="28"/>
      <c r="L233" s="28"/>
      <c r="M233" s="29"/>
      <c r="N233" s="40"/>
      <c r="O233" s="40"/>
      <c r="P233" s="40"/>
      <c r="Y233" s="17"/>
      <c r="Z233" s="17"/>
      <c r="AA233" s="17"/>
      <c r="AL233" s="17"/>
      <c r="AM233" s="17"/>
      <c r="AN233" s="17"/>
      <c r="AO233" s="17"/>
    </row>
    <row r="234" ht="17.25" customHeight="1">
      <c r="A234" s="19">
        <v>194605.0</v>
      </c>
      <c r="B234" s="26">
        <v>0.0396</v>
      </c>
      <c r="C234" s="26">
        <v>0.05839</v>
      </c>
      <c r="D234" s="27">
        <f t="shared" si="7"/>
        <v>0.01879</v>
      </c>
      <c r="E234" s="28">
        <f t="shared" ref="E234:F234" si="244">LN(1+B234)</f>
        <v>0.03883602379</v>
      </c>
      <c r="F234" s="28">
        <f t="shared" si="244"/>
        <v>0.05674888555</v>
      </c>
      <c r="G234" s="27"/>
      <c r="H234" s="27"/>
      <c r="I234" s="28"/>
      <c r="J234" s="28"/>
      <c r="K234" s="28"/>
      <c r="L234" s="28"/>
      <c r="M234" s="29"/>
      <c r="N234" s="40"/>
      <c r="O234" s="40"/>
      <c r="P234" s="40"/>
      <c r="Y234" s="17"/>
      <c r="Z234" s="17"/>
      <c r="AA234" s="17"/>
      <c r="AL234" s="17"/>
      <c r="AM234" s="17"/>
      <c r="AN234" s="17"/>
      <c r="AO234" s="17"/>
    </row>
    <row r="235" ht="17.25" customHeight="1">
      <c r="A235" s="19">
        <v>194606.0</v>
      </c>
      <c r="B235" s="26">
        <v>-0.0386</v>
      </c>
      <c r="C235" s="26">
        <v>-0.059474</v>
      </c>
      <c r="D235" s="27">
        <f t="shared" si="7"/>
        <v>-0.020874</v>
      </c>
      <c r="E235" s="28">
        <f t="shared" ref="E235:F235" si="245">LN(1+B235)</f>
        <v>-0.03936472352</v>
      </c>
      <c r="F235" s="28">
        <f t="shared" si="245"/>
        <v>-0.06131598575</v>
      </c>
      <c r="G235" s="27"/>
      <c r="H235" s="27"/>
      <c r="I235" s="28"/>
      <c r="J235" s="28"/>
      <c r="K235" s="28"/>
      <c r="L235" s="28"/>
      <c r="M235" s="29"/>
      <c r="N235" s="40"/>
      <c r="O235" s="40"/>
      <c r="P235" s="40"/>
      <c r="Y235" s="17"/>
      <c r="Z235" s="17"/>
      <c r="AA235" s="17"/>
      <c r="AL235" s="17"/>
      <c r="AM235" s="17"/>
      <c r="AN235" s="17"/>
      <c r="AO235" s="17"/>
    </row>
    <row r="236" ht="17.25" customHeight="1">
      <c r="A236" s="19">
        <v>194607.0</v>
      </c>
      <c r="B236" s="26">
        <v>-0.0266</v>
      </c>
      <c r="C236" s="26">
        <v>-0.050232</v>
      </c>
      <c r="D236" s="27">
        <f t="shared" si="7"/>
        <v>-0.023632</v>
      </c>
      <c r="E236" s="28">
        <f t="shared" ref="E236:F236" si="246">LN(1+B236)</f>
        <v>-0.02696018158</v>
      </c>
      <c r="F236" s="28">
        <f t="shared" si="246"/>
        <v>-0.05153753474</v>
      </c>
      <c r="G236" s="27"/>
      <c r="H236" s="27"/>
      <c r="I236" s="28"/>
      <c r="J236" s="28"/>
      <c r="K236" s="28"/>
      <c r="L236" s="28"/>
      <c r="M236" s="29"/>
      <c r="N236" s="40"/>
      <c r="O236" s="40"/>
      <c r="P236" s="40"/>
      <c r="Y236" s="17"/>
      <c r="Z236" s="17"/>
      <c r="AA236" s="17"/>
      <c r="AL236" s="17"/>
      <c r="AM236" s="17"/>
      <c r="AN236" s="17"/>
      <c r="AO236" s="17"/>
    </row>
    <row r="237" ht="17.25" customHeight="1">
      <c r="A237" s="19">
        <v>194608.0</v>
      </c>
      <c r="B237" s="26">
        <v>-0.0641</v>
      </c>
      <c r="C237" s="26">
        <v>-0.075082</v>
      </c>
      <c r="D237" s="27">
        <f t="shared" si="7"/>
        <v>-0.010982</v>
      </c>
      <c r="E237" s="28">
        <f t="shared" ref="E237:F237" si="247">LN(1+B237)</f>
        <v>-0.06624664582</v>
      </c>
      <c r="F237" s="28">
        <f t="shared" si="247"/>
        <v>-0.07805019405</v>
      </c>
      <c r="G237" s="27"/>
      <c r="H237" s="27"/>
      <c r="I237" s="28"/>
      <c r="J237" s="28"/>
      <c r="K237" s="28"/>
      <c r="L237" s="28"/>
      <c r="M237" s="29"/>
      <c r="N237" s="40"/>
      <c r="O237" s="40"/>
      <c r="P237" s="40"/>
      <c r="Y237" s="17"/>
      <c r="Z237" s="17"/>
      <c r="AA237" s="17"/>
      <c r="AL237" s="17"/>
      <c r="AM237" s="17"/>
      <c r="AN237" s="17"/>
      <c r="AO237" s="17"/>
    </row>
    <row r="238" ht="17.25" customHeight="1">
      <c r="A238" s="19">
        <v>194609.0</v>
      </c>
      <c r="B238" s="26">
        <v>-0.1014</v>
      </c>
      <c r="C238" s="26">
        <v>-0.157756</v>
      </c>
      <c r="D238" s="27">
        <f t="shared" si="7"/>
        <v>-0.056356</v>
      </c>
      <c r="E238" s="28">
        <f t="shared" ref="E238:F238" si="248">LN(1+B238)</f>
        <v>-0.1069172823</v>
      </c>
      <c r="F238" s="28">
        <f t="shared" si="248"/>
        <v>-0.1716855205</v>
      </c>
      <c r="G238" s="27"/>
      <c r="H238" s="27"/>
      <c r="I238" s="28"/>
      <c r="J238" s="28"/>
      <c r="K238" s="28"/>
      <c r="L238" s="28"/>
      <c r="M238" s="29"/>
      <c r="N238" s="40"/>
      <c r="O238" s="40"/>
      <c r="P238" s="40"/>
      <c r="Y238" s="17"/>
      <c r="Z238" s="17"/>
      <c r="AA238" s="17"/>
      <c r="AL238" s="17"/>
      <c r="AM238" s="17"/>
      <c r="AN238" s="17"/>
      <c r="AO238" s="17"/>
    </row>
    <row r="239" ht="17.25" customHeight="1">
      <c r="A239" s="19">
        <v>194610.0</v>
      </c>
      <c r="B239" s="26">
        <v>-0.0141</v>
      </c>
      <c r="C239" s="26">
        <v>0.007589</v>
      </c>
      <c r="D239" s="27">
        <f t="shared" si="7"/>
        <v>0.021689</v>
      </c>
      <c r="E239" s="28">
        <f t="shared" ref="E239:F239" si="249">LN(1+B239)</f>
        <v>-0.0142003494</v>
      </c>
      <c r="F239" s="28">
        <f t="shared" si="249"/>
        <v>0.007560348406</v>
      </c>
      <c r="G239" s="27"/>
      <c r="H239" s="27"/>
      <c r="I239" s="28"/>
      <c r="J239" s="28"/>
      <c r="K239" s="28"/>
      <c r="L239" s="28"/>
      <c r="M239" s="29"/>
      <c r="N239" s="40"/>
      <c r="O239" s="40"/>
      <c r="P239" s="40"/>
      <c r="Y239" s="17"/>
      <c r="Z239" s="17"/>
      <c r="AA239" s="17"/>
      <c r="AL239" s="17"/>
      <c r="AM239" s="17"/>
      <c r="AN239" s="17"/>
      <c r="AO239" s="17"/>
    </row>
    <row r="240" ht="17.25" customHeight="1">
      <c r="A240" s="19">
        <v>194611.0</v>
      </c>
      <c r="B240" s="26">
        <v>2.0E-4</v>
      </c>
      <c r="C240" s="26">
        <v>0.013003</v>
      </c>
      <c r="D240" s="27">
        <f t="shared" si="7"/>
        <v>0.012803</v>
      </c>
      <c r="E240" s="28">
        <f t="shared" ref="E240:F240" si="250">LN(1+B240)</f>
        <v>0.0001999800027</v>
      </c>
      <c r="F240" s="28">
        <f t="shared" si="250"/>
        <v>0.01291918676</v>
      </c>
      <c r="G240" s="27"/>
      <c r="H240" s="27"/>
      <c r="I240" s="28"/>
      <c r="J240" s="28"/>
      <c r="K240" s="28"/>
      <c r="L240" s="28"/>
      <c r="M240" s="29"/>
      <c r="N240" s="40"/>
      <c r="O240" s="40"/>
      <c r="P240" s="40"/>
      <c r="Y240" s="17"/>
      <c r="Z240" s="17"/>
      <c r="AA240" s="17"/>
      <c r="AL240" s="17"/>
      <c r="AM240" s="17"/>
      <c r="AN240" s="17"/>
      <c r="AO240" s="17"/>
    </row>
    <row r="241" ht="17.25" customHeight="1">
      <c r="A241" s="19">
        <v>194612.0</v>
      </c>
      <c r="B241" s="26">
        <v>0.0499</v>
      </c>
      <c r="C241" s="26">
        <v>0.043376</v>
      </c>
      <c r="D241" s="27">
        <f t="shared" si="7"/>
        <v>-0.006524</v>
      </c>
      <c r="E241" s="28">
        <f t="shared" ref="E241:F241" si="251">LN(1+B241)</f>
        <v>0.04869492154</v>
      </c>
      <c r="F241" s="28">
        <f t="shared" si="251"/>
        <v>0.04246160962</v>
      </c>
      <c r="G241" s="27"/>
      <c r="H241" s="27"/>
      <c r="I241" s="28"/>
      <c r="J241" s="28"/>
      <c r="K241" s="28"/>
      <c r="L241" s="28"/>
      <c r="M241" s="29"/>
      <c r="N241" s="40"/>
      <c r="O241" s="40"/>
      <c r="P241" s="40"/>
      <c r="Y241" s="17"/>
      <c r="Z241" s="17"/>
      <c r="AA241" s="17"/>
      <c r="AL241" s="17"/>
      <c r="AM241" s="17"/>
      <c r="AN241" s="17"/>
      <c r="AO241" s="17"/>
    </row>
    <row r="242" ht="17.25" customHeight="1">
      <c r="A242" s="19">
        <v>194701.0</v>
      </c>
      <c r="B242" s="26">
        <v>0.0128</v>
      </c>
      <c r="C242" s="26">
        <v>0.032753</v>
      </c>
      <c r="D242" s="27">
        <f t="shared" si="7"/>
        <v>0.019953</v>
      </c>
      <c r="E242" s="28">
        <f t="shared" ref="E242:F242" si="252">LN(1+B242)</f>
        <v>0.01271877241</v>
      </c>
      <c r="F242" s="28">
        <f t="shared" si="252"/>
        <v>0.03222805216</v>
      </c>
      <c r="G242" s="27"/>
      <c r="H242" s="27"/>
      <c r="I242" s="28"/>
      <c r="J242" s="28"/>
      <c r="K242" s="28"/>
      <c r="L242" s="28"/>
      <c r="M242" s="29"/>
      <c r="N242" s="40"/>
      <c r="O242" s="40"/>
      <c r="P242" s="40"/>
      <c r="Y242" s="17"/>
      <c r="Z242" s="17"/>
      <c r="AA242" s="17"/>
      <c r="AL242" s="17"/>
      <c r="AM242" s="17"/>
      <c r="AN242" s="17"/>
      <c r="AO242" s="17"/>
    </row>
    <row r="243" ht="17.25" customHeight="1">
      <c r="A243" s="19">
        <v>194702.0</v>
      </c>
      <c r="B243" s="26">
        <v>-0.0105</v>
      </c>
      <c r="C243" s="26">
        <v>0.00873</v>
      </c>
      <c r="D243" s="27">
        <f t="shared" si="7"/>
        <v>0.01923</v>
      </c>
      <c r="E243" s="28">
        <f t="shared" ref="E243:F243" si="253">LN(1+B243)</f>
        <v>-0.01055551394</v>
      </c>
      <c r="F243" s="28">
        <f t="shared" si="253"/>
        <v>0.008692113888</v>
      </c>
      <c r="G243" s="27"/>
      <c r="H243" s="27"/>
      <c r="I243" s="28"/>
      <c r="J243" s="28"/>
      <c r="K243" s="28"/>
      <c r="L243" s="28"/>
      <c r="M243" s="29"/>
      <c r="N243" s="40"/>
      <c r="O243" s="40"/>
      <c r="P243" s="40"/>
      <c r="Y243" s="17"/>
      <c r="Z243" s="17"/>
      <c r="AA243" s="17"/>
      <c r="AL243" s="17"/>
      <c r="AM243" s="17"/>
      <c r="AN243" s="17"/>
      <c r="AO243" s="17"/>
    </row>
    <row r="244" ht="17.25" customHeight="1">
      <c r="A244" s="19">
        <v>194703.0</v>
      </c>
      <c r="B244" s="26">
        <v>-0.0164</v>
      </c>
      <c r="C244" s="26">
        <v>-0.023985</v>
      </c>
      <c r="D244" s="27">
        <f t="shared" si="7"/>
        <v>-0.007585</v>
      </c>
      <c r="E244" s="28">
        <f t="shared" ref="E244:F244" si="254">LN(1+B244)</f>
        <v>-0.01653596864</v>
      </c>
      <c r="F244" s="28">
        <f t="shared" si="254"/>
        <v>-0.02427732383</v>
      </c>
      <c r="G244" s="27"/>
      <c r="H244" s="27"/>
      <c r="I244" s="28"/>
      <c r="J244" s="28"/>
      <c r="K244" s="28"/>
      <c r="L244" s="28"/>
      <c r="M244" s="29"/>
      <c r="N244" s="40"/>
      <c r="O244" s="40"/>
      <c r="P244" s="40"/>
      <c r="Y244" s="17"/>
      <c r="Z244" s="17"/>
      <c r="AA244" s="17"/>
      <c r="AL244" s="17"/>
      <c r="AM244" s="17"/>
      <c r="AN244" s="17"/>
      <c r="AO244" s="17"/>
    </row>
    <row r="245" ht="17.25" customHeight="1">
      <c r="A245" s="19">
        <v>194704.0</v>
      </c>
      <c r="B245" s="26">
        <v>-0.0477</v>
      </c>
      <c r="C245" s="26">
        <v>-0.08095</v>
      </c>
      <c r="D245" s="27">
        <f t="shared" si="7"/>
        <v>-0.03325</v>
      </c>
      <c r="E245" s="28">
        <f t="shared" ref="E245:F245" si="255">LN(1+B245)</f>
        <v>-0.04887516778</v>
      </c>
      <c r="F245" s="28">
        <f t="shared" si="255"/>
        <v>-0.08441475114</v>
      </c>
      <c r="G245" s="27"/>
      <c r="H245" s="27"/>
      <c r="I245" s="28"/>
      <c r="J245" s="28"/>
      <c r="K245" s="28"/>
      <c r="L245" s="28"/>
      <c r="M245" s="29"/>
      <c r="N245" s="40"/>
      <c r="O245" s="40"/>
      <c r="P245" s="40"/>
      <c r="Y245" s="17"/>
      <c r="Z245" s="17"/>
      <c r="AA245" s="17"/>
      <c r="AL245" s="17"/>
      <c r="AM245" s="17"/>
      <c r="AN245" s="17"/>
      <c r="AO245" s="17"/>
    </row>
    <row r="246" ht="17.25" customHeight="1">
      <c r="A246" s="19">
        <v>194705.0</v>
      </c>
      <c r="B246" s="26">
        <v>-0.0094</v>
      </c>
      <c r="C246" s="26">
        <v>-0.036097</v>
      </c>
      <c r="D246" s="27">
        <f t="shared" si="7"/>
        <v>-0.026697</v>
      </c>
      <c r="E246" s="28">
        <f t="shared" ref="E246:F246" si="256">LN(1+B246)</f>
        <v>-0.009444458828</v>
      </c>
      <c r="F246" s="28">
        <f t="shared" si="256"/>
        <v>-0.03676461184</v>
      </c>
      <c r="G246" s="27"/>
      <c r="H246" s="27"/>
      <c r="I246" s="28"/>
      <c r="J246" s="28"/>
      <c r="K246" s="28"/>
      <c r="L246" s="28"/>
      <c r="M246" s="29"/>
      <c r="N246" s="40"/>
      <c r="O246" s="40"/>
      <c r="P246" s="40"/>
      <c r="Y246" s="17"/>
      <c r="Z246" s="17"/>
      <c r="AA246" s="17"/>
      <c r="AL246" s="17"/>
      <c r="AM246" s="17"/>
      <c r="AN246" s="17"/>
      <c r="AO246" s="17"/>
    </row>
    <row r="247" ht="17.25" customHeight="1">
      <c r="A247" s="19">
        <v>194706.0</v>
      </c>
      <c r="B247" s="26">
        <v>0.0532</v>
      </c>
      <c r="C247" s="26">
        <v>0.050277</v>
      </c>
      <c r="D247" s="27">
        <f t="shared" si="7"/>
        <v>-0.002923</v>
      </c>
      <c r="E247" s="28">
        <f t="shared" ref="E247:F247" si="257">LN(1+B247)</f>
        <v>0.05183314864</v>
      </c>
      <c r="F247" s="28">
        <f t="shared" si="257"/>
        <v>0.0490539389</v>
      </c>
      <c r="G247" s="27"/>
      <c r="H247" s="27"/>
      <c r="I247" s="28"/>
      <c r="J247" s="28"/>
      <c r="K247" s="28"/>
      <c r="L247" s="28"/>
      <c r="M247" s="29"/>
      <c r="N247" s="40"/>
      <c r="O247" s="40"/>
      <c r="P247" s="40"/>
      <c r="Y247" s="17"/>
      <c r="Z247" s="17"/>
      <c r="AA247" s="17"/>
      <c r="AL247" s="17"/>
      <c r="AM247" s="17"/>
      <c r="AN247" s="17"/>
      <c r="AO247" s="17"/>
    </row>
    <row r="248" ht="17.25" customHeight="1">
      <c r="A248" s="19">
        <v>194707.0</v>
      </c>
      <c r="B248" s="26">
        <v>0.0417</v>
      </c>
      <c r="C248" s="26">
        <v>0.070484</v>
      </c>
      <c r="D248" s="27">
        <f t="shared" si="7"/>
        <v>0.028784</v>
      </c>
      <c r="E248" s="28">
        <f t="shared" ref="E248:F248" si="258">LN(1+B248)</f>
        <v>0.04085399401</v>
      </c>
      <c r="F248" s="28">
        <f t="shared" si="258"/>
        <v>0.06811088265</v>
      </c>
      <c r="G248" s="27"/>
      <c r="H248" s="27"/>
      <c r="I248" s="28"/>
      <c r="J248" s="28"/>
      <c r="K248" s="28"/>
      <c r="L248" s="28"/>
      <c r="M248" s="29"/>
      <c r="N248" s="40"/>
      <c r="O248" s="40"/>
      <c r="P248" s="40"/>
      <c r="Y248" s="17"/>
      <c r="Z248" s="17"/>
      <c r="AA248" s="17"/>
      <c r="AL248" s="17"/>
      <c r="AM248" s="17"/>
      <c r="AN248" s="17"/>
      <c r="AO248" s="17"/>
    </row>
    <row r="249" ht="17.25" customHeight="1">
      <c r="A249" s="19">
        <v>194708.0</v>
      </c>
      <c r="B249" s="26">
        <v>-0.0171</v>
      </c>
      <c r="C249" s="26">
        <v>-0.011507</v>
      </c>
      <c r="D249" s="27">
        <f t="shared" si="7"/>
        <v>0.005593</v>
      </c>
      <c r="E249" s="28">
        <f t="shared" ref="E249:F249" si="259">LN(1+B249)</f>
        <v>-0.01724789341</v>
      </c>
      <c r="F249" s="28">
        <f t="shared" si="259"/>
        <v>-0.01157371783</v>
      </c>
      <c r="G249" s="27"/>
      <c r="H249" s="27"/>
      <c r="I249" s="28"/>
      <c r="J249" s="28"/>
      <c r="K249" s="28"/>
      <c r="L249" s="28"/>
      <c r="M249" s="29"/>
      <c r="N249" s="40"/>
      <c r="O249" s="40"/>
      <c r="P249" s="40"/>
      <c r="Y249" s="17"/>
      <c r="Z249" s="17"/>
      <c r="AA249" s="17"/>
      <c r="AL249" s="17"/>
      <c r="AM249" s="17"/>
      <c r="AN249" s="17"/>
      <c r="AO249" s="17"/>
    </row>
    <row r="250" ht="17.25" customHeight="1">
      <c r="A250" s="19">
        <v>194709.0</v>
      </c>
      <c r="B250" s="26">
        <v>-0.0048</v>
      </c>
      <c r="C250" s="26">
        <v>0.026373</v>
      </c>
      <c r="D250" s="27">
        <f t="shared" si="7"/>
        <v>0.031173</v>
      </c>
      <c r="E250" s="28">
        <f t="shared" ref="E250:F250" si="260">LN(1+B250)</f>
        <v>-0.004811556997</v>
      </c>
      <c r="F250" s="28">
        <f t="shared" si="260"/>
        <v>0.02603122844</v>
      </c>
      <c r="G250" s="27"/>
      <c r="H250" s="27"/>
      <c r="I250" s="28"/>
      <c r="J250" s="28"/>
      <c r="K250" s="28"/>
      <c r="L250" s="28"/>
      <c r="M250" s="29"/>
      <c r="N250" s="40"/>
      <c r="O250" s="40"/>
      <c r="P250" s="40"/>
      <c r="Y250" s="17"/>
      <c r="Z250" s="17"/>
      <c r="AA250" s="17"/>
      <c r="AL250" s="17"/>
      <c r="AM250" s="17"/>
      <c r="AN250" s="17"/>
      <c r="AO250" s="17"/>
    </row>
    <row r="251" ht="17.25" customHeight="1">
      <c r="A251" s="19">
        <v>194710.0</v>
      </c>
      <c r="B251" s="26">
        <v>0.0253</v>
      </c>
      <c r="C251" s="26">
        <v>0.029041</v>
      </c>
      <c r="D251" s="27">
        <f t="shared" si="7"/>
        <v>0.003741</v>
      </c>
      <c r="E251" s="28">
        <f t="shared" ref="E251:F251" si="261">LN(1+B251)</f>
        <v>0.02498525269</v>
      </c>
      <c r="F251" s="28">
        <f t="shared" si="261"/>
        <v>0.02862730057</v>
      </c>
      <c r="G251" s="27"/>
      <c r="H251" s="27"/>
      <c r="I251" s="28"/>
      <c r="J251" s="28"/>
      <c r="K251" s="28"/>
      <c r="L251" s="28"/>
      <c r="M251" s="29"/>
      <c r="N251" s="40"/>
      <c r="O251" s="40"/>
      <c r="P251" s="40"/>
      <c r="Y251" s="17"/>
      <c r="Z251" s="17"/>
      <c r="AA251" s="17"/>
      <c r="AL251" s="17"/>
      <c r="AM251" s="17"/>
      <c r="AN251" s="17"/>
      <c r="AO251" s="17"/>
    </row>
    <row r="252" ht="17.25" customHeight="1">
      <c r="A252" s="19">
        <v>194711.0</v>
      </c>
      <c r="B252" s="26">
        <v>-0.0191</v>
      </c>
      <c r="C252" s="26">
        <v>-0.025478</v>
      </c>
      <c r="D252" s="27">
        <f t="shared" si="7"/>
        <v>-0.006378</v>
      </c>
      <c r="E252" s="28">
        <f t="shared" ref="E252:F252" si="262">LN(1+B252)</f>
        <v>-0.01928476141</v>
      </c>
      <c r="F252" s="28">
        <f t="shared" si="262"/>
        <v>-0.02580818461</v>
      </c>
      <c r="G252" s="27"/>
      <c r="H252" s="27"/>
      <c r="I252" s="28"/>
      <c r="J252" s="28"/>
      <c r="K252" s="28"/>
      <c r="L252" s="28"/>
      <c r="M252" s="29"/>
      <c r="N252" s="40"/>
      <c r="O252" s="40"/>
      <c r="P252" s="40"/>
      <c r="Y252" s="17"/>
      <c r="Z252" s="17"/>
      <c r="AA252" s="17"/>
      <c r="AL252" s="17"/>
      <c r="AM252" s="17"/>
      <c r="AN252" s="17"/>
      <c r="AO252" s="17"/>
    </row>
    <row r="253" ht="17.25" customHeight="1">
      <c r="A253" s="19">
        <v>194712.0</v>
      </c>
      <c r="B253" s="26">
        <v>0.0308</v>
      </c>
      <c r="C253" s="26">
        <v>0.030769</v>
      </c>
      <c r="D253" s="27">
        <f t="shared" si="7"/>
        <v>-0.000031</v>
      </c>
      <c r="E253" s="28">
        <f t="shared" ref="E253:F253" si="263">LN(1+B253)</f>
        <v>0.0303351998</v>
      </c>
      <c r="F253" s="28">
        <f t="shared" si="263"/>
        <v>0.03030512561</v>
      </c>
      <c r="G253" s="27"/>
      <c r="H253" s="27"/>
      <c r="I253" s="28"/>
      <c r="J253" s="28"/>
      <c r="K253" s="28"/>
      <c r="L253" s="28"/>
      <c r="M253" s="29"/>
      <c r="N253" s="40"/>
      <c r="O253" s="40"/>
      <c r="P253" s="40"/>
      <c r="Y253" s="17"/>
      <c r="Z253" s="17"/>
      <c r="AA253" s="17"/>
      <c r="AL253" s="17"/>
      <c r="AM253" s="17"/>
      <c r="AN253" s="17"/>
      <c r="AO253" s="17"/>
    </row>
    <row r="254" ht="17.25" customHeight="1">
      <c r="A254" s="19">
        <v>194801.0</v>
      </c>
      <c r="B254" s="26">
        <v>-0.0386</v>
      </c>
      <c r="C254" s="26">
        <v>-0.001724</v>
      </c>
      <c r="D254" s="27">
        <f t="shared" si="7"/>
        <v>0.036876</v>
      </c>
      <c r="E254" s="28">
        <f t="shared" ref="E254:F254" si="264">LN(1+B254)</f>
        <v>-0.03936472352</v>
      </c>
      <c r="F254" s="28">
        <f t="shared" si="264"/>
        <v>-0.001725487798</v>
      </c>
      <c r="G254" s="27"/>
      <c r="H254" s="27"/>
      <c r="I254" s="28"/>
      <c r="J254" s="28"/>
      <c r="K254" s="28"/>
      <c r="L254" s="28"/>
      <c r="M254" s="29"/>
      <c r="N254" s="40"/>
      <c r="O254" s="40"/>
      <c r="P254" s="40"/>
      <c r="Y254" s="17"/>
      <c r="Z254" s="17"/>
      <c r="AA254" s="17"/>
      <c r="AL254" s="17"/>
      <c r="AM254" s="17"/>
      <c r="AN254" s="17"/>
      <c r="AO254" s="17"/>
    </row>
    <row r="255" ht="17.25" customHeight="1">
      <c r="A255" s="19">
        <v>194802.0</v>
      </c>
      <c r="B255" s="26">
        <v>-0.0431</v>
      </c>
      <c r="C255" s="26">
        <v>-0.05811</v>
      </c>
      <c r="D255" s="27">
        <f t="shared" si="7"/>
        <v>-0.01501</v>
      </c>
      <c r="E255" s="28">
        <f t="shared" ref="E255:F255" si="265">LN(1+B255)</f>
        <v>-0.0440563862</v>
      </c>
      <c r="F255" s="28">
        <f t="shared" si="265"/>
        <v>-0.05986678405</v>
      </c>
      <c r="G255" s="27"/>
      <c r="H255" s="27"/>
      <c r="I255" s="28"/>
      <c r="J255" s="28"/>
      <c r="K255" s="28"/>
      <c r="L255" s="28"/>
      <c r="M255" s="29"/>
      <c r="N255" s="40"/>
      <c r="O255" s="40"/>
      <c r="P255" s="40"/>
      <c r="Y255" s="17"/>
      <c r="Z255" s="17"/>
      <c r="AA255" s="17"/>
      <c r="AL255" s="17"/>
      <c r="AM255" s="17"/>
      <c r="AN255" s="17"/>
      <c r="AO255" s="17"/>
    </row>
    <row r="256" ht="17.25" customHeight="1">
      <c r="A256" s="19">
        <v>194803.0</v>
      </c>
      <c r="B256" s="26">
        <v>0.0816</v>
      </c>
      <c r="C256" s="26">
        <v>0.12234</v>
      </c>
      <c r="D256" s="27">
        <f t="shared" si="7"/>
        <v>0.04074</v>
      </c>
      <c r="E256" s="28">
        <f t="shared" ref="E256:F256" si="266">LN(1+B256)</f>
        <v>0.07844142631</v>
      </c>
      <c r="F256" s="28">
        <f t="shared" si="266"/>
        <v>0.1154157915</v>
      </c>
      <c r="G256" s="27"/>
      <c r="H256" s="27"/>
      <c r="I256" s="28"/>
      <c r="J256" s="28"/>
      <c r="K256" s="28"/>
      <c r="L256" s="28"/>
      <c r="M256" s="29"/>
      <c r="N256" s="40"/>
      <c r="O256" s="40"/>
      <c r="P256" s="40"/>
      <c r="Y256" s="17"/>
      <c r="Z256" s="17"/>
      <c r="AA256" s="17"/>
      <c r="AL256" s="17"/>
      <c r="AM256" s="17"/>
      <c r="AN256" s="17"/>
      <c r="AO256" s="17"/>
    </row>
    <row r="257" ht="17.25" customHeight="1">
      <c r="A257" s="19">
        <v>194804.0</v>
      </c>
      <c r="B257" s="26">
        <v>0.0373</v>
      </c>
      <c r="C257" s="26">
        <v>0.04686</v>
      </c>
      <c r="D257" s="27">
        <f t="shared" si="7"/>
        <v>0.00956</v>
      </c>
      <c r="E257" s="28">
        <f t="shared" ref="E257:F257" si="267">LN(1+B257)</f>
        <v>0.03662118346</v>
      </c>
      <c r="F257" s="28">
        <f t="shared" si="267"/>
        <v>0.04579520757</v>
      </c>
      <c r="G257" s="27"/>
      <c r="H257" s="27"/>
      <c r="I257" s="28"/>
      <c r="J257" s="28"/>
      <c r="K257" s="28"/>
      <c r="L257" s="28"/>
      <c r="M257" s="29"/>
      <c r="N257" s="40"/>
      <c r="O257" s="40"/>
      <c r="P257" s="40"/>
      <c r="Y257" s="17"/>
      <c r="Z257" s="17"/>
      <c r="AA257" s="17"/>
      <c r="AL257" s="17"/>
      <c r="AM257" s="17"/>
      <c r="AN257" s="17"/>
      <c r="AO257" s="17"/>
    </row>
    <row r="258" ht="17.25" customHeight="1">
      <c r="A258" s="19">
        <v>194805.0</v>
      </c>
      <c r="B258" s="26">
        <v>0.0738</v>
      </c>
      <c r="C258" s="26">
        <v>0.074827</v>
      </c>
      <c r="D258" s="27">
        <f t="shared" si="7"/>
        <v>0.001027</v>
      </c>
      <c r="E258" s="28">
        <f t="shared" ref="E258:F258" si="268">LN(1+B258)</f>
        <v>0.07120375901</v>
      </c>
      <c r="F258" s="28">
        <f t="shared" si="268"/>
        <v>0.0721597184</v>
      </c>
      <c r="G258" s="27"/>
      <c r="H258" s="27"/>
      <c r="I258" s="28"/>
      <c r="J258" s="28"/>
      <c r="K258" s="28"/>
      <c r="L258" s="28"/>
      <c r="M258" s="29"/>
      <c r="N258" s="40"/>
      <c r="O258" s="40"/>
      <c r="P258" s="40"/>
      <c r="Y258" s="17"/>
      <c r="Z258" s="17"/>
      <c r="AA258" s="17"/>
      <c r="AL258" s="17"/>
      <c r="AM258" s="17"/>
      <c r="AN258" s="17"/>
      <c r="AO258" s="17"/>
    </row>
    <row r="259" ht="17.25" customHeight="1">
      <c r="A259" s="19">
        <v>194806.0</v>
      </c>
      <c r="B259" s="26">
        <v>-1.0E-4</v>
      </c>
      <c r="C259" s="26">
        <v>0.004448</v>
      </c>
      <c r="D259" s="27">
        <f t="shared" si="7"/>
        <v>0.004548</v>
      </c>
      <c r="E259" s="28">
        <f t="shared" ref="E259:F259" si="269">LN(1+B259)</f>
        <v>-0.0001000050003</v>
      </c>
      <c r="F259" s="28">
        <f t="shared" si="269"/>
        <v>0.004438136885</v>
      </c>
      <c r="G259" s="27"/>
      <c r="H259" s="27"/>
      <c r="I259" s="28"/>
      <c r="J259" s="28"/>
      <c r="K259" s="28"/>
      <c r="L259" s="28"/>
      <c r="M259" s="29"/>
      <c r="N259" s="40"/>
      <c r="O259" s="40"/>
      <c r="P259" s="40"/>
      <c r="Y259" s="17"/>
      <c r="Z259" s="17"/>
      <c r="AA259" s="17"/>
      <c r="AL259" s="17"/>
      <c r="AM259" s="17"/>
      <c r="AN259" s="17"/>
      <c r="AO259" s="17"/>
    </row>
    <row r="260" ht="17.25" customHeight="1">
      <c r="A260" s="19">
        <v>194807.0</v>
      </c>
      <c r="B260" s="26">
        <v>-0.0501</v>
      </c>
      <c r="C260" s="26">
        <v>-0.054277</v>
      </c>
      <c r="D260" s="27">
        <f t="shared" si="7"/>
        <v>-0.004177</v>
      </c>
      <c r="E260" s="28">
        <f t="shared" ref="E260:F260" si="270">LN(1+B260)</f>
        <v>-0.05139856309</v>
      </c>
      <c r="F260" s="28">
        <f t="shared" si="270"/>
        <v>-0.05580556465</v>
      </c>
      <c r="G260" s="27"/>
      <c r="H260" s="27"/>
      <c r="I260" s="28"/>
      <c r="J260" s="28"/>
      <c r="K260" s="28"/>
      <c r="L260" s="28"/>
      <c r="M260" s="29"/>
      <c r="N260" s="40"/>
      <c r="O260" s="40"/>
      <c r="P260" s="40"/>
      <c r="Y260" s="17"/>
      <c r="Z260" s="17"/>
      <c r="AA260" s="17"/>
      <c r="AL260" s="17"/>
      <c r="AM260" s="17"/>
      <c r="AN260" s="17"/>
      <c r="AO260" s="17"/>
    </row>
    <row r="261" ht="17.25" customHeight="1">
      <c r="A261" s="19">
        <v>194808.0</v>
      </c>
      <c r="B261" s="26">
        <v>0.0034</v>
      </c>
      <c r="C261" s="26">
        <v>-0.003647</v>
      </c>
      <c r="D261" s="27">
        <f t="shared" si="7"/>
        <v>-0.007047</v>
      </c>
      <c r="E261" s="28">
        <f t="shared" ref="E261:F261" si="271">LN(1+B261)</f>
        <v>0.003394233068</v>
      </c>
      <c r="F261" s="28">
        <f t="shared" si="271"/>
        <v>-0.003653666518</v>
      </c>
      <c r="G261" s="27"/>
      <c r="H261" s="27"/>
      <c r="I261" s="28"/>
      <c r="J261" s="28"/>
      <c r="K261" s="28"/>
      <c r="L261" s="28"/>
      <c r="M261" s="29"/>
      <c r="N261" s="40"/>
      <c r="O261" s="40"/>
      <c r="P261" s="40"/>
      <c r="Y261" s="17"/>
      <c r="Z261" s="17"/>
      <c r="AA261" s="17"/>
      <c r="AL261" s="17"/>
      <c r="AM261" s="17"/>
      <c r="AN261" s="17"/>
      <c r="AO261" s="17"/>
    </row>
    <row r="262" ht="17.25" customHeight="1">
      <c r="A262" s="19">
        <v>194809.0</v>
      </c>
      <c r="B262" s="26">
        <v>-0.0293</v>
      </c>
      <c r="C262" s="26">
        <v>-0.054006</v>
      </c>
      <c r="D262" s="27">
        <f t="shared" si="7"/>
        <v>-0.024706</v>
      </c>
      <c r="E262" s="28">
        <f t="shared" ref="E262:F262" si="272">LN(1+B262)</f>
        <v>-0.02973781826</v>
      </c>
      <c r="F262" s="28">
        <f t="shared" si="272"/>
        <v>-0.05551905245</v>
      </c>
      <c r="G262" s="27"/>
      <c r="H262" s="27"/>
      <c r="I262" s="28"/>
      <c r="J262" s="28"/>
      <c r="K262" s="28"/>
      <c r="L262" s="28"/>
      <c r="M262" s="29"/>
      <c r="N262" s="40"/>
      <c r="O262" s="40"/>
      <c r="P262" s="40"/>
      <c r="Y262" s="17"/>
      <c r="Z262" s="17"/>
      <c r="AA262" s="17"/>
      <c r="AL262" s="17"/>
      <c r="AM262" s="17"/>
      <c r="AN262" s="17"/>
      <c r="AO262" s="17"/>
    </row>
    <row r="263" ht="17.25" customHeight="1">
      <c r="A263" s="19">
        <v>194810.0</v>
      </c>
      <c r="B263" s="26">
        <v>0.06</v>
      </c>
      <c r="C263" s="26">
        <v>0.053752</v>
      </c>
      <c r="D263" s="27">
        <f t="shared" si="7"/>
        <v>-0.006248</v>
      </c>
      <c r="E263" s="28">
        <f t="shared" ref="E263:F263" si="273">LN(1+B263)</f>
        <v>0.05826890812</v>
      </c>
      <c r="F263" s="28">
        <f t="shared" si="273"/>
        <v>0.05235712832</v>
      </c>
      <c r="G263" s="27"/>
      <c r="H263" s="27"/>
      <c r="I263" s="28"/>
      <c r="J263" s="28"/>
      <c r="K263" s="28"/>
      <c r="L263" s="28"/>
      <c r="M263" s="29"/>
      <c r="N263" s="40"/>
      <c r="O263" s="40"/>
      <c r="P263" s="40"/>
      <c r="Y263" s="17"/>
      <c r="Z263" s="17"/>
      <c r="AA263" s="17"/>
      <c r="AL263" s="17"/>
      <c r="AM263" s="17"/>
      <c r="AN263" s="17"/>
      <c r="AO263" s="17"/>
    </row>
    <row r="264" ht="17.25" customHeight="1">
      <c r="A264" s="19">
        <v>194811.0</v>
      </c>
      <c r="B264" s="26">
        <v>-0.0926</v>
      </c>
      <c r="C264" s="26">
        <v>-0.12909</v>
      </c>
      <c r="D264" s="27">
        <f t="shared" si="7"/>
        <v>-0.03649</v>
      </c>
      <c r="E264" s="28">
        <f t="shared" ref="E264:F264" si="274">LN(1+B264)</f>
        <v>-0.09717191175</v>
      </c>
      <c r="F264" s="28">
        <f t="shared" si="274"/>
        <v>-0.138216637</v>
      </c>
      <c r="G264" s="27"/>
      <c r="H264" s="27"/>
      <c r="I264" s="28"/>
      <c r="J264" s="28"/>
      <c r="K264" s="28"/>
      <c r="L264" s="28"/>
      <c r="M264" s="29"/>
      <c r="N264" s="40"/>
      <c r="O264" s="40"/>
      <c r="P264" s="40"/>
      <c r="Y264" s="17"/>
      <c r="Z264" s="17"/>
      <c r="AA264" s="17"/>
      <c r="AL264" s="17"/>
      <c r="AM264" s="17"/>
      <c r="AN264" s="17"/>
      <c r="AO264" s="17"/>
    </row>
    <row r="265" ht="17.25" customHeight="1">
      <c r="A265" s="19">
        <v>194812.0</v>
      </c>
      <c r="B265" s="26">
        <v>0.033</v>
      </c>
      <c r="C265" s="26">
        <v>0.001269</v>
      </c>
      <c r="D265" s="27">
        <f t="shared" si="7"/>
        <v>-0.031731</v>
      </c>
      <c r="E265" s="28">
        <f t="shared" ref="E265:F265" si="275">LN(1+B265)</f>
        <v>0.03246719014</v>
      </c>
      <c r="F265" s="28">
        <f t="shared" si="275"/>
        <v>0.0012681955</v>
      </c>
      <c r="G265" s="27"/>
      <c r="H265" s="27"/>
      <c r="I265" s="28"/>
      <c r="J265" s="28"/>
      <c r="K265" s="28"/>
      <c r="L265" s="28"/>
      <c r="M265" s="29"/>
      <c r="N265" s="40"/>
      <c r="O265" s="40"/>
      <c r="P265" s="40"/>
      <c r="Y265" s="17"/>
      <c r="Z265" s="17"/>
      <c r="AA265" s="17"/>
      <c r="AL265" s="17"/>
      <c r="AM265" s="17"/>
      <c r="AN265" s="17"/>
      <c r="AO265" s="17"/>
    </row>
    <row r="266" ht="17.25" customHeight="1">
      <c r="A266" s="19">
        <v>194901.0</v>
      </c>
      <c r="B266" s="26">
        <v>0.0033</v>
      </c>
      <c r="C266" s="26">
        <v>0.029558</v>
      </c>
      <c r="D266" s="27">
        <f t="shared" si="7"/>
        <v>0.026258</v>
      </c>
      <c r="E266" s="28">
        <f t="shared" ref="E266:F266" si="276">LN(1+B266)</f>
        <v>0.003294566949</v>
      </c>
      <c r="F266" s="28">
        <f t="shared" si="276"/>
        <v>0.02912958393</v>
      </c>
      <c r="G266" s="27"/>
      <c r="H266" s="27"/>
      <c r="I266" s="28"/>
      <c r="J266" s="28"/>
      <c r="K266" s="28"/>
      <c r="L266" s="28"/>
      <c r="M266" s="29"/>
      <c r="N266" s="40"/>
      <c r="O266" s="40"/>
      <c r="P266" s="40"/>
      <c r="Y266" s="17"/>
      <c r="Z266" s="17"/>
      <c r="AA266" s="17"/>
      <c r="AL266" s="17"/>
      <c r="AM266" s="17"/>
      <c r="AN266" s="17"/>
      <c r="AO266" s="17"/>
    </row>
    <row r="267" ht="17.25" customHeight="1">
      <c r="A267" s="19">
        <v>194902.0</v>
      </c>
      <c r="B267" s="26">
        <v>-0.0284</v>
      </c>
      <c r="C267" s="26">
        <v>-0.055692</v>
      </c>
      <c r="D267" s="27">
        <f t="shared" si="7"/>
        <v>-0.027292</v>
      </c>
      <c r="E267" s="28">
        <f t="shared" ref="E267:F267" si="277">LN(1+B267)</f>
        <v>-0.02881108185</v>
      </c>
      <c r="F267" s="28">
        <f t="shared" si="277"/>
        <v>-0.05730289487</v>
      </c>
      <c r="G267" s="27"/>
      <c r="H267" s="27"/>
      <c r="I267" s="28"/>
      <c r="J267" s="28"/>
      <c r="K267" s="28"/>
      <c r="L267" s="28"/>
      <c r="M267" s="29"/>
      <c r="N267" s="40"/>
      <c r="O267" s="40"/>
      <c r="P267" s="40"/>
      <c r="Y267" s="17"/>
      <c r="Z267" s="17"/>
      <c r="AA267" s="17"/>
      <c r="AL267" s="17"/>
      <c r="AM267" s="17"/>
      <c r="AN267" s="17"/>
      <c r="AO267" s="17"/>
    </row>
    <row r="268" ht="17.25" customHeight="1">
      <c r="A268" s="19">
        <v>194903.0</v>
      </c>
      <c r="B268" s="26">
        <v>0.0414</v>
      </c>
      <c r="C268" s="26">
        <v>0.08151</v>
      </c>
      <c r="D268" s="27">
        <f t="shared" si="7"/>
        <v>0.04011</v>
      </c>
      <c r="E268" s="28">
        <f t="shared" ref="E268:F268" si="278">LN(1+B268)</f>
        <v>0.04056596175</v>
      </c>
      <c r="F268" s="28">
        <f t="shared" si="278"/>
        <v>0.07835821279</v>
      </c>
      <c r="G268" s="27"/>
      <c r="H268" s="27"/>
      <c r="I268" s="28"/>
      <c r="J268" s="28"/>
      <c r="K268" s="28"/>
      <c r="L268" s="28"/>
      <c r="M268" s="29"/>
      <c r="N268" s="40"/>
      <c r="O268" s="40"/>
      <c r="P268" s="40"/>
      <c r="Y268" s="17"/>
      <c r="Z268" s="17"/>
      <c r="AA268" s="17"/>
      <c r="AL268" s="17"/>
      <c r="AM268" s="17"/>
      <c r="AN268" s="17"/>
      <c r="AO268" s="17"/>
    </row>
    <row r="269" ht="17.25" customHeight="1">
      <c r="A269" s="19">
        <v>194904.0</v>
      </c>
      <c r="B269" s="26">
        <v>-0.0178</v>
      </c>
      <c r="C269" s="26">
        <v>-0.033838</v>
      </c>
      <c r="D269" s="27">
        <f t="shared" si="7"/>
        <v>-0.016038</v>
      </c>
      <c r="E269" s="28">
        <f t="shared" ref="E269:F269" si="279">LN(1+B269)</f>
        <v>-0.01796032538</v>
      </c>
      <c r="F269" s="28">
        <f t="shared" si="279"/>
        <v>-0.03442375697</v>
      </c>
      <c r="G269" s="27"/>
      <c r="H269" s="27"/>
      <c r="I269" s="28"/>
      <c r="J269" s="28"/>
      <c r="K269" s="28"/>
      <c r="L269" s="28"/>
      <c r="M269" s="29"/>
      <c r="N269" s="40"/>
      <c r="O269" s="40"/>
      <c r="P269" s="40"/>
      <c r="Y269" s="17"/>
      <c r="Z269" s="17"/>
      <c r="AA269" s="17"/>
      <c r="AL269" s="17"/>
      <c r="AM269" s="17"/>
      <c r="AN269" s="17"/>
      <c r="AO269" s="17"/>
    </row>
    <row r="270" ht="17.25" customHeight="1">
      <c r="A270" s="19">
        <v>194905.0</v>
      </c>
      <c r="B270" s="26">
        <v>-0.0284</v>
      </c>
      <c r="C270" s="26">
        <v>-0.051082</v>
      </c>
      <c r="D270" s="27">
        <f t="shared" si="7"/>
        <v>-0.022682</v>
      </c>
      <c r="E270" s="28">
        <f t="shared" ref="E270:F270" si="280">LN(1+B270)</f>
        <v>-0.02881108185</v>
      </c>
      <c r="F270" s="28">
        <f t="shared" si="280"/>
        <v>-0.05243289085</v>
      </c>
      <c r="G270" s="27"/>
      <c r="H270" s="27"/>
      <c r="I270" s="28"/>
      <c r="J270" s="28"/>
      <c r="K270" s="28"/>
      <c r="L270" s="28"/>
      <c r="M270" s="29"/>
      <c r="N270" s="40"/>
      <c r="O270" s="40"/>
      <c r="P270" s="40"/>
      <c r="Y270" s="17"/>
      <c r="Z270" s="17"/>
      <c r="AA270" s="17"/>
      <c r="AL270" s="17"/>
      <c r="AM270" s="17"/>
      <c r="AN270" s="17"/>
      <c r="AO270" s="17"/>
    </row>
    <row r="271" ht="17.25" customHeight="1">
      <c r="A271" s="19">
        <v>194906.0</v>
      </c>
      <c r="B271" s="26">
        <v>0.002</v>
      </c>
      <c r="C271" s="26">
        <v>-0.011187</v>
      </c>
      <c r="D271" s="27">
        <f t="shared" si="7"/>
        <v>-0.013187</v>
      </c>
      <c r="E271" s="28">
        <f t="shared" ref="E271:F271" si="281">LN(1+B271)</f>
        <v>0.001998002663</v>
      </c>
      <c r="F271" s="28">
        <f t="shared" si="281"/>
        <v>-0.01125004512</v>
      </c>
      <c r="G271" s="27"/>
      <c r="H271" s="27"/>
      <c r="I271" s="28"/>
      <c r="J271" s="28"/>
      <c r="K271" s="28"/>
      <c r="L271" s="28"/>
      <c r="M271" s="29"/>
      <c r="N271" s="40"/>
      <c r="O271" s="40"/>
      <c r="P271" s="40"/>
      <c r="Y271" s="17"/>
      <c r="Z271" s="17"/>
      <c r="AA271" s="17"/>
      <c r="AL271" s="17"/>
      <c r="AM271" s="17"/>
      <c r="AN271" s="17"/>
      <c r="AO271" s="17"/>
    </row>
    <row r="272" ht="17.25" customHeight="1">
      <c r="A272" s="19">
        <v>194907.0</v>
      </c>
      <c r="B272" s="26">
        <v>0.0563</v>
      </c>
      <c r="C272" s="26">
        <v>0.057226</v>
      </c>
      <c r="D272" s="27">
        <f t="shared" si="7"/>
        <v>0.000926</v>
      </c>
      <c r="E272" s="28">
        <f t="shared" ref="E272:F272" si="282">LN(1+B272)</f>
        <v>0.05477223585</v>
      </c>
      <c r="F272" s="28">
        <f t="shared" si="282"/>
        <v>0.05564849671</v>
      </c>
      <c r="G272" s="27"/>
      <c r="H272" s="27"/>
      <c r="I272" s="28"/>
      <c r="J272" s="28"/>
      <c r="K272" s="28"/>
      <c r="L272" s="28"/>
      <c r="M272" s="29"/>
      <c r="N272" s="40"/>
      <c r="O272" s="40"/>
      <c r="P272" s="40"/>
      <c r="Y272" s="17"/>
      <c r="Z272" s="17"/>
      <c r="AA272" s="17"/>
      <c r="AL272" s="17"/>
      <c r="AM272" s="17"/>
      <c r="AN272" s="17"/>
      <c r="AO272" s="17"/>
    </row>
    <row r="273" ht="17.25" customHeight="1">
      <c r="A273" s="19">
        <v>194908.0</v>
      </c>
      <c r="B273" s="26">
        <v>0.0269</v>
      </c>
      <c r="C273" s="26">
        <v>0.020828</v>
      </c>
      <c r="D273" s="27">
        <f t="shared" si="7"/>
        <v>-0.006072</v>
      </c>
      <c r="E273" s="28">
        <f t="shared" ref="E273:F273" si="283">LN(1+B273)</f>
        <v>0.02654455522</v>
      </c>
      <c r="F273" s="28">
        <f t="shared" si="283"/>
        <v>0.0206140627</v>
      </c>
      <c r="G273" s="27"/>
      <c r="H273" s="27"/>
      <c r="I273" s="28"/>
      <c r="J273" s="28"/>
      <c r="K273" s="28"/>
      <c r="L273" s="28"/>
      <c r="M273" s="29"/>
      <c r="N273" s="40"/>
      <c r="O273" s="40"/>
      <c r="P273" s="40"/>
      <c r="Y273" s="17"/>
      <c r="Z273" s="17"/>
      <c r="AA273" s="17"/>
      <c r="AL273" s="17"/>
      <c r="AM273" s="17"/>
      <c r="AN273" s="17"/>
      <c r="AO273" s="17"/>
    </row>
    <row r="274" ht="17.25" customHeight="1">
      <c r="A274" s="19">
        <v>194909.0</v>
      </c>
      <c r="B274" s="26">
        <v>0.0318</v>
      </c>
      <c r="C274" s="26">
        <v>0.040587</v>
      </c>
      <c r="D274" s="27">
        <f t="shared" si="7"/>
        <v>0.008787</v>
      </c>
      <c r="E274" s="28">
        <f t="shared" ref="E274:F274" si="284">LN(1+B274)</f>
        <v>0.03130484983</v>
      </c>
      <c r="F274" s="28">
        <f t="shared" si="284"/>
        <v>0.039784977</v>
      </c>
      <c r="G274" s="27"/>
      <c r="H274" s="27"/>
      <c r="I274" s="28"/>
      <c r="J274" s="28"/>
      <c r="K274" s="28"/>
      <c r="L274" s="28"/>
      <c r="M274" s="29"/>
      <c r="N274" s="40"/>
      <c r="O274" s="40"/>
      <c r="P274" s="40"/>
      <c r="Y274" s="17"/>
      <c r="Z274" s="17"/>
      <c r="AA274" s="17"/>
      <c r="AL274" s="17"/>
      <c r="AM274" s="17"/>
      <c r="AN274" s="17"/>
      <c r="AO274" s="17"/>
    </row>
    <row r="275" ht="17.25" customHeight="1">
      <c r="A275" s="19">
        <v>194910.0</v>
      </c>
      <c r="B275" s="26">
        <v>0.0323</v>
      </c>
      <c r="C275" s="26">
        <v>0.041293</v>
      </c>
      <c r="D275" s="27">
        <f t="shared" si="7"/>
        <v>0.008993</v>
      </c>
      <c r="E275" s="28">
        <f t="shared" ref="E275:F275" si="285">LN(1+B275)</f>
        <v>0.03178932249</v>
      </c>
      <c r="F275" s="28">
        <f t="shared" si="285"/>
        <v>0.04046321016</v>
      </c>
      <c r="G275" s="27"/>
      <c r="H275" s="27"/>
      <c r="I275" s="28"/>
      <c r="J275" s="28"/>
      <c r="K275" s="28"/>
      <c r="L275" s="28"/>
      <c r="M275" s="29"/>
      <c r="N275" s="40"/>
      <c r="O275" s="40"/>
      <c r="P275" s="40"/>
      <c r="Y275" s="17"/>
      <c r="Z275" s="17"/>
      <c r="AA275" s="17"/>
      <c r="AL275" s="17"/>
      <c r="AM275" s="17"/>
      <c r="AN275" s="17"/>
      <c r="AO275" s="17"/>
    </row>
    <row r="276" ht="17.25" customHeight="1">
      <c r="A276" s="19">
        <v>194911.0</v>
      </c>
      <c r="B276" s="26">
        <v>0.019</v>
      </c>
      <c r="C276" s="26">
        <v>2.58E-4</v>
      </c>
      <c r="D276" s="27">
        <f t="shared" si="7"/>
        <v>-0.018742</v>
      </c>
      <c r="E276" s="28">
        <f t="shared" ref="E276:F276" si="286">LN(1+B276)</f>
        <v>0.01882175424</v>
      </c>
      <c r="F276" s="28">
        <f t="shared" si="286"/>
        <v>0.0002579667237</v>
      </c>
      <c r="G276" s="27"/>
      <c r="H276" s="27"/>
      <c r="I276" s="28"/>
      <c r="J276" s="28"/>
      <c r="K276" s="28"/>
      <c r="L276" s="28"/>
      <c r="M276" s="29"/>
      <c r="N276" s="40"/>
      <c r="O276" s="40"/>
      <c r="P276" s="40"/>
      <c r="Y276" s="17"/>
      <c r="Z276" s="17"/>
      <c r="AA276" s="17"/>
      <c r="AL276" s="17"/>
      <c r="AM276" s="17"/>
      <c r="AN276" s="17"/>
      <c r="AO276" s="17"/>
    </row>
    <row r="277" ht="17.25" customHeight="1">
      <c r="A277" s="19">
        <v>194912.0</v>
      </c>
      <c r="B277" s="26">
        <v>0.0522</v>
      </c>
      <c r="C277" s="26">
        <v>0.08811</v>
      </c>
      <c r="D277" s="27">
        <f t="shared" si="7"/>
        <v>0.03591</v>
      </c>
      <c r="E277" s="28">
        <f t="shared" ref="E277:F277" si="287">LN(1+B277)</f>
        <v>0.05088321031</v>
      </c>
      <c r="F277" s="28">
        <f t="shared" si="287"/>
        <v>0.08444224626</v>
      </c>
      <c r="G277" s="27"/>
      <c r="H277" s="27"/>
      <c r="I277" s="28"/>
      <c r="J277" s="28"/>
      <c r="K277" s="28"/>
      <c r="L277" s="28"/>
      <c r="M277" s="29"/>
      <c r="N277" s="40"/>
      <c r="O277" s="40"/>
      <c r="P277" s="40"/>
      <c r="Y277" s="17"/>
      <c r="Z277" s="17"/>
      <c r="AA277" s="17"/>
      <c r="AL277" s="17"/>
      <c r="AM277" s="17"/>
      <c r="AN277" s="17"/>
      <c r="AO277" s="17"/>
    </row>
    <row r="278" ht="17.25" customHeight="1">
      <c r="A278" s="19">
        <v>195001.0</v>
      </c>
      <c r="B278" s="26">
        <v>0.0179</v>
      </c>
      <c r="C278" s="26">
        <v>0.046281</v>
      </c>
      <c r="D278" s="27">
        <f t="shared" si="7"/>
        <v>0.028381</v>
      </c>
      <c r="E278" s="28">
        <f t="shared" ref="E278:F278" si="288">LN(1+B278)</f>
        <v>0.01774168148</v>
      </c>
      <c r="F278" s="28">
        <f t="shared" si="288"/>
        <v>0.04524197201</v>
      </c>
      <c r="G278" s="27"/>
      <c r="H278" s="27"/>
      <c r="I278" s="28"/>
      <c r="J278" s="28"/>
      <c r="K278" s="28"/>
      <c r="L278" s="28"/>
      <c r="M278" s="29"/>
      <c r="N278" s="40"/>
      <c r="O278" s="40"/>
      <c r="P278" s="40"/>
      <c r="Y278" s="17"/>
      <c r="Z278" s="17"/>
      <c r="AA278" s="17"/>
      <c r="AL278" s="17"/>
      <c r="AM278" s="17"/>
      <c r="AN278" s="17"/>
      <c r="AO278" s="17"/>
    </row>
    <row r="279" ht="17.25" customHeight="1">
      <c r="A279" s="19">
        <v>195002.0</v>
      </c>
      <c r="B279" s="26">
        <v>0.0157</v>
      </c>
      <c r="C279" s="26">
        <v>0.00576</v>
      </c>
      <c r="D279" s="27">
        <f t="shared" si="7"/>
        <v>-0.00994</v>
      </c>
      <c r="E279" s="28">
        <f t="shared" ref="E279:F279" si="289">LN(1+B279)</f>
        <v>0.01557802996</v>
      </c>
      <c r="F279" s="28">
        <f t="shared" si="289"/>
        <v>0.005743474627</v>
      </c>
      <c r="G279" s="27"/>
      <c r="H279" s="27"/>
      <c r="I279" s="28"/>
      <c r="J279" s="28"/>
      <c r="K279" s="28"/>
      <c r="L279" s="28"/>
      <c r="M279" s="29"/>
      <c r="N279" s="40"/>
      <c r="O279" s="40"/>
      <c r="P279" s="40"/>
      <c r="Y279" s="17"/>
      <c r="Z279" s="17"/>
      <c r="AA279" s="17"/>
      <c r="AL279" s="17"/>
      <c r="AM279" s="17"/>
      <c r="AN279" s="17"/>
      <c r="AO279" s="17"/>
    </row>
    <row r="280" ht="17.25" customHeight="1">
      <c r="A280" s="19">
        <v>195003.0</v>
      </c>
      <c r="B280" s="26">
        <v>0.0136</v>
      </c>
      <c r="C280" s="26">
        <v>-0.020218</v>
      </c>
      <c r="D280" s="27">
        <f t="shared" si="7"/>
        <v>-0.033818</v>
      </c>
      <c r="E280" s="28">
        <f t="shared" ref="E280:F280" si="290">LN(1+B280)</f>
        <v>0.01350835002</v>
      </c>
      <c r="F280" s="28">
        <f t="shared" si="290"/>
        <v>-0.02042518104</v>
      </c>
      <c r="G280" s="27"/>
      <c r="H280" s="27"/>
      <c r="I280" s="28"/>
      <c r="J280" s="28"/>
      <c r="K280" s="28"/>
      <c r="L280" s="28"/>
      <c r="M280" s="29"/>
      <c r="N280" s="40"/>
      <c r="O280" s="40"/>
      <c r="P280" s="40"/>
      <c r="Y280" s="17"/>
      <c r="Z280" s="17"/>
      <c r="AA280" s="17"/>
      <c r="AL280" s="17"/>
      <c r="AM280" s="17"/>
      <c r="AN280" s="17"/>
      <c r="AO280" s="17"/>
    </row>
    <row r="281" ht="17.25" customHeight="1">
      <c r="A281" s="19">
        <v>195004.0</v>
      </c>
      <c r="B281" s="26">
        <v>0.0403</v>
      </c>
      <c r="C281" s="26">
        <v>0.073816</v>
      </c>
      <c r="D281" s="27">
        <f t="shared" si="7"/>
        <v>0.033516</v>
      </c>
      <c r="E281" s="28">
        <f t="shared" ref="E281:F281" si="291">LN(1+B281)</f>
        <v>0.03950913309</v>
      </c>
      <c r="F281" s="28">
        <f t="shared" si="291"/>
        <v>0.07121865925</v>
      </c>
      <c r="G281" s="27"/>
      <c r="H281" s="27"/>
      <c r="I281" s="28"/>
      <c r="J281" s="28"/>
      <c r="K281" s="28"/>
      <c r="L281" s="28"/>
      <c r="M281" s="29"/>
      <c r="N281" s="40"/>
      <c r="O281" s="40"/>
      <c r="P281" s="40"/>
      <c r="Y281" s="17"/>
      <c r="Z281" s="17"/>
      <c r="AA281" s="17"/>
      <c r="AL281" s="17"/>
      <c r="AM281" s="17"/>
      <c r="AN281" s="17"/>
      <c r="AO281" s="17"/>
    </row>
    <row r="282" ht="17.25" customHeight="1">
      <c r="A282" s="19">
        <v>195005.0</v>
      </c>
      <c r="B282" s="26">
        <v>0.0441</v>
      </c>
      <c r="C282" s="26">
        <v>0.030579</v>
      </c>
      <c r="D282" s="27">
        <f t="shared" si="7"/>
        <v>-0.013521</v>
      </c>
      <c r="E282" s="28">
        <f t="shared" ref="E282:F282" si="292">LN(1+B282)</f>
        <v>0.04315527031</v>
      </c>
      <c r="F282" s="28">
        <f t="shared" si="292"/>
        <v>0.03012078022</v>
      </c>
      <c r="G282" s="27"/>
      <c r="H282" s="27"/>
      <c r="I282" s="28"/>
      <c r="J282" s="28"/>
      <c r="K282" s="28"/>
      <c r="L282" s="28"/>
      <c r="M282" s="29"/>
      <c r="N282" s="40"/>
      <c r="O282" s="40"/>
      <c r="P282" s="40"/>
      <c r="Y282" s="17"/>
      <c r="Z282" s="17"/>
      <c r="AA282" s="17"/>
      <c r="AL282" s="17"/>
      <c r="AM282" s="17"/>
      <c r="AN282" s="17"/>
      <c r="AO282" s="17"/>
    </row>
    <row r="283" ht="17.25" customHeight="1">
      <c r="A283" s="19">
        <v>195006.0</v>
      </c>
      <c r="B283" s="26">
        <v>-0.0584</v>
      </c>
      <c r="C283" s="26">
        <v>-0.089044</v>
      </c>
      <c r="D283" s="27">
        <f t="shared" si="7"/>
        <v>-0.030644</v>
      </c>
      <c r="E283" s="28">
        <f t="shared" ref="E283:F283" si="293">LN(1+B283)</f>
        <v>-0.06017472304</v>
      </c>
      <c r="F283" s="28">
        <f t="shared" si="293"/>
        <v>-0.09326068146</v>
      </c>
      <c r="G283" s="27"/>
      <c r="H283" s="27"/>
      <c r="I283" s="28"/>
      <c r="J283" s="28"/>
      <c r="K283" s="28"/>
      <c r="L283" s="28"/>
      <c r="M283" s="29"/>
      <c r="N283" s="40"/>
      <c r="O283" s="40"/>
      <c r="P283" s="40"/>
      <c r="Y283" s="17"/>
      <c r="Z283" s="17"/>
      <c r="AA283" s="17"/>
      <c r="AL283" s="17"/>
      <c r="AM283" s="17"/>
      <c r="AN283" s="17"/>
      <c r="AO283" s="17"/>
    </row>
    <row r="284" ht="17.25" customHeight="1">
      <c r="A284" s="19">
        <v>195007.0</v>
      </c>
      <c r="B284" s="26">
        <v>0.0146</v>
      </c>
      <c r="C284" s="26">
        <v>0.116038</v>
      </c>
      <c r="D284" s="27">
        <f t="shared" si="7"/>
        <v>0.101438</v>
      </c>
      <c r="E284" s="28">
        <f t="shared" ref="E284:F284" si="294">LN(1+B284)</f>
        <v>0.01449444615</v>
      </c>
      <c r="F284" s="28">
        <f t="shared" si="294"/>
        <v>0.1097849136</v>
      </c>
      <c r="G284" s="27"/>
      <c r="H284" s="27"/>
      <c r="I284" s="28"/>
      <c r="J284" s="28"/>
      <c r="K284" s="28"/>
      <c r="L284" s="28"/>
      <c r="M284" s="29"/>
      <c r="N284" s="40"/>
      <c r="O284" s="40"/>
      <c r="P284" s="40"/>
      <c r="Y284" s="17"/>
      <c r="Z284" s="17"/>
      <c r="AA284" s="17"/>
      <c r="AL284" s="17"/>
      <c r="AM284" s="17"/>
      <c r="AN284" s="17"/>
      <c r="AO284" s="17"/>
    </row>
    <row r="285" ht="17.25" customHeight="1">
      <c r="A285" s="19">
        <v>195008.0</v>
      </c>
      <c r="B285" s="26">
        <v>0.0495</v>
      </c>
      <c r="C285" s="26">
        <v>0.050419</v>
      </c>
      <c r="D285" s="27">
        <f t="shared" si="7"/>
        <v>0.000919</v>
      </c>
      <c r="E285" s="28">
        <f t="shared" ref="E285:F285" si="295">LN(1+B285)</f>
        <v>0.04831386028</v>
      </c>
      <c r="F285" s="28">
        <f t="shared" si="295"/>
        <v>0.04918913219</v>
      </c>
      <c r="G285" s="27"/>
      <c r="H285" s="27"/>
      <c r="I285" s="28"/>
      <c r="J285" s="28"/>
      <c r="K285" s="28"/>
      <c r="L285" s="28"/>
      <c r="M285" s="29"/>
      <c r="N285" s="40"/>
      <c r="O285" s="40"/>
      <c r="P285" s="40"/>
      <c r="Y285" s="17"/>
      <c r="Z285" s="17"/>
      <c r="AA285" s="17"/>
      <c r="AL285" s="17"/>
      <c r="AM285" s="17"/>
      <c r="AN285" s="17"/>
      <c r="AO285" s="17"/>
    </row>
    <row r="286" ht="17.25" customHeight="1">
      <c r="A286" s="19">
        <v>195009.0</v>
      </c>
      <c r="B286" s="26">
        <v>0.0491</v>
      </c>
      <c r="C286" s="26">
        <v>0.049267</v>
      </c>
      <c r="D286" s="27">
        <f t="shared" si="7"/>
        <v>0.000167</v>
      </c>
      <c r="E286" s="28">
        <f t="shared" ref="E286:F286" si="296">LN(1+B286)</f>
        <v>0.04793265376</v>
      </c>
      <c r="F286" s="28">
        <f t="shared" si="296"/>
        <v>0.04809182515</v>
      </c>
      <c r="G286" s="27"/>
      <c r="H286" s="27"/>
      <c r="I286" s="28"/>
      <c r="J286" s="28"/>
      <c r="K286" s="28"/>
      <c r="L286" s="28"/>
      <c r="M286" s="29"/>
      <c r="N286" s="40"/>
      <c r="O286" s="40"/>
      <c r="P286" s="40"/>
      <c r="Y286" s="17"/>
      <c r="Z286" s="17"/>
      <c r="AA286" s="17"/>
      <c r="AL286" s="17"/>
      <c r="AM286" s="17"/>
      <c r="AN286" s="17"/>
      <c r="AO286" s="17"/>
    </row>
    <row r="287" ht="17.25" customHeight="1">
      <c r="A287" s="19">
        <v>195010.0</v>
      </c>
      <c r="B287" s="26">
        <v>-6.0E-4</v>
      </c>
      <c r="C287" s="26">
        <v>0.003019</v>
      </c>
      <c r="D287" s="27">
        <f t="shared" si="7"/>
        <v>0.003619</v>
      </c>
      <c r="E287" s="28">
        <f t="shared" ref="E287:F287" si="297">LN(1+B287)</f>
        <v>-0.000600180072</v>
      </c>
      <c r="F287" s="28">
        <f t="shared" si="297"/>
        <v>0.003014451971</v>
      </c>
      <c r="G287" s="27"/>
      <c r="H287" s="27"/>
      <c r="I287" s="28"/>
      <c r="J287" s="28"/>
      <c r="K287" s="28"/>
      <c r="L287" s="28"/>
      <c r="M287" s="29"/>
      <c r="N287" s="40"/>
      <c r="O287" s="40"/>
      <c r="P287" s="40"/>
      <c r="Y287" s="17"/>
      <c r="Z287" s="17"/>
      <c r="AA287" s="17"/>
      <c r="AL287" s="17"/>
      <c r="AM287" s="17"/>
      <c r="AN287" s="17"/>
      <c r="AO287" s="17"/>
    </row>
    <row r="288" ht="17.25" customHeight="1">
      <c r="A288" s="19">
        <v>195011.0</v>
      </c>
      <c r="B288" s="26">
        <v>0.0287</v>
      </c>
      <c r="C288" s="26">
        <v>0.050141</v>
      </c>
      <c r="D288" s="27">
        <f t="shared" si="7"/>
        <v>0.021441</v>
      </c>
      <c r="E288" s="28">
        <f t="shared" ref="E288:F288" si="298">LN(1+B288)</f>
        <v>0.02829586915</v>
      </c>
      <c r="F288" s="28">
        <f t="shared" si="298"/>
        <v>0.04892444087</v>
      </c>
      <c r="G288" s="27"/>
      <c r="H288" s="27"/>
      <c r="I288" s="28"/>
      <c r="J288" s="28"/>
      <c r="K288" s="28"/>
      <c r="L288" s="28"/>
      <c r="M288" s="29"/>
      <c r="N288" s="40"/>
      <c r="O288" s="40"/>
      <c r="P288" s="40"/>
      <c r="Y288" s="17"/>
      <c r="Z288" s="17"/>
      <c r="AA288" s="17"/>
      <c r="AL288" s="17"/>
      <c r="AM288" s="17"/>
      <c r="AN288" s="17"/>
      <c r="AO288" s="17"/>
    </row>
    <row r="289" ht="17.25" customHeight="1">
      <c r="A289" s="19">
        <v>195012.0</v>
      </c>
      <c r="B289" s="26">
        <v>0.0565</v>
      </c>
      <c r="C289" s="26">
        <v>0.12476</v>
      </c>
      <c r="D289" s="27">
        <f t="shared" si="7"/>
        <v>0.06826</v>
      </c>
      <c r="E289" s="28">
        <f t="shared" ref="E289:F289" si="299">LN(1+B289)</f>
        <v>0.05496155807</v>
      </c>
      <c r="F289" s="28">
        <f t="shared" si="299"/>
        <v>0.1175696796</v>
      </c>
      <c r="G289" s="27"/>
      <c r="H289" s="27"/>
      <c r="I289" s="28"/>
      <c r="J289" s="28"/>
      <c r="K289" s="28"/>
      <c r="L289" s="28"/>
      <c r="M289" s="29"/>
      <c r="N289" s="40"/>
      <c r="O289" s="40"/>
      <c r="P289" s="40"/>
      <c r="Y289" s="17"/>
      <c r="Z289" s="17"/>
      <c r="AA289" s="17"/>
      <c r="AL289" s="17"/>
      <c r="AM289" s="17"/>
      <c r="AN289" s="17"/>
      <c r="AO289" s="17"/>
    </row>
    <row r="290" ht="17.25" customHeight="1">
      <c r="A290" s="19">
        <v>195101.0</v>
      </c>
      <c r="B290" s="26">
        <v>0.0583</v>
      </c>
      <c r="C290" s="26">
        <v>0.106312</v>
      </c>
      <c r="D290" s="27">
        <f t="shared" si="7"/>
        <v>0.048012</v>
      </c>
      <c r="E290" s="28">
        <f t="shared" ref="E290:F290" si="300">LN(1+B290)</f>
        <v>0.05666384712</v>
      </c>
      <c r="F290" s="28">
        <f t="shared" si="300"/>
        <v>0.101031961</v>
      </c>
      <c r="G290" s="27"/>
      <c r="H290" s="27"/>
      <c r="I290" s="28"/>
      <c r="J290" s="28"/>
      <c r="K290" s="28"/>
      <c r="L290" s="28"/>
      <c r="M290" s="29"/>
      <c r="N290" s="40"/>
      <c r="O290" s="40"/>
      <c r="P290" s="40"/>
      <c r="Y290" s="17"/>
      <c r="Z290" s="17"/>
      <c r="AA290" s="17"/>
      <c r="AL290" s="17"/>
      <c r="AM290" s="17"/>
      <c r="AN290" s="17"/>
      <c r="AO290" s="17"/>
    </row>
    <row r="291" ht="17.25" customHeight="1">
      <c r="A291" s="19">
        <v>195102.0</v>
      </c>
      <c r="B291" s="26">
        <v>0.0151</v>
      </c>
      <c r="C291" s="26">
        <v>-0.002098</v>
      </c>
      <c r="D291" s="27">
        <f t="shared" si="7"/>
        <v>-0.017198</v>
      </c>
      <c r="E291" s="28">
        <f t="shared" ref="E291:F291" si="301">LN(1+B291)</f>
        <v>0.01498712981</v>
      </c>
      <c r="F291" s="28">
        <f t="shared" si="301"/>
        <v>-0.002100203885</v>
      </c>
      <c r="G291" s="27"/>
      <c r="H291" s="27"/>
      <c r="I291" s="28"/>
      <c r="J291" s="28"/>
      <c r="K291" s="28"/>
      <c r="L291" s="28"/>
      <c r="M291" s="29"/>
      <c r="N291" s="40"/>
      <c r="O291" s="40"/>
      <c r="P291" s="40"/>
      <c r="Y291" s="17"/>
      <c r="Z291" s="17"/>
      <c r="AA291" s="17"/>
      <c r="AL291" s="17"/>
      <c r="AM291" s="17"/>
      <c r="AN291" s="17"/>
      <c r="AO291" s="17"/>
    </row>
    <row r="292" ht="17.25" customHeight="1">
      <c r="A292" s="19">
        <v>195103.0</v>
      </c>
      <c r="B292" s="26">
        <v>-0.0204</v>
      </c>
      <c r="C292" s="26">
        <v>-0.056968</v>
      </c>
      <c r="D292" s="27">
        <f t="shared" si="7"/>
        <v>-0.036568</v>
      </c>
      <c r="E292" s="28">
        <f t="shared" ref="E292:F292" si="302">LN(1+B292)</f>
        <v>-0.0206109539</v>
      </c>
      <c r="F292" s="28">
        <f t="shared" si="302"/>
        <v>-0.05865506267</v>
      </c>
      <c r="G292" s="27"/>
      <c r="H292" s="27"/>
      <c r="I292" s="28"/>
      <c r="J292" s="28"/>
      <c r="K292" s="28"/>
      <c r="L292" s="28"/>
      <c r="M292" s="29"/>
      <c r="N292" s="40"/>
      <c r="O292" s="40"/>
      <c r="P292" s="40"/>
      <c r="Y292" s="17"/>
      <c r="Z292" s="17"/>
      <c r="AA292" s="17"/>
      <c r="AL292" s="17"/>
      <c r="AM292" s="17"/>
      <c r="AN292" s="17"/>
      <c r="AO292" s="17"/>
    </row>
    <row r="293" ht="17.25" customHeight="1">
      <c r="A293" s="19">
        <v>195104.0</v>
      </c>
      <c r="B293" s="26">
        <v>0.0499</v>
      </c>
      <c r="C293" s="26">
        <v>0.064513</v>
      </c>
      <c r="D293" s="27">
        <f t="shared" si="7"/>
        <v>0.014613</v>
      </c>
      <c r="E293" s="28">
        <f t="shared" ref="E293:F293" si="303">LN(1+B293)</f>
        <v>0.04869492154</v>
      </c>
      <c r="F293" s="28">
        <f t="shared" si="303"/>
        <v>0.06251741758</v>
      </c>
      <c r="G293" s="27"/>
      <c r="H293" s="27"/>
      <c r="I293" s="28"/>
      <c r="J293" s="28"/>
      <c r="K293" s="28"/>
      <c r="L293" s="28"/>
      <c r="M293" s="29"/>
      <c r="N293" s="40"/>
      <c r="O293" s="40"/>
      <c r="P293" s="40"/>
      <c r="Y293" s="17"/>
      <c r="Z293" s="17"/>
      <c r="AA293" s="17"/>
      <c r="AL293" s="17"/>
      <c r="AM293" s="17"/>
      <c r="AN293" s="17"/>
      <c r="AO293" s="17"/>
    </row>
    <row r="294" ht="17.25" customHeight="1">
      <c r="A294" s="19">
        <v>195105.0</v>
      </c>
      <c r="B294" s="26">
        <v>-0.0222</v>
      </c>
      <c r="C294" s="26">
        <v>-0.033139</v>
      </c>
      <c r="D294" s="27">
        <f t="shared" si="7"/>
        <v>-0.010939</v>
      </c>
      <c r="E294" s="28">
        <f t="shared" ref="E294:F294" si="304">LN(1+B294)</f>
        <v>-0.02245012884</v>
      </c>
      <c r="F294" s="28">
        <f t="shared" si="304"/>
        <v>-0.0337005374</v>
      </c>
      <c r="G294" s="27"/>
      <c r="H294" s="27"/>
      <c r="I294" s="28"/>
      <c r="J294" s="28"/>
      <c r="K294" s="28"/>
      <c r="L294" s="28"/>
      <c r="M294" s="29"/>
      <c r="N294" s="40"/>
      <c r="O294" s="40"/>
      <c r="P294" s="40"/>
      <c r="Y294" s="17"/>
      <c r="Z294" s="17"/>
      <c r="AA294" s="17"/>
      <c r="AL294" s="17"/>
      <c r="AM294" s="17"/>
      <c r="AN294" s="17"/>
      <c r="AO294" s="17"/>
    </row>
    <row r="295" ht="17.25" customHeight="1">
      <c r="A295" s="19">
        <v>195106.0</v>
      </c>
      <c r="B295" s="26">
        <v>-0.025</v>
      </c>
      <c r="C295" s="26">
        <v>-0.071987</v>
      </c>
      <c r="D295" s="27">
        <f t="shared" si="7"/>
        <v>-0.046987</v>
      </c>
      <c r="E295" s="28">
        <f t="shared" ref="E295:F295" si="305">LN(1+B295)</f>
        <v>-0.02531780798</v>
      </c>
      <c r="F295" s="28">
        <f t="shared" si="305"/>
        <v>-0.07470953767</v>
      </c>
      <c r="G295" s="27"/>
      <c r="H295" s="27"/>
      <c r="I295" s="28"/>
      <c r="J295" s="28"/>
      <c r="K295" s="28"/>
      <c r="L295" s="28"/>
      <c r="M295" s="29"/>
      <c r="N295" s="40"/>
      <c r="O295" s="40"/>
      <c r="P295" s="40"/>
      <c r="Y295" s="17"/>
      <c r="Z295" s="17"/>
      <c r="AA295" s="17"/>
      <c r="AL295" s="17"/>
      <c r="AM295" s="17"/>
      <c r="AN295" s="17"/>
      <c r="AO295" s="17"/>
    </row>
    <row r="296" ht="17.25" customHeight="1">
      <c r="A296" s="19">
        <v>195107.0</v>
      </c>
      <c r="B296" s="26">
        <v>0.0707</v>
      </c>
      <c r="C296" s="26">
        <v>0.067646</v>
      </c>
      <c r="D296" s="27">
        <f t="shared" si="7"/>
        <v>-0.003054</v>
      </c>
      <c r="E296" s="28">
        <f t="shared" ref="E296:F296" si="306">LN(1+B296)</f>
        <v>0.06831264018</v>
      </c>
      <c r="F296" s="28">
        <f t="shared" si="306"/>
        <v>0.06545622492</v>
      </c>
      <c r="G296" s="27"/>
      <c r="H296" s="27"/>
      <c r="I296" s="28"/>
      <c r="J296" s="28"/>
      <c r="K296" s="28"/>
      <c r="L296" s="28"/>
      <c r="M296" s="29"/>
      <c r="N296" s="40"/>
      <c r="O296" s="40"/>
      <c r="P296" s="40"/>
      <c r="Y296" s="17"/>
      <c r="Z296" s="17"/>
      <c r="AA296" s="17"/>
      <c r="AL296" s="17"/>
      <c r="AM296" s="17"/>
      <c r="AN296" s="17"/>
      <c r="AO296" s="17"/>
    </row>
    <row r="297" ht="17.25" customHeight="1">
      <c r="A297" s="19">
        <v>195108.0</v>
      </c>
      <c r="B297" s="26">
        <v>0.044</v>
      </c>
      <c r="C297" s="26">
        <v>0.050422</v>
      </c>
      <c r="D297" s="27">
        <f t="shared" si="7"/>
        <v>0.006422</v>
      </c>
      <c r="E297" s="28">
        <f t="shared" ref="E297:F297" si="307">LN(1+B297)</f>
        <v>0.04305948946</v>
      </c>
      <c r="F297" s="28">
        <f t="shared" si="307"/>
        <v>0.04919198819</v>
      </c>
      <c r="G297" s="27"/>
      <c r="H297" s="27"/>
      <c r="I297" s="28"/>
      <c r="J297" s="28"/>
      <c r="K297" s="28"/>
      <c r="L297" s="28"/>
      <c r="M297" s="29"/>
      <c r="N297" s="40"/>
      <c r="O297" s="40"/>
      <c r="P297" s="40"/>
      <c r="Y297" s="17"/>
      <c r="Z297" s="17"/>
      <c r="AA297" s="17"/>
      <c r="AL297" s="17"/>
      <c r="AM297" s="17"/>
      <c r="AN297" s="17"/>
      <c r="AO297" s="17"/>
    </row>
    <row r="298" ht="17.25" customHeight="1">
      <c r="A298" s="19">
        <v>195109.0</v>
      </c>
      <c r="B298" s="26">
        <v>0.0082</v>
      </c>
      <c r="C298" s="26">
        <v>0.027886</v>
      </c>
      <c r="D298" s="27">
        <f t="shared" si="7"/>
        <v>0.019686</v>
      </c>
      <c r="E298" s="28">
        <f t="shared" ref="E298:F298" si="308">LN(1+B298)</f>
        <v>0.008166562666</v>
      </c>
      <c r="F298" s="28">
        <f t="shared" si="308"/>
        <v>0.02750426594</v>
      </c>
      <c r="G298" s="27"/>
      <c r="H298" s="27"/>
      <c r="I298" s="28"/>
      <c r="J298" s="28"/>
      <c r="K298" s="28"/>
      <c r="L298" s="28"/>
      <c r="M298" s="29"/>
      <c r="N298" s="40"/>
      <c r="O298" s="40"/>
      <c r="P298" s="40"/>
      <c r="Y298" s="17"/>
      <c r="Z298" s="17"/>
      <c r="AA298" s="17"/>
      <c r="AL298" s="17"/>
      <c r="AM298" s="17"/>
      <c r="AN298" s="17"/>
      <c r="AO298" s="17"/>
    </row>
    <row r="299" ht="17.25" customHeight="1">
      <c r="A299" s="19">
        <v>195110.0</v>
      </c>
      <c r="B299" s="26">
        <v>-0.0237</v>
      </c>
      <c r="C299" s="26">
        <v>-0.033423</v>
      </c>
      <c r="D299" s="27">
        <f t="shared" si="7"/>
        <v>-0.009723</v>
      </c>
      <c r="E299" s="28">
        <f t="shared" ref="E299:F299" si="309">LN(1+B299)</f>
        <v>-0.02398536275</v>
      </c>
      <c r="F299" s="28">
        <f t="shared" si="309"/>
        <v>-0.0339943146</v>
      </c>
      <c r="G299" s="27"/>
      <c r="H299" s="27"/>
      <c r="I299" s="28"/>
      <c r="J299" s="28"/>
      <c r="K299" s="28"/>
      <c r="L299" s="28"/>
      <c r="M299" s="29"/>
      <c r="N299" s="40"/>
      <c r="O299" s="40"/>
      <c r="P299" s="40"/>
      <c r="Y299" s="17"/>
      <c r="Z299" s="17"/>
      <c r="AA299" s="17"/>
      <c r="AL299" s="17"/>
      <c r="AM299" s="17"/>
      <c r="AN299" s="17"/>
      <c r="AO299" s="17"/>
    </row>
    <row r="300" ht="17.25" customHeight="1">
      <c r="A300" s="19">
        <v>195111.0</v>
      </c>
      <c r="B300" s="26">
        <v>0.0068</v>
      </c>
      <c r="C300" s="26">
        <v>0.003477</v>
      </c>
      <c r="D300" s="27">
        <f t="shared" si="7"/>
        <v>-0.003323</v>
      </c>
      <c r="E300" s="28">
        <f t="shared" ref="E300:F300" si="310">LN(1+B300)</f>
        <v>0.006776984279</v>
      </c>
      <c r="F300" s="28">
        <f t="shared" si="310"/>
        <v>0.003470969211</v>
      </c>
      <c r="G300" s="27"/>
      <c r="H300" s="27"/>
      <c r="I300" s="28"/>
      <c r="J300" s="28"/>
      <c r="K300" s="28"/>
      <c r="L300" s="28"/>
      <c r="M300" s="29"/>
      <c r="N300" s="40"/>
      <c r="O300" s="40"/>
      <c r="P300" s="40"/>
      <c r="Y300" s="17"/>
      <c r="Z300" s="17"/>
      <c r="AA300" s="17"/>
      <c r="AL300" s="17"/>
      <c r="AM300" s="17"/>
      <c r="AN300" s="17"/>
      <c r="AO300" s="17"/>
    </row>
    <row r="301" ht="17.25" customHeight="1">
      <c r="A301" s="19">
        <v>195112.0</v>
      </c>
      <c r="B301" s="26">
        <v>0.0345</v>
      </c>
      <c r="C301" s="26">
        <v>0.005911</v>
      </c>
      <c r="D301" s="27">
        <f t="shared" si="7"/>
        <v>-0.028589</v>
      </c>
      <c r="E301" s="28">
        <f t="shared" ref="E301:F301" si="311">LN(1+B301)</f>
        <v>0.0339182182</v>
      </c>
      <c r="F301" s="28">
        <f t="shared" si="311"/>
        <v>0.005893598579</v>
      </c>
      <c r="G301" s="27"/>
      <c r="H301" s="27"/>
      <c r="I301" s="28"/>
      <c r="J301" s="28"/>
      <c r="K301" s="28"/>
      <c r="L301" s="28"/>
      <c r="M301" s="29"/>
      <c r="N301" s="40"/>
      <c r="O301" s="40"/>
      <c r="P301" s="40"/>
      <c r="Y301" s="17"/>
      <c r="Z301" s="17"/>
      <c r="AA301" s="17"/>
      <c r="AL301" s="17"/>
      <c r="AM301" s="17"/>
      <c r="AN301" s="17"/>
      <c r="AO301" s="17"/>
    </row>
    <row r="302" ht="17.25" customHeight="1">
      <c r="A302" s="19">
        <v>195201.0</v>
      </c>
      <c r="B302" s="26">
        <v>0.016</v>
      </c>
      <c r="C302" s="26">
        <v>0.014297</v>
      </c>
      <c r="D302" s="27">
        <f t="shared" si="7"/>
        <v>-0.001703</v>
      </c>
      <c r="E302" s="28">
        <f t="shared" ref="E302:F302" si="312">LN(1+B302)</f>
        <v>0.01587334916</v>
      </c>
      <c r="F302" s="28">
        <f t="shared" si="312"/>
        <v>0.01419576169</v>
      </c>
      <c r="G302" s="27"/>
      <c r="H302" s="27"/>
      <c r="I302" s="28"/>
      <c r="J302" s="28"/>
      <c r="K302" s="28"/>
      <c r="L302" s="28"/>
      <c r="M302" s="29"/>
      <c r="N302" s="40"/>
      <c r="O302" s="40"/>
      <c r="P302" s="40"/>
      <c r="Y302" s="17"/>
      <c r="Z302" s="17"/>
      <c r="AA302" s="17"/>
      <c r="AL302" s="17"/>
      <c r="AM302" s="17"/>
      <c r="AN302" s="17"/>
      <c r="AO302" s="17"/>
    </row>
    <row r="303" ht="17.25" customHeight="1">
      <c r="A303" s="19">
        <v>195202.0</v>
      </c>
      <c r="B303" s="26">
        <v>-0.025</v>
      </c>
      <c r="C303" s="26">
        <v>-0.019656</v>
      </c>
      <c r="D303" s="27">
        <f t="shared" si="7"/>
        <v>0.005344</v>
      </c>
      <c r="E303" s="28">
        <f t="shared" ref="E303:F303" si="313">LN(1+B303)</f>
        <v>-0.02531780798</v>
      </c>
      <c r="F303" s="28">
        <f t="shared" si="313"/>
        <v>-0.0198517485</v>
      </c>
      <c r="G303" s="27"/>
      <c r="H303" s="27"/>
      <c r="I303" s="28"/>
      <c r="J303" s="28"/>
      <c r="K303" s="28"/>
      <c r="L303" s="28"/>
      <c r="M303" s="29"/>
      <c r="N303" s="40"/>
      <c r="O303" s="40"/>
      <c r="P303" s="40"/>
      <c r="Y303" s="17"/>
      <c r="Z303" s="17"/>
      <c r="AA303" s="17"/>
      <c r="AL303" s="17"/>
      <c r="AM303" s="17"/>
      <c r="AN303" s="17"/>
      <c r="AO303" s="17"/>
    </row>
    <row r="304" ht="17.25" customHeight="1">
      <c r="A304" s="19">
        <v>195203.0</v>
      </c>
      <c r="B304" s="26">
        <v>0.0455</v>
      </c>
      <c r="C304" s="26">
        <v>0.033327</v>
      </c>
      <c r="D304" s="27">
        <f t="shared" si="7"/>
        <v>-0.012173</v>
      </c>
      <c r="E304" s="28">
        <f t="shared" ref="E304:F304" si="314">LN(1+B304)</f>
        <v>0.04449523989</v>
      </c>
      <c r="F304" s="28">
        <f t="shared" si="314"/>
        <v>0.03278369377</v>
      </c>
      <c r="G304" s="27"/>
      <c r="H304" s="27"/>
      <c r="I304" s="28"/>
      <c r="J304" s="28"/>
      <c r="K304" s="28"/>
      <c r="L304" s="28"/>
      <c r="M304" s="29"/>
      <c r="N304" s="40"/>
      <c r="O304" s="40"/>
      <c r="P304" s="40"/>
      <c r="Y304" s="17"/>
      <c r="Z304" s="17"/>
      <c r="AA304" s="17"/>
      <c r="AL304" s="17"/>
      <c r="AM304" s="17"/>
      <c r="AN304" s="17"/>
      <c r="AO304" s="17"/>
    </row>
    <row r="305" ht="17.25" customHeight="1">
      <c r="A305" s="19">
        <v>195204.0</v>
      </c>
      <c r="B305" s="26">
        <v>-0.0485</v>
      </c>
      <c r="C305" s="26">
        <v>-0.041123</v>
      </c>
      <c r="D305" s="27">
        <f t="shared" si="7"/>
        <v>0.007377</v>
      </c>
      <c r="E305" s="28">
        <f t="shared" ref="E305:F305" si="315">LN(1+B305)</f>
        <v>-0.04971559225</v>
      </c>
      <c r="F305" s="28">
        <f t="shared" si="315"/>
        <v>-0.04199247093</v>
      </c>
      <c r="G305" s="27"/>
      <c r="H305" s="27"/>
      <c r="I305" s="28"/>
      <c r="J305" s="28"/>
      <c r="K305" s="28"/>
      <c r="L305" s="28"/>
      <c r="M305" s="29"/>
      <c r="N305" s="40"/>
      <c r="O305" s="40"/>
      <c r="P305" s="40"/>
      <c r="Y305" s="17"/>
      <c r="Z305" s="17"/>
      <c r="AA305" s="17"/>
      <c r="AL305" s="17"/>
      <c r="AM305" s="17"/>
      <c r="AN305" s="17"/>
      <c r="AO305" s="17"/>
    </row>
    <row r="306" ht="17.25" customHeight="1">
      <c r="A306" s="19">
        <v>195205.0</v>
      </c>
      <c r="B306" s="26">
        <v>0.0333</v>
      </c>
      <c r="C306" s="26">
        <v>0.027053</v>
      </c>
      <c r="D306" s="27">
        <f t="shared" si="7"/>
        <v>-0.006247</v>
      </c>
      <c r="E306" s="28">
        <f t="shared" ref="E306:F306" si="316">LN(1+B306)</f>
        <v>0.03275756424</v>
      </c>
      <c r="F306" s="28">
        <f t="shared" si="316"/>
        <v>0.02669353624</v>
      </c>
      <c r="G306" s="27"/>
      <c r="H306" s="27"/>
      <c r="I306" s="28"/>
      <c r="J306" s="28"/>
      <c r="K306" s="28"/>
      <c r="L306" s="28"/>
      <c r="M306" s="29"/>
      <c r="N306" s="40"/>
      <c r="O306" s="40"/>
      <c r="P306" s="40"/>
      <c r="Y306" s="17"/>
      <c r="Z306" s="17"/>
      <c r="AA306" s="17"/>
      <c r="AL306" s="17"/>
      <c r="AM306" s="17"/>
      <c r="AN306" s="17"/>
      <c r="AO306" s="17"/>
    </row>
    <row r="307" ht="17.25" customHeight="1">
      <c r="A307" s="19">
        <v>195206.0</v>
      </c>
      <c r="B307" s="26">
        <v>0.0398</v>
      </c>
      <c r="C307" s="26">
        <v>0.033299</v>
      </c>
      <c r="D307" s="27">
        <f t="shared" si="7"/>
        <v>-0.006501</v>
      </c>
      <c r="E307" s="28">
        <f t="shared" ref="E307:F307" si="317">LN(1+B307)</f>
        <v>0.03902838697</v>
      </c>
      <c r="F307" s="28">
        <f t="shared" si="317"/>
        <v>0.03275659646</v>
      </c>
      <c r="G307" s="27"/>
      <c r="H307" s="27"/>
      <c r="I307" s="28"/>
      <c r="J307" s="28"/>
      <c r="K307" s="28"/>
      <c r="L307" s="28"/>
      <c r="M307" s="29"/>
      <c r="N307" s="40"/>
      <c r="O307" s="40"/>
      <c r="P307" s="40"/>
      <c r="Y307" s="17"/>
      <c r="Z307" s="17"/>
      <c r="AA307" s="17"/>
      <c r="AL307" s="17"/>
      <c r="AM307" s="17"/>
      <c r="AN307" s="17"/>
      <c r="AO307" s="17"/>
    </row>
    <row r="308" ht="17.25" customHeight="1">
      <c r="A308" s="19">
        <v>195207.0</v>
      </c>
      <c r="B308" s="26">
        <v>0.0106</v>
      </c>
      <c r="C308" s="26">
        <v>-0.001746</v>
      </c>
      <c r="D308" s="27">
        <f t="shared" si="7"/>
        <v>-0.012346</v>
      </c>
      <c r="E308" s="28">
        <f t="shared" ref="E308:F308" si="318">LN(1+B308)</f>
        <v>0.01054421388</v>
      </c>
      <c r="F308" s="28">
        <f t="shared" si="318"/>
        <v>-0.001747526035</v>
      </c>
      <c r="G308" s="27"/>
      <c r="H308" s="27"/>
      <c r="I308" s="28"/>
      <c r="J308" s="28"/>
      <c r="K308" s="28"/>
      <c r="L308" s="28"/>
      <c r="M308" s="29"/>
      <c r="N308" s="40"/>
      <c r="O308" s="40"/>
      <c r="P308" s="40"/>
      <c r="Y308" s="17"/>
      <c r="Z308" s="17"/>
      <c r="AA308" s="17"/>
      <c r="AL308" s="17"/>
      <c r="AM308" s="17"/>
      <c r="AN308" s="17"/>
      <c r="AO308" s="17"/>
    </row>
    <row r="309" ht="17.25" customHeight="1">
      <c r="A309" s="19">
        <v>195208.0</v>
      </c>
      <c r="B309" s="26">
        <v>-0.0061</v>
      </c>
      <c r="C309" s="26">
        <v>0.002266</v>
      </c>
      <c r="D309" s="27">
        <f t="shared" si="7"/>
        <v>0.008366</v>
      </c>
      <c r="E309" s="28">
        <f t="shared" ref="E309:F309" si="319">LN(1+B309)</f>
        <v>-0.006118681008</v>
      </c>
      <c r="F309" s="28">
        <f t="shared" si="319"/>
        <v>0.002263436494</v>
      </c>
      <c r="G309" s="27"/>
      <c r="H309" s="27"/>
      <c r="I309" s="28"/>
      <c r="J309" s="28"/>
      <c r="K309" s="28"/>
      <c r="L309" s="28"/>
      <c r="M309" s="29"/>
      <c r="N309" s="40"/>
      <c r="O309" s="40"/>
      <c r="P309" s="40"/>
      <c r="Y309" s="17"/>
      <c r="Z309" s="17"/>
      <c r="AA309" s="17"/>
      <c r="AL309" s="17"/>
      <c r="AM309" s="17"/>
      <c r="AN309" s="17"/>
      <c r="AO309" s="17"/>
    </row>
    <row r="310" ht="17.25" customHeight="1">
      <c r="A310" s="19">
        <v>195209.0</v>
      </c>
      <c r="B310" s="26">
        <v>-0.0187</v>
      </c>
      <c r="C310" s="26">
        <v>-0.021912</v>
      </c>
      <c r="D310" s="27">
        <f t="shared" si="7"/>
        <v>-0.003212</v>
      </c>
      <c r="E310" s="28">
        <f t="shared" ref="E310:F310" si="320">LN(1+B310)</f>
        <v>-0.01887705577</v>
      </c>
      <c r="F310" s="28">
        <f t="shared" si="320"/>
        <v>-0.02215563345</v>
      </c>
      <c r="G310" s="27"/>
      <c r="H310" s="27"/>
      <c r="I310" s="28"/>
      <c r="J310" s="28"/>
      <c r="K310" s="28"/>
      <c r="L310" s="28"/>
      <c r="M310" s="29"/>
      <c r="N310" s="40"/>
      <c r="O310" s="40"/>
      <c r="P310" s="40"/>
      <c r="Y310" s="17"/>
      <c r="Z310" s="17"/>
      <c r="AA310" s="17"/>
      <c r="AL310" s="17"/>
      <c r="AM310" s="17"/>
      <c r="AN310" s="17"/>
      <c r="AO310" s="17"/>
    </row>
    <row r="311" ht="17.25" customHeight="1">
      <c r="A311" s="19">
        <v>195210.0</v>
      </c>
      <c r="B311" s="26">
        <v>-0.0052</v>
      </c>
      <c r="C311" s="26">
        <v>-0.019705</v>
      </c>
      <c r="D311" s="27">
        <f t="shared" si="7"/>
        <v>-0.014505</v>
      </c>
      <c r="E311" s="28">
        <f t="shared" ref="E311:F311" si="321">LN(1+B311)</f>
        <v>-0.005213567053</v>
      </c>
      <c r="F311" s="28">
        <f t="shared" si="321"/>
        <v>-0.01990173221</v>
      </c>
      <c r="G311" s="27"/>
      <c r="H311" s="27"/>
      <c r="I311" s="28"/>
      <c r="J311" s="28"/>
      <c r="K311" s="28"/>
      <c r="L311" s="28"/>
      <c r="M311" s="29"/>
      <c r="N311" s="40"/>
      <c r="O311" s="40"/>
      <c r="P311" s="40"/>
      <c r="Y311" s="17"/>
      <c r="Z311" s="17"/>
      <c r="AA311" s="17"/>
      <c r="AL311" s="17"/>
      <c r="AM311" s="17"/>
      <c r="AN311" s="17"/>
      <c r="AO311" s="17"/>
    </row>
    <row r="312" ht="17.25" customHeight="1">
      <c r="A312" s="19">
        <v>195211.0</v>
      </c>
      <c r="B312" s="26">
        <v>0.0604</v>
      </c>
      <c r="C312" s="26">
        <v>0.060762</v>
      </c>
      <c r="D312" s="27">
        <f t="shared" si="7"/>
        <v>0.000362</v>
      </c>
      <c r="E312" s="28">
        <f t="shared" ref="E312:F312" si="322">LN(1+B312)</f>
        <v>0.05864619543</v>
      </c>
      <c r="F312" s="28">
        <f t="shared" si="322"/>
        <v>0.05898751779</v>
      </c>
      <c r="G312" s="27"/>
      <c r="H312" s="27"/>
      <c r="I312" s="28"/>
      <c r="J312" s="28"/>
      <c r="K312" s="28"/>
      <c r="L312" s="28"/>
      <c r="M312" s="29"/>
      <c r="N312" s="40"/>
      <c r="O312" s="40"/>
      <c r="P312" s="40"/>
      <c r="Y312" s="17"/>
      <c r="Z312" s="17"/>
      <c r="AA312" s="17"/>
      <c r="AL312" s="17"/>
      <c r="AM312" s="17"/>
      <c r="AN312" s="17"/>
      <c r="AO312" s="17"/>
    </row>
    <row r="313" ht="17.25" customHeight="1">
      <c r="A313" s="19">
        <v>195212.0</v>
      </c>
      <c r="B313" s="26">
        <v>0.0309</v>
      </c>
      <c r="C313" s="26">
        <v>0.017299</v>
      </c>
      <c r="D313" s="27">
        <f t="shared" si="7"/>
        <v>-0.013601</v>
      </c>
      <c r="E313" s="28">
        <f t="shared" ref="E313:F313" si="323">LN(1+B313)</f>
        <v>0.03043220712</v>
      </c>
      <c r="F313" s="28">
        <f t="shared" si="323"/>
        <v>0.01715107582</v>
      </c>
      <c r="G313" s="27"/>
      <c r="H313" s="27"/>
      <c r="I313" s="28"/>
      <c r="J313" s="28"/>
      <c r="K313" s="28"/>
      <c r="L313" s="28"/>
      <c r="M313" s="29"/>
      <c r="N313" s="40"/>
      <c r="O313" s="40"/>
      <c r="P313" s="40"/>
      <c r="Y313" s="17"/>
      <c r="Z313" s="17"/>
      <c r="AA313" s="17"/>
      <c r="AL313" s="17"/>
      <c r="AM313" s="17"/>
      <c r="AN313" s="17"/>
      <c r="AO313" s="17"/>
    </row>
    <row r="314" ht="17.25" customHeight="1">
      <c r="A314" s="19">
        <v>195301.0</v>
      </c>
      <c r="B314" s="26">
        <v>-0.0018</v>
      </c>
      <c r="C314" s="26">
        <v>0.039666</v>
      </c>
      <c r="D314" s="27">
        <f t="shared" si="7"/>
        <v>0.041466</v>
      </c>
      <c r="E314" s="28">
        <f t="shared" ref="E314:F314" si="324">LN(1+B314)</f>
        <v>-0.001801621947</v>
      </c>
      <c r="F314" s="28">
        <f t="shared" si="324"/>
        <v>0.03889950773</v>
      </c>
      <c r="G314" s="27"/>
      <c r="H314" s="27"/>
      <c r="I314" s="28"/>
      <c r="J314" s="28"/>
      <c r="K314" s="28"/>
      <c r="L314" s="28"/>
      <c r="M314" s="29"/>
      <c r="N314" s="40"/>
      <c r="O314" s="40"/>
      <c r="P314" s="40"/>
      <c r="Y314" s="17"/>
      <c r="Z314" s="17"/>
      <c r="AA314" s="17"/>
      <c r="AL314" s="17"/>
      <c r="AM314" s="17"/>
      <c r="AN314" s="17"/>
      <c r="AO314" s="17"/>
    </row>
    <row r="315" ht="17.25" customHeight="1">
      <c r="A315" s="19">
        <v>195302.0</v>
      </c>
      <c r="B315" s="26">
        <v>-0.0013</v>
      </c>
      <c r="C315" s="26">
        <v>0.017434</v>
      </c>
      <c r="D315" s="27">
        <f t="shared" si="7"/>
        <v>0.018734</v>
      </c>
      <c r="E315" s="28">
        <f t="shared" ref="E315:F315" si="325">LN(1+B315)</f>
        <v>-0.001300845733</v>
      </c>
      <c r="F315" s="28">
        <f t="shared" si="325"/>
        <v>0.01728377137</v>
      </c>
      <c r="G315" s="27"/>
      <c r="H315" s="27"/>
      <c r="I315" s="28"/>
      <c r="J315" s="28"/>
      <c r="K315" s="28"/>
      <c r="L315" s="28"/>
      <c r="M315" s="29"/>
      <c r="N315" s="40"/>
      <c r="O315" s="40"/>
      <c r="P315" s="40"/>
      <c r="Y315" s="17"/>
      <c r="Z315" s="17"/>
      <c r="AA315" s="17"/>
      <c r="AL315" s="17"/>
      <c r="AM315" s="17"/>
      <c r="AN315" s="17"/>
      <c r="AO315" s="17"/>
    </row>
    <row r="316" ht="17.25" customHeight="1">
      <c r="A316" s="19">
        <v>195303.0</v>
      </c>
      <c r="B316" s="26">
        <v>-0.0125</v>
      </c>
      <c r="C316" s="26">
        <v>-0.020624</v>
      </c>
      <c r="D316" s="27">
        <f t="shared" si="7"/>
        <v>-0.008124</v>
      </c>
      <c r="E316" s="28">
        <f t="shared" ref="E316:F316" si="326">LN(1+B316)</f>
        <v>-0.01257878221</v>
      </c>
      <c r="F316" s="28">
        <f t="shared" si="326"/>
        <v>-0.02083964481</v>
      </c>
      <c r="G316" s="27"/>
      <c r="H316" s="27"/>
      <c r="I316" s="28"/>
      <c r="J316" s="28"/>
      <c r="K316" s="28"/>
      <c r="L316" s="28"/>
      <c r="M316" s="29"/>
      <c r="N316" s="40"/>
      <c r="O316" s="40"/>
      <c r="P316" s="40"/>
      <c r="Y316" s="17"/>
      <c r="Z316" s="17"/>
      <c r="AA316" s="17"/>
      <c r="AL316" s="17"/>
      <c r="AM316" s="17"/>
      <c r="AN316" s="17"/>
      <c r="AO316" s="17"/>
    </row>
    <row r="317" ht="17.25" customHeight="1">
      <c r="A317" s="19">
        <v>195304.0</v>
      </c>
      <c r="B317" s="26">
        <v>-0.0267</v>
      </c>
      <c r="C317" s="26">
        <v>-0.010693</v>
      </c>
      <c r="D317" s="27">
        <f t="shared" si="7"/>
        <v>0.016007</v>
      </c>
      <c r="E317" s="28">
        <f t="shared" ref="E317:F317" si="327">LN(1+B317)</f>
        <v>-0.02706291955</v>
      </c>
      <c r="F317" s="28">
        <f t="shared" si="327"/>
        <v>-0.01075058097</v>
      </c>
      <c r="G317" s="27"/>
      <c r="H317" s="27"/>
      <c r="I317" s="28"/>
      <c r="J317" s="28"/>
      <c r="K317" s="28"/>
      <c r="L317" s="28"/>
      <c r="M317" s="29"/>
      <c r="N317" s="40"/>
      <c r="O317" s="40"/>
      <c r="P317" s="40"/>
      <c r="Y317" s="17"/>
      <c r="Z317" s="17"/>
      <c r="AA317" s="17"/>
      <c r="AL317" s="17"/>
      <c r="AM317" s="17"/>
      <c r="AN317" s="17"/>
      <c r="AO317" s="17"/>
    </row>
    <row r="318" ht="17.25" customHeight="1">
      <c r="A318" s="19">
        <v>195305.0</v>
      </c>
      <c r="B318" s="26">
        <v>0.0069</v>
      </c>
      <c r="C318" s="26">
        <v>0.007102</v>
      </c>
      <c r="D318" s="27">
        <f t="shared" si="7"/>
        <v>0.000202</v>
      </c>
      <c r="E318" s="28">
        <f t="shared" ref="E318:F318" si="328">LN(1+B318)</f>
        <v>0.006876303939</v>
      </c>
      <c r="F318" s="28">
        <f t="shared" si="328"/>
        <v>0.00707689957</v>
      </c>
      <c r="G318" s="27"/>
      <c r="H318" s="27"/>
      <c r="I318" s="28"/>
      <c r="J318" s="28"/>
      <c r="K318" s="28"/>
      <c r="L318" s="28"/>
      <c r="M318" s="29"/>
      <c r="N318" s="40"/>
      <c r="O318" s="40"/>
      <c r="P318" s="40"/>
      <c r="Y318" s="17"/>
      <c r="Z318" s="17"/>
      <c r="AA318" s="17"/>
      <c r="AL318" s="17"/>
      <c r="AM318" s="17"/>
      <c r="AN318" s="17"/>
      <c r="AO318" s="17"/>
    </row>
    <row r="319" ht="17.25" customHeight="1">
      <c r="A319" s="19">
        <v>195306.0</v>
      </c>
      <c r="B319" s="26">
        <v>-0.0171</v>
      </c>
      <c r="C319" s="26">
        <v>-0.039949</v>
      </c>
      <c r="D319" s="27">
        <f t="shared" si="7"/>
        <v>-0.022849</v>
      </c>
      <c r="E319" s="28">
        <f t="shared" ref="E319:F319" si="329">LN(1+B319)</f>
        <v>-0.01724789341</v>
      </c>
      <c r="F319" s="28">
        <f t="shared" si="329"/>
        <v>-0.04076887093</v>
      </c>
      <c r="G319" s="27"/>
      <c r="H319" s="27"/>
      <c r="I319" s="28"/>
      <c r="J319" s="28"/>
      <c r="K319" s="28"/>
      <c r="L319" s="28"/>
      <c r="M319" s="29"/>
      <c r="N319" s="40"/>
      <c r="O319" s="40"/>
      <c r="P319" s="40"/>
      <c r="Y319" s="17"/>
      <c r="Z319" s="17"/>
      <c r="AA319" s="17"/>
      <c r="AL319" s="17"/>
      <c r="AM319" s="17"/>
      <c r="AN319" s="17"/>
      <c r="AO319" s="17"/>
    </row>
    <row r="320" ht="17.25" customHeight="1">
      <c r="A320" s="19">
        <v>195307.0</v>
      </c>
      <c r="B320" s="26">
        <v>0.0255</v>
      </c>
      <c r="C320" s="26">
        <v>0.015137</v>
      </c>
      <c r="D320" s="27">
        <f t="shared" si="7"/>
        <v>-0.010363</v>
      </c>
      <c r="E320" s="28">
        <f t="shared" ref="E320:F320" si="330">LN(1+B320)</f>
        <v>0.02518029853</v>
      </c>
      <c r="F320" s="28">
        <f t="shared" si="330"/>
        <v>0.01502357875</v>
      </c>
      <c r="G320" s="27"/>
      <c r="H320" s="27"/>
      <c r="I320" s="28"/>
      <c r="J320" s="28"/>
      <c r="K320" s="28"/>
      <c r="L320" s="28"/>
      <c r="M320" s="29"/>
      <c r="N320" s="40"/>
      <c r="O320" s="40"/>
      <c r="P320" s="40"/>
      <c r="Y320" s="17"/>
      <c r="Z320" s="17"/>
      <c r="AA320" s="17"/>
      <c r="AL320" s="17"/>
      <c r="AM320" s="17"/>
      <c r="AN320" s="17"/>
      <c r="AO320" s="17"/>
    </row>
    <row r="321" ht="17.25" customHeight="1">
      <c r="A321" s="19">
        <v>195308.0</v>
      </c>
      <c r="B321" s="26">
        <v>-0.0435</v>
      </c>
      <c r="C321" s="26">
        <v>-0.063306</v>
      </c>
      <c r="D321" s="27">
        <f t="shared" si="7"/>
        <v>-0.019806</v>
      </c>
      <c r="E321" s="28">
        <f t="shared" ref="E321:F321" si="331">LN(1+B321)</f>
        <v>-0.0444744901</v>
      </c>
      <c r="F321" s="28">
        <f t="shared" si="331"/>
        <v>-0.06539862425</v>
      </c>
      <c r="G321" s="27"/>
      <c r="H321" s="27"/>
      <c r="I321" s="28"/>
      <c r="J321" s="28"/>
      <c r="K321" s="28"/>
      <c r="L321" s="28"/>
      <c r="M321" s="29"/>
      <c r="N321" s="40"/>
      <c r="O321" s="40"/>
      <c r="P321" s="40"/>
      <c r="Y321" s="17"/>
      <c r="Z321" s="17"/>
      <c r="AA321" s="17"/>
      <c r="AL321" s="17"/>
      <c r="AM321" s="17"/>
      <c r="AN321" s="17"/>
      <c r="AO321" s="17"/>
    </row>
    <row r="322" ht="17.25" customHeight="1">
      <c r="A322" s="19">
        <v>195309.0</v>
      </c>
      <c r="B322" s="26">
        <v>0.0036</v>
      </c>
      <c r="C322" s="26">
        <v>-0.022912</v>
      </c>
      <c r="D322" s="27">
        <f t="shared" si="7"/>
        <v>-0.026512</v>
      </c>
      <c r="E322" s="28">
        <f t="shared" ref="E322:F322" si="332">LN(1+B322)</f>
        <v>0.00359353551</v>
      </c>
      <c r="F322" s="28">
        <f t="shared" si="332"/>
        <v>-0.02317855935</v>
      </c>
      <c r="G322" s="27"/>
      <c r="H322" s="27"/>
      <c r="I322" s="28"/>
      <c r="J322" s="28"/>
      <c r="K322" s="28"/>
      <c r="L322" s="28"/>
      <c r="M322" s="29"/>
      <c r="N322" s="40"/>
      <c r="O322" s="40"/>
      <c r="P322" s="40"/>
      <c r="Y322" s="17"/>
      <c r="Z322" s="17"/>
      <c r="AA322" s="17"/>
      <c r="AL322" s="17"/>
      <c r="AM322" s="17"/>
      <c r="AN322" s="17"/>
      <c r="AO322" s="17"/>
    </row>
    <row r="323" ht="17.25" customHeight="1">
      <c r="A323" s="19">
        <v>195310.0</v>
      </c>
      <c r="B323" s="26">
        <v>0.0473</v>
      </c>
      <c r="C323" s="26">
        <v>0.030779</v>
      </c>
      <c r="D323" s="27">
        <f t="shared" si="7"/>
        <v>-0.016521</v>
      </c>
      <c r="E323" s="28">
        <f t="shared" ref="E323:F323" si="333">LN(1+B323)</f>
        <v>0.0462154238</v>
      </c>
      <c r="F323" s="28">
        <f t="shared" si="333"/>
        <v>0.03031482706</v>
      </c>
      <c r="G323" s="27"/>
      <c r="H323" s="27"/>
      <c r="I323" s="28"/>
      <c r="J323" s="28"/>
      <c r="K323" s="28"/>
      <c r="L323" s="28"/>
      <c r="M323" s="29"/>
      <c r="N323" s="40"/>
      <c r="O323" s="40"/>
      <c r="P323" s="40"/>
      <c r="Y323" s="17"/>
      <c r="Z323" s="17"/>
      <c r="AA323" s="17"/>
      <c r="AL323" s="17"/>
      <c r="AM323" s="17"/>
      <c r="AN323" s="17"/>
      <c r="AO323" s="17"/>
    </row>
    <row r="324" ht="17.25" customHeight="1">
      <c r="A324" s="19">
        <v>195311.0</v>
      </c>
      <c r="B324" s="26">
        <v>0.0291</v>
      </c>
      <c r="C324" s="26">
        <v>0.012857</v>
      </c>
      <c r="D324" s="27">
        <f t="shared" si="7"/>
        <v>-0.016243</v>
      </c>
      <c r="E324" s="28">
        <f t="shared" ref="E324:F324" si="334">LN(1+B324)</f>
        <v>0.02868463386</v>
      </c>
      <c r="F324" s="28">
        <f t="shared" si="334"/>
        <v>0.01277505044</v>
      </c>
      <c r="G324" s="27"/>
      <c r="H324" s="27"/>
      <c r="I324" s="28"/>
      <c r="J324" s="28"/>
      <c r="K324" s="28"/>
      <c r="L324" s="28"/>
      <c r="M324" s="29"/>
      <c r="N324" s="40"/>
      <c r="O324" s="40"/>
      <c r="P324" s="40"/>
      <c r="Y324" s="17"/>
      <c r="Z324" s="17"/>
      <c r="AA324" s="17"/>
      <c r="AL324" s="17"/>
      <c r="AM324" s="17"/>
      <c r="AN324" s="17"/>
      <c r="AO324" s="17"/>
    </row>
    <row r="325" ht="17.25" customHeight="1">
      <c r="A325" s="19">
        <v>195312.0</v>
      </c>
      <c r="B325" s="26">
        <v>0.0016</v>
      </c>
      <c r="C325" s="26">
        <v>-0.027596</v>
      </c>
      <c r="D325" s="27">
        <f t="shared" si="7"/>
        <v>-0.029196</v>
      </c>
      <c r="E325" s="28">
        <f t="shared" ref="E325:F325" si="335">LN(1+B325)</f>
        <v>0.001598721364</v>
      </c>
      <c r="F325" s="28">
        <f t="shared" si="335"/>
        <v>-0.02798392302</v>
      </c>
      <c r="G325" s="27"/>
      <c r="H325" s="27"/>
      <c r="I325" s="28"/>
      <c r="J325" s="28"/>
      <c r="K325" s="28"/>
      <c r="L325" s="28"/>
      <c r="M325" s="29"/>
      <c r="N325" s="40"/>
      <c r="O325" s="40"/>
      <c r="P325" s="40"/>
      <c r="Y325" s="17"/>
      <c r="Z325" s="17"/>
      <c r="AA325" s="17"/>
      <c r="AL325" s="17"/>
      <c r="AM325" s="17"/>
      <c r="AN325" s="17"/>
      <c r="AO325" s="17"/>
    </row>
    <row r="326" ht="17.25" customHeight="1">
      <c r="A326" s="19">
        <v>195401.0</v>
      </c>
      <c r="B326" s="26">
        <v>0.0524</v>
      </c>
      <c r="C326" s="26">
        <v>0.081997</v>
      </c>
      <c r="D326" s="27">
        <f t="shared" si="7"/>
        <v>0.029597</v>
      </c>
      <c r="E326" s="28">
        <f t="shared" ref="E326:F326" si="336">LN(1+B326)</f>
        <v>0.05107327018</v>
      </c>
      <c r="F326" s="28">
        <f t="shared" si="336"/>
        <v>0.07880840778</v>
      </c>
      <c r="G326" s="27"/>
      <c r="H326" s="27"/>
      <c r="I326" s="28"/>
      <c r="J326" s="28"/>
      <c r="K326" s="28"/>
      <c r="L326" s="28"/>
      <c r="M326" s="29"/>
      <c r="N326" s="40"/>
      <c r="O326" s="40"/>
      <c r="P326" s="40"/>
      <c r="Y326" s="17"/>
      <c r="Z326" s="17"/>
      <c r="AA326" s="17"/>
      <c r="AL326" s="17"/>
      <c r="AM326" s="17"/>
      <c r="AN326" s="17"/>
      <c r="AO326" s="17"/>
    </row>
    <row r="327" ht="17.25" customHeight="1">
      <c r="A327" s="19">
        <v>195402.0</v>
      </c>
      <c r="B327" s="26">
        <v>0.0174</v>
      </c>
      <c r="C327" s="26">
        <v>0.01408</v>
      </c>
      <c r="D327" s="27">
        <f t="shared" si="7"/>
        <v>-0.00332</v>
      </c>
      <c r="E327" s="28">
        <f t="shared" ref="E327:F327" si="337">LN(1+B327)</f>
        <v>0.01725035341</v>
      </c>
      <c r="F327" s="28">
        <f t="shared" si="337"/>
        <v>0.01398179752</v>
      </c>
      <c r="G327" s="27"/>
      <c r="H327" s="27"/>
      <c r="I327" s="28"/>
      <c r="J327" s="28"/>
      <c r="K327" s="28"/>
      <c r="L327" s="28"/>
      <c r="M327" s="29"/>
      <c r="N327" s="40"/>
      <c r="O327" s="40"/>
      <c r="P327" s="40"/>
      <c r="Y327" s="17"/>
      <c r="Z327" s="17"/>
      <c r="AA327" s="17"/>
      <c r="AL327" s="17"/>
      <c r="AM327" s="17"/>
      <c r="AN327" s="17"/>
      <c r="AO327" s="17"/>
    </row>
    <row r="328" ht="17.25" customHeight="1">
      <c r="A328" s="19">
        <v>195403.0</v>
      </c>
      <c r="B328" s="26">
        <v>0.0373</v>
      </c>
      <c r="C328" s="26">
        <v>0.021357</v>
      </c>
      <c r="D328" s="27">
        <f t="shared" si="7"/>
        <v>-0.015943</v>
      </c>
      <c r="E328" s="28">
        <f t="shared" ref="E328:F328" si="338">LN(1+B328)</f>
        <v>0.03662118346</v>
      </c>
      <c r="F328" s="28">
        <f t="shared" si="338"/>
        <v>0.02113213527</v>
      </c>
      <c r="G328" s="27"/>
      <c r="H328" s="27"/>
      <c r="I328" s="28"/>
      <c r="J328" s="28"/>
      <c r="K328" s="28"/>
      <c r="L328" s="28"/>
      <c r="M328" s="29"/>
      <c r="N328" s="40"/>
      <c r="O328" s="40"/>
      <c r="P328" s="40"/>
      <c r="Y328" s="17"/>
      <c r="Z328" s="17"/>
      <c r="AA328" s="17"/>
      <c r="AL328" s="17"/>
      <c r="AM328" s="17"/>
      <c r="AN328" s="17"/>
      <c r="AO328" s="17"/>
    </row>
    <row r="329" ht="17.25" customHeight="1">
      <c r="A329" s="19">
        <v>195404.0</v>
      </c>
      <c r="B329" s="26">
        <v>0.0436</v>
      </c>
      <c r="C329" s="26">
        <v>0.003977</v>
      </c>
      <c r="D329" s="27">
        <f t="shared" si="7"/>
        <v>-0.039623</v>
      </c>
      <c r="E329" s="28">
        <f t="shared" ref="E329:F329" si="339">LN(1+B329)</f>
        <v>0.04267627428</v>
      </c>
      <c r="F329" s="28">
        <f t="shared" si="339"/>
        <v>0.003969112641</v>
      </c>
      <c r="G329" s="27"/>
      <c r="H329" s="27"/>
      <c r="I329" s="28"/>
      <c r="J329" s="28"/>
      <c r="K329" s="28"/>
      <c r="L329" s="28"/>
      <c r="M329" s="29"/>
      <c r="N329" s="40"/>
      <c r="O329" s="40"/>
      <c r="P329" s="40"/>
      <c r="Y329" s="17"/>
      <c r="Z329" s="17"/>
      <c r="AA329" s="17"/>
      <c r="AL329" s="17"/>
      <c r="AM329" s="17"/>
      <c r="AN329" s="17"/>
      <c r="AO329" s="17"/>
    </row>
    <row r="330" ht="17.25" customHeight="1">
      <c r="A330" s="19">
        <v>195405.0</v>
      </c>
      <c r="B330" s="26">
        <v>0.0314</v>
      </c>
      <c r="C330" s="26">
        <v>0.051167</v>
      </c>
      <c r="D330" s="27">
        <f t="shared" si="7"/>
        <v>0.019767</v>
      </c>
      <c r="E330" s="28">
        <f t="shared" ref="E330:F330" si="340">LN(1+B330)</f>
        <v>0.03091710263</v>
      </c>
      <c r="F330" s="28">
        <f t="shared" si="340"/>
        <v>0.04990097556</v>
      </c>
      <c r="G330" s="27"/>
      <c r="H330" s="27"/>
      <c r="I330" s="28"/>
      <c r="J330" s="28"/>
      <c r="K330" s="28"/>
      <c r="L330" s="28"/>
      <c r="M330" s="29"/>
      <c r="N330" s="40"/>
      <c r="O330" s="40"/>
      <c r="P330" s="40"/>
      <c r="Y330" s="17"/>
      <c r="Z330" s="17"/>
      <c r="AA330" s="17"/>
      <c r="AL330" s="17"/>
      <c r="AM330" s="17"/>
      <c r="AN330" s="17"/>
      <c r="AO330" s="17"/>
    </row>
    <row r="331" ht="17.25" customHeight="1">
      <c r="A331" s="19">
        <v>195406.0</v>
      </c>
      <c r="B331" s="26">
        <v>0.0113</v>
      </c>
      <c r="C331" s="26">
        <v>0.013752</v>
      </c>
      <c r="D331" s="27">
        <f t="shared" si="7"/>
        <v>0.002452</v>
      </c>
      <c r="E331" s="28">
        <f t="shared" ref="E331:F331" si="341">LN(1+B331)</f>
        <v>0.01123663193</v>
      </c>
      <c r="F331" s="28">
        <f t="shared" si="341"/>
        <v>0.01365829932</v>
      </c>
      <c r="G331" s="27"/>
      <c r="H331" s="27"/>
      <c r="I331" s="28"/>
      <c r="J331" s="28"/>
      <c r="K331" s="28"/>
      <c r="L331" s="28"/>
      <c r="M331" s="29"/>
      <c r="N331" s="40"/>
      <c r="O331" s="40"/>
      <c r="P331" s="40"/>
      <c r="Y331" s="17"/>
      <c r="Z331" s="17"/>
      <c r="AA331" s="17"/>
      <c r="AL331" s="17"/>
      <c r="AM331" s="17"/>
      <c r="AN331" s="17"/>
      <c r="AO331" s="17"/>
    </row>
    <row r="332" ht="17.25" customHeight="1">
      <c r="A332" s="19">
        <v>195407.0</v>
      </c>
      <c r="B332" s="26">
        <v>0.0504</v>
      </c>
      <c r="C332" s="26">
        <v>0.091082</v>
      </c>
      <c r="D332" s="27">
        <f t="shared" si="7"/>
        <v>0.040682</v>
      </c>
      <c r="E332" s="28">
        <f t="shared" ref="E332:F332" si="342">LN(1+B332)</f>
        <v>0.04917104401</v>
      </c>
      <c r="F332" s="28">
        <f t="shared" si="342"/>
        <v>0.08716986443</v>
      </c>
      <c r="G332" s="27"/>
      <c r="H332" s="27"/>
      <c r="I332" s="28"/>
      <c r="J332" s="28"/>
      <c r="K332" s="28"/>
      <c r="L332" s="28"/>
      <c r="M332" s="29"/>
      <c r="N332" s="40"/>
      <c r="O332" s="40"/>
      <c r="P332" s="40"/>
      <c r="Y332" s="17"/>
      <c r="Z332" s="17"/>
      <c r="AA332" s="17"/>
      <c r="AL332" s="17"/>
      <c r="AM332" s="17"/>
      <c r="AN332" s="17"/>
      <c r="AO332" s="17"/>
    </row>
    <row r="333" ht="17.25" customHeight="1">
      <c r="A333" s="19">
        <v>195408.0</v>
      </c>
      <c r="B333" s="26">
        <v>-0.0229</v>
      </c>
      <c r="C333" s="26">
        <v>-0.00887</v>
      </c>
      <c r="D333" s="27">
        <f t="shared" si="7"/>
        <v>0.01403</v>
      </c>
      <c r="E333" s="28">
        <f t="shared" ref="E333:F333" si="343">LN(1+B333)</f>
        <v>-0.02316627803</v>
      </c>
      <c r="F333" s="28">
        <f t="shared" si="343"/>
        <v>-0.00890957263</v>
      </c>
      <c r="G333" s="27"/>
      <c r="H333" s="27"/>
      <c r="I333" s="28"/>
      <c r="J333" s="28"/>
      <c r="K333" s="28"/>
      <c r="L333" s="28"/>
      <c r="M333" s="29"/>
      <c r="N333" s="40"/>
      <c r="O333" s="40"/>
      <c r="P333" s="40"/>
      <c r="Y333" s="17"/>
      <c r="Z333" s="17"/>
      <c r="AA333" s="17"/>
      <c r="AL333" s="17"/>
      <c r="AM333" s="17"/>
      <c r="AN333" s="17"/>
      <c r="AO333" s="17"/>
    </row>
    <row r="334" ht="17.25" customHeight="1">
      <c r="A334" s="19">
        <v>195409.0</v>
      </c>
      <c r="B334" s="26">
        <v>0.0648</v>
      </c>
      <c r="C334" s="26">
        <v>0.046674</v>
      </c>
      <c r="D334" s="27">
        <f t="shared" si="7"/>
        <v>-0.018126</v>
      </c>
      <c r="E334" s="28">
        <f t="shared" ref="E334:F334" si="344">LN(1+B334)</f>
        <v>0.0627869881</v>
      </c>
      <c r="F334" s="28">
        <f t="shared" si="344"/>
        <v>0.0456175176</v>
      </c>
      <c r="G334" s="27"/>
      <c r="H334" s="27"/>
      <c r="I334" s="28"/>
      <c r="J334" s="28"/>
      <c r="K334" s="28"/>
      <c r="L334" s="28"/>
      <c r="M334" s="29"/>
      <c r="N334" s="40"/>
      <c r="O334" s="40"/>
      <c r="P334" s="40"/>
      <c r="Y334" s="17"/>
      <c r="Z334" s="17"/>
      <c r="AA334" s="17"/>
      <c r="AL334" s="17"/>
      <c r="AM334" s="17"/>
      <c r="AN334" s="17"/>
      <c r="AO334" s="17"/>
    </row>
    <row r="335" ht="17.25" customHeight="1">
      <c r="A335" s="19">
        <v>195410.0</v>
      </c>
      <c r="B335" s="26">
        <v>-0.016</v>
      </c>
      <c r="C335" s="26">
        <v>-0.007137</v>
      </c>
      <c r="D335" s="27">
        <f t="shared" si="7"/>
        <v>0.008863</v>
      </c>
      <c r="E335" s="28">
        <f t="shared" ref="E335:F335" si="345">LN(1+B335)</f>
        <v>-0.01612938193</v>
      </c>
      <c r="F335" s="28">
        <f t="shared" si="345"/>
        <v>-0.007162590215</v>
      </c>
      <c r="G335" s="27"/>
      <c r="H335" s="27"/>
      <c r="I335" s="28"/>
      <c r="J335" s="28"/>
      <c r="K335" s="28"/>
      <c r="L335" s="28"/>
      <c r="M335" s="29"/>
      <c r="N335" s="40"/>
      <c r="O335" s="40"/>
      <c r="P335" s="40"/>
      <c r="Y335" s="17"/>
      <c r="Z335" s="17"/>
      <c r="AA335" s="17"/>
      <c r="AL335" s="17"/>
      <c r="AM335" s="17"/>
      <c r="AN335" s="17"/>
      <c r="AO335" s="17"/>
    </row>
    <row r="336" ht="17.25" customHeight="1">
      <c r="A336" s="19">
        <v>195411.0</v>
      </c>
      <c r="B336" s="26">
        <v>0.0944</v>
      </c>
      <c r="C336" s="26">
        <v>0.096613</v>
      </c>
      <c r="D336" s="27">
        <f t="shared" si="7"/>
        <v>0.002213</v>
      </c>
      <c r="E336" s="28">
        <f t="shared" ref="E336:F336" si="346">LN(1+B336)</f>
        <v>0.09020626789</v>
      </c>
      <c r="F336" s="28">
        <f t="shared" si="346"/>
        <v>0.09222633874</v>
      </c>
      <c r="G336" s="27"/>
      <c r="H336" s="27"/>
      <c r="I336" s="28"/>
      <c r="J336" s="28"/>
      <c r="K336" s="28"/>
      <c r="L336" s="28"/>
      <c r="M336" s="29"/>
      <c r="N336" s="40"/>
      <c r="O336" s="40"/>
      <c r="P336" s="40"/>
      <c r="Y336" s="17"/>
      <c r="Z336" s="17"/>
      <c r="AA336" s="17"/>
      <c r="AL336" s="17"/>
      <c r="AM336" s="17"/>
      <c r="AN336" s="17"/>
      <c r="AO336" s="17"/>
    </row>
    <row r="337" ht="17.25" customHeight="1">
      <c r="A337" s="19">
        <v>195412.0</v>
      </c>
      <c r="B337" s="26">
        <v>0.0556</v>
      </c>
      <c r="C337" s="26">
        <v>0.113905</v>
      </c>
      <c r="D337" s="27">
        <f t="shared" si="7"/>
        <v>0.058305</v>
      </c>
      <c r="E337" s="28">
        <f t="shared" ref="E337:F337" si="347">LN(1+B337)</f>
        <v>0.05410932565</v>
      </c>
      <c r="F337" s="28">
        <f t="shared" si="347"/>
        <v>0.1078718596</v>
      </c>
      <c r="G337" s="27"/>
      <c r="H337" s="27"/>
      <c r="I337" s="28"/>
      <c r="J337" s="28"/>
      <c r="K337" s="28"/>
      <c r="L337" s="28"/>
      <c r="M337" s="29"/>
      <c r="N337" s="40"/>
      <c r="O337" s="40"/>
      <c r="P337" s="40"/>
      <c r="Y337" s="17"/>
      <c r="Z337" s="17"/>
      <c r="AA337" s="17"/>
      <c r="AL337" s="17"/>
      <c r="AM337" s="17"/>
      <c r="AN337" s="17"/>
      <c r="AO337" s="17"/>
    </row>
    <row r="338" ht="17.25" customHeight="1">
      <c r="A338" s="19">
        <v>195501.0</v>
      </c>
      <c r="B338" s="26">
        <v>0.0068</v>
      </c>
      <c r="C338" s="26">
        <v>0.023861</v>
      </c>
      <c r="D338" s="27">
        <f t="shared" si="7"/>
        <v>0.017061</v>
      </c>
      <c r="E338" s="28">
        <f t="shared" ref="E338:F338" si="348">LN(1+B338)</f>
        <v>0.006776984279</v>
      </c>
      <c r="F338" s="28">
        <f t="shared" si="348"/>
        <v>0.02358077522</v>
      </c>
      <c r="G338" s="27"/>
      <c r="H338" s="27"/>
      <c r="I338" s="28"/>
      <c r="J338" s="28"/>
      <c r="K338" s="28"/>
      <c r="L338" s="28"/>
      <c r="M338" s="29"/>
      <c r="N338" s="40"/>
      <c r="O338" s="40"/>
      <c r="P338" s="40"/>
      <c r="Y338" s="17"/>
      <c r="Z338" s="17"/>
      <c r="AA338" s="17"/>
      <c r="AL338" s="17"/>
      <c r="AM338" s="17"/>
      <c r="AN338" s="17"/>
      <c r="AO338" s="17"/>
    </row>
    <row r="339" ht="17.25" customHeight="1">
      <c r="A339" s="19">
        <v>195502.0</v>
      </c>
      <c r="B339" s="26">
        <v>0.0311</v>
      </c>
      <c r="C339" s="26">
        <v>0.046345</v>
      </c>
      <c r="D339" s="27">
        <f t="shared" si="7"/>
        <v>0.015245</v>
      </c>
      <c r="E339" s="28">
        <f t="shared" ref="E339:F339" si="349">LN(1+B339)</f>
        <v>0.03062619354</v>
      </c>
      <c r="F339" s="28">
        <f t="shared" si="349"/>
        <v>0.04530313918</v>
      </c>
      <c r="G339" s="27"/>
      <c r="H339" s="27"/>
      <c r="I339" s="28"/>
      <c r="J339" s="28"/>
      <c r="K339" s="28"/>
      <c r="L339" s="28"/>
      <c r="M339" s="29"/>
      <c r="N339" s="40"/>
      <c r="O339" s="40"/>
      <c r="P339" s="40"/>
      <c r="Y339" s="17"/>
      <c r="Z339" s="17"/>
      <c r="AA339" s="17"/>
      <c r="AL339" s="17"/>
      <c r="AM339" s="17"/>
      <c r="AN339" s="17"/>
      <c r="AO339" s="17"/>
    </row>
    <row r="340" ht="17.25" customHeight="1">
      <c r="A340" s="19">
        <v>195503.0</v>
      </c>
      <c r="B340" s="26">
        <v>-6.0E-4</v>
      </c>
      <c r="C340" s="26">
        <v>0.006753</v>
      </c>
      <c r="D340" s="27">
        <f t="shared" si="7"/>
        <v>0.007353</v>
      </c>
      <c r="E340" s="28">
        <f t="shared" ref="E340:F340" si="350">LN(1+B340)</f>
        <v>-0.000600180072</v>
      </c>
      <c r="F340" s="28">
        <f t="shared" si="350"/>
        <v>0.006730300631</v>
      </c>
      <c r="G340" s="27"/>
      <c r="H340" s="27"/>
      <c r="I340" s="28"/>
      <c r="J340" s="28"/>
      <c r="K340" s="28"/>
      <c r="L340" s="28"/>
      <c r="M340" s="29"/>
      <c r="N340" s="40"/>
      <c r="O340" s="40"/>
      <c r="P340" s="40"/>
      <c r="Y340" s="17"/>
      <c r="Z340" s="17"/>
      <c r="AA340" s="17"/>
      <c r="AL340" s="17"/>
      <c r="AM340" s="17"/>
      <c r="AN340" s="17"/>
      <c r="AO340" s="17"/>
    </row>
    <row r="341" ht="17.25" customHeight="1">
      <c r="A341" s="19">
        <v>195504.0</v>
      </c>
      <c r="B341" s="26">
        <v>0.0321</v>
      </c>
      <c r="C341" s="26">
        <v>0.026442</v>
      </c>
      <c r="D341" s="27">
        <f t="shared" si="7"/>
        <v>-0.005658</v>
      </c>
      <c r="E341" s="28">
        <f t="shared" ref="E341:F341" si="351">LN(1+B341)</f>
        <v>0.03159556159</v>
      </c>
      <c r="F341" s="28">
        <f t="shared" si="351"/>
        <v>0.0260984532</v>
      </c>
      <c r="G341" s="27"/>
      <c r="H341" s="27"/>
      <c r="I341" s="28"/>
      <c r="J341" s="28"/>
      <c r="K341" s="28"/>
      <c r="L341" s="28"/>
      <c r="M341" s="29"/>
      <c r="N341" s="40"/>
      <c r="O341" s="40"/>
      <c r="P341" s="40"/>
      <c r="Y341" s="17"/>
      <c r="Z341" s="17"/>
      <c r="AA341" s="17"/>
      <c r="AL341" s="17"/>
      <c r="AM341" s="17"/>
      <c r="AN341" s="17"/>
      <c r="AO341" s="17"/>
    </row>
    <row r="342" ht="17.25" customHeight="1">
      <c r="A342" s="19">
        <v>195505.0</v>
      </c>
      <c r="B342" s="26">
        <v>0.0107</v>
      </c>
      <c r="C342" s="26">
        <v>0.004058</v>
      </c>
      <c r="D342" s="27">
        <f t="shared" si="7"/>
        <v>-0.006642</v>
      </c>
      <c r="E342" s="28">
        <f t="shared" ref="E342:F342" si="352">LN(1+B342)</f>
        <v>0.0106431601</v>
      </c>
      <c r="F342" s="28">
        <f t="shared" si="352"/>
        <v>0.004049788525</v>
      </c>
      <c r="G342" s="27"/>
      <c r="H342" s="27"/>
      <c r="I342" s="28"/>
      <c r="J342" s="28"/>
      <c r="K342" s="28"/>
      <c r="L342" s="28"/>
      <c r="M342" s="29"/>
      <c r="N342" s="40"/>
      <c r="O342" s="40"/>
      <c r="P342" s="40"/>
      <c r="Y342" s="17"/>
      <c r="Z342" s="17"/>
      <c r="AA342" s="17"/>
      <c r="AL342" s="17"/>
      <c r="AM342" s="17"/>
      <c r="AN342" s="17"/>
      <c r="AO342" s="17"/>
    </row>
    <row r="343" ht="17.25" customHeight="1">
      <c r="A343" s="19">
        <v>195506.0</v>
      </c>
      <c r="B343" s="26">
        <v>0.0665</v>
      </c>
      <c r="C343" s="26">
        <v>0.035315</v>
      </c>
      <c r="D343" s="27">
        <f t="shared" si="7"/>
        <v>-0.031185</v>
      </c>
      <c r="E343" s="28">
        <f t="shared" ref="E343:F343" si="353">LN(1+B343)</f>
        <v>0.06438225893</v>
      </c>
      <c r="F343" s="28">
        <f t="shared" si="353"/>
        <v>0.03470572824</v>
      </c>
      <c r="G343" s="27"/>
      <c r="H343" s="27"/>
      <c r="I343" s="28"/>
      <c r="J343" s="28"/>
      <c r="K343" s="28"/>
      <c r="L343" s="28"/>
      <c r="M343" s="29"/>
      <c r="N343" s="40"/>
      <c r="O343" s="40"/>
      <c r="P343" s="40"/>
      <c r="Y343" s="17"/>
      <c r="Z343" s="17"/>
      <c r="AA343" s="17"/>
      <c r="AL343" s="17"/>
      <c r="AM343" s="17"/>
      <c r="AN343" s="17"/>
      <c r="AO343" s="17"/>
    </row>
    <row r="344" ht="17.25" customHeight="1">
      <c r="A344" s="19">
        <v>195507.0</v>
      </c>
      <c r="B344" s="26">
        <v>0.02</v>
      </c>
      <c r="C344" s="26">
        <v>0.01306</v>
      </c>
      <c r="D344" s="27">
        <f t="shared" si="7"/>
        <v>-0.00694</v>
      </c>
      <c r="E344" s="28">
        <f t="shared" ref="E344:F344" si="354">LN(1+B344)</f>
        <v>0.0198026273</v>
      </c>
      <c r="F344" s="28">
        <f t="shared" si="354"/>
        <v>0.01297545352</v>
      </c>
      <c r="G344" s="27"/>
      <c r="H344" s="27"/>
      <c r="I344" s="28"/>
      <c r="J344" s="28"/>
      <c r="K344" s="28"/>
      <c r="L344" s="28"/>
      <c r="M344" s="29"/>
      <c r="N344" s="40"/>
      <c r="O344" s="40"/>
      <c r="P344" s="40"/>
      <c r="Y344" s="17"/>
      <c r="Z344" s="17"/>
      <c r="AA344" s="17"/>
      <c r="AL344" s="17"/>
      <c r="AM344" s="17"/>
      <c r="AN344" s="17"/>
      <c r="AO344" s="17"/>
    </row>
    <row r="345" ht="17.25" customHeight="1">
      <c r="A345" s="19">
        <v>195508.0</v>
      </c>
      <c r="B345" s="26">
        <v>0.0037</v>
      </c>
      <c r="C345" s="26">
        <v>0.002659</v>
      </c>
      <c r="D345" s="27">
        <f t="shared" si="7"/>
        <v>-0.001041</v>
      </c>
      <c r="E345" s="28">
        <f t="shared" ref="E345:F345" si="355">LN(1+B345)</f>
        <v>0.003693171838</v>
      </c>
      <c r="F345" s="28">
        <f t="shared" si="355"/>
        <v>0.002655471114</v>
      </c>
      <c r="G345" s="27"/>
      <c r="H345" s="27"/>
      <c r="I345" s="28"/>
      <c r="J345" s="28"/>
      <c r="K345" s="28"/>
      <c r="L345" s="28"/>
      <c r="M345" s="29"/>
      <c r="N345" s="40"/>
      <c r="O345" s="40"/>
      <c r="P345" s="40"/>
      <c r="Y345" s="17"/>
      <c r="Z345" s="17"/>
      <c r="AA345" s="17"/>
      <c r="AL345" s="17"/>
      <c r="AM345" s="17"/>
      <c r="AN345" s="17"/>
      <c r="AO345" s="17"/>
    </row>
    <row r="346" ht="17.25" customHeight="1">
      <c r="A346" s="19">
        <v>195509.0</v>
      </c>
      <c r="B346" s="26">
        <v>-0.002</v>
      </c>
      <c r="C346" s="26">
        <v>-0.003441</v>
      </c>
      <c r="D346" s="27">
        <f t="shared" si="7"/>
        <v>-0.001441</v>
      </c>
      <c r="E346" s="28">
        <f t="shared" ref="E346:F346" si="356">LN(1+B346)</f>
        <v>-0.002002002671</v>
      </c>
      <c r="F346" s="28">
        <f t="shared" si="356"/>
        <v>-0.003446933857</v>
      </c>
      <c r="G346" s="27"/>
      <c r="H346" s="27"/>
      <c r="I346" s="28"/>
      <c r="J346" s="28"/>
      <c r="K346" s="28"/>
      <c r="L346" s="28"/>
      <c r="M346" s="29"/>
      <c r="N346" s="40"/>
      <c r="O346" s="40"/>
      <c r="P346" s="40"/>
      <c r="Y346" s="17"/>
      <c r="Z346" s="17"/>
      <c r="AA346" s="17"/>
      <c r="AL346" s="17"/>
      <c r="AM346" s="17"/>
      <c r="AN346" s="17"/>
      <c r="AO346" s="17"/>
    </row>
    <row r="347" ht="17.25" customHeight="1">
      <c r="A347" s="19">
        <v>195510.0</v>
      </c>
      <c r="B347" s="26">
        <v>-0.025</v>
      </c>
      <c r="C347" s="26">
        <v>-0.012686</v>
      </c>
      <c r="D347" s="27">
        <f t="shared" si="7"/>
        <v>0.012314</v>
      </c>
      <c r="E347" s="28">
        <f t="shared" ref="E347:F347" si="357">LN(1+B347)</f>
        <v>-0.02531780798</v>
      </c>
      <c r="F347" s="28">
        <f t="shared" si="357"/>
        <v>-0.01276715438</v>
      </c>
      <c r="G347" s="27"/>
      <c r="H347" s="27"/>
      <c r="I347" s="28"/>
      <c r="J347" s="28"/>
      <c r="K347" s="28"/>
      <c r="L347" s="28"/>
      <c r="M347" s="29"/>
      <c r="N347" s="40"/>
      <c r="O347" s="40"/>
      <c r="P347" s="40"/>
      <c r="Y347" s="17"/>
      <c r="Z347" s="17"/>
      <c r="AA347" s="17"/>
      <c r="AL347" s="17"/>
      <c r="AM347" s="17"/>
      <c r="AN347" s="17"/>
      <c r="AO347" s="17"/>
    </row>
    <row r="348" ht="17.25" customHeight="1">
      <c r="A348" s="19">
        <v>195511.0</v>
      </c>
      <c r="B348" s="26">
        <v>0.072</v>
      </c>
      <c r="C348" s="26">
        <v>0.052657</v>
      </c>
      <c r="D348" s="27">
        <f t="shared" si="7"/>
        <v>-0.019343</v>
      </c>
      <c r="E348" s="28">
        <f t="shared" ref="E348:F348" si="358">LN(1+B348)</f>
        <v>0.06952606265</v>
      </c>
      <c r="F348" s="28">
        <f t="shared" si="358"/>
        <v>0.0513174441</v>
      </c>
      <c r="G348" s="27"/>
      <c r="H348" s="27"/>
      <c r="I348" s="28"/>
      <c r="J348" s="28"/>
      <c r="K348" s="28"/>
      <c r="L348" s="28"/>
      <c r="M348" s="29"/>
      <c r="N348" s="40"/>
      <c r="O348" s="40"/>
      <c r="P348" s="40"/>
      <c r="Y348" s="17"/>
      <c r="Z348" s="17"/>
      <c r="AA348" s="17"/>
      <c r="AL348" s="17"/>
      <c r="AM348" s="17"/>
      <c r="AN348" s="17"/>
      <c r="AO348" s="17"/>
    </row>
    <row r="349" ht="17.25" customHeight="1">
      <c r="A349" s="19">
        <v>195512.0</v>
      </c>
      <c r="B349" s="26">
        <v>0.0167</v>
      </c>
      <c r="C349" s="26">
        <v>0.025601</v>
      </c>
      <c r="D349" s="27">
        <f t="shared" si="7"/>
        <v>0.008901</v>
      </c>
      <c r="E349" s="28">
        <f t="shared" ref="E349:F349" si="359">LN(1+B349)</f>
        <v>0.0165620883</v>
      </c>
      <c r="F349" s="28">
        <f t="shared" si="359"/>
        <v>0.02527878222</v>
      </c>
      <c r="G349" s="27"/>
      <c r="H349" s="27"/>
      <c r="I349" s="28"/>
      <c r="J349" s="28"/>
      <c r="K349" s="28"/>
      <c r="L349" s="28"/>
      <c r="M349" s="29"/>
      <c r="N349" s="40"/>
      <c r="O349" s="40"/>
      <c r="P349" s="40"/>
      <c r="Y349" s="17"/>
      <c r="Z349" s="17"/>
      <c r="AA349" s="17"/>
      <c r="AL349" s="17"/>
      <c r="AM349" s="17"/>
      <c r="AN349" s="17"/>
      <c r="AO349" s="17"/>
    </row>
    <row r="350" ht="17.25" customHeight="1">
      <c r="A350" s="19">
        <v>195601.0</v>
      </c>
      <c r="B350" s="26">
        <v>-0.0281</v>
      </c>
      <c r="C350" s="26">
        <v>-0.017034</v>
      </c>
      <c r="D350" s="27">
        <f t="shared" si="7"/>
        <v>0.011066</v>
      </c>
      <c r="E350" s="28">
        <f t="shared" ref="E350:F350" si="360">LN(1+B350)</f>
        <v>-0.02850236047</v>
      </c>
      <c r="F350" s="28">
        <f t="shared" si="360"/>
        <v>-0.01718074743</v>
      </c>
      <c r="G350" s="27"/>
      <c r="H350" s="27"/>
      <c r="I350" s="28"/>
      <c r="J350" s="28"/>
      <c r="K350" s="28"/>
      <c r="L350" s="28"/>
      <c r="M350" s="29"/>
      <c r="N350" s="40"/>
      <c r="O350" s="40"/>
      <c r="P350" s="40"/>
      <c r="Y350" s="17"/>
      <c r="Z350" s="17"/>
      <c r="AA350" s="17"/>
      <c r="AL350" s="17"/>
      <c r="AM350" s="17"/>
      <c r="AN350" s="17"/>
      <c r="AO350" s="17"/>
    </row>
    <row r="351" ht="17.25" customHeight="1">
      <c r="A351" s="19">
        <v>195602.0</v>
      </c>
      <c r="B351" s="26">
        <v>0.0396</v>
      </c>
      <c r="C351" s="26">
        <v>0.023804</v>
      </c>
      <c r="D351" s="27">
        <f t="shared" si="7"/>
        <v>-0.015796</v>
      </c>
      <c r="E351" s="28">
        <f t="shared" ref="E351:F351" si="361">LN(1+B351)</f>
        <v>0.03883602379</v>
      </c>
      <c r="F351" s="28">
        <f t="shared" si="361"/>
        <v>0.02352510205</v>
      </c>
      <c r="G351" s="27"/>
      <c r="H351" s="27"/>
      <c r="I351" s="28"/>
      <c r="J351" s="28"/>
      <c r="K351" s="28"/>
      <c r="L351" s="28"/>
      <c r="M351" s="29"/>
      <c r="N351" s="40"/>
      <c r="O351" s="40"/>
      <c r="P351" s="40"/>
      <c r="Y351" s="17"/>
      <c r="Z351" s="17"/>
      <c r="AA351" s="17"/>
      <c r="AL351" s="17"/>
      <c r="AM351" s="17"/>
      <c r="AN351" s="17"/>
      <c r="AO351" s="17"/>
    </row>
    <row r="352" ht="17.25" customHeight="1">
      <c r="A352" s="19">
        <v>195603.0</v>
      </c>
      <c r="B352" s="26">
        <v>0.0679</v>
      </c>
      <c r="C352" s="26">
        <v>0.051882</v>
      </c>
      <c r="D352" s="27">
        <f t="shared" si="7"/>
        <v>-0.016018</v>
      </c>
      <c r="E352" s="28">
        <f t="shared" ref="E352:F352" si="362">LN(1+B352)</f>
        <v>0.0656941032</v>
      </c>
      <c r="F352" s="28">
        <f t="shared" si="362"/>
        <v>0.05058094072</v>
      </c>
      <c r="G352" s="27"/>
      <c r="H352" s="27"/>
      <c r="I352" s="28"/>
      <c r="J352" s="28"/>
      <c r="K352" s="28"/>
      <c r="L352" s="28"/>
      <c r="M352" s="29"/>
      <c r="N352" s="40"/>
      <c r="O352" s="40"/>
      <c r="P352" s="40"/>
      <c r="Y352" s="17"/>
      <c r="Z352" s="17"/>
      <c r="AA352" s="17"/>
      <c r="AL352" s="17"/>
      <c r="AM352" s="17"/>
      <c r="AN352" s="17"/>
      <c r="AO352" s="17"/>
    </row>
    <row r="353" ht="17.25" customHeight="1">
      <c r="A353" s="19">
        <v>195604.0</v>
      </c>
      <c r="B353" s="26">
        <v>0.0047</v>
      </c>
      <c r="C353" s="26">
        <v>9.38E-4</v>
      </c>
      <c r="D353" s="27">
        <f t="shared" si="7"/>
        <v>-0.003762</v>
      </c>
      <c r="E353" s="28">
        <f t="shared" ref="E353:F353" si="363">LN(1+B353)</f>
        <v>0.004688989486</v>
      </c>
      <c r="F353" s="28">
        <f t="shared" si="363"/>
        <v>0.0009375603529</v>
      </c>
      <c r="G353" s="27"/>
      <c r="H353" s="27"/>
      <c r="I353" s="28"/>
      <c r="J353" s="28"/>
      <c r="K353" s="28"/>
      <c r="L353" s="28"/>
      <c r="M353" s="29"/>
      <c r="N353" s="40"/>
      <c r="O353" s="40"/>
      <c r="P353" s="40"/>
      <c r="Y353" s="17"/>
      <c r="Z353" s="17"/>
      <c r="AA353" s="17"/>
      <c r="AL353" s="17"/>
      <c r="AM353" s="17"/>
      <c r="AN353" s="17"/>
      <c r="AO353" s="17"/>
    </row>
    <row r="354" ht="17.25" customHeight="1">
      <c r="A354" s="19">
        <v>195605.0</v>
      </c>
      <c r="B354" s="26">
        <v>-0.0497</v>
      </c>
      <c r="C354" s="26">
        <v>-0.045065</v>
      </c>
      <c r="D354" s="27">
        <f t="shared" si="7"/>
        <v>0.004635</v>
      </c>
      <c r="E354" s="28">
        <f t="shared" ref="E354:F354" si="364">LN(1+B354)</f>
        <v>-0.05097755476</v>
      </c>
      <c r="F354" s="28">
        <f t="shared" si="364"/>
        <v>-0.04611200365</v>
      </c>
      <c r="G354" s="27"/>
      <c r="H354" s="27"/>
      <c r="I354" s="28"/>
      <c r="J354" s="28"/>
      <c r="K354" s="28"/>
      <c r="L354" s="28"/>
      <c r="M354" s="29"/>
      <c r="N354" s="40"/>
      <c r="O354" s="40"/>
      <c r="P354" s="40"/>
      <c r="Y354" s="17"/>
      <c r="Z354" s="17"/>
      <c r="AA354" s="17"/>
      <c r="AL354" s="17"/>
      <c r="AM354" s="17"/>
      <c r="AN354" s="17"/>
      <c r="AO354" s="17"/>
    </row>
    <row r="355" ht="17.25" customHeight="1">
      <c r="A355" s="19">
        <v>195606.0</v>
      </c>
      <c r="B355" s="26">
        <v>0.0368</v>
      </c>
      <c r="C355" s="26">
        <v>0.013162</v>
      </c>
      <c r="D355" s="27">
        <f t="shared" si="7"/>
        <v>-0.023638</v>
      </c>
      <c r="E355" s="28">
        <f t="shared" ref="E355:F355" si="365">LN(1+B355)</f>
        <v>0.03613904662</v>
      </c>
      <c r="F355" s="28">
        <f t="shared" si="365"/>
        <v>0.01307613351</v>
      </c>
      <c r="G355" s="27"/>
      <c r="H355" s="27"/>
      <c r="I355" s="28"/>
      <c r="J355" s="28"/>
      <c r="K355" s="28"/>
      <c r="L355" s="28"/>
      <c r="M355" s="29"/>
      <c r="N355" s="40"/>
      <c r="O355" s="40"/>
      <c r="P355" s="40"/>
      <c r="Y355" s="17"/>
      <c r="Z355" s="17"/>
      <c r="AA355" s="17"/>
      <c r="AL355" s="17"/>
      <c r="AM355" s="17"/>
      <c r="AN355" s="17"/>
      <c r="AO355" s="17"/>
    </row>
    <row r="356" ht="17.25" customHeight="1">
      <c r="A356" s="19">
        <v>195607.0</v>
      </c>
      <c r="B356" s="26">
        <v>0.0506</v>
      </c>
      <c r="C356" s="26">
        <v>0.034705</v>
      </c>
      <c r="D356" s="27">
        <f t="shared" si="7"/>
        <v>-0.015895</v>
      </c>
      <c r="E356" s="28">
        <f t="shared" ref="E356:F356" si="366">LN(1+B356)</f>
        <v>0.04936142954</v>
      </c>
      <c r="F356" s="28">
        <f t="shared" si="366"/>
        <v>0.03411636194</v>
      </c>
      <c r="G356" s="27"/>
      <c r="H356" s="27"/>
      <c r="I356" s="28"/>
      <c r="J356" s="28"/>
      <c r="K356" s="28"/>
      <c r="L356" s="28"/>
      <c r="M356" s="29"/>
      <c r="N356" s="40"/>
      <c r="O356" s="40"/>
      <c r="P356" s="40"/>
      <c r="Y356" s="17"/>
      <c r="Z356" s="17"/>
      <c r="AA356" s="17"/>
      <c r="AL356" s="17"/>
      <c r="AM356" s="17"/>
      <c r="AN356" s="17"/>
      <c r="AO356" s="17"/>
    </row>
    <row r="357" ht="17.25" customHeight="1">
      <c r="A357" s="19">
        <v>195608.0</v>
      </c>
      <c r="B357" s="26">
        <v>-0.0301</v>
      </c>
      <c r="C357" s="26">
        <v>-0.021439</v>
      </c>
      <c r="D357" s="27">
        <f t="shared" si="7"/>
        <v>0.008661</v>
      </c>
      <c r="E357" s="28">
        <f t="shared" ref="E357:F357" si="367">LN(1+B357)</f>
        <v>-0.03056230558</v>
      </c>
      <c r="F357" s="28">
        <f t="shared" si="367"/>
        <v>-0.02167215377</v>
      </c>
      <c r="G357" s="27"/>
      <c r="H357" s="27"/>
      <c r="I357" s="28"/>
      <c r="J357" s="28"/>
      <c r="K357" s="28"/>
      <c r="L357" s="28"/>
      <c r="M357" s="29"/>
      <c r="N357" s="40"/>
      <c r="O357" s="40"/>
      <c r="P357" s="40"/>
      <c r="Y357" s="17"/>
      <c r="Z357" s="17"/>
      <c r="AA357" s="17"/>
      <c r="AL357" s="17"/>
      <c r="AM357" s="17"/>
      <c r="AN357" s="17"/>
      <c r="AO357" s="17"/>
    </row>
    <row r="358" ht="17.25" customHeight="1">
      <c r="A358" s="19">
        <v>195609.0</v>
      </c>
      <c r="B358" s="26">
        <v>-0.0496</v>
      </c>
      <c r="C358" s="26">
        <v>-0.021313</v>
      </c>
      <c r="D358" s="27">
        <f t="shared" si="7"/>
        <v>0.028287</v>
      </c>
      <c r="E358" s="28">
        <f t="shared" ref="E358:F358" si="368">LN(1+B358)</f>
        <v>-0.05087233037</v>
      </c>
      <c r="F358" s="28">
        <f t="shared" si="368"/>
        <v>-0.02154340156</v>
      </c>
      <c r="G358" s="27"/>
      <c r="H358" s="27"/>
      <c r="I358" s="28"/>
      <c r="J358" s="28"/>
      <c r="K358" s="28"/>
      <c r="L358" s="28"/>
      <c r="M358" s="29"/>
      <c r="N358" s="40"/>
      <c r="O358" s="40"/>
      <c r="P358" s="40"/>
      <c r="Y358" s="17"/>
      <c r="Z358" s="17"/>
      <c r="AA358" s="17"/>
      <c r="AL358" s="17"/>
      <c r="AM358" s="17"/>
      <c r="AN358" s="17"/>
      <c r="AO358" s="17"/>
    </row>
    <row r="359" ht="17.25" customHeight="1">
      <c r="A359" s="19">
        <v>195610.0</v>
      </c>
      <c r="B359" s="26">
        <v>0.0077</v>
      </c>
      <c r="C359" s="26">
        <v>0.004057</v>
      </c>
      <c r="D359" s="27">
        <f t="shared" si="7"/>
        <v>-0.003643</v>
      </c>
      <c r="E359" s="28">
        <f t="shared" ref="E359:F359" si="369">LN(1+B359)</f>
        <v>0.007670506304</v>
      </c>
      <c r="F359" s="28">
        <f t="shared" si="369"/>
        <v>0.004048792566</v>
      </c>
      <c r="G359" s="27"/>
      <c r="H359" s="27"/>
      <c r="I359" s="28"/>
      <c r="J359" s="28"/>
      <c r="K359" s="28"/>
      <c r="L359" s="28"/>
      <c r="M359" s="29"/>
      <c r="N359" s="40"/>
      <c r="O359" s="40"/>
      <c r="P359" s="40"/>
      <c r="Y359" s="17"/>
      <c r="Z359" s="17"/>
      <c r="AA359" s="17"/>
      <c r="AL359" s="17"/>
      <c r="AM359" s="17"/>
      <c r="AN359" s="17"/>
      <c r="AO359" s="17"/>
    </row>
    <row r="360" ht="17.25" customHeight="1">
      <c r="A360" s="19">
        <v>195611.0</v>
      </c>
      <c r="B360" s="26">
        <v>0.0056</v>
      </c>
      <c r="C360" s="26">
        <v>0.022516</v>
      </c>
      <c r="D360" s="27">
        <f t="shared" si="7"/>
        <v>0.016916</v>
      </c>
      <c r="E360" s="28">
        <f t="shared" ref="E360:F360" si="370">LN(1+B360)</f>
        <v>0.005584378294</v>
      </c>
      <c r="F360" s="28">
        <f t="shared" si="370"/>
        <v>0.02226625673</v>
      </c>
      <c r="G360" s="27"/>
      <c r="H360" s="27"/>
      <c r="I360" s="28"/>
      <c r="J360" s="28"/>
      <c r="K360" s="28"/>
      <c r="L360" s="28"/>
      <c r="M360" s="29"/>
      <c r="N360" s="40"/>
      <c r="O360" s="40"/>
      <c r="P360" s="40"/>
      <c r="Y360" s="17"/>
      <c r="Z360" s="17"/>
      <c r="AA360" s="17"/>
      <c r="AL360" s="17"/>
      <c r="AM360" s="17"/>
      <c r="AN360" s="17"/>
      <c r="AO360" s="17"/>
    </row>
    <row r="361" ht="17.25" customHeight="1">
      <c r="A361" s="19">
        <v>195612.0</v>
      </c>
      <c r="B361" s="26">
        <v>0.034</v>
      </c>
      <c r="C361" s="26">
        <v>0.022078</v>
      </c>
      <c r="D361" s="27">
        <f t="shared" si="7"/>
        <v>-0.011922</v>
      </c>
      <c r="E361" s="28">
        <f t="shared" ref="E361:F361" si="371">LN(1+B361)</f>
        <v>0.03343477609</v>
      </c>
      <c r="F361" s="28">
        <f t="shared" si="371"/>
        <v>0.02183780981</v>
      </c>
      <c r="G361" s="27"/>
      <c r="H361" s="27"/>
      <c r="I361" s="28"/>
      <c r="J361" s="28"/>
      <c r="K361" s="28"/>
      <c r="L361" s="28"/>
      <c r="M361" s="29"/>
      <c r="N361" s="40"/>
      <c r="O361" s="40"/>
      <c r="P361" s="40"/>
      <c r="Y361" s="17"/>
      <c r="Z361" s="17"/>
      <c r="AA361" s="17"/>
      <c r="AL361" s="17"/>
      <c r="AM361" s="17"/>
      <c r="AN361" s="17"/>
      <c r="AO361" s="17"/>
    </row>
    <row r="362" ht="17.25" customHeight="1">
      <c r="A362" s="19">
        <v>195701.0</v>
      </c>
      <c r="B362" s="26">
        <v>-0.0331</v>
      </c>
      <c r="C362" s="26">
        <v>0.020202</v>
      </c>
      <c r="D362" s="27">
        <f t="shared" si="7"/>
        <v>0.053302</v>
      </c>
      <c r="E362" s="28">
        <f t="shared" ref="E362:F362" si="372">LN(1+B362)</f>
        <v>-0.03366020149</v>
      </c>
      <c r="F362" s="28">
        <f t="shared" si="372"/>
        <v>0.0200006469</v>
      </c>
      <c r="G362" s="27"/>
      <c r="H362" s="27"/>
      <c r="I362" s="28"/>
      <c r="J362" s="28"/>
      <c r="K362" s="28"/>
      <c r="L362" s="28"/>
      <c r="M362" s="29"/>
      <c r="N362" s="40"/>
      <c r="O362" s="40"/>
      <c r="P362" s="40"/>
      <c r="Y362" s="17"/>
      <c r="Z362" s="17"/>
      <c r="AA362" s="17"/>
      <c r="AL362" s="17"/>
      <c r="AM362" s="17"/>
      <c r="AN362" s="17"/>
      <c r="AO362" s="17"/>
    </row>
    <row r="363" ht="17.25" customHeight="1">
      <c r="A363" s="19">
        <v>195702.0</v>
      </c>
      <c r="B363" s="26">
        <v>-0.0182</v>
      </c>
      <c r="C363" s="26">
        <v>-0.027095</v>
      </c>
      <c r="D363" s="27">
        <f t="shared" si="7"/>
        <v>-0.008895</v>
      </c>
      <c r="E363" s="28">
        <f t="shared" ref="E363:F363" si="373">LN(1+B363)</f>
        <v>-0.01836765736</v>
      </c>
      <c r="F363" s="28">
        <f t="shared" si="373"/>
        <v>-0.02746883774</v>
      </c>
      <c r="G363" s="27"/>
      <c r="H363" s="27"/>
      <c r="I363" s="28"/>
      <c r="J363" s="28"/>
      <c r="K363" s="28"/>
      <c r="L363" s="28"/>
      <c r="M363" s="29"/>
      <c r="N363" s="40"/>
      <c r="O363" s="40"/>
      <c r="P363" s="40"/>
      <c r="Y363" s="17"/>
      <c r="Z363" s="17"/>
      <c r="AA363" s="17"/>
      <c r="AL363" s="17"/>
      <c r="AM363" s="17"/>
      <c r="AN363" s="17"/>
      <c r="AO363" s="17"/>
    </row>
    <row r="364" ht="17.25" customHeight="1">
      <c r="A364" s="19">
        <v>195703.0</v>
      </c>
      <c r="B364" s="26">
        <v>0.0236</v>
      </c>
      <c r="C364" s="26">
        <v>0.022445</v>
      </c>
      <c r="D364" s="27">
        <f t="shared" si="7"/>
        <v>-0.001155</v>
      </c>
      <c r="E364" s="28">
        <f t="shared" ref="E364:F364" si="374">LN(1+B364)</f>
        <v>0.0233258253</v>
      </c>
      <c r="F364" s="28">
        <f t="shared" si="374"/>
        <v>0.02219681776</v>
      </c>
      <c r="G364" s="27"/>
      <c r="H364" s="27"/>
      <c r="I364" s="28"/>
      <c r="J364" s="28"/>
      <c r="K364" s="28"/>
      <c r="L364" s="28"/>
      <c r="M364" s="29"/>
      <c r="N364" s="40"/>
      <c r="O364" s="40"/>
      <c r="P364" s="40"/>
      <c r="Y364" s="17"/>
      <c r="Z364" s="17"/>
      <c r="AA364" s="17"/>
      <c r="AL364" s="17"/>
      <c r="AM364" s="17"/>
      <c r="AN364" s="17"/>
      <c r="AO364" s="17"/>
    </row>
    <row r="365" ht="17.25" customHeight="1">
      <c r="A365" s="19">
        <v>195704.0</v>
      </c>
      <c r="B365" s="26">
        <v>0.0451</v>
      </c>
      <c r="C365" s="26">
        <v>0.02332</v>
      </c>
      <c r="D365" s="27">
        <f t="shared" si="7"/>
        <v>-0.02178</v>
      </c>
      <c r="E365" s="28">
        <f t="shared" ref="E365:F365" si="375">LN(1+B365)</f>
        <v>0.04411257462</v>
      </c>
      <c r="F365" s="28">
        <f t="shared" si="375"/>
        <v>0.02305224353</v>
      </c>
      <c r="G365" s="27"/>
      <c r="H365" s="27"/>
      <c r="I365" s="28"/>
      <c r="J365" s="28"/>
      <c r="K365" s="28"/>
      <c r="L365" s="28"/>
      <c r="M365" s="29"/>
      <c r="N365" s="40"/>
      <c r="O365" s="40"/>
      <c r="P365" s="40"/>
      <c r="Y365" s="17"/>
      <c r="Z365" s="17"/>
      <c r="AA365" s="17"/>
      <c r="AL365" s="17"/>
      <c r="AM365" s="17"/>
      <c r="AN365" s="17"/>
      <c r="AO365" s="17"/>
    </row>
    <row r="366" ht="17.25" customHeight="1">
      <c r="A366" s="19">
        <v>195705.0</v>
      </c>
      <c r="B366" s="26">
        <v>0.0371</v>
      </c>
      <c r="C366" s="26">
        <v>0.017131</v>
      </c>
      <c r="D366" s="27">
        <f t="shared" si="7"/>
        <v>-0.019969</v>
      </c>
      <c r="E366" s="28">
        <f t="shared" ref="E366:F366" si="376">LN(1+B366)</f>
        <v>0.03642835661</v>
      </c>
      <c r="F366" s="28">
        <f t="shared" si="376"/>
        <v>0.016985919</v>
      </c>
      <c r="G366" s="27"/>
      <c r="H366" s="27"/>
      <c r="I366" s="28"/>
      <c r="J366" s="28"/>
      <c r="K366" s="28"/>
      <c r="L366" s="28"/>
      <c r="M366" s="29"/>
      <c r="N366" s="40"/>
      <c r="O366" s="40"/>
      <c r="P366" s="40"/>
      <c r="Y366" s="17"/>
      <c r="Z366" s="17"/>
      <c r="AA366" s="17"/>
      <c r="AL366" s="17"/>
      <c r="AM366" s="17"/>
      <c r="AN366" s="17"/>
      <c r="AO366" s="17"/>
    </row>
    <row r="367" ht="17.25" customHeight="1">
      <c r="A367" s="19">
        <v>195706.0</v>
      </c>
      <c r="B367" s="26">
        <v>-0.005</v>
      </c>
      <c r="C367" s="26">
        <v>0.007272</v>
      </c>
      <c r="D367" s="27">
        <f t="shared" si="7"/>
        <v>0.012272</v>
      </c>
      <c r="E367" s="28">
        <f t="shared" ref="E367:F367" si="377">LN(1+B367)</f>
        <v>-0.005012541824</v>
      </c>
      <c r="F367" s="28">
        <f t="shared" si="377"/>
        <v>0.007245686499</v>
      </c>
      <c r="G367" s="27"/>
      <c r="H367" s="27"/>
      <c r="I367" s="28"/>
      <c r="J367" s="28"/>
      <c r="K367" s="28"/>
      <c r="L367" s="28"/>
      <c r="M367" s="29"/>
      <c r="N367" s="40"/>
      <c r="O367" s="40"/>
      <c r="P367" s="40"/>
      <c r="Y367" s="17"/>
      <c r="Z367" s="17"/>
      <c r="AA367" s="17"/>
      <c r="AL367" s="17"/>
      <c r="AM367" s="17"/>
      <c r="AN367" s="17"/>
      <c r="AO367" s="17"/>
    </row>
    <row r="368" ht="17.25" customHeight="1">
      <c r="A368" s="19">
        <v>195707.0</v>
      </c>
      <c r="B368" s="26">
        <v>0.0096</v>
      </c>
      <c r="C368" s="26">
        <v>0.004256</v>
      </c>
      <c r="D368" s="27">
        <f t="shared" si="7"/>
        <v>-0.005344</v>
      </c>
      <c r="E368" s="28">
        <f t="shared" ref="E368:F368" si="378">LN(1+B368)</f>
        <v>0.009554212805</v>
      </c>
      <c r="F368" s="28">
        <f t="shared" si="378"/>
        <v>0.004246968847</v>
      </c>
      <c r="G368" s="27"/>
      <c r="H368" s="27"/>
      <c r="I368" s="28"/>
      <c r="J368" s="28"/>
      <c r="K368" s="28"/>
      <c r="L368" s="28"/>
      <c r="M368" s="29"/>
      <c r="N368" s="40"/>
      <c r="O368" s="40"/>
      <c r="P368" s="40"/>
      <c r="Y368" s="17"/>
      <c r="Z368" s="17"/>
      <c r="AA368" s="17"/>
      <c r="AL368" s="17"/>
      <c r="AM368" s="17"/>
      <c r="AN368" s="17"/>
      <c r="AO368" s="17"/>
    </row>
    <row r="369" ht="17.25" customHeight="1">
      <c r="A369" s="19">
        <v>195708.0</v>
      </c>
      <c r="B369" s="26">
        <v>-0.0486</v>
      </c>
      <c r="C369" s="26">
        <v>-0.051912</v>
      </c>
      <c r="D369" s="27">
        <f t="shared" si="7"/>
        <v>-0.003312</v>
      </c>
      <c r="E369" s="28">
        <f t="shared" ref="E369:F369" si="379">LN(1+B369)</f>
        <v>-0.04982069498</v>
      </c>
      <c r="F369" s="28">
        <f t="shared" si="379"/>
        <v>-0.05330795403</v>
      </c>
      <c r="G369" s="27"/>
      <c r="H369" s="27"/>
      <c r="I369" s="28"/>
      <c r="J369" s="28"/>
      <c r="K369" s="28"/>
      <c r="L369" s="28"/>
      <c r="M369" s="29"/>
      <c r="N369" s="40"/>
      <c r="O369" s="40"/>
      <c r="P369" s="40"/>
      <c r="Y369" s="17"/>
      <c r="Z369" s="17"/>
      <c r="AA369" s="17"/>
      <c r="AL369" s="17"/>
      <c r="AM369" s="17"/>
      <c r="AN369" s="17"/>
      <c r="AO369" s="17"/>
    </row>
    <row r="370" ht="17.25" customHeight="1">
      <c r="A370" s="19">
        <v>195709.0</v>
      </c>
      <c r="B370" s="26">
        <v>-0.0572</v>
      </c>
      <c r="C370" s="26">
        <v>-0.050458</v>
      </c>
      <c r="D370" s="27">
        <f t="shared" si="7"/>
        <v>0.006742</v>
      </c>
      <c r="E370" s="28">
        <f t="shared" ref="E370:F370" si="380">LN(1+B370)</f>
        <v>-0.05890110792</v>
      </c>
      <c r="F370" s="28">
        <f t="shared" si="380"/>
        <v>-0.0517755159</v>
      </c>
      <c r="G370" s="27"/>
      <c r="H370" s="27"/>
      <c r="I370" s="28"/>
      <c r="J370" s="28"/>
      <c r="K370" s="28"/>
      <c r="L370" s="28"/>
      <c r="M370" s="29"/>
      <c r="N370" s="40"/>
      <c r="O370" s="40"/>
      <c r="P370" s="40"/>
      <c r="Y370" s="17"/>
      <c r="Z370" s="17"/>
      <c r="AA370" s="17"/>
      <c r="AL370" s="17"/>
      <c r="AM370" s="17"/>
      <c r="AN370" s="17"/>
      <c r="AO370" s="17"/>
    </row>
    <row r="371" ht="17.25" customHeight="1">
      <c r="A371" s="19">
        <v>195710.0</v>
      </c>
      <c r="B371" s="26">
        <v>-0.0403</v>
      </c>
      <c r="C371" s="26">
        <v>-0.082617</v>
      </c>
      <c r="D371" s="27">
        <f t="shared" si="7"/>
        <v>-0.042317</v>
      </c>
      <c r="E371" s="28">
        <f t="shared" ref="E371:F371" si="381">LN(1+B371)</f>
        <v>-0.04113454336</v>
      </c>
      <c r="F371" s="28">
        <f t="shared" si="381"/>
        <v>-0.08623022762</v>
      </c>
      <c r="G371" s="27"/>
      <c r="H371" s="27"/>
      <c r="I371" s="28"/>
      <c r="J371" s="28"/>
      <c r="K371" s="28"/>
      <c r="L371" s="28"/>
      <c r="M371" s="29"/>
      <c r="N371" s="40"/>
      <c r="O371" s="40"/>
      <c r="P371" s="40"/>
      <c r="Y371" s="17"/>
      <c r="Z371" s="17"/>
      <c r="AA371" s="17"/>
      <c r="AL371" s="17"/>
      <c r="AM371" s="17"/>
      <c r="AN371" s="17"/>
      <c r="AO371" s="17"/>
    </row>
    <row r="372" ht="17.25" customHeight="1">
      <c r="A372" s="19">
        <v>195711.0</v>
      </c>
      <c r="B372" s="26">
        <v>0.0258</v>
      </c>
      <c r="C372" s="26">
        <v>0.010946</v>
      </c>
      <c r="D372" s="27">
        <f t="shared" si="7"/>
        <v>-0.014854</v>
      </c>
      <c r="E372" s="28">
        <f t="shared" ref="E372:F372" si="382">LN(1+B372)</f>
        <v>0.02547279597</v>
      </c>
      <c r="F372" s="28">
        <f t="shared" si="382"/>
        <v>0.01088652615</v>
      </c>
      <c r="G372" s="27"/>
      <c r="H372" s="27"/>
      <c r="I372" s="28"/>
      <c r="J372" s="28"/>
      <c r="K372" s="28"/>
      <c r="L372" s="28"/>
      <c r="M372" s="29"/>
      <c r="N372" s="40"/>
      <c r="O372" s="40"/>
      <c r="P372" s="40"/>
      <c r="Y372" s="17"/>
      <c r="Z372" s="17"/>
      <c r="AA372" s="17"/>
      <c r="AL372" s="17"/>
      <c r="AM372" s="17"/>
      <c r="AN372" s="17"/>
      <c r="AO372" s="17"/>
    </row>
    <row r="373" ht="17.25" customHeight="1">
      <c r="A373" s="19">
        <v>195712.0</v>
      </c>
      <c r="B373" s="26">
        <v>-0.0367</v>
      </c>
      <c r="C373" s="26">
        <v>-0.058678</v>
      </c>
      <c r="D373" s="27">
        <f t="shared" si="7"/>
        <v>-0.021978</v>
      </c>
      <c r="E373" s="28">
        <f t="shared" ref="E373:F373" si="383">LN(1+B373)</f>
        <v>-0.03739038922</v>
      </c>
      <c r="F373" s="28">
        <f t="shared" si="383"/>
        <v>-0.06047000877</v>
      </c>
      <c r="G373" s="27"/>
      <c r="H373" s="27"/>
      <c r="I373" s="28"/>
      <c r="J373" s="28"/>
      <c r="K373" s="28"/>
      <c r="L373" s="28"/>
      <c r="M373" s="29"/>
      <c r="N373" s="40"/>
      <c r="O373" s="40"/>
      <c r="P373" s="40"/>
      <c r="Y373" s="17"/>
      <c r="Z373" s="17"/>
      <c r="AA373" s="17"/>
      <c r="AL373" s="17"/>
      <c r="AM373" s="17"/>
      <c r="AN373" s="17"/>
      <c r="AO373" s="17"/>
    </row>
    <row r="374" ht="17.25" customHeight="1">
      <c r="A374" s="19">
        <v>195801.0</v>
      </c>
      <c r="B374" s="26">
        <v>0.0494</v>
      </c>
      <c r="C374" s="26">
        <v>0.119178</v>
      </c>
      <c r="D374" s="27">
        <f t="shared" si="7"/>
        <v>0.069778</v>
      </c>
      <c r="E374" s="28">
        <f t="shared" ref="E374:F374" si="384">LN(1+B374)</f>
        <v>0.04821857227</v>
      </c>
      <c r="F374" s="28">
        <f t="shared" si="384"/>
        <v>0.1125944873</v>
      </c>
      <c r="G374" s="27"/>
      <c r="H374" s="27"/>
      <c r="I374" s="28"/>
      <c r="J374" s="28"/>
      <c r="K374" s="28"/>
      <c r="L374" s="28"/>
      <c r="M374" s="29"/>
      <c r="N374" s="40"/>
      <c r="O374" s="40"/>
      <c r="P374" s="40"/>
      <c r="Y374" s="17"/>
      <c r="Z374" s="17"/>
      <c r="AA374" s="17"/>
      <c r="AL374" s="17"/>
      <c r="AM374" s="17"/>
      <c r="AN374" s="17"/>
      <c r="AO374" s="17"/>
    </row>
    <row r="375" ht="17.25" customHeight="1">
      <c r="A375" s="19">
        <v>195802.0</v>
      </c>
      <c r="B375" s="26">
        <v>-0.014</v>
      </c>
      <c r="C375" s="26">
        <v>-0.005017</v>
      </c>
      <c r="D375" s="27">
        <f t="shared" si="7"/>
        <v>0.008983</v>
      </c>
      <c r="E375" s="28">
        <f t="shared" ref="E375:F375" si="385">LN(1+B375)</f>
        <v>-0.01409892438</v>
      </c>
      <c r="F375" s="28">
        <f t="shared" si="385"/>
        <v>-0.005029627397</v>
      </c>
      <c r="G375" s="27"/>
      <c r="H375" s="27"/>
      <c r="I375" s="28"/>
      <c r="J375" s="28"/>
      <c r="K375" s="28"/>
      <c r="L375" s="28"/>
      <c r="M375" s="29"/>
      <c r="N375" s="40"/>
      <c r="O375" s="40"/>
      <c r="P375" s="40"/>
      <c r="Y375" s="17"/>
      <c r="Z375" s="17"/>
      <c r="AA375" s="17"/>
      <c r="AL375" s="17"/>
      <c r="AM375" s="17"/>
      <c r="AN375" s="17"/>
      <c r="AO375" s="17"/>
    </row>
    <row r="376" ht="17.25" customHeight="1">
      <c r="A376" s="19">
        <v>195803.0</v>
      </c>
      <c r="B376" s="26">
        <v>0.0336</v>
      </c>
      <c r="C376" s="26">
        <v>0.031135</v>
      </c>
      <c r="D376" s="27">
        <f t="shared" si="7"/>
        <v>-0.002465</v>
      </c>
      <c r="E376" s="28">
        <f t="shared" ref="E376:F376" si="386">LN(1+B376)</f>
        <v>0.03304785405</v>
      </c>
      <c r="F376" s="28">
        <f t="shared" si="386"/>
        <v>0.0306601373</v>
      </c>
      <c r="G376" s="27"/>
      <c r="H376" s="27"/>
      <c r="I376" s="28"/>
      <c r="J376" s="28"/>
      <c r="K376" s="28"/>
      <c r="L376" s="28"/>
      <c r="M376" s="29"/>
      <c r="N376" s="40"/>
      <c r="O376" s="40"/>
      <c r="P376" s="40"/>
      <c r="Y376" s="17"/>
      <c r="Z376" s="17"/>
      <c r="AA376" s="17"/>
      <c r="AL376" s="17"/>
      <c r="AM376" s="17"/>
      <c r="AN376" s="17"/>
      <c r="AO376" s="17"/>
    </row>
    <row r="377" ht="17.25" customHeight="1">
      <c r="A377" s="19">
        <v>195804.0</v>
      </c>
      <c r="B377" s="26">
        <v>0.0317</v>
      </c>
      <c r="C377" s="26">
        <v>0.043224</v>
      </c>
      <c r="D377" s="27">
        <f t="shared" si="7"/>
        <v>0.011524</v>
      </c>
      <c r="E377" s="28">
        <f t="shared" ref="E377:F377" si="387">LN(1+B377)</f>
        <v>0.03120792712</v>
      </c>
      <c r="F377" s="28">
        <f t="shared" si="387"/>
        <v>0.04231591806</v>
      </c>
      <c r="G377" s="27"/>
      <c r="H377" s="27"/>
      <c r="I377" s="28"/>
      <c r="J377" s="28"/>
      <c r="K377" s="28"/>
      <c r="L377" s="28"/>
      <c r="M377" s="29"/>
      <c r="N377" s="40"/>
      <c r="O377" s="40"/>
      <c r="P377" s="40"/>
      <c r="Y377" s="17"/>
      <c r="Z377" s="17"/>
      <c r="AA377" s="17"/>
      <c r="AL377" s="17"/>
      <c r="AM377" s="17"/>
      <c r="AN377" s="17"/>
      <c r="AO377" s="17"/>
    </row>
    <row r="378" ht="17.25" customHeight="1">
      <c r="A378" s="19">
        <v>195805.0</v>
      </c>
      <c r="B378" s="26">
        <v>0.0242</v>
      </c>
      <c r="C378" s="26">
        <v>0.042645</v>
      </c>
      <c r="D378" s="27">
        <f t="shared" si="7"/>
        <v>0.018445</v>
      </c>
      <c r="E378" s="28">
        <f t="shared" ref="E378:F378" si="388">LN(1+B378)</f>
        <v>0.02391182005</v>
      </c>
      <c r="F378" s="28">
        <f t="shared" si="388"/>
        <v>0.04176075375</v>
      </c>
      <c r="G378" s="27"/>
      <c r="H378" s="27"/>
      <c r="I378" s="28"/>
      <c r="J378" s="28"/>
      <c r="K378" s="28"/>
      <c r="L378" s="28"/>
      <c r="M378" s="29"/>
      <c r="N378" s="40"/>
      <c r="O378" s="40"/>
      <c r="P378" s="40"/>
      <c r="Y378" s="17"/>
      <c r="Z378" s="17"/>
      <c r="AA378" s="17"/>
      <c r="AL378" s="17"/>
      <c r="AM378" s="17"/>
      <c r="AN378" s="17"/>
      <c r="AO378" s="17"/>
    </row>
    <row r="379" ht="17.25" customHeight="1">
      <c r="A379" s="19">
        <v>195806.0</v>
      </c>
      <c r="B379" s="26">
        <v>0.0296</v>
      </c>
      <c r="C379" s="26">
        <v>0.02991</v>
      </c>
      <c r="D379" s="27">
        <f t="shared" si="7"/>
        <v>0.00031</v>
      </c>
      <c r="E379" s="28">
        <f t="shared" ref="E379:F379" si="389">LN(1+B379)</f>
        <v>0.0291703773</v>
      </c>
      <c r="F379" s="28">
        <f t="shared" si="389"/>
        <v>0.02947141978</v>
      </c>
      <c r="G379" s="27"/>
      <c r="H379" s="27"/>
      <c r="I379" s="28"/>
      <c r="J379" s="28"/>
      <c r="K379" s="28"/>
      <c r="L379" s="28"/>
      <c r="M379" s="29"/>
      <c r="N379" s="40"/>
      <c r="O379" s="40"/>
      <c r="P379" s="40"/>
      <c r="Y379" s="17"/>
      <c r="Z379" s="17"/>
      <c r="AA379" s="17"/>
      <c r="AL379" s="17"/>
      <c r="AM379" s="17"/>
      <c r="AN379" s="17"/>
      <c r="AO379" s="17"/>
    </row>
    <row r="380" ht="17.25" customHeight="1">
      <c r="A380" s="19">
        <v>195807.0</v>
      </c>
      <c r="B380" s="26">
        <v>0.0446</v>
      </c>
      <c r="C380" s="26">
        <v>0.071336</v>
      </c>
      <c r="D380" s="27">
        <f t="shared" si="7"/>
        <v>0.026736</v>
      </c>
      <c r="E380" s="28">
        <f t="shared" ref="E380:F380" si="390">LN(1+B380)</f>
        <v>0.04363403702</v>
      </c>
      <c r="F380" s="28">
        <f t="shared" si="390"/>
        <v>0.06890646775</v>
      </c>
      <c r="G380" s="27"/>
      <c r="H380" s="27"/>
      <c r="I380" s="28"/>
      <c r="J380" s="28"/>
      <c r="K380" s="28"/>
      <c r="L380" s="28"/>
      <c r="M380" s="29"/>
      <c r="N380" s="40"/>
      <c r="O380" s="40"/>
      <c r="P380" s="40"/>
      <c r="Y380" s="17"/>
      <c r="Z380" s="17"/>
      <c r="AA380" s="17"/>
      <c r="AL380" s="17"/>
      <c r="AM380" s="17"/>
      <c r="AN380" s="17"/>
      <c r="AO380" s="17"/>
    </row>
    <row r="381" ht="17.25" customHeight="1">
      <c r="A381" s="19">
        <v>195808.0</v>
      </c>
      <c r="B381" s="26">
        <v>0.0195</v>
      </c>
      <c r="C381" s="26">
        <v>0.032318</v>
      </c>
      <c r="D381" s="27">
        <f t="shared" si="7"/>
        <v>0.012818</v>
      </c>
      <c r="E381" s="28">
        <f t="shared" ref="E381:F381" si="391">LN(1+B381)</f>
        <v>0.01931231103</v>
      </c>
      <c r="F381" s="28">
        <f t="shared" si="391"/>
        <v>0.03180675913</v>
      </c>
      <c r="G381" s="27"/>
      <c r="H381" s="27"/>
      <c r="I381" s="28"/>
      <c r="J381" s="28"/>
      <c r="K381" s="28"/>
      <c r="L381" s="28"/>
      <c r="M381" s="29"/>
      <c r="N381" s="40"/>
      <c r="O381" s="40"/>
      <c r="P381" s="40"/>
      <c r="Y381" s="17"/>
      <c r="Z381" s="17"/>
      <c r="AA381" s="17"/>
      <c r="AL381" s="17"/>
      <c r="AM381" s="17"/>
      <c r="AN381" s="17"/>
      <c r="AO381" s="17"/>
    </row>
    <row r="382" ht="17.25" customHeight="1">
      <c r="A382" s="19">
        <v>195809.0</v>
      </c>
      <c r="B382" s="26">
        <v>0.0485</v>
      </c>
      <c r="C382" s="26">
        <v>0.077889</v>
      </c>
      <c r="D382" s="27">
        <f t="shared" si="7"/>
        <v>0.029389</v>
      </c>
      <c r="E382" s="28">
        <f t="shared" ref="E382:F382" si="392">LN(1+B382)</f>
        <v>0.04736057136</v>
      </c>
      <c r="F382" s="28">
        <f t="shared" si="392"/>
        <v>0.07500449873</v>
      </c>
      <c r="G382" s="27"/>
      <c r="H382" s="27"/>
      <c r="I382" s="28"/>
      <c r="J382" s="28"/>
      <c r="K382" s="28"/>
      <c r="L382" s="28"/>
      <c r="M382" s="29"/>
      <c r="N382" s="40"/>
      <c r="O382" s="40"/>
      <c r="P382" s="40"/>
      <c r="Y382" s="17"/>
      <c r="Z382" s="17"/>
      <c r="AA382" s="17"/>
      <c r="AL382" s="17"/>
      <c r="AM382" s="17"/>
      <c r="AN382" s="17"/>
      <c r="AO382" s="17"/>
    </row>
    <row r="383" ht="17.25" customHeight="1">
      <c r="A383" s="19">
        <v>195810.0</v>
      </c>
      <c r="B383" s="26">
        <v>0.0271</v>
      </c>
      <c r="C383" s="26">
        <v>0.030463</v>
      </c>
      <c r="D383" s="27">
        <f t="shared" si="7"/>
        <v>0.003363</v>
      </c>
      <c r="E383" s="28">
        <f t="shared" ref="E383:F383" si="393">LN(1+B383)</f>
        <v>0.02673929719</v>
      </c>
      <c r="F383" s="28">
        <f t="shared" si="393"/>
        <v>0.0300082158</v>
      </c>
      <c r="G383" s="27"/>
      <c r="H383" s="27"/>
      <c r="I383" s="28"/>
      <c r="J383" s="28"/>
      <c r="K383" s="28"/>
      <c r="L383" s="28"/>
      <c r="M383" s="29"/>
      <c r="N383" s="40"/>
      <c r="O383" s="40"/>
      <c r="P383" s="40"/>
      <c r="Y383" s="17"/>
      <c r="Z383" s="17"/>
      <c r="AA383" s="17"/>
      <c r="AL383" s="17"/>
      <c r="AM383" s="17"/>
      <c r="AN383" s="17"/>
      <c r="AO383" s="17"/>
    </row>
    <row r="384" ht="17.25" customHeight="1">
      <c r="A384" s="19">
        <v>195811.0</v>
      </c>
      <c r="B384" s="26">
        <v>0.0312</v>
      </c>
      <c r="C384" s="26">
        <v>0.040856</v>
      </c>
      <c r="D384" s="27">
        <f t="shared" si="7"/>
        <v>0.009656</v>
      </c>
      <c r="E384" s="28">
        <f t="shared" ref="E384:F384" si="394">LN(1+B384)</f>
        <v>0.03072317264</v>
      </c>
      <c r="F384" s="28">
        <f t="shared" si="394"/>
        <v>0.04004345153</v>
      </c>
      <c r="G384" s="27"/>
      <c r="H384" s="27"/>
      <c r="I384" s="28"/>
      <c r="J384" s="28"/>
      <c r="K384" s="28"/>
      <c r="L384" s="28"/>
      <c r="M384" s="29"/>
      <c r="N384" s="40"/>
      <c r="O384" s="40"/>
      <c r="P384" s="40"/>
      <c r="Y384" s="17"/>
      <c r="Z384" s="17"/>
      <c r="AA384" s="17"/>
      <c r="AL384" s="17"/>
      <c r="AM384" s="17"/>
      <c r="AN384" s="17"/>
      <c r="AO384" s="17"/>
    </row>
    <row r="385" ht="17.25" customHeight="1">
      <c r="A385" s="19">
        <v>195812.0</v>
      </c>
      <c r="B385" s="26">
        <v>0.0537</v>
      </c>
      <c r="C385" s="26">
        <v>0.038361</v>
      </c>
      <c r="D385" s="27">
        <f t="shared" si="7"/>
        <v>-0.015339</v>
      </c>
      <c r="E385" s="28">
        <f t="shared" ref="E385:F385" si="395">LN(1+B385)</f>
        <v>0.05230777962</v>
      </c>
      <c r="F385" s="28">
        <f t="shared" si="395"/>
        <v>0.03764350848</v>
      </c>
      <c r="G385" s="27"/>
      <c r="H385" s="27"/>
      <c r="I385" s="28"/>
      <c r="J385" s="28"/>
      <c r="K385" s="28"/>
      <c r="L385" s="28"/>
      <c r="M385" s="29"/>
      <c r="N385" s="40"/>
      <c r="O385" s="40"/>
      <c r="P385" s="40"/>
      <c r="Y385" s="17"/>
      <c r="Z385" s="17"/>
      <c r="AA385" s="17"/>
      <c r="AL385" s="17"/>
      <c r="AM385" s="17"/>
      <c r="AN385" s="17"/>
      <c r="AO385" s="17"/>
    </row>
    <row r="386" ht="17.25" customHeight="1">
      <c r="A386" s="19">
        <v>195901.0</v>
      </c>
      <c r="B386" s="26">
        <v>0.0092</v>
      </c>
      <c r="C386" s="26">
        <v>0.056035</v>
      </c>
      <c r="D386" s="27">
        <f t="shared" si="7"/>
        <v>0.046835</v>
      </c>
      <c r="E386" s="28">
        <f t="shared" ref="E386:F386" si="396">LN(1+B386)</f>
        <v>0.009157937785</v>
      </c>
      <c r="F386" s="28">
        <f t="shared" si="396"/>
        <v>0.05452132867</v>
      </c>
      <c r="G386" s="27"/>
      <c r="H386" s="27"/>
      <c r="I386" s="28"/>
      <c r="J386" s="28"/>
      <c r="K386" s="28"/>
      <c r="L386" s="28"/>
      <c r="M386" s="29"/>
      <c r="N386" s="40"/>
      <c r="O386" s="40"/>
      <c r="P386" s="40"/>
      <c r="Y386" s="17"/>
      <c r="Z386" s="17"/>
      <c r="AA386" s="17"/>
      <c r="AL386" s="17"/>
      <c r="AM386" s="17"/>
      <c r="AN386" s="17"/>
      <c r="AO386" s="17"/>
    </row>
    <row r="387" ht="17.25" customHeight="1">
      <c r="A387" s="19">
        <v>195902.0</v>
      </c>
      <c r="B387" s="26">
        <v>0.0114</v>
      </c>
      <c r="C387" s="26">
        <v>0.029076</v>
      </c>
      <c r="D387" s="27">
        <f t="shared" si="7"/>
        <v>0.017676</v>
      </c>
      <c r="E387" s="28">
        <f t="shared" ref="E387:F387" si="397">LN(1+B387)</f>
        <v>0.01133550966</v>
      </c>
      <c r="F387" s="28">
        <f t="shared" si="397"/>
        <v>0.02866131224</v>
      </c>
      <c r="G387" s="27"/>
      <c r="H387" s="27"/>
      <c r="I387" s="28"/>
      <c r="J387" s="28"/>
      <c r="K387" s="28"/>
      <c r="L387" s="28"/>
      <c r="M387" s="29"/>
      <c r="N387" s="40"/>
      <c r="O387" s="40"/>
      <c r="P387" s="40"/>
      <c r="Y387" s="17"/>
      <c r="Z387" s="17"/>
      <c r="AA387" s="17"/>
      <c r="AL387" s="17"/>
      <c r="AM387" s="17"/>
      <c r="AN387" s="17"/>
      <c r="AO387" s="17"/>
    </row>
    <row r="388" ht="17.25" customHeight="1">
      <c r="A388" s="19">
        <v>195903.0</v>
      </c>
      <c r="B388" s="26">
        <v>0.005</v>
      </c>
      <c r="C388" s="26">
        <v>0.017328</v>
      </c>
      <c r="D388" s="27">
        <f t="shared" si="7"/>
        <v>0.012328</v>
      </c>
      <c r="E388" s="28">
        <f t="shared" ref="E388:F388" si="398">LN(1+B388)</f>
        <v>0.004987541511</v>
      </c>
      <c r="F388" s="28">
        <f t="shared" si="398"/>
        <v>0.01717958228</v>
      </c>
      <c r="G388" s="27"/>
      <c r="H388" s="27"/>
      <c r="I388" s="28"/>
      <c r="J388" s="28"/>
      <c r="K388" s="28"/>
      <c r="L388" s="28"/>
      <c r="M388" s="29"/>
      <c r="N388" s="40"/>
      <c r="O388" s="40"/>
      <c r="P388" s="40"/>
      <c r="Y388" s="17"/>
      <c r="Z388" s="17"/>
      <c r="AA388" s="17"/>
      <c r="AL388" s="17"/>
      <c r="AM388" s="17"/>
      <c r="AN388" s="17"/>
      <c r="AO388" s="17"/>
    </row>
    <row r="389" ht="17.25" customHeight="1">
      <c r="A389" s="19">
        <v>195904.0</v>
      </c>
      <c r="B389" s="26">
        <v>0.0386</v>
      </c>
      <c r="C389" s="26">
        <v>0.021226</v>
      </c>
      <c r="D389" s="27">
        <f t="shared" si="7"/>
        <v>-0.017374</v>
      </c>
      <c r="E389" s="28">
        <f t="shared" ref="E389:F389" si="399">LN(1+B389)</f>
        <v>0.03787365243</v>
      </c>
      <c r="F389" s="28">
        <f t="shared" si="399"/>
        <v>0.0210038663</v>
      </c>
      <c r="G389" s="27"/>
      <c r="H389" s="27"/>
      <c r="I389" s="28"/>
      <c r="J389" s="28"/>
      <c r="K389" s="28"/>
      <c r="L389" s="28"/>
      <c r="M389" s="29"/>
      <c r="N389" s="40"/>
      <c r="O389" s="40"/>
      <c r="P389" s="40"/>
      <c r="Y389" s="17"/>
      <c r="Z389" s="17"/>
      <c r="AA389" s="17"/>
      <c r="AL389" s="17"/>
      <c r="AM389" s="17"/>
      <c r="AN389" s="17"/>
      <c r="AO389" s="17"/>
    </row>
    <row r="390" ht="17.25" customHeight="1">
      <c r="A390" s="19">
        <v>195905.0</v>
      </c>
      <c r="B390" s="26">
        <v>0.0195</v>
      </c>
      <c r="C390" s="26">
        <v>0.013377</v>
      </c>
      <c r="D390" s="27">
        <f t="shared" si="7"/>
        <v>-0.006123</v>
      </c>
      <c r="E390" s="28">
        <f t="shared" ref="E390:F390" si="400">LN(1+B390)</f>
        <v>0.01931231103</v>
      </c>
      <c r="F390" s="28">
        <f t="shared" si="400"/>
        <v>0.01328831793</v>
      </c>
      <c r="G390" s="27"/>
      <c r="H390" s="27"/>
      <c r="I390" s="28"/>
      <c r="J390" s="28"/>
      <c r="K390" s="28"/>
      <c r="L390" s="28"/>
      <c r="M390" s="29"/>
      <c r="N390" s="40"/>
      <c r="O390" s="40"/>
      <c r="P390" s="40"/>
      <c r="Y390" s="17"/>
      <c r="Z390" s="17"/>
      <c r="AA390" s="17"/>
      <c r="AL390" s="17"/>
      <c r="AM390" s="17"/>
      <c r="AN390" s="17"/>
      <c r="AO390" s="17"/>
    </row>
    <row r="391" ht="17.25" customHeight="1">
      <c r="A391" s="19">
        <v>195906.0</v>
      </c>
      <c r="B391" s="26">
        <v>0.0</v>
      </c>
      <c r="C391" s="26">
        <v>0.018299</v>
      </c>
      <c r="D391" s="27">
        <f t="shared" si="7"/>
        <v>0.018299</v>
      </c>
      <c r="E391" s="28">
        <f t="shared" ref="E391:F391" si="401">LN(1+B391)</f>
        <v>0</v>
      </c>
      <c r="F391" s="28">
        <f t="shared" si="401"/>
        <v>0.01813358817</v>
      </c>
      <c r="G391" s="27"/>
      <c r="H391" s="27"/>
      <c r="I391" s="28"/>
      <c r="J391" s="28"/>
      <c r="K391" s="28"/>
      <c r="L391" s="28"/>
      <c r="M391" s="29"/>
      <c r="N391" s="40"/>
      <c r="O391" s="40"/>
      <c r="P391" s="40"/>
      <c r="Y391" s="17"/>
      <c r="Z391" s="17"/>
      <c r="AA391" s="17"/>
      <c r="AL391" s="17"/>
      <c r="AM391" s="17"/>
      <c r="AN391" s="17"/>
      <c r="AO391" s="17"/>
    </row>
    <row r="392" ht="17.25" customHeight="1">
      <c r="A392" s="19">
        <v>195907.0</v>
      </c>
      <c r="B392" s="26">
        <v>0.0342</v>
      </c>
      <c r="C392" s="26">
        <v>0.035632</v>
      </c>
      <c r="D392" s="27">
        <f t="shared" si="7"/>
        <v>0.001432</v>
      </c>
      <c r="E392" s="28">
        <f t="shared" ref="E392:F392" si="402">LN(1+B392)</f>
        <v>0.03362818098</v>
      </c>
      <c r="F392" s="28">
        <f t="shared" si="402"/>
        <v>0.03501186838</v>
      </c>
      <c r="G392" s="27"/>
      <c r="H392" s="27"/>
      <c r="I392" s="28"/>
      <c r="J392" s="28"/>
      <c r="K392" s="28"/>
      <c r="L392" s="28"/>
      <c r="M392" s="29"/>
      <c r="N392" s="40"/>
      <c r="O392" s="40"/>
      <c r="P392" s="40"/>
      <c r="Y392" s="17"/>
      <c r="Z392" s="17"/>
      <c r="AA392" s="17"/>
      <c r="AL392" s="17"/>
      <c r="AM392" s="17"/>
      <c r="AN392" s="17"/>
      <c r="AO392" s="17"/>
    </row>
    <row r="393" ht="17.25" customHeight="1">
      <c r="A393" s="19">
        <v>195908.0</v>
      </c>
      <c r="B393" s="26">
        <v>-0.012</v>
      </c>
      <c r="C393" s="26">
        <v>-0.01913</v>
      </c>
      <c r="D393" s="27">
        <f t="shared" si="7"/>
        <v>-0.00713</v>
      </c>
      <c r="E393" s="28">
        <f t="shared" ref="E393:F393" si="403">LN(1+B393)</f>
        <v>-0.01207258123</v>
      </c>
      <c r="F393" s="28">
        <f t="shared" si="403"/>
        <v>-0.01931534604</v>
      </c>
      <c r="G393" s="27"/>
      <c r="H393" s="27"/>
      <c r="I393" s="28"/>
      <c r="J393" s="28"/>
      <c r="K393" s="28"/>
      <c r="L393" s="28"/>
      <c r="M393" s="29"/>
      <c r="N393" s="40"/>
      <c r="O393" s="40"/>
      <c r="P393" s="40"/>
      <c r="Y393" s="17"/>
      <c r="Z393" s="17"/>
      <c r="AA393" s="17"/>
      <c r="AL393" s="17"/>
      <c r="AM393" s="17"/>
      <c r="AN393" s="17"/>
      <c r="AO393" s="17"/>
    </row>
    <row r="394" ht="17.25" customHeight="1">
      <c r="A394" s="19">
        <v>195909.0</v>
      </c>
      <c r="B394" s="26">
        <v>-0.0449</v>
      </c>
      <c r="C394" s="26">
        <v>-0.03995</v>
      </c>
      <c r="D394" s="27">
        <f t="shared" si="7"/>
        <v>0.00495</v>
      </c>
      <c r="E394" s="28">
        <f t="shared" ref="E394:F394" si="404">LN(1+B394)</f>
        <v>-0.04593923194</v>
      </c>
      <c r="F394" s="28">
        <f t="shared" si="404"/>
        <v>-0.04076991254</v>
      </c>
      <c r="G394" s="27"/>
      <c r="H394" s="27"/>
      <c r="I394" s="28"/>
      <c r="J394" s="28"/>
      <c r="K394" s="28"/>
      <c r="L394" s="28"/>
      <c r="M394" s="29"/>
      <c r="N394" s="40"/>
      <c r="O394" s="40"/>
      <c r="P394" s="40"/>
      <c r="Y394" s="17"/>
      <c r="Z394" s="17"/>
      <c r="AA394" s="17"/>
      <c r="AL394" s="17"/>
      <c r="AM394" s="17"/>
      <c r="AN394" s="17"/>
      <c r="AO394" s="17"/>
    </row>
    <row r="395" ht="17.25" customHeight="1">
      <c r="A395" s="19">
        <v>195910.0</v>
      </c>
      <c r="B395" s="26">
        <v>0.0158</v>
      </c>
      <c r="C395" s="26">
        <v>0.011012</v>
      </c>
      <c r="D395" s="27">
        <f t="shared" si="7"/>
        <v>-0.004788</v>
      </c>
      <c r="E395" s="28">
        <f t="shared" ref="E395:F395" si="405">LN(1+B395)</f>
        <v>0.01567647939</v>
      </c>
      <c r="F395" s="28">
        <f t="shared" si="405"/>
        <v>0.0109518094</v>
      </c>
      <c r="G395" s="27"/>
      <c r="H395" s="27"/>
      <c r="I395" s="28"/>
      <c r="J395" s="28"/>
      <c r="K395" s="28"/>
      <c r="L395" s="28"/>
      <c r="M395" s="29"/>
      <c r="N395" s="40"/>
      <c r="O395" s="40"/>
      <c r="P395" s="40"/>
      <c r="Y395" s="17"/>
      <c r="Z395" s="17"/>
      <c r="AA395" s="17"/>
      <c r="AL395" s="17"/>
      <c r="AM395" s="17"/>
      <c r="AN395" s="17"/>
      <c r="AO395" s="17"/>
    </row>
    <row r="396" ht="17.25" customHeight="1">
      <c r="A396" s="19">
        <v>195911.0</v>
      </c>
      <c r="B396" s="26">
        <v>0.0186</v>
      </c>
      <c r="C396" s="26">
        <v>0.005945</v>
      </c>
      <c r="D396" s="27">
        <f t="shared" si="7"/>
        <v>-0.012655</v>
      </c>
      <c r="E396" s="28">
        <f t="shared" ref="E396:F396" si="406">LN(1+B396)</f>
        <v>0.01842913547</v>
      </c>
      <c r="F396" s="28">
        <f t="shared" si="406"/>
        <v>0.005927398215</v>
      </c>
      <c r="G396" s="27"/>
      <c r="H396" s="27"/>
      <c r="I396" s="28"/>
      <c r="J396" s="28"/>
      <c r="K396" s="28"/>
      <c r="L396" s="28"/>
      <c r="M396" s="29"/>
      <c r="N396" s="40"/>
      <c r="O396" s="40"/>
      <c r="P396" s="40"/>
      <c r="Y396" s="17"/>
      <c r="Z396" s="17"/>
      <c r="AA396" s="17"/>
      <c r="AL396" s="17"/>
      <c r="AM396" s="17"/>
      <c r="AN396" s="17"/>
      <c r="AO396" s="17"/>
    </row>
    <row r="397" ht="17.25" customHeight="1">
      <c r="A397" s="19">
        <v>195912.0</v>
      </c>
      <c r="B397" s="26">
        <v>0.0279</v>
      </c>
      <c r="C397" s="26">
        <v>0.021134</v>
      </c>
      <c r="D397" s="27">
        <f t="shared" si="7"/>
        <v>-0.006766</v>
      </c>
      <c r="E397" s="28">
        <f t="shared" ref="E397:F397" si="407">LN(1+B397)</f>
        <v>0.02751788604</v>
      </c>
      <c r="F397" s="28">
        <f t="shared" si="407"/>
        <v>0.02091377445</v>
      </c>
      <c r="G397" s="27"/>
      <c r="H397" s="27"/>
      <c r="I397" s="28"/>
      <c r="J397" s="28"/>
      <c r="K397" s="28"/>
      <c r="L397" s="28"/>
      <c r="M397" s="29"/>
      <c r="N397" s="40"/>
      <c r="O397" s="40"/>
      <c r="P397" s="40"/>
      <c r="Y397" s="17"/>
      <c r="Z397" s="17"/>
      <c r="AA397" s="17"/>
      <c r="AL397" s="17"/>
      <c r="AM397" s="17"/>
      <c r="AN397" s="17"/>
      <c r="AO397" s="17"/>
    </row>
    <row r="398" ht="17.25" customHeight="1">
      <c r="A398" s="19">
        <v>196001.0</v>
      </c>
      <c r="B398" s="26">
        <v>-0.0665</v>
      </c>
      <c r="C398" s="26">
        <v>-0.028628</v>
      </c>
      <c r="D398" s="27">
        <f t="shared" si="7"/>
        <v>0.037872</v>
      </c>
      <c r="E398" s="28">
        <f t="shared" ref="E398:F398" si="408">LN(1+B398)</f>
        <v>-0.068814316</v>
      </c>
      <c r="F398" s="28">
        <f t="shared" si="408"/>
        <v>-0.02904577386</v>
      </c>
      <c r="G398" s="27"/>
      <c r="H398" s="27"/>
      <c r="I398" s="28"/>
      <c r="J398" s="28"/>
      <c r="K398" s="28"/>
      <c r="L398" s="28"/>
      <c r="M398" s="29"/>
      <c r="N398" s="40"/>
      <c r="O398" s="40"/>
      <c r="P398" s="40"/>
      <c r="Y398" s="17"/>
      <c r="Z398" s="17"/>
      <c r="AA398" s="17"/>
      <c r="AL398" s="17"/>
      <c r="AM398" s="17"/>
      <c r="AN398" s="17"/>
      <c r="AO398" s="17"/>
    </row>
    <row r="399" ht="17.25" customHeight="1">
      <c r="A399" s="19">
        <v>196002.0</v>
      </c>
      <c r="B399" s="26">
        <v>0.0146</v>
      </c>
      <c r="C399" s="26">
        <v>0.005956</v>
      </c>
      <c r="D399" s="27">
        <f t="shared" si="7"/>
        <v>-0.008644</v>
      </c>
      <c r="E399" s="28">
        <f t="shared" ref="E399:F399" si="409">LN(1+B399)</f>
        <v>0.01449444615</v>
      </c>
      <c r="F399" s="28">
        <f t="shared" si="409"/>
        <v>0.005938333146</v>
      </c>
      <c r="G399" s="27"/>
      <c r="H399" s="27"/>
      <c r="I399" s="28"/>
      <c r="J399" s="28"/>
      <c r="K399" s="28"/>
      <c r="L399" s="28"/>
      <c r="M399" s="29"/>
      <c r="N399" s="40"/>
      <c r="O399" s="40"/>
      <c r="P399" s="40"/>
      <c r="Y399" s="17"/>
      <c r="Z399" s="17"/>
      <c r="AA399" s="17"/>
      <c r="AL399" s="17"/>
      <c r="AM399" s="17"/>
      <c r="AN399" s="17"/>
      <c r="AO399" s="17"/>
    </row>
    <row r="400" ht="17.25" customHeight="1">
      <c r="A400" s="19">
        <v>196003.0</v>
      </c>
      <c r="B400" s="26">
        <v>-0.0128</v>
      </c>
      <c r="C400" s="26">
        <v>-0.039046</v>
      </c>
      <c r="D400" s="27">
        <f t="shared" si="7"/>
        <v>-0.026246</v>
      </c>
      <c r="E400" s="28">
        <f t="shared" ref="E400:F400" si="410">LN(1+B400)</f>
        <v>-0.01288262583</v>
      </c>
      <c r="F400" s="28">
        <f t="shared" si="410"/>
        <v>-0.03982873796</v>
      </c>
      <c r="G400" s="27"/>
      <c r="H400" s="27"/>
      <c r="I400" s="28"/>
      <c r="J400" s="28"/>
      <c r="K400" s="28"/>
      <c r="L400" s="28"/>
      <c r="M400" s="29"/>
      <c r="N400" s="40"/>
      <c r="O400" s="40"/>
      <c r="P400" s="40"/>
      <c r="Y400" s="17"/>
      <c r="Z400" s="17"/>
      <c r="AA400" s="17"/>
      <c r="AL400" s="17"/>
      <c r="AM400" s="17"/>
      <c r="AN400" s="17"/>
      <c r="AO400" s="17"/>
    </row>
    <row r="401" ht="17.25" customHeight="1">
      <c r="A401" s="19">
        <v>196004.0</v>
      </c>
      <c r="B401" s="26">
        <v>-0.0152</v>
      </c>
      <c r="C401" s="26">
        <v>-0.029882</v>
      </c>
      <c r="D401" s="27">
        <f t="shared" si="7"/>
        <v>-0.014682</v>
      </c>
      <c r="E401" s="28">
        <f t="shared" ref="E401:F401" si="411">LN(1+B401)</f>
        <v>-0.01531670411</v>
      </c>
      <c r="F401" s="28">
        <f t="shared" si="411"/>
        <v>-0.0303375654</v>
      </c>
      <c r="G401" s="27"/>
      <c r="H401" s="27"/>
      <c r="I401" s="28"/>
      <c r="J401" s="28"/>
      <c r="K401" s="28"/>
      <c r="L401" s="28"/>
      <c r="M401" s="29"/>
      <c r="N401" s="40"/>
      <c r="O401" s="40"/>
      <c r="P401" s="40"/>
      <c r="Y401" s="17"/>
      <c r="Z401" s="17"/>
      <c r="AA401" s="17"/>
      <c r="AL401" s="17"/>
      <c r="AM401" s="17"/>
      <c r="AN401" s="17"/>
      <c r="AO401" s="17"/>
    </row>
    <row r="402" ht="17.25" customHeight="1">
      <c r="A402" s="19">
        <v>196005.0</v>
      </c>
      <c r="B402" s="26">
        <v>0.0339</v>
      </c>
      <c r="C402" s="26">
        <v>0.02451</v>
      </c>
      <c r="D402" s="27">
        <f t="shared" si="7"/>
        <v>-0.00939</v>
      </c>
      <c r="E402" s="28">
        <f t="shared" ref="E402:F402" si="412">LN(1+B402)</f>
        <v>0.03333805961</v>
      </c>
      <c r="F402" s="28">
        <f t="shared" si="412"/>
        <v>0.02421444951</v>
      </c>
      <c r="G402" s="27"/>
      <c r="H402" s="27"/>
      <c r="I402" s="28"/>
      <c r="J402" s="28"/>
      <c r="K402" s="28"/>
      <c r="L402" s="28"/>
      <c r="M402" s="29"/>
      <c r="N402" s="40"/>
      <c r="O402" s="40"/>
      <c r="P402" s="40"/>
      <c r="Y402" s="17"/>
      <c r="Z402" s="17"/>
      <c r="AA402" s="17"/>
      <c r="AL402" s="17"/>
      <c r="AM402" s="17"/>
      <c r="AN402" s="17"/>
      <c r="AO402" s="17"/>
    </row>
    <row r="403" ht="17.25" customHeight="1">
      <c r="A403" s="19">
        <v>196006.0</v>
      </c>
      <c r="B403" s="26">
        <v>0.0232</v>
      </c>
      <c r="C403" s="26">
        <v>0.014522</v>
      </c>
      <c r="D403" s="27">
        <f t="shared" si="7"/>
        <v>-0.008678</v>
      </c>
      <c r="E403" s="28">
        <f t="shared" ref="E403:F403" si="413">LN(1+B403)</f>
        <v>0.02293497128</v>
      </c>
      <c r="F403" s="28">
        <f t="shared" si="413"/>
        <v>0.01441756561</v>
      </c>
      <c r="G403" s="27"/>
      <c r="H403" s="27"/>
      <c r="I403" s="28"/>
      <c r="J403" s="28"/>
      <c r="K403" s="28"/>
      <c r="L403" s="28"/>
      <c r="M403" s="29"/>
      <c r="N403" s="40"/>
      <c r="O403" s="40"/>
      <c r="P403" s="40"/>
      <c r="Y403" s="17"/>
      <c r="Z403" s="17"/>
      <c r="AA403" s="17"/>
      <c r="AL403" s="17"/>
      <c r="AM403" s="17"/>
      <c r="AN403" s="17"/>
      <c r="AO403" s="17"/>
    </row>
    <row r="404" ht="17.25" customHeight="1">
      <c r="A404" s="19">
        <v>196007.0</v>
      </c>
      <c r="B404" s="26">
        <v>-0.0224</v>
      </c>
      <c r="C404" s="26">
        <v>-0.014318</v>
      </c>
      <c r="D404" s="27">
        <f t="shared" si="7"/>
        <v>0.008082</v>
      </c>
      <c r="E404" s="28">
        <f t="shared" ref="E404:F404" si="414">LN(1+B404)</f>
        <v>-0.02265469056</v>
      </c>
      <c r="F404" s="28">
        <f t="shared" si="414"/>
        <v>-0.01442149161</v>
      </c>
      <c r="G404" s="27"/>
      <c r="H404" s="27"/>
      <c r="I404" s="28"/>
      <c r="J404" s="28"/>
      <c r="K404" s="28"/>
      <c r="L404" s="28"/>
      <c r="M404" s="29"/>
      <c r="N404" s="40"/>
      <c r="O404" s="40"/>
      <c r="P404" s="40"/>
      <c r="Y404" s="17"/>
      <c r="Z404" s="17"/>
      <c r="AA404" s="17"/>
      <c r="AL404" s="17"/>
      <c r="AM404" s="17"/>
      <c r="AN404" s="17"/>
      <c r="AO404" s="17"/>
    </row>
    <row r="405" ht="17.25" customHeight="1">
      <c r="A405" s="19">
        <v>196008.0</v>
      </c>
      <c r="B405" s="26">
        <v>0.0318</v>
      </c>
      <c r="C405" s="26">
        <v>0.041669</v>
      </c>
      <c r="D405" s="27">
        <f t="shared" si="7"/>
        <v>0.009869</v>
      </c>
      <c r="E405" s="28">
        <f t="shared" ref="E405:F405" si="415">LN(1+B405)</f>
        <v>0.03130484983</v>
      </c>
      <c r="F405" s="28">
        <f t="shared" si="415"/>
        <v>0.04082423452</v>
      </c>
      <c r="G405" s="27"/>
      <c r="H405" s="27"/>
      <c r="I405" s="28"/>
      <c r="J405" s="28"/>
      <c r="K405" s="28"/>
      <c r="L405" s="28"/>
      <c r="M405" s="29"/>
      <c r="N405" s="40"/>
      <c r="O405" s="40"/>
      <c r="P405" s="40"/>
      <c r="Y405" s="17"/>
      <c r="Z405" s="17"/>
      <c r="AA405" s="17"/>
      <c r="AL405" s="17"/>
      <c r="AM405" s="17"/>
      <c r="AN405" s="17"/>
      <c r="AO405" s="17"/>
    </row>
    <row r="406" ht="17.25" customHeight="1">
      <c r="A406" s="19">
        <v>196009.0</v>
      </c>
      <c r="B406" s="26">
        <v>-0.0583</v>
      </c>
      <c r="C406" s="26">
        <v>-0.060058</v>
      </c>
      <c r="D406" s="27">
        <f t="shared" si="7"/>
        <v>-0.001758</v>
      </c>
      <c r="E406" s="28">
        <f t="shared" ref="E406:F406" si="416">LN(1+B406)</f>
        <v>-0.06006852647</v>
      </c>
      <c r="F406" s="28">
        <f t="shared" si="416"/>
        <v>-0.06193710775</v>
      </c>
      <c r="G406" s="27"/>
      <c r="H406" s="27"/>
      <c r="I406" s="28"/>
      <c r="J406" s="28"/>
      <c r="K406" s="28"/>
      <c r="L406" s="28"/>
      <c r="M406" s="29"/>
      <c r="N406" s="40"/>
      <c r="O406" s="40"/>
      <c r="P406" s="40"/>
      <c r="Y406" s="17"/>
      <c r="Z406" s="17"/>
      <c r="AA406" s="17"/>
      <c r="AL406" s="17"/>
      <c r="AM406" s="17"/>
      <c r="AN406" s="17"/>
      <c r="AO406" s="17"/>
    </row>
    <row r="407" ht="17.25" customHeight="1">
      <c r="A407" s="19">
        <v>196010.0</v>
      </c>
      <c r="B407" s="26">
        <v>-0.0049</v>
      </c>
      <c r="C407" s="26">
        <v>-0.02762</v>
      </c>
      <c r="D407" s="27">
        <f t="shared" si="7"/>
        <v>-0.02272</v>
      </c>
      <c r="E407" s="28">
        <f t="shared" ref="E407:F407" si="417">LN(1+B407)</f>
        <v>-0.004912044361</v>
      </c>
      <c r="F407" s="28">
        <f t="shared" si="417"/>
        <v>-0.02800860442</v>
      </c>
      <c r="G407" s="27"/>
      <c r="H407" s="27"/>
      <c r="I407" s="28"/>
      <c r="J407" s="28"/>
      <c r="K407" s="28"/>
      <c r="L407" s="28"/>
      <c r="M407" s="29"/>
      <c r="N407" s="40"/>
      <c r="O407" s="40"/>
      <c r="P407" s="40"/>
      <c r="Y407" s="17"/>
      <c r="Z407" s="17"/>
      <c r="AA407" s="17"/>
      <c r="AL407" s="17"/>
      <c r="AM407" s="17"/>
      <c r="AN407" s="17"/>
      <c r="AO407" s="17"/>
    </row>
    <row r="408" ht="17.25" customHeight="1">
      <c r="A408" s="19">
        <v>196011.0</v>
      </c>
      <c r="B408" s="26">
        <v>0.0482</v>
      </c>
      <c r="C408" s="26">
        <v>0.031327</v>
      </c>
      <c r="D408" s="27">
        <f t="shared" si="7"/>
        <v>-0.016873</v>
      </c>
      <c r="E408" s="28">
        <f t="shared" ref="E408:F408" si="418">LN(1+B408)</f>
        <v>0.04707440739</v>
      </c>
      <c r="F408" s="28">
        <f t="shared" si="418"/>
        <v>0.03084632255</v>
      </c>
      <c r="G408" s="27"/>
      <c r="H408" s="27"/>
      <c r="I408" s="28"/>
      <c r="J408" s="28"/>
      <c r="K408" s="28"/>
      <c r="L408" s="28"/>
      <c r="M408" s="29"/>
      <c r="N408" s="40"/>
      <c r="O408" s="40"/>
      <c r="P408" s="40"/>
      <c r="Y408" s="17"/>
      <c r="Z408" s="17"/>
      <c r="AA408" s="17"/>
      <c r="AL408" s="17"/>
      <c r="AM408" s="17"/>
      <c r="AN408" s="17"/>
      <c r="AO408" s="17"/>
    </row>
    <row r="409" ht="17.25" customHeight="1">
      <c r="A409" s="19">
        <v>196012.0</v>
      </c>
      <c r="B409" s="26">
        <v>0.0487</v>
      </c>
      <c r="C409" s="26">
        <v>0.024035</v>
      </c>
      <c r="D409" s="27">
        <f t="shared" si="7"/>
        <v>-0.024665</v>
      </c>
      <c r="E409" s="28">
        <f t="shared" ref="E409:F409" si="419">LN(1+B409)</f>
        <v>0.04755130186</v>
      </c>
      <c r="F409" s="28">
        <f t="shared" si="419"/>
        <v>0.02375070572</v>
      </c>
      <c r="G409" s="27"/>
      <c r="H409" s="27"/>
      <c r="I409" s="28"/>
      <c r="J409" s="28"/>
      <c r="K409" s="28"/>
      <c r="L409" s="28"/>
      <c r="M409" s="29"/>
      <c r="N409" s="40"/>
      <c r="O409" s="40"/>
      <c r="P409" s="40"/>
      <c r="Y409" s="17"/>
      <c r="Z409" s="17"/>
      <c r="AA409" s="17"/>
      <c r="AL409" s="17"/>
      <c r="AM409" s="17"/>
      <c r="AN409" s="17"/>
      <c r="AO409" s="17"/>
    </row>
    <row r="410" ht="17.25" customHeight="1">
      <c r="A410" s="19">
        <v>196101.0</v>
      </c>
      <c r="B410" s="26">
        <v>0.0639</v>
      </c>
      <c r="C410" s="26">
        <v>0.096199</v>
      </c>
      <c r="D410" s="27">
        <f t="shared" si="7"/>
        <v>0.032299</v>
      </c>
      <c r="E410" s="28">
        <f t="shared" ref="E410:F410" si="420">LN(1+B410)</f>
        <v>0.06194140154</v>
      </c>
      <c r="F410" s="28">
        <f t="shared" si="420"/>
        <v>0.09184874139</v>
      </c>
      <c r="G410" s="27"/>
      <c r="H410" s="27"/>
      <c r="I410" s="28"/>
      <c r="J410" s="28"/>
      <c r="K410" s="28"/>
      <c r="L410" s="28"/>
      <c r="M410" s="29"/>
      <c r="N410" s="40"/>
      <c r="O410" s="40"/>
      <c r="P410" s="40"/>
      <c r="Y410" s="17"/>
      <c r="Z410" s="17"/>
      <c r="AA410" s="17"/>
      <c r="AL410" s="17"/>
      <c r="AM410" s="17"/>
      <c r="AN410" s="17"/>
      <c r="AO410" s="17"/>
    </row>
    <row r="411" ht="17.25" customHeight="1">
      <c r="A411" s="19">
        <v>196102.0</v>
      </c>
      <c r="B411" s="26">
        <v>0.0371</v>
      </c>
      <c r="C411" s="26">
        <v>0.073587</v>
      </c>
      <c r="D411" s="27">
        <f t="shared" si="7"/>
        <v>0.036487</v>
      </c>
      <c r="E411" s="28">
        <f t="shared" ref="E411:F411" si="421">LN(1+B411)</f>
        <v>0.03642835661</v>
      </c>
      <c r="F411" s="28">
        <f t="shared" si="421"/>
        <v>0.07100537837</v>
      </c>
      <c r="G411" s="27"/>
      <c r="H411" s="27"/>
      <c r="I411" s="28"/>
      <c r="J411" s="28"/>
      <c r="K411" s="28"/>
      <c r="L411" s="28"/>
      <c r="M411" s="29"/>
      <c r="N411" s="40"/>
      <c r="O411" s="40"/>
      <c r="P411" s="40"/>
      <c r="Y411" s="17"/>
      <c r="Z411" s="17"/>
      <c r="AA411" s="17"/>
      <c r="AL411" s="17"/>
      <c r="AM411" s="17"/>
      <c r="AN411" s="17"/>
      <c r="AO411" s="17"/>
    </row>
    <row r="412" ht="17.25" customHeight="1">
      <c r="A412" s="19">
        <v>196103.0</v>
      </c>
      <c r="B412" s="26">
        <v>0.0309</v>
      </c>
      <c r="C412" s="26">
        <v>0.059946</v>
      </c>
      <c r="D412" s="27">
        <f t="shared" si="7"/>
        <v>0.029046</v>
      </c>
      <c r="E412" s="28">
        <f t="shared" ref="E412:F412" si="422">LN(1+B412)</f>
        <v>0.03043220712</v>
      </c>
      <c r="F412" s="28">
        <f t="shared" si="422"/>
        <v>0.05821796343</v>
      </c>
      <c r="G412" s="27"/>
      <c r="H412" s="27"/>
      <c r="I412" s="28"/>
      <c r="J412" s="28"/>
      <c r="K412" s="28"/>
      <c r="L412" s="28"/>
      <c r="M412" s="29"/>
      <c r="N412" s="40"/>
      <c r="O412" s="40"/>
      <c r="P412" s="40"/>
      <c r="Y412" s="17"/>
      <c r="Z412" s="17"/>
      <c r="AA412" s="17"/>
      <c r="AL412" s="17"/>
      <c r="AM412" s="17"/>
      <c r="AN412" s="17"/>
      <c r="AO412" s="17"/>
    </row>
    <row r="413" ht="17.25" customHeight="1">
      <c r="A413" s="19">
        <v>196104.0</v>
      </c>
      <c r="B413" s="26">
        <v>0.0046</v>
      </c>
      <c r="C413" s="26">
        <v>0.023956</v>
      </c>
      <c r="D413" s="27">
        <f t="shared" si="7"/>
        <v>0.019356</v>
      </c>
      <c r="E413" s="28">
        <f t="shared" ref="E413:F413" si="423">LN(1+B413)</f>
        <v>0.004589452334</v>
      </c>
      <c r="F413" s="28">
        <f t="shared" si="423"/>
        <v>0.02367355694</v>
      </c>
      <c r="G413" s="27"/>
      <c r="H413" s="27"/>
      <c r="I413" s="28"/>
      <c r="J413" s="28"/>
      <c r="K413" s="28"/>
      <c r="L413" s="28"/>
      <c r="M413" s="29"/>
      <c r="N413" s="40"/>
      <c r="O413" s="40"/>
      <c r="P413" s="40"/>
      <c r="Y413" s="17"/>
      <c r="Z413" s="17"/>
      <c r="AA413" s="17"/>
      <c r="AL413" s="17"/>
      <c r="AM413" s="17"/>
      <c r="AN413" s="17"/>
      <c r="AO413" s="17"/>
    </row>
    <row r="414" ht="17.25" customHeight="1">
      <c r="A414" s="19">
        <v>196105.0</v>
      </c>
      <c r="B414" s="26">
        <v>0.0258</v>
      </c>
      <c r="C414" s="26">
        <v>0.048259</v>
      </c>
      <c r="D414" s="27">
        <f t="shared" si="7"/>
        <v>0.022459</v>
      </c>
      <c r="E414" s="28">
        <f t="shared" ref="E414:F414" si="424">LN(1+B414)</f>
        <v>0.02547279597</v>
      </c>
      <c r="F414" s="28">
        <f t="shared" si="424"/>
        <v>0.04713069277</v>
      </c>
      <c r="G414" s="27"/>
      <c r="H414" s="27"/>
      <c r="I414" s="28"/>
      <c r="J414" s="28"/>
      <c r="K414" s="28"/>
      <c r="L414" s="28"/>
      <c r="M414" s="29"/>
      <c r="N414" s="40"/>
      <c r="O414" s="40"/>
      <c r="P414" s="40"/>
      <c r="Y414" s="17"/>
      <c r="Z414" s="17"/>
      <c r="AA414" s="17"/>
      <c r="AL414" s="17"/>
      <c r="AM414" s="17"/>
      <c r="AN414" s="17"/>
      <c r="AO414" s="17"/>
    </row>
    <row r="415" ht="17.25" customHeight="1">
      <c r="A415" s="19">
        <v>196106.0</v>
      </c>
      <c r="B415" s="26">
        <v>-0.0288</v>
      </c>
      <c r="C415" s="26">
        <v>-0.055313</v>
      </c>
      <c r="D415" s="27">
        <f t="shared" si="7"/>
        <v>-0.026513</v>
      </c>
      <c r="E415" s="28">
        <f t="shared" ref="E415:F415" si="425">LN(1+B415)</f>
        <v>-0.02922285868</v>
      </c>
      <c r="F415" s="28">
        <f t="shared" si="425"/>
        <v>-0.05690162328</v>
      </c>
      <c r="G415" s="27"/>
      <c r="H415" s="27"/>
      <c r="I415" s="28"/>
      <c r="J415" s="28"/>
      <c r="K415" s="28"/>
      <c r="L415" s="28"/>
      <c r="M415" s="29"/>
      <c r="N415" s="40"/>
      <c r="O415" s="40"/>
      <c r="P415" s="40"/>
      <c r="Y415" s="17"/>
      <c r="Z415" s="17"/>
      <c r="AA415" s="17"/>
      <c r="AL415" s="17"/>
      <c r="AM415" s="17"/>
      <c r="AN415" s="17"/>
      <c r="AO415" s="17"/>
    </row>
    <row r="416" ht="17.25" customHeight="1">
      <c r="A416" s="19">
        <v>196107.0</v>
      </c>
      <c r="B416" s="26">
        <v>0.0301</v>
      </c>
      <c r="C416" s="26">
        <v>0.013313</v>
      </c>
      <c r="D416" s="27">
        <f t="shared" si="7"/>
        <v>-0.016787</v>
      </c>
      <c r="E416" s="28">
        <f t="shared" ref="E416:F416" si="426">LN(1+B416)</f>
        <v>0.02965588491</v>
      </c>
      <c r="F416" s="28">
        <f t="shared" si="426"/>
        <v>0.01322516076</v>
      </c>
      <c r="G416" s="27"/>
      <c r="H416" s="27"/>
      <c r="I416" s="28"/>
      <c r="J416" s="28"/>
      <c r="K416" s="28"/>
      <c r="L416" s="28"/>
      <c r="M416" s="29"/>
      <c r="N416" s="40"/>
      <c r="O416" s="40"/>
      <c r="P416" s="40"/>
      <c r="Y416" s="17"/>
      <c r="Z416" s="17"/>
      <c r="AA416" s="17"/>
      <c r="AL416" s="17"/>
      <c r="AM416" s="17"/>
      <c r="AN416" s="17"/>
      <c r="AO416" s="17"/>
    </row>
    <row r="417" ht="17.25" customHeight="1">
      <c r="A417" s="19">
        <v>196108.0</v>
      </c>
      <c r="B417" s="26">
        <v>0.0271</v>
      </c>
      <c r="C417" s="26">
        <v>0.011012</v>
      </c>
      <c r="D417" s="27">
        <f t="shared" si="7"/>
        <v>-0.016088</v>
      </c>
      <c r="E417" s="28">
        <f t="shared" ref="E417:F417" si="427">LN(1+B417)</f>
        <v>0.02673929719</v>
      </c>
      <c r="F417" s="28">
        <f t="shared" si="427"/>
        <v>0.0109518094</v>
      </c>
      <c r="G417" s="27"/>
      <c r="H417" s="27"/>
      <c r="I417" s="28"/>
      <c r="J417" s="28"/>
      <c r="K417" s="28"/>
      <c r="L417" s="28"/>
      <c r="M417" s="29"/>
      <c r="N417" s="40"/>
      <c r="O417" s="40"/>
      <c r="P417" s="40"/>
      <c r="Y417" s="17"/>
      <c r="Z417" s="17"/>
      <c r="AA417" s="17"/>
      <c r="AL417" s="17"/>
      <c r="AM417" s="17"/>
      <c r="AN417" s="17"/>
      <c r="AO417" s="17"/>
    </row>
    <row r="418" ht="17.25" customHeight="1">
      <c r="A418" s="19">
        <v>196109.0</v>
      </c>
      <c r="B418" s="26">
        <v>-0.0198</v>
      </c>
      <c r="C418" s="26">
        <v>-0.033019</v>
      </c>
      <c r="D418" s="27">
        <f t="shared" si="7"/>
        <v>-0.013219</v>
      </c>
      <c r="E418" s="28">
        <f t="shared" ref="E418:F418" si="428">LN(1+B418)</f>
        <v>-0.01999864651</v>
      </c>
      <c r="F418" s="28">
        <f t="shared" si="428"/>
        <v>-0.03357643212</v>
      </c>
      <c r="G418" s="27"/>
      <c r="H418" s="27"/>
      <c r="I418" s="28"/>
      <c r="J418" s="28"/>
      <c r="K418" s="28"/>
      <c r="L418" s="28"/>
      <c r="M418" s="29"/>
      <c r="N418" s="40"/>
      <c r="O418" s="40"/>
      <c r="P418" s="40"/>
      <c r="Y418" s="17"/>
      <c r="Z418" s="17"/>
      <c r="AA418" s="17"/>
      <c r="AL418" s="17"/>
      <c r="AM418" s="17"/>
      <c r="AN418" s="17"/>
      <c r="AO418" s="17"/>
    </row>
    <row r="419" ht="17.25" customHeight="1">
      <c r="A419" s="19">
        <v>196110.0</v>
      </c>
      <c r="B419" s="26">
        <v>0.0276</v>
      </c>
      <c r="C419" s="26">
        <v>0.002788</v>
      </c>
      <c r="D419" s="27">
        <f t="shared" si="7"/>
        <v>-0.024812</v>
      </c>
      <c r="E419" s="28">
        <f t="shared" ref="E419:F419" si="429">LN(1+B419)</f>
        <v>0.02722598625</v>
      </c>
      <c r="F419" s="28">
        <f t="shared" si="429"/>
        <v>0.002784120737</v>
      </c>
      <c r="G419" s="27"/>
      <c r="H419" s="27"/>
      <c r="I419" s="28"/>
      <c r="J419" s="28"/>
      <c r="K419" s="28"/>
      <c r="L419" s="28"/>
      <c r="M419" s="29"/>
      <c r="N419" s="40"/>
      <c r="O419" s="40"/>
      <c r="P419" s="40"/>
      <c r="Y419" s="17"/>
      <c r="Z419" s="17"/>
      <c r="AA419" s="17"/>
      <c r="AL419" s="17"/>
      <c r="AM419" s="17"/>
      <c r="AN419" s="17"/>
      <c r="AO419" s="17"/>
    </row>
    <row r="420" ht="17.25" customHeight="1">
      <c r="A420" s="19">
        <v>196111.0</v>
      </c>
      <c r="B420" s="26">
        <v>0.046</v>
      </c>
      <c r="C420" s="26">
        <v>0.047062</v>
      </c>
      <c r="D420" s="27">
        <f t="shared" si="7"/>
        <v>0.001062</v>
      </c>
      <c r="E420" s="28">
        <f t="shared" ref="E420:F420" si="430">LN(1+B420)</f>
        <v>0.04497336564</v>
      </c>
      <c r="F420" s="28">
        <f t="shared" si="430"/>
        <v>0.04598814695</v>
      </c>
      <c r="G420" s="27"/>
      <c r="H420" s="27"/>
      <c r="I420" s="28"/>
      <c r="J420" s="28"/>
      <c r="K420" s="28"/>
      <c r="L420" s="28"/>
      <c r="M420" s="29"/>
      <c r="N420" s="40"/>
      <c r="O420" s="40"/>
      <c r="P420" s="40"/>
      <c r="Y420" s="17"/>
      <c r="Z420" s="17"/>
      <c r="AA420" s="17"/>
      <c r="AL420" s="17"/>
      <c r="AM420" s="17"/>
      <c r="AN420" s="17"/>
      <c r="AO420" s="17"/>
    </row>
    <row r="421" ht="17.25" customHeight="1">
      <c r="A421" s="19">
        <v>196112.0</v>
      </c>
      <c r="B421" s="26">
        <v>1.0E-4</v>
      </c>
      <c r="C421" s="26">
        <v>0.003555</v>
      </c>
      <c r="D421" s="27">
        <f t="shared" si="7"/>
        <v>0.003455</v>
      </c>
      <c r="E421" s="28">
        <f t="shared" ref="E421:F421" si="431">LN(1+B421)</f>
        <v>0.00009999500033</v>
      </c>
      <c r="F421" s="28">
        <f t="shared" si="431"/>
        <v>0.003548695924</v>
      </c>
      <c r="G421" s="27"/>
      <c r="H421" s="27"/>
      <c r="I421" s="28"/>
      <c r="J421" s="28"/>
      <c r="K421" s="28"/>
      <c r="L421" s="28"/>
      <c r="M421" s="29"/>
      <c r="N421" s="40"/>
      <c r="O421" s="40"/>
      <c r="P421" s="40"/>
      <c r="Y421" s="17"/>
      <c r="Z421" s="17"/>
      <c r="AA421" s="17"/>
      <c r="AL421" s="17"/>
      <c r="AM421" s="17"/>
      <c r="AN421" s="17"/>
      <c r="AO421" s="17"/>
    </row>
    <row r="422" ht="17.25" customHeight="1">
      <c r="A422" s="19">
        <v>196201.0</v>
      </c>
      <c r="B422" s="26">
        <v>-0.0363</v>
      </c>
      <c r="C422" s="26">
        <v>0.022592</v>
      </c>
      <c r="D422" s="27">
        <f t="shared" si="7"/>
        <v>0.058892</v>
      </c>
      <c r="E422" s="28">
        <f t="shared" ref="E422:F422" si="432">LN(1+B422)</f>
        <v>-0.03697523612</v>
      </c>
      <c r="F422" s="28">
        <f t="shared" si="432"/>
        <v>0.02234058044</v>
      </c>
      <c r="G422" s="27"/>
      <c r="H422" s="27"/>
      <c r="I422" s="28"/>
      <c r="J422" s="28"/>
      <c r="K422" s="28"/>
      <c r="L422" s="28"/>
      <c r="M422" s="29"/>
      <c r="N422" s="40"/>
      <c r="O422" s="40"/>
      <c r="P422" s="40"/>
      <c r="Y422" s="17"/>
      <c r="Z422" s="17"/>
      <c r="AA422" s="17"/>
      <c r="AL422" s="17"/>
      <c r="AM422" s="17"/>
      <c r="AN422" s="17"/>
      <c r="AO422" s="17"/>
    </row>
    <row r="423" ht="17.25" customHeight="1">
      <c r="A423" s="19">
        <v>196202.0</v>
      </c>
      <c r="B423" s="26">
        <v>0.0201</v>
      </c>
      <c r="C423" s="26">
        <v>0.017967</v>
      </c>
      <c r="D423" s="27">
        <f t="shared" si="7"/>
        <v>-0.002133</v>
      </c>
      <c r="E423" s="28">
        <f t="shared" ref="E423:F423" si="433">LN(1+B423)</f>
        <v>0.01990066171</v>
      </c>
      <c r="F423" s="28">
        <f t="shared" si="433"/>
        <v>0.0178075011</v>
      </c>
      <c r="G423" s="27"/>
      <c r="H423" s="27"/>
      <c r="I423" s="28"/>
      <c r="J423" s="28"/>
      <c r="K423" s="28"/>
      <c r="L423" s="28"/>
      <c r="M423" s="29"/>
      <c r="N423" s="40"/>
      <c r="O423" s="40"/>
      <c r="P423" s="40"/>
      <c r="Y423" s="17"/>
      <c r="Z423" s="17"/>
      <c r="AA423" s="17"/>
      <c r="AL423" s="17"/>
      <c r="AM423" s="17"/>
      <c r="AN423" s="17"/>
      <c r="AO423" s="17"/>
    </row>
    <row r="424" ht="17.25" customHeight="1">
      <c r="A424" s="19">
        <v>196203.0</v>
      </c>
      <c r="B424" s="26">
        <v>-0.0048</v>
      </c>
      <c r="C424" s="26">
        <v>-0.005598</v>
      </c>
      <c r="D424" s="27">
        <f t="shared" si="7"/>
        <v>-0.000798</v>
      </c>
      <c r="E424" s="28">
        <f t="shared" ref="E424:F424" si="434">LN(1+B424)</f>
        <v>-0.004811556997</v>
      </c>
      <c r="F424" s="28">
        <f t="shared" si="434"/>
        <v>-0.005613727525</v>
      </c>
      <c r="G424" s="27"/>
      <c r="H424" s="27"/>
      <c r="I424" s="28"/>
      <c r="J424" s="28"/>
      <c r="K424" s="28"/>
      <c r="L424" s="28"/>
      <c r="M424" s="29"/>
      <c r="N424" s="40"/>
      <c r="O424" s="40"/>
      <c r="P424" s="40"/>
      <c r="Y424" s="17"/>
      <c r="Z424" s="17"/>
      <c r="AA424" s="17"/>
      <c r="AL424" s="17"/>
      <c r="AM424" s="17"/>
      <c r="AN424" s="17"/>
      <c r="AO424" s="17"/>
    </row>
    <row r="425" ht="17.25" customHeight="1">
      <c r="A425" s="19">
        <v>196204.0</v>
      </c>
      <c r="B425" s="26">
        <v>-0.0637</v>
      </c>
      <c r="C425" s="26">
        <v>-0.068347</v>
      </c>
      <c r="D425" s="27">
        <f t="shared" si="7"/>
        <v>-0.004647</v>
      </c>
      <c r="E425" s="28">
        <f t="shared" ref="E425:F425" si="435">LN(1+B425)</f>
        <v>-0.06581934104</v>
      </c>
      <c r="F425" s="28">
        <f t="shared" si="435"/>
        <v>-0.07079485122</v>
      </c>
      <c r="G425" s="27"/>
      <c r="H425" s="27"/>
      <c r="I425" s="28"/>
      <c r="J425" s="28"/>
      <c r="K425" s="28"/>
      <c r="L425" s="28"/>
      <c r="M425" s="29"/>
      <c r="N425" s="40"/>
      <c r="O425" s="40"/>
      <c r="P425" s="40"/>
      <c r="Y425" s="17"/>
      <c r="Z425" s="17"/>
      <c r="AA425" s="17"/>
      <c r="AL425" s="17"/>
      <c r="AM425" s="17"/>
      <c r="AN425" s="17"/>
      <c r="AO425" s="17"/>
    </row>
    <row r="426" ht="17.25" customHeight="1">
      <c r="A426" s="19">
        <v>196205.0</v>
      </c>
      <c r="B426" s="26">
        <v>-0.0841</v>
      </c>
      <c r="C426" s="26">
        <v>-0.095501</v>
      </c>
      <c r="D426" s="27">
        <f t="shared" si="7"/>
        <v>-0.011401</v>
      </c>
      <c r="E426" s="28">
        <f t="shared" ref="E426:F426" si="436">LN(1+B426)</f>
        <v>-0.08784809057</v>
      </c>
      <c r="F426" s="28">
        <f t="shared" si="436"/>
        <v>-0.1003740797</v>
      </c>
      <c r="G426" s="27"/>
      <c r="H426" s="27"/>
      <c r="I426" s="28"/>
      <c r="J426" s="28"/>
      <c r="K426" s="28"/>
      <c r="L426" s="28"/>
      <c r="M426" s="29"/>
      <c r="N426" s="40"/>
      <c r="O426" s="40"/>
      <c r="P426" s="40"/>
      <c r="Y426" s="17"/>
      <c r="Z426" s="17"/>
      <c r="AA426" s="17"/>
      <c r="AL426" s="17"/>
      <c r="AM426" s="17"/>
      <c r="AN426" s="17"/>
      <c r="AO426" s="17"/>
    </row>
    <row r="427" ht="17.25" customHeight="1">
      <c r="A427" s="19">
        <v>196206.0</v>
      </c>
      <c r="B427" s="26">
        <v>-0.0827</v>
      </c>
      <c r="C427" s="26">
        <v>-0.07059</v>
      </c>
      <c r="D427" s="27">
        <f t="shared" si="7"/>
        <v>0.01211</v>
      </c>
      <c r="E427" s="28">
        <f t="shared" ref="E427:F427" si="437">LN(1+B427)</f>
        <v>-0.08632070647</v>
      </c>
      <c r="F427" s="28">
        <f t="shared" si="437"/>
        <v>-0.07320530276</v>
      </c>
      <c r="G427" s="27"/>
      <c r="H427" s="27"/>
      <c r="I427" s="28"/>
      <c r="J427" s="28"/>
      <c r="K427" s="28"/>
      <c r="L427" s="28"/>
      <c r="M427" s="29"/>
      <c r="N427" s="40"/>
      <c r="O427" s="40"/>
      <c r="P427" s="40"/>
      <c r="Y427" s="17"/>
      <c r="Z427" s="17"/>
      <c r="AA427" s="17"/>
      <c r="AL427" s="17"/>
      <c r="AM427" s="17"/>
      <c r="AN427" s="17"/>
      <c r="AO427" s="17"/>
    </row>
    <row r="428" ht="17.25" customHeight="1">
      <c r="A428" s="19">
        <v>196207.0</v>
      </c>
      <c r="B428" s="26">
        <v>0.0655</v>
      </c>
      <c r="C428" s="26">
        <v>0.065163</v>
      </c>
      <c r="D428" s="27">
        <f t="shared" si="7"/>
        <v>-0.000337</v>
      </c>
      <c r="E428" s="28">
        <f t="shared" ref="E428:F428" si="438">LN(1+B428)</f>
        <v>0.06344417256</v>
      </c>
      <c r="F428" s="28">
        <f t="shared" si="438"/>
        <v>0.06312783909</v>
      </c>
      <c r="G428" s="27"/>
      <c r="H428" s="27"/>
      <c r="I428" s="28"/>
      <c r="J428" s="28"/>
      <c r="K428" s="28"/>
      <c r="L428" s="28"/>
      <c r="M428" s="29"/>
      <c r="N428" s="40"/>
      <c r="O428" s="40"/>
      <c r="P428" s="40"/>
      <c r="Y428" s="17"/>
      <c r="Z428" s="17"/>
      <c r="AA428" s="17"/>
      <c r="AL428" s="17"/>
      <c r="AM428" s="17"/>
      <c r="AN428" s="17"/>
      <c r="AO428" s="17"/>
    </row>
    <row r="429" ht="17.25" customHeight="1">
      <c r="A429" s="19">
        <v>196208.0</v>
      </c>
      <c r="B429" s="26">
        <v>0.0236</v>
      </c>
      <c r="C429" s="26">
        <v>0.024273</v>
      </c>
      <c r="D429" s="27">
        <f t="shared" si="7"/>
        <v>0.000673</v>
      </c>
      <c r="E429" s="28">
        <f t="shared" ref="E429:F429" si="439">LN(1+B429)</f>
        <v>0.0233258253</v>
      </c>
      <c r="F429" s="28">
        <f t="shared" si="439"/>
        <v>0.02398309265</v>
      </c>
      <c r="G429" s="27"/>
      <c r="H429" s="27"/>
      <c r="I429" s="28"/>
      <c r="J429" s="28"/>
      <c r="K429" s="28"/>
      <c r="L429" s="28"/>
      <c r="M429" s="29"/>
      <c r="N429" s="40"/>
      <c r="O429" s="40"/>
      <c r="P429" s="40"/>
      <c r="Y429" s="17"/>
      <c r="Z429" s="17"/>
      <c r="AA429" s="17"/>
      <c r="AL429" s="17"/>
      <c r="AM429" s="17"/>
      <c r="AN429" s="17"/>
      <c r="AO429" s="17"/>
    </row>
    <row r="430" ht="17.25" customHeight="1">
      <c r="A430" s="19">
        <v>196209.0</v>
      </c>
      <c r="B430" s="26">
        <v>-0.0501</v>
      </c>
      <c r="C430" s="26">
        <v>-0.06193</v>
      </c>
      <c r="D430" s="27">
        <f t="shared" si="7"/>
        <v>-0.01183</v>
      </c>
      <c r="E430" s="28">
        <f t="shared" ref="E430:F430" si="440">LN(1+B430)</f>
        <v>-0.05139856309</v>
      </c>
      <c r="F430" s="28">
        <f t="shared" si="440"/>
        <v>-0.06393070589</v>
      </c>
      <c r="G430" s="27"/>
      <c r="H430" s="27"/>
      <c r="I430" s="28"/>
      <c r="J430" s="28"/>
      <c r="K430" s="28"/>
      <c r="L430" s="28"/>
      <c r="M430" s="29"/>
      <c r="N430" s="40"/>
      <c r="O430" s="40"/>
      <c r="P430" s="40"/>
      <c r="Y430" s="17"/>
      <c r="Z430" s="17"/>
      <c r="AA430" s="17"/>
      <c r="AL430" s="17"/>
      <c r="AM430" s="17"/>
      <c r="AN430" s="17"/>
      <c r="AO430" s="17"/>
    </row>
    <row r="431" ht="17.25" customHeight="1">
      <c r="A431" s="19">
        <v>196210.0</v>
      </c>
      <c r="B431" s="26">
        <v>0.002</v>
      </c>
      <c r="C431" s="26">
        <v>-0.020999</v>
      </c>
      <c r="D431" s="27">
        <f t="shared" si="7"/>
        <v>-0.022999</v>
      </c>
      <c r="E431" s="28">
        <f t="shared" ref="E431:F431" si="441">LN(1+B431)</f>
        <v>0.001998002663</v>
      </c>
      <c r="F431" s="28">
        <f t="shared" si="441"/>
        <v>-0.021222615</v>
      </c>
      <c r="G431" s="27"/>
      <c r="H431" s="27"/>
      <c r="I431" s="28"/>
      <c r="J431" s="28"/>
      <c r="K431" s="28"/>
      <c r="L431" s="28"/>
      <c r="M431" s="29"/>
      <c r="N431" s="40"/>
      <c r="O431" s="40"/>
      <c r="P431" s="40"/>
      <c r="Y431" s="17"/>
      <c r="Z431" s="17"/>
      <c r="AA431" s="17"/>
      <c r="AL431" s="17"/>
      <c r="AM431" s="17"/>
      <c r="AN431" s="17"/>
      <c r="AO431" s="17"/>
    </row>
    <row r="432" ht="17.25" customHeight="1">
      <c r="A432" s="19">
        <v>196211.0</v>
      </c>
      <c r="B432" s="26">
        <v>0.1107</v>
      </c>
      <c r="C432" s="26">
        <v>0.143781</v>
      </c>
      <c r="D432" s="27">
        <f t="shared" si="7"/>
        <v>0.033081</v>
      </c>
      <c r="E432" s="28">
        <f t="shared" ref="E432:F432" si="442">LN(1+B432)</f>
        <v>0.1049904472</v>
      </c>
      <c r="F432" s="28">
        <f t="shared" si="442"/>
        <v>0.1343394411</v>
      </c>
      <c r="G432" s="27"/>
      <c r="H432" s="27"/>
      <c r="I432" s="28"/>
      <c r="J432" s="28"/>
      <c r="K432" s="28"/>
      <c r="L432" s="28"/>
      <c r="M432" s="29"/>
      <c r="N432" s="40"/>
      <c r="O432" s="40"/>
      <c r="P432" s="40"/>
      <c r="Y432" s="17"/>
      <c r="Z432" s="17"/>
      <c r="AA432" s="17"/>
      <c r="AL432" s="17"/>
      <c r="AM432" s="17"/>
      <c r="AN432" s="17"/>
      <c r="AO432" s="17"/>
    </row>
    <row r="433" ht="17.25" customHeight="1">
      <c r="A433" s="19">
        <v>196212.0</v>
      </c>
      <c r="B433" s="26">
        <v>0.0124</v>
      </c>
      <c r="C433" s="26">
        <v>-0.02179</v>
      </c>
      <c r="D433" s="27">
        <f t="shared" si="7"/>
        <v>-0.03419</v>
      </c>
      <c r="E433" s="28">
        <f t="shared" ref="E433:F433" si="443">LN(1+B433)</f>
        <v>0.01232374969</v>
      </c>
      <c r="F433" s="28">
        <f t="shared" si="443"/>
        <v>-0.02203090807</v>
      </c>
      <c r="G433" s="27"/>
      <c r="H433" s="27"/>
      <c r="I433" s="28"/>
      <c r="J433" s="28"/>
      <c r="K433" s="28"/>
      <c r="L433" s="28"/>
      <c r="M433" s="29"/>
      <c r="N433" s="40"/>
      <c r="O433" s="40"/>
      <c r="P433" s="40"/>
      <c r="Y433" s="17"/>
      <c r="Z433" s="17"/>
      <c r="AA433" s="17"/>
      <c r="AL433" s="17"/>
      <c r="AM433" s="17"/>
      <c r="AN433" s="17"/>
      <c r="AO433" s="17"/>
    </row>
    <row r="434" ht="17.25" customHeight="1">
      <c r="A434" s="19">
        <v>196301.0</v>
      </c>
      <c r="B434" s="26">
        <v>0.0518</v>
      </c>
      <c r="C434" s="26">
        <v>0.09819</v>
      </c>
      <c r="D434" s="27">
        <f t="shared" si="7"/>
        <v>0.04639</v>
      </c>
      <c r="E434" s="28">
        <f t="shared" ref="E434:F434" si="444">LN(1+B434)</f>
        <v>0.05050298217</v>
      </c>
      <c r="F434" s="28">
        <f t="shared" si="444"/>
        <v>0.09366337001</v>
      </c>
      <c r="G434" s="27"/>
      <c r="H434" s="27"/>
      <c r="I434" s="28"/>
      <c r="J434" s="28"/>
      <c r="K434" s="28"/>
      <c r="L434" s="28"/>
      <c r="M434" s="29"/>
      <c r="N434" s="40"/>
      <c r="O434" s="40"/>
      <c r="P434" s="40"/>
      <c r="Y434" s="17"/>
      <c r="Z434" s="17"/>
      <c r="AA434" s="17"/>
      <c r="AL434" s="17"/>
      <c r="AM434" s="17"/>
      <c r="AN434" s="17"/>
      <c r="AO434" s="17"/>
    </row>
    <row r="435" ht="17.25" customHeight="1">
      <c r="A435" s="19">
        <v>196302.0</v>
      </c>
      <c r="B435" s="26">
        <v>-0.0215</v>
      </c>
      <c r="C435" s="26">
        <v>1.0E-5</v>
      </c>
      <c r="D435" s="27">
        <f t="shared" si="7"/>
        <v>0.02151</v>
      </c>
      <c r="E435" s="28">
        <f t="shared" ref="E435:F435" si="445">LN(1+B435)</f>
        <v>-0.02173449215</v>
      </c>
      <c r="F435" s="28">
        <f t="shared" si="445"/>
        <v>0.00000999995</v>
      </c>
      <c r="G435" s="27"/>
      <c r="H435" s="27"/>
      <c r="I435" s="28"/>
      <c r="J435" s="28"/>
      <c r="K435" s="28"/>
      <c r="L435" s="28"/>
      <c r="M435" s="29"/>
      <c r="N435" s="40"/>
      <c r="O435" s="40"/>
      <c r="P435" s="40"/>
      <c r="Y435" s="17"/>
      <c r="Z435" s="17"/>
      <c r="AA435" s="17"/>
      <c r="AL435" s="17"/>
      <c r="AM435" s="17"/>
      <c r="AN435" s="17"/>
      <c r="AO435" s="17"/>
    </row>
    <row r="436" ht="17.25" customHeight="1">
      <c r="A436" s="19">
        <v>196303.0</v>
      </c>
      <c r="B436" s="26">
        <v>0.0331</v>
      </c>
      <c r="C436" s="26">
        <v>0.024028</v>
      </c>
      <c r="D436" s="27">
        <f t="shared" si="7"/>
        <v>-0.009072</v>
      </c>
      <c r="E436" s="28">
        <f t="shared" ref="E436:F436" si="446">LN(1+B436)</f>
        <v>0.03256399087</v>
      </c>
      <c r="F436" s="28">
        <f t="shared" si="446"/>
        <v>0.02374386999</v>
      </c>
      <c r="G436" s="27"/>
      <c r="H436" s="27"/>
      <c r="I436" s="28"/>
      <c r="J436" s="28"/>
      <c r="K436" s="28"/>
      <c r="L436" s="28"/>
      <c r="M436" s="29"/>
      <c r="N436" s="40"/>
      <c r="O436" s="40"/>
      <c r="P436" s="40"/>
      <c r="Y436" s="17"/>
      <c r="Z436" s="17"/>
      <c r="AA436" s="17"/>
      <c r="AL436" s="17"/>
      <c r="AM436" s="17"/>
      <c r="AN436" s="17"/>
      <c r="AO436" s="17"/>
    </row>
    <row r="437" ht="17.25" customHeight="1">
      <c r="A437" s="19">
        <v>196304.0</v>
      </c>
      <c r="B437" s="26">
        <v>0.0476</v>
      </c>
      <c r="C437" s="26">
        <v>0.048496</v>
      </c>
      <c r="D437" s="27">
        <f t="shared" si="7"/>
        <v>0.000896</v>
      </c>
      <c r="E437" s="28">
        <f t="shared" ref="E437:F437" si="447">LN(1+B437)</f>
        <v>0.04650183365</v>
      </c>
      <c r="F437" s="28">
        <f t="shared" si="447"/>
        <v>0.04735675638</v>
      </c>
      <c r="G437" s="27"/>
      <c r="H437" s="27"/>
      <c r="I437" s="28"/>
      <c r="J437" s="28"/>
      <c r="K437" s="28"/>
      <c r="L437" s="28"/>
      <c r="M437" s="29"/>
      <c r="N437" s="40"/>
      <c r="O437" s="40"/>
      <c r="P437" s="40"/>
      <c r="Y437" s="17"/>
      <c r="Z437" s="17"/>
      <c r="AA437" s="17"/>
      <c r="AL437" s="17"/>
      <c r="AM437" s="17"/>
      <c r="AN437" s="17"/>
      <c r="AO437" s="17"/>
    </row>
    <row r="438" ht="17.25" customHeight="1">
      <c r="A438" s="19">
        <v>196305.0</v>
      </c>
      <c r="B438" s="26">
        <v>0.02</v>
      </c>
      <c r="C438" s="26">
        <v>0.054639</v>
      </c>
      <c r="D438" s="27">
        <f t="shared" si="7"/>
        <v>0.034639</v>
      </c>
      <c r="E438" s="28">
        <f t="shared" ref="E438:F438" si="448">LN(1+B438)</f>
        <v>0.0198026273</v>
      </c>
      <c r="F438" s="28">
        <f t="shared" si="448"/>
        <v>0.05319852828</v>
      </c>
      <c r="G438" s="27"/>
      <c r="H438" s="27"/>
      <c r="I438" s="28"/>
      <c r="J438" s="28"/>
      <c r="K438" s="28"/>
      <c r="L438" s="28"/>
      <c r="M438" s="29"/>
      <c r="N438" s="40"/>
      <c r="O438" s="40"/>
      <c r="P438" s="40"/>
      <c r="Y438" s="17"/>
      <c r="Z438" s="17"/>
      <c r="AA438" s="17"/>
      <c r="AL438" s="17"/>
      <c r="AM438" s="17"/>
      <c r="AN438" s="17"/>
      <c r="AO438" s="17"/>
    </row>
    <row r="439" ht="17.25" customHeight="1">
      <c r="A439" s="19">
        <v>196306.0</v>
      </c>
      <c r="B439" s="26">
        <v>-0.0177</v>
      </c>
      <c r="C439" s="26">
        <v>-0.017731</v>
      </c>
      <c r="D439" s="27">
        <f t="shared" si="7"/>
        <v>-0.000031</v>
      </c>
      <c r="E439" s="28">
        <f t="shared" ref="E439:F439" si="449">LN(1+B439)</f>
        <v>-0.0178585183</v>
      </c>
      <c r="F439" s="28">
        <f t="shared" si="449"/>
        <v>-0.01789007739</v>
      </c>
      <c r="G439" s="27"/>
      <c r="H439" s="27"/>
      <c r="I439" s="28"/>
      <c r="J439" s="28"/>
      <c r="K439" s="28"/>
      <c r="L439" s="28"/>
      <c r="M439" s="29"/>
      <c r="N439" s="40"/>
      <c r="O439" s="40"/>
      <c r="P439" s="40"/>
      <c r="Y439" s="17"/>
      <c r="Z439" s="17"/>
      <c r="AA439" s="17"/>
      <c r="AL439" s="17"/>
      <c r="AM439" s="17"/>
      <c r="AN439" s="17"/>
      <c r="AO439" s="17"/>
    </row>
    <row r="440" ht="17.25" customHeight="1">
      <c r="A440" s="19">
        <v>196307.0</v>
      </c>
      <c r="B440" s="26">
        <v>-0.0012</v>
      </c>
      <c r="C440" s="26">
        <v>-0.011202</v>
      </c>
      <c r="D440" s="27">
        <f t="shared" si="7"/>
        <v>-0.010002</v>
      </c>
      <c r="E440" s="28">
        <f t="shared" ref="E440:F440" si="450">LN(1+B440)</f>
        <v>-0.001200720577</v>
      </c>
      <c r="F440" s="28">
        <f t="shared" si="450"/>
        <v>-0.01126521493</v>
      </c>
      <c r="G440" s="27"/>
      <c r="H440" s="27"/>
      <c r="I440" s="28"/>
      <c r="J440" s="28"/>
      <c r="K440" s="28"/>
      <c r="L440" s="28"/>
      <c r="M440" s="29"/>
      <c r="N440" s="40"/>
      <c r="O440" s="40"/>
      <c r="P440" s="40"/>
      <c r="Y440" s="17"/>
      <c r="Z440" s="17"/>
      <c r="AA440" s="17"/>
      <c r="AL440" s="17"/>
      <c r="AM440" s="17"/>
      <c r="AN440" s="17"/>
      <c r="AO440" s="17"/>
    </row>
    <row r="441" ht="17.25" customHeight="1">
      <c r="A441" s="19">
        <v>196308.0</v>
      </c>
      <c r="B441" s="26">
        <v>0.0532</v>
      </c>
      <c r="C441" s="26">
        <v>0.057786</v>
      </c>
      <c r="D441" s="27">
        <f t="shared" si="7"/>
        <v>0.004586</v>
      </c>
      <c r="E441" s="28">
        <f t="shared" ref="E441:F441" si="451">LN(1+B441)</f>
        <v>0.05183314864</v>
      </c>
      <c r="F441" s="28">
        <f t="shared" si="451"/>
        <v>0.05617804455</v>
      </c>
      <c r="G441" s="27"/>
      <c r="H441" s="27"/>
      <c r="I441" s="28"/>
      <c r="J441" s="28"/>
      <c r="K441" s="28"/>
      <c r="L441" s="28"/>
      <c r="M441" s="29"/>
      <c r="N441" s="40"/>
      <c r="O441" s="40"/>
      <c r="P441" s="40"/>
      <c r="Y441" s="17"/>
      <c r="Z441" s="17"/>
      <c r="AA441" s="17"/>
      <c r="AL441" s="17"/>
      <c r="AM441" s="17"/>
      <c r="AN441" s="17"/>
      <c r="AO441" s="17"/>
    </row>
    <row r="442" ht="17.25" customHeight="1">
      <c r="A442" s="19">
        <v>196309.0</v>
      </c>
      <c r="B442" s="26">
        <v>-0.013</v>
      </c>
      <c r="C442" s="26">
        <v>-0.019949</v>
      </c>
      <c r="D442" s="27">
        <f t="shared" si="7"/>
        <v>-0.006949</v>
      </c>
      <c r="E442" s="28">
        <f t="shared" ref="E442:F442" si="452">LN(1+B442)</f>
        <v>-0.01308523955</v>
      </c>
      <c r="F442" s="28">
        <f t="shared" si="452"/>
        <v>-0.02015066786</v>
      </c>
      <c r="G442" s="27"/>
      <c r="H442" s="27"/>
      <c r="I442" s="28"/>
      <c r="J442" s="28"/>
      <c r="K442" s="28"/>
      <c r="L442" s="28"/>
      <c r="M442" s="29"/>
      <c r="N442" s="40"/>
      <c r="O442" s="40"/>
      <c r="P442" s="40"/>
      <c r="Y442" s="17"/>
      <c r="Z442" s="17"/>
      <c r="AA442" s="17"/>
      <c r="AL442" s="17"/>
      <c r="AM442" s="17"/>
      <c r="AN442" s="17"/>
      <c r="AO442" s="17"/>
    </row>
    <row r="443" ht="17.25" customHeight="1">
      <c r="A443" s="19">
        <v>196310.0</v>
      </c>
      <c r="B443" s="26">
        <v>0.0282</v>
      </c>
      <c r="C443" s="26">
        <v>0.027144</v>
      </c>
      <c r="D443" s="27">
        <f t="shared" si="7"/>
        <v>-0.001056</v>
      </c>
      <c r="E443" s="28">
        <f t="shared" ref="E443:F443" si="453">LN(1+B443)</f>
        <v>0.02780970064</v>
      </c>
      <c r="F443" s="28">
        <f t="shared" si="453"/>
        <v>0.02678213533</v>
      </c>
      <c r="G443" s="27"/>
      <c r="H443" s="27"/>
      <c r="I443" s="28"/>
      <c r="J443" s="28"/>
      <c r="K443" s="28"/>
      <c r="L443" s="28"/>
      <c r="M443" s="29"/>
      <c r="N443" s="40"/>
      <c r="O443" s="40"/>
      <c r="P443" s="40"/>
      <c r="Y443" s="17"/>
      <c r="Z443" s="17"/>
      <c r="AA443" s="17"/>
      <c r="AL443" s="17"/>
      <c r="AM443" s="17"/>
      <c r="AN443" s="17"/>
      <c r="AO443" s="17"/>
    </row>
    <row r="444" ht="17.25" customHeight="1">
      <c r="A444" s="19">
        <v>196311.0</v>
      </c>
      <c r="B444" s="26">
        <v>-0.0058</v>
      </c>
      <c r="C444" s="26">
        <v>-0.003615</v>
      </c>
      <c r="D444" s="27">
        <f t="shared" si="7"/>
        <v>0.002185</v>
      </c>
      <c r="E444" s="28">
        <f t="shared" ref="E444:F444" si="454">LN(1+B444)</f>
        <v>-0.005816885322</v>
      </c>
      <c r="F444" s="28">
        <f t="shared" si="454"/>
        <v>-0.003621549903</v>
      </c>
      <c r="G444" s="27"/>
      <c r="H444" s="27"/>
      <c r="I444" s="28"/>
      <c r="J444" s="28"/>
      <c r="K444" s="28"/>
      <c r="L444" s="28"/>
      <c r="M444" s="29"/>
      <c r="N444" s="40"/>
      <c r="O444" s="40"/>
      <c r="P444" s="40"/>
      <c r="Y444" s="17"/>
      <c r="Z444" s="17"/>
      <c r="AA444" s="17"/>
      <c r="AL444" s="17"/>
      <c r="AM444" s="17"/>
      <c r="AN444" s="17"/>
      <c r="AO444" s="17"/>
    </row>
    <row r="445" ht="17.25" customHeight="1">
      <c r="A445" s="19">
        <v>196312.0</v>
      </c>
      <c r="B445" s="26">
        <v>0.0212</v>
      </c>
      <c r="C445" s="26">
        <v>0.001898</v>
      </c>
      <c r="D445" s="27">
        <f t="shared" si="7"/>
        <v>-0.019302</v>
      </c>
      <c r="E445" s="28">
        <f t="shared" ref="E445:F445" si="455">LN(1+B445)</f>
        <v>0.02097840639</v>
      </c>
      <c r="F445" s="28">
        <f t="shared" si="455"/>
        <v>0.001896201074</v>
      </c>
      <c r="G445" s="27"/>
      <c r="H445" s="27"/>
      <c r="I445" s="28"/>
      <c r="J445" s="28"/>
      <c r="K445" s="28"/>
      <c r="L445" s="28"/>
      <c r="M445" s="29"/>
      <c r="N445" s="40"/>
      <c r="O445" s="40"/>
      <c r="P445" s="40"/>
      <c r="Y445" s="17"/>
      <c r="Z445" s="17"/>
      <c r="AA445" s="17"/>
      <c r="AL445" s="17"/>
      <c r="AM445" s="17"/>
      <c r="AN445" s="17"/>
      <c r="AO445" s="17"/>
    </row>
    <row r="446" ht="17.25" customHeight="1">
      <c r="A446" s="19">
        <v>196401.0</v>
      </c>
      <c r="B446" s="26">
        <v>0.0254</v>
      </c>
      <c r="C446" s="26">
        <v>0.039545</v>
      </c>
      <c r="D446" s="27">
        <f t="shared" si="7"/>
        <v>0.014145</v>
      </c>
      <c r="E446" s="28">
        <f t="shared" ref="E446:F446" si="456">LN(1+B446)</f>
        <v>0.02508278037</v>
      </c>
      <c r="F446" s="28">
        <f t="shared" si="456"/>
        <v>0.03878311742</v>
      </c>
      <c r="G446" s="27"/>
      <c r="H446" s="27"/>
      <c r="I446" s="28"/>
      <c r="J446" s="28"/>
      <c r="K446" s="28"/>
      <c r="L446" s="28"/>
      <c r="M446" s="29"/>
      <c r="N446" s="40"/>
      <c r="O446" s="40"/>
      <c r="P446" s="40"/>
      <c r="Y446" s="17"/>
      <c r="Z446" s="17"/>
      <c r="AA446" s="17"/>
      <c r="AL446" s="17"/>
      <c r="AM446" s="17"/>
      <c r="AN446" s="17"/>
      <c r="AO446" s="17"/>
    </row>
    <row r="447" ht="17.25" customHeight="1">
      <c r="A447" s="19">
        <v>196402.0</v>
      </c>
      <c r="B447" s="26">
        <v>0.018</v>
      </c>
      <c r="C447" s="26">
        <v>0.041435</v>
      </c>
      <c r="D447" s="27">
        <f t="shared" si="7"/>
        <v>0.023435</v>
      </c>
      <c r="E447" s="28">
        <f t="shared" ref="E447:F447" si="457">LN(1+B447)</f>
        <v>0.01783991813</v>
      </c>
      <c r="F447" s="28">
        <f t="shared" si="457"/>
        <v>0.04059956979</v>
      </c>
      <c r="G447" s="27"/>
      <c r="H447" s="27"/>
      <c r="I447" s="28"/>
      <c r="J447" s="28"/>
      <c r="K447" s="28"/>
      <c r="L447" s="28"/>
      <c r="M447" s="29"/>
      <c r="N447" s="40"/>
      <c r="O447" s="40"/>
      <c r="P447" s="40"/>
      <c r="Y447" s="17"/>
      <c r="Z447" s="17"/>
      <c r="AA447" s="17"/>
      <c r="AL447" s="17"/>
      <c r="AM447" s="17"/>
      <c r="AN447" s="17"/>
      <c r="AO447" s="17"/>
    </row>
    <row r="448" ht="17.25" customHeight="1">
      <c r="A448" s="19">
        <v>196403.0</v>
      </c>
      <c r="B448" s="26">
        <v>0.0172</v>
      </c>
      <c r="C448" s="26">
        <v>0.051951</v>
      </c>
      <c r="D448" s="27">
        <f t="shared" si="7"/>
        <v>0.034751</v>
      </c>
      <c r="E448" s="28">
        <f t="shared" ref="E448:F448" si="458">LN(1+B448)</f>
        <v>0.01705375457</v>
      </c>
      <c r="F448" s="28">
        <f t="shared" si="458"/>
        <v>0.05064653528</v>
      </c>
      <c r="G448" s="27"/>
      <c r="H448" s="27"/>
      <c r="I448" s="28"/>
      <c r="J448" s="28"/>
      <c r="K448" s="28"/>
      <c r="L448" s="28"/>
      <c r="M448" s="29"/>
      <c r="N448" s="40"/>
      <c r="O448" s="40"/>
      <c r="P448" s="40"/>
      <c r="Y448" s="17"/>
      <c r="Z448" s="17"/>
      <c r="AA448" s="17"/>
      <c r="AL448" s="17"/>
      <c r="AM448" s="17"/>
      <c r="AN448" s="17"/>
      <c r="AO448" s="17"/>
    </row>
    <row r="449" ht="17.25" customHeight="1">
      <c r="A449" s="19">
        <v>196404.0</v>
      </c>
      <c r="B449" s="26">
        <v>0.0039</v>
      </c>
      <c r="C449" s="26">
        <v>-0.014626</v>
      </c>
      <c r="D449" s="27">
        <f t="shared" si="7"/>
        <v>-0.018526</v>
      </c>
      <c r="E449" s="28">
        <f t="shared" ref="E449:F449" si="459">LN(1+B449)</f>
        <v>0.003892414715</v>
      </c>
      <c r="F449" s="28">
        <f t="shared" si="459"/>
        <v>-0.01473401444</v>
      </c>
      <c r="G449" s="27"/>
      <c r="H449" s="27"/>
      <c r="I449" s="28"/>
      <c r="J449" s="28"/>
      <c r="K449" s="28"/>
      <c r="L449" s="28"/>
      <c r="M449" s="29"/>
      <c r="N449" s="40"/>
      <c r="O449" s="40"/>
      <c r="P449" s="40"/>
      <c r="Y449" s="17"/>
      <c r="Z449" s="17"/>
      <c r="AA449" s="17"/>
      <c r="AL449" s="17"/>
      <c r="AM449" s="17"/>
      <c r="AN449" s="17"/>
      <c r="AO449" s="17"/>
    </row>
    <row r="450" ht="17.25" customHeight="1">
      <c r="A450" s="19">
        <v>196405.0</v>
      </c>
      <c r="B450" s="26">
        <v>0.0168</v>
      </c>
      <c r="C450" s="26">
        <v>0.020641</v>
      </c>
      <c r="D450" s="27">
        <f t="shared" si="7"/>
        <v>0.003841</v>
      </c>
      <c r="E450" s="28">
        <f t="shared" ref="E450:F450" si="460">LN(1+B450)</f>
        <v>0.01666044089</v>
      </c>
      <c r="F450" s="28">
        <f t="shared" si="460"/>
        <v>0.02043086129</v>
      </c>
      <c r="G450" s="27"/>
      <c r="H450" s="27"/>
      <c r="I450" s="28"/>
      <c r="J450" s="28"/>
      <c r="K450" s="28"/>
      <c r="L450" s="28"/>
      <c r="M450" s="29"/>
      <c r="N450" s="40"/>
      <c r="O450" s="40"/>
      <c r="P450" s="40"/>
      <c r="Y450" s="17"/>
      <c r="Z450" s="17"/>
      <c r="AA450" s="17"/>
      <c r="AL450" s="17"/>
      <c r="AM450" s="17"/>
      <c r="AN450" s="17"/>
      <c r="AO450" s="17"/>
    </row>
    <row r="451" ht="17.25" customHeight="1">
      <c r="A451" s="19">
        <v>196406.0</v>
      </c>
      <c r="B451" s="26">
        <v>0.0157</v>
      </c>
      <c r="C451" s="26">
        <v>0.019892</v>
      </c>
      <c r="D451" s="27">
        <f t="shared" si="7"/>
        <v>0.004192</v>
      </c>
      <c r="E451" s="28">
        <f t="shared" ref="E451:F451" si="461">LN(1+B451)</f>
        <v>0.01557802996</v>
      </c>
      <c r="F451" s="28">
        <f t="shared" si="461"/>
        <v>0.01969673934</v>
      </c>
      <c r="G451" s="27"/>
      <c r="H451" s="27"/>
      <c r="I451" s="28"/>
      <c r="J451" s="28"/>
      <c r="K451" s="28"/>
      <c r="L451" s="28"/>
      <c r="M451" s="29"/>
      <c r="N451" s="40"/>
      <c r="O451" s="40"/>
      <c r="P451" s="40"/>
      <c r="Y451" s="17"/>
      <c r="Z451" s="17"/>
      <c r="AA451" s="17"/>
      <c r="AL451" s="17"/>
      <c r="AM451" s="17"/>
      <c r="AN451" s="17"/>
      <c r="AO451" s="17"/>
    </row>
    <row r="452" ht="17.25" customHeight="1">
      <c r="A452" s="19">
        <v>196407.0</v>
      </c>
      <c r="B452" s="26">
        <v>0.0204</v>
      </c>
      <c r="C452" s="26">
        <v>0.026263</v>
      </c>
      <c r="D452" s="27">
        <f t="shared" si="7"/>
        <v>0.005863</v>
      </c>
      <c r="E452" s="28">
        <f t="shared" ref="E452:F452" si="462">LN(1+B452)</f>
        <v>0.02019470729</v>
      </c>
      <c r="F452" s="28">
        <f t="shared" si="462"/>
        <v>0.02592404918</v>
      </c>
      <c r="G452" s="27"/>
      <c r="H452" s="27"/>
      <c r="I452" s="28"/>
      <c r="J452" s="28"/>
      <c r="K452" s="28"/>
      <c r="L452" s="28"/>
      <c r="M452" s="29"/>
      <c r="N452" s="40"/>
      <c r="O452" s="40"/>
      <c r="P452" s="40"/>
      <c r="Y452" s="17"/>
      <c r="Z452" s="17"/>
      <c r="AA452" s="17"/>
      <c r="AL452" s="17"/>
      <c r="AM452" s="17"/>
      <c r="AN452" s="17"/>
      <c r="AO452" s="17"/>
    </row>
    <row r="453" ht="17.25" customHeight="1">
      <c r="A453" s="19">
        <v>196408.0</v>
      </c>
      <c r="B453" s="26">
        <v>-0.0116</v>
      </c>
      <c r="C453" s="26">
        <v>-0.012129</v>
      </c>
      <c r="D453" s="27">
        <f t="shared" si="7"/>
        <v>-0.000529</v>
      </c>
      <c r="E453" s="28">
        <f t="shared" ref="E453:F453" si="463">LN(1+B453)</f>
        <v>-0.01166780487</v>
      </c>
      <c r="F453" s="28">
        <f t="shared" si="463"/>
        <v>-0.01220315656</v>
      </c>
      <c r="G453" s="27"/>
      <c r="H453" s="27"/>
      <c r="I453" s="28"/>
      <c r="J453" s="28"/>
      <c r="K453" s="28"/>
      <c r="L453" s="28"/>
      <c r="M453" s="29"/>
      <c r="N453" s="40"/>
      <c r="O453" s="40"/>
      <c r="P453" s="40"/>
      <c r="Y453" s="17"/>
      <c r="Z453" s="17"/>
      <c r="AA453" s="17"/>
      <c r="AL453" s="17"/>
      <c r="AM453" s="17"/>
      <c r="AN453" s="17"/>
      <c r="AO453" s="17"/>
    </row>
    <row r="454" ht="17.25" customHeight="1">
      <c r="A454" s="19">
        <v>196409.0</v>
      </c>
      <c r="B454" s="26">
        <v>0.0297</v>
      </c>
      <c r="C454" s="26">
        <v>0.035648</v>
      </c>
      <c r="D454" s="27">
        <f t="shared" si="7"/>
        <v>0.005948</v>
      </c>
      <c r="E454" s="28">
        <f t="shared" ref="E454:F454" si="464">LN(1+B454)</f>
        <v>0.02926749768</v>
      </c>
      <c r="F454" s="28">
        <f t="shared" si="464"/>
        <v>0.03502731776</v>
      </c>
      <c r="G454" s="27"/>
      <c r="H454" s="27"/>
      <c r="I454" s="28"/>
      <c r="J454" s="28"/>
      <c r="K454" s="28"/>
      <c r="L454" s="28"/>
      <c r="M454" s="29"/>
      <c r="N454" s="40"/>
      <c r="O454" s="40"/>
      <c r="P454" s="40"/>
      <c r="Y454" s="17"/>
      <c r="Z454" s="17"/>
      <c r="AA454" s="17"/>
      <c r="AL454" s="17"/>
      <c r="AM454" s="17"/>
      <c r="AN454" s="17"/>
      <c r="AO454" s="17"/>
    </row>
    <row r="455" ht="17.25" customHeight="1">
      <c r="A455" s="19">
        <v>196410.0</v>
      </c>
      <c r="B455" s="26">
        <v>0.0088</v>
      </c>
      <c r="C455" s="26">
        <v>0.02341</v>
      </c>
      <c r="D455" s="27">
        <f t="shared" si="7"/>
        <v>0.01461</v>
      </c>
      <c r="E455" s="28">
        <f t="shared" ref="E455:F455" si="465">LN(1+B455)</f>
        <v>0.008761505669</v>
      </c>
      <c r="F455" s="28">
        <f t="shared" si="465"/>
        <v>0.02314018869</v>
      </c>
      <c r="G455" s="27"/>
      <c r="H455" s="27"/>
      <c r="I455" s="28"/>
      <c r="J455" s="28"/>
      <c r="K455" s="28"/>
      <c r="L455" s="28"/>
      <c r="M455" s="29"/>
      <c r="N455" s="40"/>
      <c r="O455" s="40"/>
      <c r="P455" s="40"/>
      <c r="Y455" s="17"/>
      <c r="Z455" s="17"/>
      <c r="AA455" s="17"/>
      <c r="AL455" s="17"/>
      <c r="AM455" s="17"/>
      <c r="AN455" s="17"/>
      <c r="AO455" s="17"/>
    </row>
    <row r="456" ht="17.25" customHeight="1">
      <c r="A456" s="19">
        <v>196411.0</v>
      </c>
      <c r="B456" s="26">
        <v>0.0029</v>
      </c>
      <c r="C456" s="26">
        <v>8.18E-4</v>
      </c>
      <c r="D456" s="27">
        <f t="shared" si="7"/>
        <v>-0.002082</v>
      </c>
      <c r="E456" s="28">
        <f t="shared" ref="E456:F456" si="466">LN(1+B456)</f>
        <v>0.002895803112</v>
      </c>
      <c r="F456" s="28">
        <f t="shared" si="466"/>
        <v>0.0008176656203</v>
      </c>
      <c r="G456" s="27"/>
      <c r="H456" s="27"/>
      <c r="I456" s="28"/>
      <c r="J456" s="28"/>
      <c r="K456" s="28"/>
      <c r="L456" s="28"/>
      <c r="M456" s="29"/>
      <c r="N456" s="40"/>
      <c r="O456" s="40"/>
      <c r="P456" s="40"/>
      <c r="Y456" s="17"/>
      <c r="Z456" s="17"/>
      <c r="AA456" s="17"/>
      <c r="AL456" s="17"/>
      <c r="AM456" s="17"/>
      <c r="AN456" s="17"/>
      <c r="AO456" s="17"/>
    </row>
    <row r="457" ht="17.25" customHeight="1">
      <c r="A457" s="19">
        <v>196412.0</v>
      </c>
      <c r="B457" s="26">
        <v>0.0034</v>
      </c>
      <c r="C457" s="26">
        <v>-0.015316</v>
      </c>
      <c r="D457" s="27">
        <f t="shared" si="7"/>
        <v>-0.018716</v>
      </c>
      <c r="E457" s="28">
        <f t="shared" ref="E457:F457" si="467">LN(1+B457)</f>
        <v>0.003394233068</v>
      </c>
      <c r="F457" s="28">
        <f t="shared" si="467"/>
        <v>-0.01543450146</v>
      </c>
      <c r="G457" s="27"/>
      <c r="H457" s="27"/>
      <c r="I457" s="28"/>
      <c r="J457" s="28"/>
      <c r="K457" s="28"/>
      <c r="L457" s="28"/>
      <c r="M457" s="29"/>
      <c r="N457" s="40"/>
      <c r="O457" s="40"/>
      <c r="P457" s="40"/>
      <c r="Y457" s="17"/>
      <c r="Z457" s="17"/>
      <c r="AA457" s="17"/>
      <c r="AL457" s="17"/>
      <c r="AM457" s="17"/>
      <c r="AN457" s="17"/>
      <c r="AO457" s="17"/>
    </row>
    <row r="458" ht="17.25" customHeight="1">
      <c r="A458" s="19">
        <v>196501.0</v>
      </c>
      <c r="B458" s="26">
        <v>0.0382</v>
      </c>
      <c r="C458" s="26">
        <v>0.066399</v>
      </c>
      <c r="D458" s="27">
        <f t="shared" si="7"/>
        <v>0.028199</v>
      </c>
      <c r="E458" s="28">
        <f t="shared" ref="E458:F458" si="468">LN(1+B458)</f>
        <v>0.03748844441</v>
      </c>
      <c r="F458" s="28">
        <f t="shared" si="468"/>
        <v>0.06428755215</v>
      </c>
      <c r="G458" s="27"/>
      <c r="H458" s="27"/>
      <c r="I458" s="28"/>
      <c r="J458" s="28"/>
      <c r="K458" s="28"/>
      <c r="L458" s="28"/>
      <c r="M458" s="29"/>
      <c r="N458" s="40"/>
      <c r="O458" s="40"/>
      <c r="P458" s="40"/>
      <c r="Y458" s="17"/>
      <c r="Z458" s="17"/>
      <c r="AA458" s="17"/>
      <c r="AL458" s="17"/>
      <c r="AM458" s="17"/>
      <c r="AN458" s="17"/>
      <c r="AO458" s="17"/>
    </row>
    <row r="459" ht="17.25" customHeight="1">
      <c r="A459" s="19">
        <v>196502.0</v>
      </c>
      <c r="B459" s="26">
        <v>0.0074</v>
      </c>
      <c r="C459" s="26">
        <v>0.043507</v>
      </c>
      <c r="D459" s="27">
        <f t="shared" si="7"/>
        <v>0.036107</v>
      </c>
      <c r="E459" s="28">
        <f t="shared" ref="E459:F459" si="469">LN(1+B459)</f>
        <v>0.007372754329</v>
      </c>
      <c r="F459" s="28">
        <f t="shared" si="469"/>
        <v>0.04258715571</v>
      </c>
      <c r="G459" s="27"/>
      <c r="H459" s="27"/>
      <c r="I459" s="28"/>
      <c r="J459" s="28"/>
      <c r="K459" s="28"/>
      <c r="L459" s="28"/>
      <c r="M459" s="29"/>
      <c r="N459" s="40"/>
      <c r="O459" s="40"/>
      <c r="P459" s="40"/>
      <c r="Y459" s="17"/>
      <c r="Z459" s="17"/>
      <c r="AA459" s="17"/>
      <c r="AL459" s="17"/>
      <c r="AM459" s="17"/>
      <c r="AN459" s="17"/>
      <c r="AO459" s="17"/>
    </row>
    <row r="460" ht="17.25" customHeight="1">
      <c r="A460" s="19">
        <v>196503.0</v>
      </c>
      <c r="B460" s="26">
        <v>-0.0098</v>
      </c>
      <c r="C460" s="26">
        <v>0.015186</v>
      </c>
      <c r="D460" s="27">
        <f t="shared" si="7"/>
        <v>0.024986</v>
      </c>
      <c r="E460" s="28">
        <f t="shared" ref="E460:F460" si="470">LN(1+B460)</f>
        <v>-0.009848336055</v>
      </c>
      <c r="F460" s="28">
        <f t="shared" si="470"/>
        <v>0.01507184694</v>
      </c>
      <c r="G460" s="27"/>
      <c r="H460" s="27"/>
      <c r="I460" s="28"/>
      <c r="J460" s="28"/>
      <c r="K460" s="28"/>
      <c r="L460" s="28"/>
      <c r="M460" s="29"/>
      <c r="N460" s="40"/>
      <c r="O460" s="40"/>
      <c r="P460" s="40"/>
      <c r="Y460" s="17"/>
      <c r="Z460" s="17"/>
      <c r="AA460" s="17"/>
      <c r="AL460" s="17"/>
      <c r="AM460" s="17"/>
      <c r="AN460" s="17"/>
      <c r="AO460" s="17"/>
    </row>
    <row r="461" ht="17.25" customHeight="1">
      <c r="A461" s="19">
        <v>196504.0</v>
      </c>
      <c r="B461" s="26">
        <v>0.0342</v>
      </c>
      <c r="C461" s="26">
        <v>0.052843</v>
      </c>
      <c r="D461" s="27">
        <f t="shared" si="7"/>
        <v>0.018643</v>
      </c>
      <c r="E461" s="28">
        <f t="shared" ref="E461:F461" si="471">LN(1+B461)</f>
        <v>0.03362818098</v>
      </c>
      <c r="F461" s="28">
        <f t="shared" si="471"/>
        <v>0.05149412422</v>
      </c>
      <c r="G461" s="27"/>
      <c r="H461" s="27"/>
      <c r="I461" s="28"/>
      <c r="J461" s="28"/>
      <c r="K461" s="28"/>
      <c r="L461" s="28"/>
      <c r="M461" s="29"/>
      <c r="N461" s="40"/>
      <c r="O461" s="40"/>
      <c r="P461" s="40"/>
      <c r="Y461" s="17"/>
      <c r="Z461" s="17"/>
      <c r="AA461" s="17"/>
      <c r="AL461" s="17"/>
      <c r="AM461" s="17"/>
      <c r="AN461" s="17"/>
      <c r="AO461" s="17"/>
    </row>
    <row r="462" ht="17.25" customHeight="1">
      <c r="A462" s="19">
        <v>196505.0</v>
      </c>
      <c r="B462" s="26">
        <v>-0.0046</v>
      </c>
      <c r="C462" s="26">
        <v>-0.013166</v>
      </c>
      <c r="D462" s="27">
        <f t="shared" si="7"/>
        <v>-0.008566</v>
      </c>
      <c r="E462" s="28">
        <f t="shared" ref="E462:F462" si="472">LN(1+B462)</f>
        <v>-0.004610612558</v>
      </c>
      <c r="F462" s="28">
        <f t="shared" si="472"/>
        <v>-0.01325344012</v>
      </c>
      <c r="G462" s="27"/>
      <c r="H462" s="27"/>
      <c r="I462" s="28"/>
      <c r="J462" s="28"/>
      <c r="K462" s="28"/>
      <c r="L462" s="28"/>
      <c r="M462" s="29"/>
      <c r="N462" s="40"/>
      <c r="O462" s="40"/>
      <c r="P462" s="40"/>
      <c r="Y462" s="17"/>
      <c r="Z462" s="17"/>
      <c r="AA462" s="17"/>
      <c r="AL462" s="17"/>
      <c r="AM462" s="17"/>
      <c r="AN462" s="17"/>
      <c r="AO462" s="17"/>
    </row>
    <row r="463" ht="17.25" customHeight="1">
      <c r="A463" s="19">
        <v>196506.0</v>
      </c>
      <c r="B463" s="26">
        <v>-0.0516</v>
      </c>
      <c r="C463" s="26">
        <v>-0.085618</v>
      </c>
      <c r="D463" s="27">
        <f t="shared" si="7"/>
        <v>-0.034018</v>
      </c>
      <c r="E463" s="28">
        <f t="shared" ref="E463:F463" si="473">LN(1+B463)</f>
        <v>-0.05297892479</v>
      </c>
      <c r="F463" s="28">
        <f t="shared" si="473"/>
        <v>-0.08950685173</v>
      </c>
      <c r="G463" s="27"/>
      <c r="H463" s="27"/>
      <c r="I463" s="28"/>
      <c r="J463" s="28"/>
      <c r="K463" s="28"/>
      <c r="L463" s="28"/>
      <c r="M463" s="29"/>
      <c r="N463" s="40"/>
      <c r="O463" s="40"/>
      <c r="P463" s="40"/>
      <c r="Y463" s="17"/>
      <c r="Z463" s="17"/>
      <c r="AA463" s="17"/>
      <c r="AL463" s="17"/>
      <c r="AM463" s="17"/>
      <c r="AN463" s="17"/>
      <c r="AO463" s="17"/>
    </row>
    <row r="464" ht="17.25" customHeight="1">
      <c r="A464" s="19">
        <v>196507.0</v>
      </c>
      <c r="B464" s="26">
        <v>0.0174</v>
      </c>
      <c r="C464" s="26">
        <v>0.041342</v>
      </c>
      <c r="D464" s="27">
        <f t="shared" si="7"/>
        <v>0.023942</v>
      </c>
      <c r="E464" s="28">
        <f t="shared" ref="E464:F464" si="474">LN(1+B464)</f>
        <v>0.01725035341</v>
      </c>
      <c r="F464" s="28">
        <f t="shared" si="474"/>
        <v>0.04051026594</v>
      </c>
      <c r="G464" s="27"/>
      <c r="H464" s="27"/>
      <c r="I464" s="28"/>
      <c r="J464" s="28"/>
      <c r="K464" s="28"/>
      <c r="L464" s="28"/>
      <c r="M464" s="29"/>
      <c r="N464" s="40"/>
      <c r="O464" s="40"/>
      <c r="P464" s="40"/>
      <c r="Y464" s="17"/>
      <c r="Z464" s="17"/>
      <c r="AA464" s="17"/>
      <c r="AL464" s="17"/>
      <c r="AM464" s="17"/>
      <c r="AN464" s="17"/>
      <c r="AO464" s="17"/>
    </row>
    <row r="465" ht="17.25" customHeight="1">
      <c r="A465" s="19">
        <v>196508.0</v>
      </c>
      <c r="B465" s="26">
        <v>0.0306</v>
      </c>
      <c r="C465" s="26">
        <v>0.050715</v>
      </c>
      <c r="D465" s="27">
        <f t="shared" si="7"/>
        <v>0.020115</v>
      </c>
      <c r="E465" s="28">
        <f t="shared" ref="E465:F465" si="475">LN(1+B465)</f>
        <v>0.03014115691</v>
      </c>
      <c r="F465" s="28">
        <f t="shared" si="475"/>
        <v>0.04947088481</v>
      </c>
      <c r="G465" s="27"/>
      <c r="H465" s="27"/>
      <c r="I465" s="28"/>
      <c r="J465" s="28"/>
      <c r="K465" s="28"/>
      <c r="L465" s="28"/>
      <c r="M465" s="29"/>
      <c r="N465" s="40"/>
      <c r="O465" s="40"/>
      <c r="P465" s="40"/>
      <c r="Y465" s="17"/>
      <c r="Z465" s="17"/>
      <c r="AA465" s="17"/>
      <c r="AL465" s="17"/>
      <c r="AM465" s="17"/>
      <c r="AN465" s="17"/>
      <c r="AO465" s="17"/>
    </row>
    <row r="466" ht="17.25" customHeight="1">
      <c r="A466" s="19">
        <v>196509.0</v>
      </c>
      <c r="B466" s="26">
        <v>0.0317</v>
      </c>
      <c r="C466" s="26">
        <v>0.038147</v>
      </c>
      <c r="D466" s="27">
        <f t="shared" si="7"/>
        <v>0.006447</v>
      </c>
      <c r="E466" s="28">
        <f t="shared" ref="E466:F466" si="476">LN(1+B466)</f>
        <v>0.03120792712</v>
      </c>
      <c r="F466" s="28">
        <f t="shared" si="476"/>
        <v>0.03743739321</v>
      </c>
      <c r="G466" s="27"/>
      <c r="H466" s="27"/>
      <c r="I466" s="28"/>
      <c r="J466" s="28"/>
      <c r="K466" s="28"/>
      <c r="L466" s="28"/>
      <c r="M466" s="29"/>
      <c r="N466" s="40"/>
      <c r="O466" s="40"/>
      <c r="P466" s="40"/>
      <c r="Y466" s="17"/>
      <c r="Z466" s="17"/>
      <c r="AA466" s="17"/>
      <c r="AL466" s="17"/>
      <c r="AM466" s="17"/>
      <c r="AN466" s="17"/>
      <c r="AO466" s="17"/>
    </row>
    <row r="467" ht="17.25" customHeight="1">
      <c r="A467" s="19">
        <v>196510.0</v>
      </c>
      <c r="B467" s="26">
        <v>0.0291</v>
      </c>
      <c r="C467" s="26">
        <v>0.063906</v>
      </c>
      <c r="D467" s="27">
        <f t="shared" si="7"/>
        <v>0.034806</v>
      </c>
      <c r="E467" s="28">
        <f t="shared" ref="E467:F467" si="477">LN(1+B467)</f>
        <v>0.02868463386</v>
      </c>
      <c r="F467" s="28">
        <f t="shared" si="477"/>
        <v>0.06194704115</v>
      </c>
      <c r="G467" s="27"/>
      <c r="H467" s="27"/>
      <c r="I467" s="28"/>
      <c r="J467" s="28"/>
      <c r="K467" s="28"/>
      <c r="L467" s="28"/>
      <c r="M467" s="29"/>
      <c r="N467" s="40"/>
      <c r="O467" s="40"/>
      <c r="P467" s="40"/>
      <c r="Y467" s="17"/>
      <c r="Z467" s="17"/>
      <c r="AA467" s="17"/>
      <c r="AL467" s="17"/>
      <c r="AM467" s="17"/>
      <c r="AN467" s="17"/>
      <c r="AO467" s="17"/>
    </row>
    <row r="468" ht="17.25" customHeight="1">
      <c r="A468" s="19">
        <v>196511.0</v>
      </c>
      <c r="B468" s="26">
        <v>0.0032</v>
      </c>
      <c r="C468" s="26">
        <v>0.0468</v>
      </c>
      <c r="D468" s="27">
        <f t="shared" si="7"/>
        <v>0.0436</v>
      </c>
      <c r="E468" s="28">
        <f t="shared" ref="E468:F468" si="478">LN(1+B468)</f>
        <v>0.003194890897</v>
      </c>
      <c r="F468" s="28">
        <f t="shared" si="478"/>
        <v>0.04573789167</v>
      </c>
      <c r="G468" s="27"/>
      <c r="H468" s="27"/>
      <c r="I468" s="28"/>
      <c r="J468" s="28"/>
      <c r="K468" s="28"/>
      <c r="L468" s="28"/>
      <c r="M468" s="29"/>
      <c r="N468" s="40"/>
      <c r="O468" s="40"/>
      <c r="P468" s="40"/>
      <c r="Y468" s="17"/>
      <c r="Z468" s="17"/>
      <c r="AA468" s="17"/>
      <c r="AL468" s="17"/>
      <c r="AM468" s="17"/>
      <c r="AN468" s="17"/>
      <c r="AO468" s="17"/>
    </row>
    <row r="469" ht="17.25" customHeight="1">
      <c r="A469" s="19">
        <v>196512.0</v>
      </c>
      <c r="B469" s="26">
        <v>0.0134</v>
      </c>
      <c r="C469" s="26">
        <v>0.047121</v>
      </c>
      <c r="D469" s="27">
        <f t="shared" si="7"/>
        <v>0.033721</v>
      </c>
      <c r="E469" s="28">
        <f t="shared" ref="E469:F469" si="479">LN(1+B469)</f>
        <v>0.01331101406</v>
      </c>
      <c r="F469" s="28">
        <f t="shared" si="479"/>
        <v>0.0460444935</v>
      </c>
      <c r="G469" s="27"/>
      <c r="H469" s="27"/>
      <c r="I469" s="28"/>
      <c r="J469" s="28"/>
      <c r="K469" s="28"/>
      <c r="L469" s="28"/>
      <c r="M469" s="29"/>
      <c r="N469" s="40"/>
      <c r="O469" s="40"/>
      <c r="P469" s="40"/>
      <c r="Y469" s="17"/>
      <c r="Z469" s="17"/>
      <c r="AA469" s="17"/>
      <c r="AL469" s="17"/>
      <c r="AM469" s="17"/>
      <c r="AN469" s="17"/>
      <c r="AO469" s="17"/>
    </row>
    <row r="470" ht="17.25" customHeight="1">
      <c r="A470" s="19">
        <v>196601.0</v>
      </c>
      <c r="B470" s="26">
        <v>0.011</v>
      </c>
      <c r="C470" s="26">
        <v>0.069633</v>
      </c>
      <c r="D470" s="27">
        <f t="shared" si="7"/>
        <v>0.058633</v>
      </c>
      <c r="E470" s="28">
        <f t="shared" ref="E470:F470" si="480">LN(1+B470)</f>
        <v>0.01093994004</v>
      </c>
      <c r="F470" s="28">
        <f t="shared" si="480"/>
        <v>0.06731559898</v>
      </c>
      <c r="G470" s="27"/>
      <c r="H470" s="27"/>
      <c r="I470" s="28"/>
      <c r="J470" s="28"/>
      <c r="K470" s="28"/>
      <c r="L470" s="28"/>
      <c r="M470" s="29"/>
      <c r="N470" s="40"/>
      <c r="O470" s="40"/>
      <c r="P470" s="40"/>
      <c r="Y470" s="17"/>
      <c r="Z470" s="17"/>
      <c r="AA470" s="17"/>
      <c r="AL470" s="17"/>
      <c r="AM470" s="17"/>
      <c r="AN470" s="17"/>
      <c r="AO470" s="17"/>
    </row>
    <row r="471" ht="17.25" customHeight="1">
      <c r="A471" s="19">
        <v>196602.0</v>
      </c>
      <c r="B471" s="26">
        <v>-0.0086</v>
      </c>
      <c r="C471" s="26">
        <v>0.033582</v>
      </c>
      <c r="D471" s="27">
        <f t="shared" si="7"/>
        <v>0.042182</v>
      </c>
      <c r="E471" s="28">
        <f t="shared" ref="E471:F471" si="481">LN(1+B471)</f>
        <v>-0.008637193396</v>
      </c>
      <c r="F471" s="28">
        <f t="shared" si="481"/>
        <v>0.03303043903</v>
      </c>
      <c r="G471" s="27"/>
      <c r="H471" s="27"/>
      <c r="I471" s="28"/>
      <c r="J471" s="28"/>
      <c r="K471" s="28"/>
      <c r="L471" s="28"/>
      <c r="M471" s="29"/>
      <c r="N471" s="40"/>
      <c r="O471" s="40"/>
      <c r="P471" s="40"/>
      <c r="Y471" s="17"/>
      <c r="Z471" s="17"/>
      <c r="AA471" s="17"/>
      <c r="AL471" s="17"/>
      <c r="AM471" s="17"/>
      <c r="AN471" s="17"/>
      <c r="AO471" s="17"/>
    </row>
    <row r="472" ht="17.25" customHeight="1">
      <c r="A472" s="19">
        <v>196603.0</v>
      </c>
      <c r="B472" s="26">
        <v>-0.0213</v>
      </c>
      <c r="C472" s="26">
        <v>-0.019266</v>
      </c>
      <c r="D472" s="27">
        <f t="shared" si="7"/>
        <v>0.002034</v>
      </c>
      <c r="E472" s="28">
        <f t="shared" ref="E472:F472" si="482">LN(1+B472)</f>
        <v>-0.02153011855</v>
      </c>
      <c r="F472" s="28">
        <f t="shared" si="482"/>
        <v>-0.01945400807</v>
      </c>
      <c r="G472" s="27"/>
      <c r="H472" s="27"/>
      <c r="I472" s="28"/>
      <c r="J472" s="28"/>
      <c r="K472" s="28"/>
      <c r="L472" s="28"/>
      <c r="M472" s="29"/>
      <c r="N472" s="40"/>
      <c r="O472" s="40"/>
      <c r="P472" s="40"/>
      <c r="Y472" s="17"/>
      <c r="Z472" s="17"/>
      <c r="AA472" s="17"/>
      <c r="AL472" s="17"/>
      <c r="AM472" s="17"/>
      <c r="AN472" s="17"/>
      <c r="AO472" s="17"/>
    </row>
    <row r="473" ht="17.25" customHeight="1">
      <c r="A473" s="19">
        <v>196604.0</v>
      </c>
      <c r="B473" s="26">
        <v>0.0248</v>
      </c>
      <c r="C473" s="26">
        <v>0.056828</v>
      </c>
      <c r="D473" s="27">
        <f t="shared" si="7"/>
        <v>0.032028</v>
      </c>
      <c r="E473" s="28">
        <f t="shared" ref="E473:F473" si="483">LN(1+B473)</f>
        <v>0.0244974716</v>
      </c>
      <c r="F473" s="28">
        <f t="shared" si="483"/>
        <v>0.05527196895</v>
      </c>
      <c r="G473" s="27"/>
      <c r="H473" s="27"/>
      <c r="I473" s="28"/>
      <c r="J473" s="28"/>
      <c r="K473" s="28"/>
      <c r="L473" s="28"/>
      <c r="M473" s="29"/>
      <c r="N473" s="40"/>
      <c r="O473" s="40"/>
      <c r="P473" s="40"/>
      <c r="Y473" s="17"/>
      <c r="Z473" s="17"/>
      <c r="AA473" s="17"/>
      <c r="AL473" s="17"/>
      <c r="AM473" s="17"/>
      <c r="AN473" s="17"/>
      <c r="AO473" s="17"/>
    </row>
    <row r="474" ht="17.25" customHeight="1">
      <c r="A474" s="19">
        <v>196605.0</v>
      </c>
      <c r="B474" s="26">
        <v>-0.0525</v>
      </c>
      <c r="C474" s="26">
        <v>-0.103674</v>
      </c>
      <c r="D474" s="27">
        <f t="shared" si="7"/>
        <v>-0.051174</v>
      </c>
      <c r="E474" s="28">
        <f t="shared" ref="E474:F474" si="484">LN(1+B474)</f>
        <v>-0.05392834203</v>
      </c>
      <c r="F474" s="28">
        <f t="shared" si="484"/>
        <v>-0.1094510929</v>
      </c>
      <c r="G474" s="27"/>
      <c r="H474" s="27"/>
      <c r="I474" s="28"/>
      <c r="J474" s="28"/>
      <c r="K474" s="28"/>
      <c r="L474" s="28"/>
      <c r="M474" s="29"/>
      <c r="N474" s="40"/>
      <c r="O474" s="40"/>
      <c r="P474" s="40"/>
      <c r="Y474" s="17"/>
      <c r="Z474" s="17"/>
      <c r="AA474" s="17"/>
      <c r="AL474" s="17"/>
      <c r="AM474" s="17"/>
      <c r="AN474" s="17"/>
      <c r="AO474" s="17"/>
    </row>
    <row r="475" ht="17.25" customHeight="1">
      <c r="A475" s="19">
        <v>196606.0</v>
      </c>
      <c r="B475" s="26">
        <v>-0.0106</v>
      </c>
      <c r="C475" s="26">
        <v>-1.57E-4</v>
      </c>
      <c r="D475" s="27">
        <f t="shared" si="7"/>
        <v>0.010443</v>
      </c>
      <c r="E475" s="28">
        <f t="shared" ref="E475:F475" si="485">LN(1+B475)</f>
        <v>-0.01065658019</v>
      </c>
      <c r="F475" s="28">
        <f t="shared" si="485"/>
        <v>-0.0001570123258</v>
      </c>
      <c r="G475" s="27"/>
      <c r="H475" s="27"/>
      <c r="I475" s="28"/>
      <c r="J475" s="28"/>
      <c r="K475" s="28"/>
      <c r="L475" s="28"/>
      <c r="M475" s="29"/>
      <c r="N475" s="40"/>
      <c r="O475" s="40"/>
      <c r="P475" s="40"/>
      <c r="Y475" s="17"/>
      <c r="Z475" s="17"/>
      <c r="AA475" s="17"/>
      <c r="AL475" s="17"/>
      <c r="AM475" s="17"/>
      <c r="AN475" s="17"/>
      <c r="AO475" s="17"/>
    </row>
    <row r="476" ht="17.25" customHeight="1">
      <c r="A476" s="19">
        <v>196607.0</v>
      </c>
      <c r="B476" s="26">
        <v>-0.0128</v>
      </c>
      <c r="C476" s="26">
        <v>-0.0072</v>
      </c>
      <c r="D476" s="27">
        <f t="shared" si="7"/>
        <v>0.0056</v>
      </c>
      <c r="E476" s="28">
        <f t="shared" ref="E476:F476" si="486">LN(1+B476)</f>
        <v>-0.01288262583</v>
      </c>
      <c r="F476" s="28">
        <f t="shared" si="486"/>
        <v>-0.007226045092</v>
      </c>
      <c r="G476" s="27"/>
      <c r="H476" s="27"/>
      <c r="I476" s="28"/>
      <c r="J476" s="28"/>
      <c r="K476" s="28"/>
      <c r="L476" s="28"/>
      <c r="M476" s="29"/>
      <c r="N476" s="40"/>
      <c r="O476" s="40"/>
      <c r="P476" s="40"/>
      <c r="Y476" s="17"/>
      <c r="Z476" s="17"/>
      <c r="AA476" s="17"/>
      <c r="AL476" s="17"/>
      <c r="AM476" s="17"/>
      <c r="AN476" s="17"/>
      <c r="AO476" s="17"/>
    </row>
    <row r="477" ht="17.25" customHeight="1">
      <c r="A477" s="19">
        <v>196608.0</v>
      </c>
      <c r="B477" s="26">
        <v>-0.075</v>
      </c>
      <c r="C477" s="26">
        <v>-0.104844</v>
      </c>
      <c r="D477" s="27">
        <f t="shared" si="7"/>
        <v>-0.029844</v>
      </c>
      <c r="E477" s="28">
        <f t="shared" ref="E477:F477" si="487">LN(1+B477)</f>
        <v>-0.07796154147</v>
      </c>
      <c r="F477" s="28">
        <f t="shared" si="487"/>
        <v>-0.1107572742</v>
      </c>
      <c r="G477" s="27"/>
      <c r="H477" s="27"/>
      <c r="I477" s="28"/>
      <c r="J477" s="28"/>
      <c r="K477" s="28"/>
      <c r="L477" s="28"/>
      <c r="M477" s="29"/>
      <c r="N477" s="40"/>
      <c r="O477" s="40"/>
      <c r="P477" s="40"/>
      <c r="Y477" s="17"/>
      <c r="Z477" s="17"/>
      <c r="AA477" s="17"/>
      <c r="AL477" s="17"/>
      <c r="AM477" s="17"/>
      <c r="AN477" s="17"/>
      <c r="AO477" s="17"/>
    </row>
    <row r="478" ht="17.25" customHeight="1">
      <c r="A478" s="19">
        <v>196609.0</v>
      </c>
      <c r="B478" s="26">
        <v>-0.0066</v>
      </c>
      <c r="C478" s="26">
        <v>-0.014406</v>
      </c>
      <c r="D478" s="27">
        <f t="shared" si="7"/>
        <v>-0.007806</v>
      </c>
      <c r="E478" s="28">
        <f t="shared" ref="E478:F478" si="488">LN(1+B478)</f>
        <v>-0.006621876309</v>
      </c>
      <c r="F478" s="28">
        <f t="shared" si="488"/>
        <v>-0.01451077388</v>
      </c>
      <c r="G478" s="27"/>
      <c r="H478" s="27"/>
      <c r="I478" s="28"/>
      <c r="J478" s="28"/>
      <c r="K478" s="28"/>
      <c r="L478" s="28"/>
      <c r="M478" s="29"/>
      <c r="N478" s="40"/>
      <c r="O478" s="40"/>
      <c r="P478" s="40"/>
      <c r="Y478" s="17"/>
      <c r="Z478" s="17"/>
      <c r="AA478" s="17"/>
      <c r="AL478" s="17"/>
      <c r="AM478" s="17"/>
      <c r="AN478" s="17"/>
      <c r="AO478" s="17"/>
    </row>
    <row r="479" ht="17.25" customHeight="1">
      <c r="A479" s="19">
        <v>196610.0</v>
      </c>
      <c r="B479" s="26">
        <v>0.0431</v>
      </c>
      <c r="C479" s="26">
        <v>-0.001041</v>
      </c>
      <c r="D479" s="27">
        <f t="shared" si="7"/>
        <v>-0.044141</v>
      </c>
      <c r="E479" s="28">
        <f t="shared" ref="E479:F479" si="489">LN(1+B479)</f>
        <v>0.0421970487</v>
      </c>
      <c r="F479" s="28">
        <f t="shared" si="489"/>
        <v>-0.001041542217</v>
      </c>
      <c r="G479" s="27"/>
      <c r="H479" s="27"/>
      <c r="I479" s="28"/>
      <c r="J479" s="28"/>
      <c r="K479" s="28"/>
      <c r="L479" s="28"/>
      <c r="M479" s="29"/>
      <c r="N479" s="40"/>
      <c r="O479" s="40"/>
      <c r="P479" s="40"/>
      <c r="Y479" s="17"/>
      <c r="Z479" s="17"/>
      <c r="AA479" s="17"/>
      <c r="AL479" s="17"/>
      <c r="AM479" s="17"/>
      <c r="AN479" s="17"/>
      <c r="AO479" s="17"/>
    </row>
    <row r="480" ht="17.25" customHeight="1">
      <c r="A480" s="19">
        <v>196611.0</v>
      </c>
      <c r="B480" s="26">
        <v>0.018</v>
      </c>
      <c r="C480" s="26">
        <v>0.02609</v>
      </c>
      <c r="D480" s="27">
        <f t="shared" si="7"/>
        <v>0.00809</v>
      </c>
      <c r="E480" s="28">
        <f t="shared" ref="E480:F480" si="490">LN(1+B480)</f>
        <v>0.01783991813</v>
      </c>
      <c r="F480" s="28">
        <f t="shared" si="490"/>
        <v>0.0257554622</v>
      </c>
      <c r="G480" s="27"/>
      <c r="H480" s="27"/>
      <c r="I480" s="28"/>
      <c r="J480" s="28"/>
      <c r="K480" s="28"/>
      <c r="L480" s="28"/>
      <c r="M480" s="29"/>
      <c r="N480" s="40"/>
      <c r="O480" s="40"/>
      <c r="P480" s="40"/>
      <c r="Y480" s="17"/>
      <c r="Z480" s="17"/>
      <c r="AA480" s="17"/>
      <c r="AL480" s="17"/>
      <c r="AM480" s="17"/>
      <c r="AN480" s="17"/>
      <c r="AO480" s="17"/>
    </row>
    <row r="481" ht="17.25" customHeight="1">
      <c r="A481" s="19">
        <v>196612.0</v>
      </c>
      <c r="B481" s="26">
        <v>0.0053</v>
      </c>
      <c r="C481" s="26">
        <v>0.007822</v>
      </c>
      <c r="D481" s="27">
        <f t="shared" si="7"/>
        <v>0.002522</v>
      </c>
      <c r="E481" s="28">
        <f t="shared" ref="E481:F481" si="491">LN(1+B481)</f>
        <v>0.005286004429</v>
      </c>
      <c r="F481" s="28">
        <f t="shared" si="491"/>
        <v>0.007791566754</v>
      </c>
      <c r="G481" s="27"/>
      <c r="H481" s="27"/>
      <c r="I481" s="28"/>
      <c r="J481" s="28"/>
      <c r="K481" s="28"/>
      <c r="L481" s="28"/>
      <c r="M481" s="29"/>
      <c r="N481" s="40"/>
      <c r="O481" s="40"/>
      <c r="P481" s="40"/>
      <c r="Y481" s="17"/>
      <c r="Z481" s="17"/>
      <c r="AA481" s="17"/>
      <c r="AL481" s="17"/>
      <c r="AM481" s="17"/>
      <c r="AN481" s="17"/>
      <c r="AO481" s="17"/>
    </row>
    <row r="482" ht="17.25" customHeight="1">
      <c r="A482" s="19">
        <v>196701.0</v>
      </c>
      <c r="B482" s="26">
        <v>0.0858</v>
      </c>
      <c r="C482" s="26">
        <v>0.176522</v>
      </c>
      <c r="D482" s="27">
        <f t="shared" si="7"/>
        <v>0.090722</v>
      </c>
      <c r="E482" s="28">
        <f t="shared" ref="E482:F482" si="492">LN(1+B482)</f>
        <v>0.08231704249</v>
      </c>
      <c r="F482" s="28">
        <f t="shared" si="492"/>
        <v>0.1625626285</v>
      </c>
      <c r="G482" s="27"/>
      <c r="H482" s="27"/>
      <c r="I482" s="28"/>
      <c r="J482" s="28"/>
      <c r="K482" s="28"/>
      <c r="L482" s="28"/>
      <c r="M482" s="29"/>
      <c r="N482" s="40"/>
      <c r="O482" s="40"/>
      <c r="P482" s="40"/>
      <c r="Y482" s="17"/>
      <c r="Z482" s="17"/>
      <c r="AA482" s="17"/>
      <c r="AL482" s="17"/>
      <c r="AM482" s="17"/>
      <c r="AN482" s="17"/>
      <c r="AO482" s="17"/>
    </row>
    <row r="483" ht="17.25" customHeight="1">
      <c r="A483" s="19">
        <v>196702.0</v>
      </c>
      <c r="B483" s="26">
        <v>0.0114</v>
      </c>
      <c r="C483" s="26">
        <v>0.031331</v>
      </c>
      <c r="D483" s="27">
        <f t="shared" si="7"/>
        <v>0.019931</v>
      </c>
      <c r="E483" s="28">
        <f t="shared" ref="E483:F483" si="493">LN(1+B483)</f>
        <v>0.01133550966</v>
      </c>
      <c r="F483" s="28">
        <f t="shared" si="493"/>
        <v>0.03085020104</v>
      </c>
      <c r="G483" s="27"/>
      <c r="H483" s="27"/>
      <c r="I483" s="28"/>
      <c r="J483" s="28"/>
      <c r="K483" s="28"/>
      <c r="L483" s="28"/>
      <c r="M483" s="29"/>
      <c r="N483" s="40"/>
      <c r="O483" s="40"/>
      <c r="P483" s="40"/>
      <c r="Y483" s="17"/>
      <c r="Z483" s="17"/>
      <c r="AA483" s="17"/>
      <c r="AL483" s="17"/>
      <c r="AM483" s="17"/>
      <c r="AN483" s="17"/>
      <c r="AO483" s="17"/>
    </row>
    <row r="484" ht="17.25" customHeight="1">
      <c r="A484" s="19">
        <v>196703.0</v>
      </c>
      <c r="B484" s="26">
        <v>0.0438</v>
      </c>
      <c r="C484" s="26">
        <v>0.055722</v>
      </c>
      <c r="D484" s="27">
        <f t="shared" si="7"/>
        <v>0.011922</v>
      </c>
      <c r="E484" s="28">
        <f t="shared" ref="E484:F484" si="494">LN(1+B484)</f>
        <v>0.04286790023</v>
      </c>
      <c r="F484" s="28">
        <f t="shared" si="494"/>
        <v>0.05422489305</v>
      </c>
      <c r="G484" s="27"/>
      <c r="H484" s="27"/>
      <c r="I484" s="28"/>
      <c r="J484" s="28"/>
      <c r="K484" s="28"/>
      <c r="L484" s="28"/>
      <c r="M484" s="29"/>
      <c r="N484" s="40"/>
      <c r="O484" s="40"/>
      <c r="P484" s="40"/>
      <c r="Y484" s="17"/>
      <c r="Z484" s="17"/>
      <c r="AA484" s="17"/>
      <c r="AL484" s="17"/>
      <c r="AM484" s="17"/>
      <c r="AN484" s="17"/>
      <c r="AO484" s="17"/>
    </row>
    <row r="485" ht="17.25" customHeight="1">
      <c r="A485" s="19">
        <v>196704.0</v>
      </c>
      <c r="B485" s="26">
        <v>0.0421</v>
      </c>
      <c r="C485" s="26">
        <v>0.034647</v>
      </c>
      <c r="D485" s="27">
        <f t="shared" si="7"/>
        <v>-0.007453</v>
      </c>
      <c r="E485" s="28">
        <f t="shared" ref="E485:F485" si="495">LN(1+B485)</f>
        <v>0.04123790802</v>
      </c>
      <c r="F485" s="28">
        <f t="shared" si="495"/>
        <v>0.03406030574</v>
      </c>
      <c r="G485" s="27"/>
      <c r="H485" s="27"/>
      <c r="I485" s="28"/>
      <c r="J485" s="28"/>
      <c r="K485" s="28"/>
      <c r="L485" s="28"/>
      <c r="M485" s="29"/>
      <c r="N485" s="40"/>
      <c r="O485" s="40"/>
      <c r="P485" s="40"/>
      <c r="Y485" s="17"/>
      <c r="Z485" s="17"/>
      <c r="AA485" s="17"/>
      <c r="AL485" s="17"/>
      <c r="AM485" s="17"/>
      <c r="AN485" s="17"/>
      <c r="AO485" s="17"/>
    </row>
    <row r="486" ht="17.25" customHeight="1">
      <c r="A486" s="19">
        <v>196705.0</v>
      </c>
      <c r="B486" s="26">
        <v>-0.04</v>
      </c>
      <c r="C486" s="26">
        <v>-0.022992</v>
      </c>
      <c r="D486" s="27">
        <f t="shared" si="7"/>
        <v>0.017008</v>
      </c>
      <c r="E486" s="28">
        <f t="shared" ref="E486:F486" si="496">LN(1+B486)</f>
        <v>-0.04082199452</v>
      </c>
      <c r="F486" s="28">
        <f t="shared" si="496"/>
        <v>-0.02326043864</v>
      </c>
      <c r="G486" s="27"/>
      <c r="H486" s="27"/>
      <c r="I486" s="28"/>
      <c r="J486" s="28"/>
      <c r="K486" s="28"/>
      <c r="L486" s="28"/>
      <c r="M486" s="29"/>
      <c r="N486" s="40"/>
      <c r="O486" s="40"/>
      <c r="P486" s="40"/>
      <c r="Y486" s="17"/>
      <c r="Z486" s="17"/>
      <c r="AA486" s="17"/>
      <c r="AL486" s="17"/>
      <c r="AM486" s="17"/>
      <c r="AN486" s="17"/>
      <c r="AO486" s="17"/>
    </row>
    <row r="487" ht="17.25" customHeight="1">
      <c r="A487" s="19">
        <v>196706.0</v>
      </c>
      <c r="B487" s="26">
        <v>0.0268</v>
      </c>
      <c r="C487" s="26">
        <v>0.082267</v>
      </c>
      <c r="D487" s="27">
        <f t="shared" si="7"/>
        <v>0.055467</v>
      </c>
      <c r="E487" s="28">
        <f t="shared" ref="E487:F487" si="497">LN(1+B487)</f>
        <v>0.02644717001</v>
      </c>
      <c r="F487" s="28">
        <f t="shared" si="497"/>
        <v>0.07905791523</v>
      </c>
      <c r="G487" s="27"/>
      <c r="H487" s="27"/>
      <c r="I487" s="28"/>
      <c r="J487" s="28"/>
      <c r="K487" s="28"/>
      <c r="L487" s="28"/>
      <c r="M487" s="29"/>
      <c r="N487" s="40"/>
      <c r="O487" s="40"/>
      <c r="P487" s="40"/>
      <c r="Y487" s="17"/>
      <c r="Z487" s="17"/>
      <c r="AA487" s="17"/>
      <c r="AL487" s="17"/>
      <c r="AM487" s="17"/>
      <c r="AN487" s="17"/>
      <c r="AO487" s="17"/>
    </row>
    <row r="488" ht="17.25" customHeight="1">
      <c r="A488" s="19">
        <v>196707.0</v>
      </c>
      <c r="B488" s="26">
        <v>0.0489</v>
      </c>
      <c r="C488" s="26">
        <v>0.102558</v>
      </c>
      <c r="D488" s="27">
        <f t="shared" si="7"/>
        <v>0.053658</v>
      </c>
      <c r="E488" s="28">
        <f t="shared" ref="E488:F488" si="498">LN(1+B488)</f>
        <v>0.04774199599</v>
      </c>
      <c r="F488" s="28">
        <f t="shared" si="498"/>
        <v>0.09763293466</v>
      </c>
      <c r="G488" s="27"/>
      <c r="H488" s="27"/>
      <c r="I488" s="28"/>
      <c r="J488" s="28"/>
      <c r="K488" s="28"/>
      <c r="L488" s="28"/>
      <c r="M488" s="29"/>
      <c r="N488" s="40"/>
      <c r="O488" s="40"/>
      <c r="P488" s="40"/>
      <c r="Y488" s="17"/>
      <c r="Z488" s="17"/>
      <c r="AA488" s="17"/>
      <c r="AL488" s="17"/>
      <c r="AM488" s="17"/>
      <c r="AN488" s="17"/>
      <c r="AO488" s="17"/>
    </row>
    <row r="489" ht="17.25" customHeight="1">
      <c r="A489" s="19">
        <v>196708.0</v>
      </c>
      <c r="B489" s="26">
        <v>-0.0058</v>
      </c>
      <c r="C489" s="26">
        <v>0.004821</v>
      </c>
      <c r="D489" s="27">
        <f t="shared" si="7"/>
        <v>0.010621</v>
      </c>
      <c r="E489" s="28">
        <f t="shared" ref="E489:F489" si="499">LN(1+B489)</f>
        <v>-0.005816885322</v>
      </c>
      <c r="F489" s="28">
        <f t="shared" si="499"/>
        <v>0.004809416195</v>
      </c>
      <c r="G489" s="27"/>
      <c r="H489" s="27"/>
      <c r="I489" s="28"/>
      <c r="J489" s="28"/>
      <c r="K489" s="28"/>
      <c r="L489" s="28"/>
      <c r="M489" s="29"/>
      <c r="N489" s="40"/>
      <c r="O489" s="40"/>
      <c r="P489" s="40"/>
      <c r="Y489" s="17"/>
      <c r="Z489" s="17"/>
      <c r="AA489" s="17"/>
      <c r="AL489" s="17"/>
      <c r="AM489" s="17"/>
      <c r="AN489" s="17"/>
      <c r="AO489" s="17"/>
    </row>
    <row r="490" ht="17.25" customHeight="1">
      <c r="A490" s="19">
        <v>196709.0</v>
      </c>
      <c r="B490" s="26">
        <v>0.0343</v>
      </c>
      <c r="C490" s="26">
        <v>0.045936</v>
      </c>
      <c r="D490" s="27">
        <f t="shared" si="7"/>
        <v>0.011636</v>
      </c>
      <c r="E490" s="28">
        <f t="shared" ref="E490:F490" si="500">LN(1+B490)</f>
        <v>0.0337248694</v>
      </c>
      <c r="F490" s="28">
        <f t="shared" si="500"/>
        <v>0.0449121783</v>
      </c>
      <c r="G490" s="27"/>
      <c r="H490" s="27"/>
      <c r="I490" s="28"/>
      <c r="J490" s="28"/>
      <c r="K490" s="28"/>
      <c r="L490" s="28"/>
      <c r="M490" s="29"/>
      <c r="N490" s="40"/>
      <c r="O490" s="40"/>
      <c r="P490" s="40"/>
      <c r="Y490" s="17"/>
      <c r="Z490" s="17"/>
      <c r="AA490" s="17"/>
      <c r="AL490" s="17"/>
      <c r="AM490" s="17"/>
      <c r="AN490" s="17"/>
      <c r="AO490" s="17"/>
    </row>
    <row r="491" ht="17.25" customHeight="1">
      <c r="A491" s="19">
        <v>196710.0</v>
      </c>
      <c r="B491" s="26">
        <v>-0.027</v>
      </c>
      <c r="C491" s="26">
        <v>-0.034492</v>
      </c>
      <c r="D491" s="27">
        <f t="shared" si="7"/>
        <v>-0.007492</v>
      </c>
      <c r="E491" s="28">
        <f t="shared" ref="E491:F491" si="501">LN(1+B491)</f>
        <v>-0.0273711968</v>
      </c>
      <c r="F491" s="28">
        <f t="shared" si="501"/>
        <v>-0.03510089129</v>
      </c>
      <c r="G491" s="27"/>
      <c r="H491" s="27"/>
      <c r="I491" s="28"/>
      <c r="J491" s="28"/>
      <c r="K491" s="28"/>
      <c r="L491" s="28"/>
      <c r="M491" s="29"/>
      <c r="N491" s="40"/>
      <c r="O491" s="40"/>
      <c r="P491" s="40"/>
      <c r="Y491" s="17"/>
      <c r="Z491" s="17"/>
      <c r="AA491" s="17"/>
      <c r="AL491" s="17"/>
      <c r="AM491" s="17"/>
      <c r="AN491" s="17"/>
      <c r="AO491" s="17"/>
    </row>
    <row r="492" ht="17.25" customHeight="1">
      <c r="A492" s="19">
        <v>196711.0</v>
      </c>
      <c r="B492" s="26">
        <v>0.0073</v>
      </c>
      <c r="C492" s="26">
        <v>-0.008663</v>
      </c>
      <c r="D492" s="27">
        <f t="shared" si="7"/>
        <v>-0.015963</v>
      </c>
      <c r="E492" s="28">
        <f t="shared" ref="E492:F492" si="502">LN(1+B492)</f>
        <v>0.007273483966</v>
      </c>
      <c r="F492" s="28">
        <f t="shared" si="502"/>
        <v>-0.008700741915</v>
      </c>
      <c r="G492" s="27"/>
      <c r="H492" s="27"/>
      <c r="I492" s="28"/>
      <c r="J492" s="28"/>
      <c r="K492" s="28"/>
      <c r="L492" s="28"/>
      <c r="M492" s="29"/>
      <c r="N492" s="40"/>
      <c r="O492" s="40"/>
      <c r="P492" s="40"/>
      <c r="Y492" s="17"/>
      <c r="Z492" s="17"/>
      <c r="AA492" s="17"/>
      <c r="AL492" s="17"/>
      <c r="AM492" s="17"/>
      <c r="AN492" s="17"/>
      <c r="AO492" s="17"/>
    </row>
    <row r="493" ht="17.25" customHeight="1">
      <c r="A493" s="19">
        <v>196712.0</v>
      </c>
      <c r="B493" s="26">
        <v>0.0338</v>
      </c>
      <c r="C493" s="26">
        <v>0.081061</v>
      </c>
      <c r="D493" s="27">
        <f t="shared" si="7"/>
        <v>0.047261</v>
      </c>
      <c r="E493" s="28">
        <f t="shared" ref="E493:F493" si="503">LN(1+B493)</f>
        <v>0.03324133378</v>
      </c>
      <c r="F493" s="28">
        <f t="shared" si="503"/>
        <v>0.0779429663</v>
      </c>
      <c r="G493" s="27"/>
      <c r="H493" s="27"/>
      <c r="I493" s="28"/>
      <c r="J493" s="28"/>
      <c r="K493" s="28"/>
      <c r="L493" s="28"/>
      <c r="M493" s="29"/>
      <c r="N493" s="40"/>
      <c r="O493" s="40"/>
      <c r="P493" s="40"/>
      <c r="Y493" s="17"/>
      <c r="Z493" s="17"/>
      <c r="AA493" s="17"/>
      <c r="AL493" s="17"/>
      <c r="AM493" s="17"/>
      <c r="AN493" s="17"/>
      <c r="AO493" s="17"/>
    </row>
    <row r="494" ht="17.25" customHeight="1">
      <c r="A494" s="19">
        <v>196801.0</v>
      </c>
      <c r="B494" s="26">
        <v>-0.0366</v>
      </c>
      <c r="C494" s="26">
        <v>0.034917</v>
      </c>
      <c r="D494" s="27">
        <f t="shared" si="7"/>
        <v>0.071517</v>
      </c>
      <c r="E494" s="28">
        <f t="shared" ref="E494:F494" si="504">LN(1+B494)</f>
        <v>-0.03728658479</v>
      </c>
      <c r="F494" s="28">
        <f t="shared" si="504"/>
        <v>0.03432123026</v>
      </c>
      <c r="G494" s="27"/>
      <c r="H494" s="27"/>
      <c r="I494" s="28"/>
      <c r="J494" s="28"/>
      <c r="K494" s="28"/>
      <c r="L494" s="28"/>
      <c r="M494" s="29"/>
      <c r="N494" s="40"/>
      <c r="O494" s="40"/>
      <c r="P494" s="40"/>
      <c r="Y494" s="17"/>
      <c r="Z494" s="17"/>
      <c r="AA494" s="17"/>
      <c r="AL494" s="17"/>
      <c r="AM494" s="17"/>
      <c r="AN494" s="17"/>
      <c r="AO494" s="17"/>
    </row>
    <row r="495" ht="17.25" customHeight="1">
      <c r="A495" s="19">
        <v>196802.0</v>
      </c>
      <c r="B495" s="26">
        <v>-0.0336</v>
      </c>
      <c r="C495" s="26">
        <v>-0.049376</v>
      </c>
      <c r="D495" s="27">
        <f t="shared" si="7"/>
        <v>-0.015776</v>
      </c>
      <c r="E495" s="28">
        <f t="shared" ref="E495:F495" si="505">LN(1+B495)</f>
        <v>-0.0341774518</v>
      </c>
      <c r="F495" s="28">
        <f t="shared" si="505"/>
        <v>-0.05063666791</v>
      </c>
      <c r="G495" s="27"/>
      <c r="H495" s="27"/>
      <c r="I495" s="28"/>
      <c r="J495" s="28"/>
      <c r="K495" s="28"/>
      <c r="L495" s="28"/>
      <c r="M495" s="29"/>
      <c r="N495" s="40"/>
      <c r="O495" s="40"/>
      <c r="P495" s="40"/>
      <c r="Y495" s="17"/>
      <c r="Z495" s="17"/>
      <c r="AA495" s="17"/>
      <c r="AL495" s="17"/>
      <c r="AM495" s="17"/>
      <c r="AN495" s="17"/>
      <c r="AO495" s="17"/>
    </row>
    <row r="496" ht="17.25" customHeight="1">
      <c r="A496" s="19">
        <v>196803.0</v>
      </c>
      <c r="B496" s="26">
        <v>0.0058</v>
      </c>
      <c r="C496" s="26">
        <v>-0.004988</v>
      </c>
      <c r="D496" s="27">
        <f t="shared" si="7"/>
        <v>-0.010788</v>
      </c>
      <c r="E496" s="28">
        <f t="shared" ref="E496:F496" si="506">LN(1+B496)</f>
        <v>0.005783244756</v>
      </c>
      <c r="F496" s="28">
        <f t="shared" si="506"/>
        <v>-0.005000481595</v>
      </c>
      <c r="G496" s="27"/>
      <c r="H496" s="27"/>
      <c r="I496" s="28"/>
      <c r="J496" s="28"/>
      <c r="K496" s="28"/>
      <c r="L496" s="28"/>
      <c r="M496" s="29"/>
      <c r="N496" s="40"/>
      <c r="O496" s="40"/>
      <c r="P496" s="40"/>
      <c r="Y496" s="17"/>
      <c r="Z496" s="17"/>
      <c r="AA496" s="17"/>
      <c r="AL496" s="17"/>
      <c r="AM496" s="17"/>
      <c r="AN496" s="17"/>
      <c r="AO496" s="17"/>
    </row>
    <row r="497" ht="17.25" customHeight="1">
      <c r="A497" s="19">
        <v>196804.0</v>
      </c>
      <c r="B497" s="26">
        <v>0.0948</v>
      </c>
      <c r="C497" s="26">
        <v>0.132204</v>
      </c>
      <c r="D497" s="27">
        <f t="shared" si="7"/>
        <v>0.037404</v>
      </c>
      <c r="E497" s="28">
        <f t="shared" ref="E497:F497" si="507">LN(1+B497)</f>
        <v>0.09057169818</v>
      </c>
      <c r="F497" s="28">
        <f t="shared" si="507"/>
        <v>0.1241661756</v>
      </c>
      <c r="G497" s="27"/>
      <c r="H497" s="27"/>
      <c r="I497" s="28"/>
      <c r="J497" s="28"/>
      <c r="K497" s="28"/>
      <c r="L497" s="28"/>
      <c r="M497" s="29"/>
      <c r="N497" s="40"/>
      <c r="O497" s="40"/>
      <c r="P497" s="40"/>
      <c r="Y497" s="17"/>
      <c r="Z497" s="17"/>
      <c r="AA497" s="17"/>
      <c r="AL497" s="17"/>
      <c r="AM497" s="17"/>
      <c r="AN497" s="17"/>
      <c r="AO497" s="17"/>
    </row>
    <row r="498" ht="17.25" customHeight="1">
      <c r="A498" s="19">
        <v>196805.0</v>
      </c>
      <c r="B498" s="26">
        <v>0.0273</v>
      </c>
      <c r="C498" s="26">
        <v>0.088094</v>
      </c>
      <c r="D498" s="27">
        <f t="shared" si="7"/>
        <v>0.060794</v>
      </c>
      <c r="E498" s="28">
        <f t="shared" ref="E498:F498" si="508">LN(1+B498)</f>
        <v>0.02693400124</v>
      </c>
      <c r="F498" s="28">
        <f t="shared" si="508"/>
        <v>0.08442754176</v>
      </c>
      <c r="G498" s="27"/>
      <c r="H498" s="27"/>
      <c r="I498" s="28"/>
      <c r="J498" s="28"/>
      <c r="K498" s="28"/>
      <c r="L498" s="28"/>
      <c r="M498" s="29"/>
      <c r="N498" s="40"/>
      <c r="O498" s="40"/>
      <c r="P498" s="40"/>
      <c r="Y498" s="17"/>
      <c r="Z498" s="17"/>
      <c r="AA498" s="17"/>
      <c r="AL498" s="17"/>
      <c r="AM498" s="17"/>
      <c r="AN498" s="17"/>
      <c r="AO498" s="17"/>
    </row>
    <row r="499" ht="17.25" customHeight="1">
      <c r="A499" s="19">
        <v>196806.0</v>
      </c>
      <c r="B499" s="26">
        <v>0.0112</v>
      </c>
      <c r="C499" s="26">
        <v>0.015647</v>
      </c>
      <c r="D499" s="27">
        <f t="shared" si="7"/>
        <v>0.004447</v>
      </c>
      <c r="E499" s="28">
        <f t="shared" ref="E499:F499" si="509">LN(1+B499)</f>
        <v>0.01113774441</v>
      </c>
      <c r="F499" s="28">
        <f t="shared" si="509"/>
        <v>0.01552584784</v>
      </c>
      <c r="G499" s="27"/>
      <c r="H499" s="27"/>
      <c r="I499" s="28"/>
      <c r="J499" s="28"/>
      <c r="K499" s="28"/>
      <c r="L499" s="28"/>
      <c r="M499" s="29"/>
      <c r="N499" s="40"/>
      <c r="O499" s="40"/>
      <c r="P499" s="40"/>
      <c r="Y499" s="17"/>
      <c r="Z499" s="17"/>
      <c r="AA499" s="17"/>
      <c r="AL499" s="17"/>
      <c r="AM499" s="17"/>
      <c r="AN499" s="17"/>
      <c r="AO499" s="17"/>
    </row>
    <row r="500" ht="17.25" customHeight="1">
      <c r="A500" s="19">
        <v>196807.0</v>
      </c>
      <c r="B500" s="26">
        <v>-0.0224</v>
      </c>
      <c r="C500" s="26">
        <v>0.002387</v>
      </c>
      <c r="D500" s="27">
        <f t="shared" si="7"/>
        <v>0.024787</v>
      </c>
      <c r="E500" s="28">
        <f t="shared" ref="E500:F500" si="510">LN(1+B500)</f>
        <v>-0.02265469056</v>
      </c>
      <c r="F500" s="28">
        <f t="shared" si="510"/>
        <v>0.002384155641</v>
      </c>
      <c r="G500" s="27"/>
      <c r="H500" s="27"/>
      <c r="I500" s="28"/>
      <c r="J500" s="28"/>
      <c r="K500" s="28"/>
      <c r="L500" s="28"/>
      <c r="M500" s="29"/>
      <c r="N500" s="40"/>
      <c r="O500" s="40"/>
      <c r="P500" s="40"/>
      <c r="Y500" s="17"/>
      <c r="Z500" s="17"/>
      <c r="AA500" s="17"/>
      <c r="AL500" s="17"/>
      <c r="AM500" s="17"/>
      <c r="AN500" s="17"/>
      <c r="AO500" s="17"/>
    </row>
    <row r="501" ht="17.25" customHeight="1">
      <c r="A501" s="19">
        <v>196808.0</v>
      </c>
      <c r="B501" s="26">
        <v>0.0176</v>
      </c>
      <c r="C501" s="26">
        <v>0.046678</v>
      </c>
      <c r="D501" s="27">
        <f t="shared" si="7"/>
        <v>0.029078</v>
      </c>
      <c r="E501" s="28">
        <f t="shared" ref="E501:F501" si="511">LN(1+B501)</f>
        <v>0.0174469136</v>
      </c>
      <c r="F501" s="28">
        <f t="shared" si="511"/>
        <v>0.04562133922</v>
      </c>
      <c r="G501" s="27"/>
      <c r="H501" s="27"/>
      <c r="I501" s="28"/>
      <c r="J501" s="28"/>
      <c r="K501" s="28"/>
      <c r="L501" s="28"/>
      <c r="M501" s="29"/>
      <c r="N501" s="40"/>
      <c r="O501" s="40"/>
      <c r="P501" s="40"/>
      <c r="Y501" s="17"/>
      <c r="Z501" s="17"/>
      <c r="AA501" s="17"/>
      <c r="AL501" s="17"/>
      <c r="AM501" s="17"/>
      <c r="AN501" s="17"/>
      <c r="AO501" s="17"/>
    </row>
    <row r="502" ht="17.25" customHeight="1">
      <c r="A502" s="19">
        <v>196809.0</v>
      </c>
      <c r="B502" s="26">
        <v>0.0446</v>
      </c>
      <c r="C502" s="26">
        <v>0.065425</v>
      </c>
      <c r="D502" s="27">
        <f t="shared" si="7"/>
        <v>0.020825</v>
      </c>
      <c r="E502" s="28">
        <f t="shared" ref="E502:F502" si="512">LN(1+B502)</f>
        <v>0.04363403702</v>
      </c>
      <c r="F502" s="28">
        <f t="shared" si="512"/>
        <v>0.06337378059</v>
      </c>
      <c r="G502" s="27"/>
      <c r="H502" s="27"/>
      <c r="I502" s="28"/>
      <c r="J502" s="28"/>
      <c r="K502" s="28"/>
      <c r="L502" s="28"/>
      <c r="M502" s="29"/>
      <c r="N502" s="40"/>
      <c r="O502" s="40"/>
      <c r="P502" s="40"/>
      <c r="Y502" s="17"/>
      <c r="Z502" s="17"/>
      <c r="AA502" s="17"/>
      <c r="AL502" s="17"/>
      <c r="AM502" s="17"/>
      <c r="AN502" s="17"/>
      <c r="AO502" s="17"/>
    </row>
    <row r="503" ht="17.25" customHeight="1">
      <c r="A503" s="19">
        <v>196810.0</v>
      </c>
      <c r="B503" s="26">
        <v>0.0086</v>
      </c>
      <c r="C503" s="26">
        <v>0.013332</v>
      </c>
      <c r="D503" s="27">
        <f t="shared" si="7"/>
        <v>0.004732</v>
      </c>
      <c r="E503" s="28">
        <f t="shared" ref="E503:F503" si="513">LN(1+B503)</f>
        <v>0.00856323066</v>
      </c>
      <c r="F503" s="28">
        <f t="shared" si="513"/>
        <v>0.01324391096</v>
      </c>
      <c r="G503" s="27"/>
      <c r="H503" s="27"/>
      <c r="I503" s="28"/>
      <c r="J503" s="28"/>
      <c r="K503" s="28"/>
      <c r="L503" s="28"/>
      <c r="M503" s="29"/>
      <c r="N503" s="40"/>
      <c r="O503" s="40"/>
      <c r="P503" s="40"/>
      <c r="Y503" s="17"/>
      <c r="Z503" s="17"/>
      <c r="AA503" s="17"/>
      <c r="AL503" s="17"/>
      <c r="AM503" s="17"/>
      <c r="AN503" s="17"/>
      <c r="AO503" s="17"/>
    </row>
    <row r="504" ht="17.25" customHeight="1">
      <c r="A504" s="19">
        <v>196811.0</v>
      </c>
      <c r="B504" s="26">
        <v>0.0585</v>
      </c>
      <c r="C504" s="26">
        <v>0.067563</v>
      </c>
      <c r="D504" s="27">
        <f t="shared" si="7"/>
        <v>0.009063</v>
      </c>
      <c r="E504" s="28">
        <f t="shared" ref="E504:F504" si="514">LN(1+B504)</f>
        <v>0.05685281159</v>
      </c>
      <c r="F504" s="28">
        <f t="shared" si="514"/>
        <v>0.06537848077</v>
      </c>
      <c r="G504" s="27"/>
      <c r="H504" s="27"/>
      <c r="I504" s="28"/>
      <c r="J504" s="28"/>
      <c r="K504" s="28"/>
      <c r="L504" s="28"/>
      <c r="M504" s="29"/>
      <c r="N504" s="40"/>
      <c r="O504" s="40"/>
      <c r="P504" s="40"/>
      <c r="Y504" s="17"/>
      <c r="Z504" s="17"/>
      <c r="AA504" s="17"/>
      <c r="AL504" s="17"/>
      <c r="AM504" s="17"/>
      <c r="AN504" s="17"/>
      <c r="AO504" s="17"/>
    </row>
    <row r="505" ht="17.25" customHeight="1">
      <c r="A505" s="19">
        <v>196812.0</v>
      </c>
      <c r="B505" s="26">
        <v>-0.0351</v>
      </c>
      <c r="C505" s="26">
        <v>-0.010953</v>
      </c>
      <c r="D505" s="27">
        <f t="shared" si="7"/>
        <v>0.024147</v>
      </c>
      <c r="E505" s="28">
        <f t="shared" ref="E505:F505" si="515">LN(1+B505)</f>
        <v>-0.03573080996</v>
      </c>
      <c r="F505" s="28">
        <f t="shared" si="515"/>
        <v>-0.01101342574</v>
      </c>
      <c r="G505" s="27"/>
      <c r="H505" s="27"/>
      <c r="I505" s="28"/>
      <c r="J505" s="28"/>
      <c r="K505" s="28"/>
      <c r="L505" s="28"/>
      <c r="M505" s="29"/>
      <c r="N505" s="40"/>
      <c r="O505" s="40"/>
      <c r="P505" s="40"/>
      <c r="Y505" s="17"/>
      <c r="Z505" s="17"/>
      <c r="AA505" s="17"/>
      <c r="AL505" s="17"/>
      <c r="AM505" s="17"/>
      <c r="AN505" s="17"/>
      <c r="AO505" s="17"/>
    </row>
    <row r="506" ht="17.25" customHeight="1">
      <c r="A506" s="19">
        <v>196901.0</v>
      </c>
      <c r="B506" s="26">
        <v>-0.0072</v>
      </c>
      <c r="C506" s="26">
        <v>-0.007065</v>
      </c>
      <c r="D506" s="27">
        <f t="shared" si="7"/>
        <v>0.000135</v>
      </c>
      <c r="E506" s="28">
        <f t="shared" ref="E506:F506" si="516">LN(1+B506)</f>
        <v>-0.007226045092</v>
      </c>
      <c r="F506" s="28">
        <f t="shared" si="516"/>
        <v>-0.007090075287</v>
      </c>
      <c r="G506" s="27"/>
      <c r="H506" s="27"/>
      <c r="I506" s="28"/>
      <c r="J506" s="28"/>
      <c r="K506" s="28"/>
      <c r="L506" s="28"/>
      <c r="M506" s="29"/>
      <c r="N506" s="40"/>
      <c r="O506" s="40"/>
      <c r="P506" s="40"/>
      <c r="Y506" s="17"/>
      <c r="Z506" s="17"/>
      <c r="AA506" s="17"/>
      <c r="AL506" s="17"/>
      <c r="AM506" s="17"/>
      <c r="AN506" s="17"/>
      <c r="AO506" s="17"/>
    </row>
    <row r="507" ht="17.25" customHeight="1">
      <c r="A507" s="19">
        <v>196902.0</v>
      </c>
      <c r="B507" s="26">
        <v>-0.0538</v>
      </c>
      <c r="C507" s="26">
        <v>-0.074858</v>
      </c>
      <c r="D507" s="27">
        <f t="shared" si="7"/>
        <v>-0.021058</v>
      </c>
      <c r="E507" s="28">
        <f t="shared" ref="E507:F507" si="517">LN(1+B507)</f>
        <v>-0.05530131579</v>
      </c>
      <c r="F507" s="28">
        <f t="shared" si="517"/>
        <v>-0.07780803974</v>
      </c>
      <c r="G507" s="27"/>
      <c r="H507" s="27"/>
      <c r="I507" s="28"/>
      <c r="J507" s="28"/>
      <c r="K507" s="28"/>
      <c r="L507" s="28"/>
      <c r="M507" s="29"/>
      <c r="N507" s="40"/>
      <c r="O507" s="40"/>
      <c r="P507" s="40"/>
      <c r="Y507" s="17"/>
      <c r="Z507" s="17"/>
      <c r="AA507" s="17"/>
      <c r="AL507" s="17"/>
      <c r="AM507" s="17"/>
      <c r="AN507" s="17"/>
      <c r="AO507" s="17"/>
    </row>
    <row r="508" ht="17.25" customHeight="1">
      <c r="A508" s="19">
        <v>196903.0</v>
      </c>
      <c r="B508" s="26">
        <v>0.031</v>
      </c>
      <c r="C508" s="26">
        <v>0.031831</v>
      </c>
      <c r="D508" s="27">
        <f t="shared" si="7"/>
        <v>0.000831</v>
      </c>
      <c r="E508" s="28">
        <f t="shared" ref="E508:F508" si="518">LN(1+B508)</f>
        <v>0.03052920503</v>
      </c>
      <c r="F508" s="28">
        <f t="shared" si="518"/>
        <v>0.03133489396</v>
      </c>
      <c r="G508" s="27"/>
      <c r="H508" s="27"/>
      <c r="I508" s="28"/>
      <c r="J508" s="28"/>
      <c r="K508" s="28"/>
      <c r="L508" s="28"/>
      <c r="M508" s="29"/>
      <c r="N508" s="40"/>
      <c r="O508" s="40"/>
      <c r="P508" s="40"/>
      <c r="Y508" s="17"/>
      <c r="Z508" s="17"/>
      <c r="AA508" s="17"/>
      <c r="AL508" s="17"/>
      <c r="AM508" s="17"/>
      <c r="AN508" s="17"/>
      <c r="AO508" s="17"/>
    </row>
    <row r="509" ht="17.25" customHeight="1">
      <c r="A509" s="19">
        <v>196904.0</v>
      </c>
      <c r="B509" s="26">
        <v>0.0199</v>
      </c>
      <c r="C509" s="26">
        <v>0.011374</v>
      </c>
      <c r="D509" s="27">
        <f t="shared" si="7"/>
        <v>-0.008526</v>
      </c>
      <c r="E509" s="28">
        <f t="shared" ref="E509:F509" si="519">LN(1+B509)</f>
        <v>0.01970458327</v>
      </c>
      <c r="F509" s="28">
        <f t="shared" si="519"/>
        <v>0.01130980239</v>
      </c>
      <c r="G509" s="27"/>
      <c r="H509" s="27"/>
      <c r="I509" s="28"/>
      <c r="J509" s="28"/>
      <c r="K509" s="28"/>
      <c r="L509" s="28"/>
      <c r="M509" s="29"/>
      <c r="N509" s="40"/>
      <c r="O509" s="40"/>
      <c r="P509" s="40"/>
      <c r="Y509" s="17"/>
      <c r="Z509" s="17"/>
      <c r="AA509" s="17"/>
      <c r="AL509" s="17"/>
      <c r="AM509" s="17"/>
      <c r="AN509" s="17"/>
      <c r="AO509" s="17"/>
    </row>
    <row r="510" ht="17.25" customHeight="1">
      <c r="A510" s="19">
        <v>196905.0</v>
      </c>
      <c r="B510" s="26">
        <v>0.0038</v>
      </c>
      <c r="C510" s="26">
        <v>7.18E-4</v>
      </c>
      <c r="D510" s="27">
        <f t="shared" si="7"/>
        <v>-0.003082</v>
      </c>
      <c r="E510" s="28">
        <f t="shared" ref="E510:F510" si="520">LN(1+B510)</f>
        <v>0.003792798239</v>
      </c>
      <c r="F510" s="28">
        <f t="shared" si="520"/>
        <v>0.0007177423613</v>
      </c>
      <c r="G510" s="27"/>
      <c r="H510" s="27"/>
      <c r="I510" s="28"/>
      <c r="J510" s="28"/>
      <c r="K510" s="28"/>
      <c r="L510" s="28"/>
      <c r="M510" s="29"/>
      <c r="N510" s="40"/>
      <c r="O510" s="40"/>
      <c r="P510" s="40"/>
      <c r="Y510" s="17"/>
      <c r="Z510" s="17"/>
      <c r="AA510" s="17"/>
      <c r="AL510" s="17"/>
      <c r="AM510" s="17"/>
      <c r="AN510" s="17"/>
      <c r="AO510" s="17"/>
    </row>
    <row r="511" ht="17.25" customHeight="1">
      <c r="A511" s="19">
        <v>196906.0</v>
      </c>
      <c r="B511" s="26">
        <v>-0.0667</v>
      </c>
      <c r="C511" s="26">
        <v>-0.109413</v>
      </c>
      <c r="D511" s="27">
        <f t="shared" si="7"/>
        <v>-0.042713</v>
      </c>
      <c r="E511" s="28">
        <f t="shared" ref="E511:F511" si="521">LN(1+B511)</f>
        <v>-0.06902858641</v>
      </c>
      <c r="F511" s="28">
        <f t="shared" si="521"/>
        <v>-0.1158744831</v>
      </c>
      <c r="G511" s="27"/>
      <c r="H511" s="27"/>
      <c r="I511" s="28"/>
      <c r="J511" s="28"/>
      <c r="K511" s="28"/>
      <c r="L511" s="28"/>
      <c r="M511" s="29"/>
      <c r="N511" s="40"/>
      <c r="O511" s="40"/>
      <c r="P511" s="40"/>
      <c r="Y511" s="17"/>
      <c r="Z511" s="17"/>
      <c r="AA511" s="17"/>
      <c r="AL511" s="17"/>
      <c r="AM511" s="17"/>
      <c r="AN511" s="17"/>
      <c r="AO511" s="17"/>
    </row>
    <row r="512" ht="17.25" customHeight="1">
      <c r="A512" s="19">
        <v>196907.0</v>
      </c>
      <c r="B512" s="26">
        <v>-0.0647</v>
      </c>
      <c r="C512" s="26">
        <v>-0.074247</v>
      </c>
      <c r="D512" s="27">
        <f t="shared" si="7"/>
        <v>-0.009547</v>
      </c>
      <c r="E512" s="28">
        <f t="shared" ref="E512:F512" si="522">LN(1+B512)</f>
        <v>-0.06688794554</v>
      </c>
      <c r="F512" s="28">
        <f t="shared" si="522"/>
        <v>-0.07714781858</v>
      </c>
      <c r="G512" s="27"/>
      <c r="H512" s="27"/>
      <c r="I512" s="28"/>
      <c r="J512" s="28"/>
      <c r="K512" s="28"/>
      <c r="L512" s="28"/>
      <c r="M512" s="29"/>
      <c r="N512" s="40"/>
      <c r="O512" s="40"/>
      <c r="P512" s="40"/>
      <c r="Y512" s="17"/>
      <c r="Z512" s="17"/>
      <c r="AA512" s="17"/>
      <c r="AL512" s="17"/>
      <c r="AM512" s="17"/>
      <c r="AN512" s="17"/>
      <c r="AO512" s="17"/>
    </row>
    <row r="513" ht="17.25" customHeight="1">
      <c r="A513" s="19">
        <v>196908.0</v>
      </c>
      <c r="B513" s="26">
        <v>0.0518</v>
      </c>
      <c r="C513" s="26">
        <v>0.038237</v>
      </c>
      <c r="D513" s="27">
        <f t="shared" si="7"/>
        <v>-0.013563</v>
      </c>
      <c r="E513" s="28">
        <f t="shared" ref="E513:F513" si="523">LN(1+B513)</f>
        <v>0.05050298217</v>
      </c>
      <c r="F513" s="28">
        <f t="shared" si="523"/>
        <v>0.03752408238</v>
      </c>
      <c r="G513" s="27"/>
      <c r="H513" s="27"/>
      <c r="I513" s="28"/>
      <c r="J513" s="28"/>
      <c r="K513" s="28"/>
      <c r="L513" s="28"/>
      <c r="M513" s="29"/>
      <c r="N513" s="40"/>
      <c r="O513" s="40"/>
      <c r="P513" s="40"/>
      <c r="Y513" s="17"/>
      <c r="Z513" s="17"/>
      <c r="AA513" s="17"/>
      <c r="AL513" s="17"/>
      <c r="AM513" s="17"/>
      <c r="AN513" s="17"/>
      <c r="AO513" s="17"/>
    </row>
    <row r="514" ht="17.25" customHeight="1">
      <c r="A514" s="19">
        <v>196909.0</v>
      </c>
      <c r="B514" s="26">
        <v>-0.0236</v>
      </c>
      <c r="C514" s="26">
        <v>-0.028037</v>
      </c>
      <c r="D514" s="27">
        <f t="shared" si="7"/>
        <v>-0.004437</v>
      </c>
      <c r="E514" s="28">
        <f t="shared" ref="E514:F514" si="524">LN(1+B514)</f>
        <v>-0.02388294046</v>
      </c>
      <c r="F514" s="28">
        <f t="shared" si="524"/>
        <v>-0.02843754109</v>
      </c>
      <c r="G514" s="27"/>
      <c r="H514" s="27"/>
      <c r="I514" s="28"/>
      <c r="J514" s="28"/>
      <c r="K514" s="28"/>
      <c r="L514" s="28"/>
      <c r="M514" s="29"/>
      <c r="N514" s="40"/>
      <c r="O514" s="40"/>
      <c r="P514" s="40"/>
      <c r="Y514" s="17"/>
      <c r="Z514" s="17"/>
      <c r="AA514" s="17"/>
      <c r="AL514" s="17"/>
      <c r="AM514" s="17"/>
      <c r="AN514" s="17"/>
      <c r="AO514" s="17"/>
    </row>
    <row r="515" ht="17.25" customHeight="1">
      <c r="A515" s="19">
        <v>196910.0</v>
      </c>
      <c r="B515" s="26">
        <v>0.0566</v>
      </c>
      <c r="C515" s="26">
        <v>0.072155</v>
      </c>
      <c r="D515" s="27">
        <f t="shared" si="7"/>
        <v>0.015555</v>
      </c>
      <c r="E515" s="28">
        <f t="shared" ref="E515:F515" si="525">LN(1+B515)</f>
        <v>0.05505620575</v>
      </c>
      <c r="F515" s="28">
        <f t="shared" si="525"/>
        <v>0.06967064175</v>
      </c>
      <c r="G515" s="27"/>
      <c r="H515" s="27"/>
      <c r="I515" s="28"/>
      <c r="J515" s="28"/>
      <c r="K515" s="28"/>
      <c r="L515" s="28"/>
      <c r="M515" s="29"/>
      <c r="N515" s="40"/>
      <c r="O515" s="40"/>
      <c r="P515" s="40"/>
      <c r="Y515" s="17"/>
      <c r="Z515" s="17"/>
      <c r="AA515" s="17"/>
      <c r="AL515" s="17"/>
      <c r="AM515" s="17"/>
      <c r="AN515" s="17"/>
      <c r="AO515" s="17"/>
    </row>
    <row r="516" ht="17.25" customHeight="1">
      <c r="A516" s="19">
        <v>196911.0</v>
      </c>
      <c r="B516" s="26">
        <v>-0.0327</v>
      </c>
      <c r="C516" s="26">
        <v>-0.063987</v>
      </c>
      <c r="D516" s="27">
        <f t="shared" si="7"/>
        <v>-0.031287</v>
      </c>
      <c r="E516" s="28">
        <f t="shared" ref="E516:F516" si="526">LN(1+B516)</f>
        <v>-0.03324659379</v>
      </c>
      <c r="F516" s="28">
        <f t="shared" si="526"/>
        <v>-0.06612591371</v>
      </c>
      <c r="G516" s="27"/>
      <c r="H516" s="27"/>
      <c r="I516" s="28"/>
      <c r="J516" s="28"/>
      <c r="K516" s="28"/>
      <c r="L516" s="28"/>
      <c r="M516" s="29"/>
      <c r="N516" s="40"/>
      <c r="O516" s="40"/>
      <c r="P516" s="40"/>
      <c r="Y516" s="17"/>
      <c r="Z516" s="17"/>
      <c r="AA516" s="17"/>
      <c r="AL516" s="17"/>
      <c r="AM516" s="17"/>
      <c r="AN516" s="17"/>
      <c r="AO516" s="17"/>
    </row>
    <row r="517" ht="17.25" customHeight="1">
      <c r="A517" s="19">
        <v>196912.0</v>
      </c>
      <c r="B517" s="26">
        <v>-0.0199</v>
      </c>
      <c r="C517" s="26">
        <v>-0.063757</v>
      </c>
      <c r="D517" s="27">
        <f t="shared" si="7"/>
        <v>-0.043857</v>
      </c>
      <c r="E517" s="28">
        <f t="shared" ref="E517:F517" si="527">LN(1+B517)</f>
        <v>-0.02010067171</v>
      </c>
      <c r="F517" s="28">
        <f t="shared" si="527"/>
        <v>-0.06588022081</v>
      </c>
      <c r="G517" s="27"/>
      <c r="H517" s="27"/>
      <c r="I517" s="28"/>
      <c r="J517" s="28"/>
      <c r="K517" s="28"/>
      <c r="L517" s="28"/>
      <c r="M517" s="29"/>
      <c r="N517" s="40"/>
      <c r="O517" s="40"/>
      <c r="P517" s="40"/>
      <c r="Y517" s="17"/>
      <c r="Z517" s="17"/>
      <c r="AA517" s="17"/>
      <c r="AL517" s="17"/>
      <c r="AM517" s="17"/>
      <c r="AN517" s="17"/>
      <c r="AO517" s="17"/>
    </row>
    <row r="518" ht="17.25" customHeight="1">
      <c r="A518" s="19">
        <v>197001.0</v>
      </c>
      <c r="B518" s="26">
        <v>-0.075</v>
      </c>
      <c r="C518" s="26">
        <v>-0.022378</v>
      </c>
      <c r="D518" s="27">
        <f t="shared" si="7"/>
        <v>0.052622</v>
      </c>
      <c r="E518" s="28">
        <f t="shared" ref="E518:F518" si="528">LN(1+B518)</f>
        <v>-0.07796154147</v>
      </c>
      <c r="F518" s="28">
        <f t="shared" si="528"/>
        <v>-0.02263218673</v>
      </c>
      <c r="G518" s="27"/>
      <c r="H518" s="27"/>
      <c r="I518" s="28"/>
      <c r="J518" s="28"/>
      <c r="K518" s="28"/>
      <c r="L518" s="28"/>
      <c r="M518" s="29"/>
      <c r="N518" s="40"/>
      <c r="O518" s="40"/>
      <c r="P518" s="40"/>
      <c r="Y518" s="17"/>
      <c r="Z518" s="17"/>
      <c r="AA518" s="17"/>
      <c r="AL518" s="17"/>
      <c r="AM518" s="17"/>
      <c r="AN518" s="17"/>
      <c r="AO518" s="17"/>
    </row>
    <row r="519" ht="17.25" customHeight="1">
      <c r="A519" s="19">
        <v>197002.0</v>
      </c>
      <c r="B519" s="26">
        <v>0.0575</v>
      </c>
      <c r="C519" s="26">
        <v>0.061774</v>
      </c>
      <c r="D519" s="27">
        <f t="shared" si="7"/>
        <v>0.004274</v>
      </c>
      <c r="E519" s="28">
        <f t="shared" ref="E519:F519" si="529">LN(1+B519)</f>
        <v>0.05590763194</v>
      </c>
      <c r="F519" s="28">
        <f t="shared" si="529"/>
        <v>0.05994109415</v>
      </c>
      <c r="G519" s="27"/>
      <c r="H519" s="27"/>
      <c r="I519" s="28"/>
      <c r="J519" s="28"/>
      <c r="K519" s="28"/>
      <c r="L519" s="28"/>
      <c r="M519" s="29"/>
      <c r="N519" s="40"/>
      <c r="O519" s="40"/>
      <c r="P519" s="40"/>
      <c r="Y519" s="17"/>
      <c r="Z519" s="17"/>
      <c r="AA519" s="17"/>
      <c r="AL519" s="17"/>
      <c r="AM519" s="17"/>
      <c r="AN519" s="17"/>
      <c r="AO519" s="17"/>
    </row>
    <row r="520" ht="17.25" customHeight="1">
      <c r="A520" s="19">
        <v>197003.0</v>
      </c>
      <c r="B520" s="26">
        <v>-0.0049</v>
      </c>
      <c r="C520" s="26">
        <v>7.46E-4</v>
      </c>
      <c r="D520" s="27">
        <f t="shared" si="7"/>
        <v>0.005646</v>
      </c>
      <c r="E520" s="28">
        <f t="shared" ref="E520:F520" si="530">LN(1+B520)</f>
        <v>-0.004912044361</v>
      </c>
      <c r="F520" s="28">
        <f t="shared" si="530"/>
        <v>0.0007457218803</v>
      </c>
      <c r="G520" s="27"/>
      <c r="H520" s="27"/>
      <c r="I520" s="28"/>
      <c r="J520" s="28"/>
      <c r="K520" s="28"/>
      <c r="L520" s="28"/>
      <c r="M520" s="29"/>
      <c r="N520" s="40"/>
      <c r="O520" s="40"/>
      <c r="P520" s="40"/>
      <c r="Y520" s="17"/>
      <c r="Z520" s="17"/>
      <c r="AA520" s="17"/>
      <c r="AL520" s="17"/>
      <c r="AM520" s="17"/>
      <c r="AN520" s="17"/>
      <c r="AO520" s="17"/>
    </row>
    <row r="521" ht="17.25" customHeight="1">
      <c r="A521" s="19">
        <v>197004.0</v>
      </c>
      <c r="B521" s="26">
        <v>-0.105</v>
      </c>
      <c r="C521" s="26">
        <v>-0.112213</v>
      </c>
      <c r="D521" s="27">
        <f t="shared" si="7"/>
        <v>-0.007213</v>
      </c>
      <c r="E521" s="28">
        <f t="shared" ref="E521:F521" si="531">LN(1+B521)</f>
        <v>-0.1109315607</v>
      </c>
      <c r="F521" s="28">
        <f t="shared" si="531"/>
        <v>-0.1190234296</v>
      </c>
      <c r="G521" s="27"/>
      <c r="H521" s="27"/>
      <c r="I521" s="28"/>
      <c r="J521" s="28"/>
      <c r="K521" s="28"/>
      <c r="L521" s="28"/>
      <c r="M521" s="29"/>
      <c r="N521" s="40"/>
      <c r="O521" s="40"/>
      <c r="P521" s="40"/>
      <c r="Y521" s="17"/>
      <c r="Z521" s="17"/>
      <c r="AA521" s="17"/>
      <c r="AL521" s="17"/>
      <c r="AM521" s="17"/>
      <c r="AN521" s="17"/>
      <c r="AO521" s="17"/>
    </row>
    <row r="522" ht="17.25" customHeight="1">
      <c r="A522" s="19">
        <v>197005.0</v>
      </c>
      <c r="B522" s="26">
        <v>-0.0639</v>
      </c>
      <c r="C522" s="26">
        <v>-0.080596</v>
      </c>
      <c r="D522" s="27">
        <f t="shared" si="7"/>
        <v>-0.016696</v>
      </c>
      <c r="E522" s="28">
        <f t="shared" ref="E522:F522" si="532">LN(1+B522)</f>
        <v>-0.0660329706</v>
      </c>
      <c r="F522" s="28">
        <f t="shared" si="532"/>
        <v>-0.08402964496</v>
      </c>
      <c r="G522" s="27"/>
      <c r="H522" s="27"/>
      <c r="I522" s="28"/>
      <c r="J522" s="28"/>
      <c r="K522" s="28"/>
      <c r="L522" s="28"/>
      <c r="M522" s="29"/>
      <c r="N522" s="40"/>
      <c r="O522" s="40"/>
      <c r="P522" s="40"/>
      <c r="Y522" s="17"/>
      <c r="Z522" s="17"/>
      <c r="AA522" s="17"/>
      <c r="AL522" s="17"/>
      <c r="AM522" s="17"/>
      <c r="AN522" s="17"/>
      <c r="AO522" s="17"/>
    </row>
    <row r="523" ht="17.25" customHeight="1">
      <c r="A523" s="19">
        <v>197006.0</v>
      </c>
      <c r="B523" s="26">
        <v>-0.0521</v>
      </c>
      <c r="C523" s="26">
        <v>-0.060213</v>
      </c>
      <c r="D523" s="27">
        <f t="shared" si="7"/>
        <v>-0.008113</v>
      </c>
      <c r="E523" s="28">
        <f t="shared" ref="E523:F523" si="533">LN(1+B523)</f>
        <v>-0.05350626752</v>
      </c>
      <c r="F523" s="28">
        <f t="shared" si="533"/>
        <v>-0.06210202514</v>
      </c>
      <c r="G523" s="27"/>
      <c r="H523" s="27"/>
      <c r="I523" s="28"/>
      <c r="J523" s="28"/>
      <c r="K523" s="28"/>
      <c r="L523" s="28"/>
      <c r="M523" s="29"/>
      <c r="N523" s="40"/>
      <c r="O523" s="40"/>
      <c r="P523" s="40"/>
      <c r="Y523" s="17"/>
      <c r="Z523" s="17"/>
      <c r="AA523" s="17"/>
      <c r="AL523" s="17"/>
      <c r="AM523" s="17"/>
      <c r="AN523" s="17"/>
      <c r="AO523" s="17"/>
    </row>
    <row r="524" ht="17.25" customHeight="1">
      <c r="A524" s="19">
        <v>197007.0</v>
      </c>
      <c r="B524" s="26">
        <v>0.0745</v>
      </c>
      <c r="C524" s="26">
        <v>0.06716</v>
      </c>
      <c r="D524" s="27">
        <f t="shared" si="7"/>
        <v>-0.00734</v>
      </c>
      <c r="E524" s="28">
        <f t="shared" ref="E524:F524" si="534">LN(1+B524)</f>
        <v>0.0718554371</v>
      </c>
      <c r="F524" s="28">
        <f t="shared" si="534"/>
        <v>0.06500091422</v>
      </c>
      <c r="G524" s="27"/>
      <c r="H524" s="27"/>
      <c r="I524" s="28"/>
      <c r="J524" s="28"/>
      <c r="K524" s="28"/>
      <c r="L524" s="28"/>
      <c r="M524" s="29"/>
      <c r="N524" s="40"/>
      <c r="O524" s="40"/>
      <c r="P524" s="40"/>
      <c r="Y524" s="17"/>
      <c r="Z524" s="17"/>
      <c r="AA524" s="17"/>
      <c r="AL524" s="17"/>
      <c r="AM524" s="17"/>
      <c r="AN524" s="17"/>
      <c r="AO524" s="17"/>
    </row>
    <row r="525" ht="17.25" customHeight="1">
      <c r="A525" s="19">
        <v>197008.0</v>
      </c>
      <c r="B525" s="26">
        <v>0.0502</v>
      </c>
      <c r="C525" s="26">
        <v>0.066583</v>
      </c>
      <c r="D525" s="27">
        <f t="shared" si="7"/>
        <v>0.016383</v>
      </c>
      <c r="E525" s="28">
        <f t="shared" ref="E525:F525" si="535">LN(1+B525)</f>
        <v>0.04898062222</v>
      </c>
      <c r="F525" s="28">
        <f t="shared" si="535"/>
        <v>0.06446008056</v>
      </c>
      <c r="G525" s="27"/>
      <c r="H525" s="27"/>
      <c r="I525" s="28"/>
      <c r="J525" s="28"/>
      <c r="K525" s="28"/>
      <c r="L525" s="28"/>
      <c r="M525" s="29"/>
      <c r="N525" s="40"/>
      <c r="O525" s="40"/>
      <c r="P525" s="40"/>
      <c r="Y525" s="17"/>
      <c r="Z525" s="17"/>
      <c r="AA525" s="17"/>
      <c r="AL525" s="17"/>
      <c r="AM525" s="17"/>
      <c r="AN525" s="17"/>
      <c r="AO525" s="17"/>
    </row>
    <row r="526" ht="17.25" customHeight="1">
      <c r="A526" s="19">
        <v>197009.0</v>
      </c>
      <c r="B526" s="26">
        <v>0.0472</v>
      </c>
      <c r="C526" s="26">
        <v>0.09486</v>
      </c>
      <c r="D526" s="27">
        <f t="shared" si="7"/>
        <v>0.04766</v>
      </c>
      <c r="E526" s="28">
        <f t="shared" ref="E526:F526" si="536">LN(1+B526)</f>
        <v>0.04611993561</v>
      </c>
      <c r="F526" s="28">
        <f t="shared" si="536"/>
        <v>0.09062650121</v>
      </c>
      <c r="G526" s="27"/>
      <c r="H526" s="27"/>
      <c r="I526" s="28"/>
      <c r="J526" s="28"/>
      <c r="K526" s="28"/>
      <c r="L526" s="28"/>
      <c r="M526" s="29"/>
      <c r="N526" s="40"/>
      <c r="O526" s="40"/>
      <c r="P526" s="40"/>
      <c r="Y526" s="17"/>
      <c r="Z526" s="17"/>
      <c r="AA526" s="17"/>
      <c r="AL526" s="17"/>
      <c r="AM526" s="17"/>
      <c r="AN526" s="17"/>
      <c r="AO526" s="17"/>
    </row>
    <row r="527" ht="17.25" customHeight="1">
      <c r="A527" s="19">
        <v>197010.0</v>
      </c>
      <c r="B527" s="26">
        <v>-0.0182</v>
      </c>
      <c r="C527" s="26">
        <v>-0.040544</v>
      </c>
      <c r="D527" s="27">
        <f t="shared" si="7"/>
        <v>-0.022344</v>
      </c>
      <c r="E527" s="28">
        <f t="shared" ref="E527:F527" si="537">LN(1+B527)</f>
        <v>-0.01836765736</v>
      </c>
      <c r="F527" s="28">
        <f t="shared" si="537"/>
        <v>-0.0413888218</v>
      </c>
      <c r="G527" s="27"/>
      <c r="H527" s="27"/>
      <c r="I527" s="28"/>
      <c r="J527" s="28"/>
      <c r="K527" s="28"/>
      <c r="L527" s="28"/>
      <c r="M527" s="29"/>
      <c r="N527" s="40"/>
      <c r="O527" s="40"/>
      <c r="P527" s="40"/>
      <c r="Y527" s="17"/>
      <c r="Z527" s="17"/>
      <c r="AA527" s="17"/>
      <c r="AL527" s="17"/>
      <c r="AM527" s="17"/>
      <c r="AN527" s="17"/>
      <c r="AO527" s="17"/>
    </row>
    <row r="528" ht="17.25" customHeight="1">
      <c r="A528" s="19">
        <v>197011.0</v>
      </c>
      <c r="B528" s="26">
        <v>0.0506</v>
      </c>
      <c r="C528" s="26">
        <v>0.026207</v>
      </c>
      <c r="D528" s="27">
        <f t="shared" si="7"/>
        <v>-0.024393</v>
      </c>
      <c r="E528" s="28">
        <f t="shared" ref="E528:F528" si="538">LN(1+B528)</f>
        <v>0.04936142954</v>
      </c>
      <c r="F528" s="28">
        <f t="shared" si="538"/>
        <v>0.02586948078</v>
      </c>
      <c r="G528" s="27"/>
      <c r="H528" s="27"/>
      <c r="I528" s="28"/>
      <c r="J528" s="28"/>
      <c r="K528" s="28"/>
      <c r="L528" s="28"/>
      <c r="M528" s="29"/>
      <c r="N528" s="40"/>
      <c r="O528" s="40"/>
      <c r="P528" s="40"/>
      <c r="Y528" s="17"/>
      <c r="Z528" s="17"/>
      <c r="AA528" s="17"/>
      <c r="AL528" s="17"/>
      <c r="AM528" s="17"/>
      <c r="AN528" s="17"/>
      <c r="AO528" s="17"/>
    </row>
    <row r="529" ht="17.25" customHeight="1">
      <c r="A529" s="19">
        <v>197012.0</v>
      </c>
      <c r="B529" s="26">
        <v>0.0614</v>
      </c>
      <c r="C529" s="26">
        <v>0.093216</v>
      </c>
      <c r="D529" s="27">
        <f t="shared" si="7"/>
        <v>0.031816</v>
      </c>
      <c r="E529" s="28">
        <f t="shared" ref="E529:F529" si="539">LN(1+B529)</f>
        <v>0.05958879141</v>
      </c>
      <c r="F529" s="28">
        <f t="shared" si="539"/>
        <v>0.0891238109</v>
      </c>
      <c r="G529" s="27"/>
      <c r="H529" s="27"/>
      <c r="I529" s="28"/>
      <c r="J529" s="28"/>
      <c r="K529" s="28"/>
      <c r="L529" s="28"/>
      <c r="M529" s="29"/>
      <c r="N529" s="40"/>
      <c r="O529" s="40"/>
      <c r="P529" s="40"/>
      <c r="Y529" s="17"/>
      <c r="Z529" s="17"/>
      <c r="AA529" s="17"/>
      <c r="AL529" s="17"/>
      <c r="AM529" s="17"/>
      <c r="AN529" s="17"/>
      <c r="AO529" s="17"/>
    </row>
    <row r="530" ht="17.25" customHeight="1">
      <c r="A530" s="19">
        <v>197101.0</v>
      </c>
      <c r="B530" s="26">
        <v>0.0522</v>
      </c>
      <c r="C530" s="26">
        <v>0.125174</v>
      </c>
      <c r="D530" s="27">
        <f t="shared" si="7"/>
        <v>0.072974</v>
      </c>
      <c r="E530" s="28">
        <f t="shared" ref="E530:F530" si="540">LN(1+B530)</f>
        <v>0.05088321031</v>
      </c>
      <c r="F530" s="28">
        <f t="shared" si="540"/>
        <v>0.1179376904</v>
      </c>
      <c r="G530" s="27"/>
      <c r="H530" s="27"/>
      <c r="I530" s="28"/>
      <c r="J530" s="28"/>
      <c r="K530" s="28"/>
      <c r="L530" s="28"/>
      <c r="M530" s="29"/>
      <c r="N530" s="40"/>
      <c r="O530" s="40"/>
      <c r="P530" s="40"/>
      <c r="Y530" s="17"/>
      <c r="Z530" s="17"/>
      <c r="AA530" s="17"/>
      <c r="AL530" s="17"/>
      <c r="AM530" s="17"/>
      <c r="AN530" s="17"/>
      <c r="AO530" s="17"/>
    </row>
    <row r="531" ht="17.25" customHeight="1">
      <c r="A531" s="19">
        <v>197102.0</v>
      </c>
      <c r="B531" s="26">
        <v>0.0174</v>
      </c>
      <c r="C531" s="26">
        <v>0.023794</v>
      </c>
      <c r="D531" s="27">
        <f t="shared" si="7"/>
        <v>0.006394</v>
      </c>
      <c r="E531" s="28">
        <f t="shared" ref="E531:F531" si="541">LN(1+B531)</f>
        <v>0.01725035341</v>
      </c>
      <c r="F531" s="28">
        <f t="shared" si="541"/>
        <v>0.0235153345</v>
      </c>
      <c r="G531" s="27"/>
      <c r="H531" s="27"/>
      <c r="I531" s="28"/>
      <c r="J531" s="28"/>
      <c r="K531" s="28"/>
      <c r="L531" s="28"/>
      <c r="M531" s="29"/>
      <c r="N531" s="40"/>
      <c r="O531" s="40"/>
      <c r="P531" s="40"/>
      <c r="Y531" s="17"/>
      <c r="Z531" s="17"/>
      <c r="AA531" s="17"/>
      <c r="AL531" s="17"/>
      <c r="AM531" s="17"/>
      <c r="AN531" s="17"/>
      <c r="AO531" s="17"/>
    </row>
    <row r="532" ht="17.25" customHeight="1">
      <c r="A532" s="19">
        <v>197103.0</v>
      </c>
      <c r="B532" s="26">
        <v>0.0443</v>
      </c>
      <c r="C532" s="26">
        <v>0.048168</v>
      </c>
      <c r="D532" s="27">
        <f t="shared" si="7"/>
        <v>0.003868</v>
      </c>
      <c r="E532" s="28">
        <f t="shared" ref="E532:F532" si="542">LN(1+B532)</f>
        <v>0.0433468045</v>
      </c>
      <c r="F532" s="28">
        <f t="shared" si="542"/>
        <v>0.04704387839</v>
      </c>
      <c r="G532" s="27"/>
      <c r="H532" s="27"/>
      <c r="I532" s="28"/>
      <c r="J532" s="28"/>
      <c r="K532" s="28"/>
      <c r="L532" s="28"/>
      <c r="M532" s="29"/>
      <c r="N532" s="40"/>
      <c r="O532" s="40"/>
      <c r="P532" s="40"/>
      <c r="Y532" s="17"/>
      <c r="Z532" s="17"/>
      <c r="AA532" s="17"/>
      <c r="AL532" s="17"/>
      <c r="AM532" s="17"/>
      <c r="AN532" s="17"/>
      <c r="AO532" s="17"/>
    </row>
    <row r="533" ht="17.25" customHeight="1">
      <c r="A533" s="19">
        <v>197104.0</v>
      </c>
      <c r="B533" s="26">
        <v>0.0343</v>
      </c>
      <c r="C533" s="26">
        <v>0.032397</v>
      </c>
      <c r="D533" s="27">
        <f t="shared" si="7"/>
        <v>-0.001903</v>
      </c>
      <c r="E533" s="28">
        <f t="shared" ref="E533:F533" si="543">LN(1+B533)</f>
        <v>0.0337248694</v>
      </c>
      <c r="F533" s="28">
        <f t="shared" si="543"/>
        <v>0.03188328301</v>
      </c>
      <c r="G533" s="27"/>
      <c r="H533" s="27"/>
      <c r="I533" s="28"/>
      <c r="J533" s="28"/>
      <c r="K533" s="28"/>
      <c r="L533" s="28"/>
      <c r="M533" s="29"/>
      <c r="N533" s="40"/>
      <c r="O533" s="40"/>
      <c r="P533" s="40"/>
      <c r="Y533" s="17"/>
      <c r="Z533" s="17"/>
      <c r="AA533" s="17"/>
      <c r="AL533" s="17"/>
      <c r="AM533" s="17"/>
      <c r="AN533" s="17"/>
      <c r="AO533" s="17"/>
    </row>
    <row r="534" ht="17.25" customHeight="1">
      <c r="A534" s="19">
        <v>197105.0</v>
      </c>
      <c r="B534" s="26">
        <v>-0.0369</v>
      </c>
      <c r="C534" s="26">
        <v>-0.05101</v>
      </c>
      <c r="D534" s="27">
        <f t="shared" si="7"/>
        <v>-0.01411</v>
      </c>
      <c r="E534" s="28">
        <f t="shared" ref="E534:F534" si="544">LN(1+B534)</f>
        <v>-0.03759803042</v>
      </c>
      <c r="F534" s="28">
        <f t="shared" si="544"/>
        <v>-0.05235701784</v>
      </c>
      <c r="G534" s="27"/>
      <c r="H534" s="27"/>
      <c r="I534" s="28"/>
      <c r="J534" s="28"/>
      <c r="K534" s="28"/>
      <c r="L534" s="28"/>
      <c r="M534" s="29"/>
      <c r="N534" s="40"/>
      <c r="O534" s="40"/>
      <c r="P534" s="40"/>
      <c r="Y534" s="17"/>
      <c r="Z534" s="17"/>
      <c r="AA534" s="17"/>
      <c r="AL534" s="17"/>
      <c r="AM534" s="17"/>
      <c r="AN534" s="17"/>
      <c r="AO534" s="17"/>
    </row>
    <row r="535" ht="17.25" customHeight="1">
      <c r="A535" s="19">
        <v>197106.0</v>
      </c>
      <c r="B535" s="26">
        <v>0.0027</v>
      </c>
      <c r="C535" s="26">
        <v>-0.022472</v>
      </c>
      <c r="D535" s="27">
        <f t="shared" si="7"/>
        <v>-0.025172</v>
      </c>
      <c r="E535" s="28">
        <f t="shared" ref="E535:F535" si="545">LN(1+B535)</f>
        <v>0.002696361548</v>
      </c>
      <c r="F535" s="28">
        <f t="shared" si="545"/>
        <v>-0.02272834303</v>
      </c>
      <c r="G535" s="27"/>
      <c r="H535" s="27"/>
      <c r="I535" s="28"/>
      <c r="J535" s="28"/>
      <c r="K535" s="28"/>
      <c r="L535" s="28"/>
      <c r="M535" s="29"/>
      <c r="N535" s="40"/>
      <c r="O535" s="40"/>
      <c r="P535" s="40"/>
      <c r="Y535" s="17"/>
      <c r="Z535" s="17"/>
      <c r="AA535" s="17"/>
      <c r="AL535" s="17"/>
      <c r="AM535" s="17"/>
      <c r="AN535" s="17"/>
      <c r="AO535" s="17"/>
    </row>
    <row r="536" ht="17.25" customHeight="1">
      <c r="A536" s="19">
        <v>197107.0</v>
      </c>
      <c r="B536" s="26">
        <v>-0.041</v>
      </c>
      <c r="C536" s="26">
        <v>-0.058546</v>
      </c>
      <c r="D536" s="27">
        <f t="shared" si="7"/>
        <v>-0.017546</v>
      </c>
      <c r="E536" s="28">
        <f t="shared" ref="E536:F536" si="546">LN(1+B536)</f>
        <v>-0.0418642041</v>
      </c>
      <c r="F536" s="28">
        <f t="shared" si="546"/>
        <v>-0.06032979028</v>
      </c>
      <c r="G536" s="27"/>
      <c r="H536" s="27"/>
      <c r="I536" s="28"/>
      <c r="J536" s="28"/>
      <c r="K536" s="28"/>
      <c r="L536" s="28"/>
      <c r="M536" s="29"/>
      <c r="N536" s="40"/>
      <c r="O536" s="40"/>
      <c r="P536" s="40"/>
      <c r="Y536" s="17"/>
      <c r="Z536" s="17"/>
      <c r="AA536" s="17"/>
      <c r="AL536" s="17"/>
      <c r="AM536" s="17"/>
      <c r="AN536" s="17"/>
      <c r="AO536" s="17"/>
    </row>
    <row r="537" ht="17.25" customHeight="1">
      <c r="A537" s="19">
        <v>197108.0</v>
      </c>
      <c r="B537" s="26">
        <v>0.0426</v>
      </c>
      <c r="C537" s="26">
        <v>0.065584</v>
      </c>
      <c r="D537" s="27">
        <f t="shared" si="7"/>
        <v>0.022984</v>
      </c>
      <c r="E537" s="28">
        <f t="shared" ref="E537:F537" si="547">LN(1+B537)</f>
        <v>0.04171759335</v>
      </c>
      <c r="F537" s="28">
        <f t="shared" si="547"/>
        <v>0.06352300568</v>
      </c>
      <c r="G537" s="27"/>
      <c r="H537" s="27"/>
      <c r="I537" s="28"/>
      <c r="J537" s="28"/>
      <c r="K537" s="28"/>
      <c r="L537" s="28"/>
      <c r="M537" s="29"/>
      <c r="N537" s="40"/>
      <c r="O537" s="40"/>
      <c r="P537" s="40"/>
      <c r="Y537" s="17"/>
      <c r="Z537" s="17"/>
      <c r="AA537" s="17"/>
      <c r="AL537" s="17"/>
      <c r="AM537" s="17"/>
      <c r="AN537" s="17"/>
      <c r="AO537" s="17"/>
    </row>
    <row r="538" ht="17.25" customHeight="1">
      <c r="A538" s="19">
        <v>197109.0</v>
      </c>
      <c r="B538" s="26">
        <v>-0.0048</v>
      </c>
      <c r="C538" s="26">
        <v>-0.020224</v>
      </c>
      <c r="D538" s="27">
        <f t="shared" si="7"/>
        <v>-0.015424</v>
      </c>
      <c r="E538" s="28">
        <f t="shared" ref="E538:F538" si="548">LN(1+B538)</f>
        <v>-0.004811556997</v>
      </c>
      <c r="F538" s="28">
        <f t="shared" si="548"/>
        <v>-0.02043130487</v>
      </c>
      <c r="G538" s="27"/>
      <c r="H538" s="27"/>
      <c r="I538" s="28"/>
      <c r="J538" s="28"/>
      <c r="K538" s="28"/>
      <c r="L538" s="28"/>
      <c r="M538" s="29"/>
      <c r="N538" s="40"/>
      <c r="O538" s="40"/>
      <c r="P538" s="40"/>
      <c r="Y538" s="17"/>
      <c r="Z538" s="17"/>
      <c r="AA538" s="17"/>
      <c r="AL538" s="17"/>
      <c r="AM538" s="17"/>
      <c r="AN538" s="17"/>
      <c r="AO538" s="17"/>
    </row>
    <row r="539" ht="17.25" customHeight="1">
      <c r="A539" s="19">
        <v>197110.0</v>
      </c>
      <c r="B539" s="26">
        <v>-0.0405</v>
      </c>
      <c r="C539" s="26">
        <v>-0.065569</v>
      </c>
      <c r="D539" s="27">
        <f t="shared" si="7"/>
        <v>-0.025069</v>
      </c>
      <c r="E539" s="28">
        <f t="shared" ref="E539:F539" si="549">LN(1+B539)</f>
        <v>-0.04134296353</v>
      </c>
      <c r="F539" s="28">
        <f t="shared" si="549"/>
        <v>-0.06781749109</v>
      </c>
      <c r="G539" s="27"/>
      <c r="H539" s="27"/>
      <c r="I539" s="28"/>
      <c r="J539" s="28"/>
      <c r="K539" s="28"/>
      <c r="L539" s="28"/>
      <c r="M539" s="29"/>
      <c r="N539" s="40"/>
      <c r="O539" s="40"/>
      <c r="P539" s="40"/>
      <c r="Y539" s="17"/>
      <c r="Z539" s="17"/>
      <c r="AA539" s="17"/>
      <c r="AL539" s="17"/>
      <c r="AM539" s="17"/>
      <c r="AN539" s="17"/>
      <c r="AO539" s="17"/>
    </row>
    <row r="540" ht="17.25" customHeight="1">
      <c r="A540" s="19">
        <v>197111.0</v>
      </c>
      <c r="B540" s="26">
        <v>-9.0E-4</v>
      </c>
      <c r="C540" s="26">
        <v>-0.040116</v>
      </c>
      <c r="D540" s="27">
        <f t="shared" si="7"/>
        <v>-0.039216</v>
      </c>
      <c r="E540" s="28">
        <f t="shared" ref="E540:F540" si="550">LN(1+B540)</f>
        <v>-0.0009004052432</v>
      </c>
      <c r="F540" s="28">
        <f t="shared" si="550"/>
        <v>-0.04094283515</v>
      </c>
      <c r="G540" s="27"/>
      <c r="H540" s="27"/>
      <c r="I540" s="28"/>
      <c r="J540" s="28"/>
      <c r="K540" s="28"/>
      <c r="L540" s="28"/>
      <c r="M540" s="29"/>
      <c r="N540" s="40"/>
      <c r="O540" s="40"/>
      <c r="P540" s="40"/>
      <c r="Y540" s="17"/>
      <c r="Z540" s="17"/>
      <c r="AA540" s="17"/>
      <c r="AL540" s="17"/>
      <c r="AM540" s="17"/>
      <c r="AN540" s="17"/>
      <c r="AO540" s="17"/>
    </row>
    <row r="541" ht="17.25" customHeight="1">
      <c r="A541" s="19">
        <v>197112.0</v>
      </c>
      <c r="B541" s="26">
        <v>0.0908</v>
      </c>
      <c r="C541" s="26">
        <v>0.121094</v>
      </c>
      <c r="D541" s="27">
        <f t="shared" si="7"/>
        <v>0.030294</v>
      </c>
      <c r="E541" s="28">
        <f t="shared" ref="E541:F541" si="551">LN(1+B541)</f>
        <v>0.08691137199</v>
      </c>
      <c r="F541" s="28">
        <f t="shared" si="551"/>
        <v>0.1143049943</v>
      </c>
      <c r="G541" s="27"/>
      <c r="H541" s="27"/>
      <c r="I541" s="28"/>
      <c r="J541" s="28"/>
      <c r="K541" s="28"/>
      <c r="L541" s="28"/>
      <c r="M541" s="29"/>
      <c r="N541" s="40"/>
      <c r="O541" s="40"/>
      <c r="P541" s="40"/>
      <c r="Y541" s="17"/>
      <c r="Z541" s="17"/>
      <c r="AA541" s="17"/>
      <c r="AL541" s="17"/>
      <c r="AM541" s="17"/>
      <c r="AN541" s="17"/>
      <c r="AO541" s="17"/>
    </row>
    <row r="542" ht="17.25" customHeight="1">
      <c r="A542" s="19">
        <v>197201.0</v>
      </c>
      <c r="B542" s="26">
        <v>0.0278</v>
      </c>
      <c r="C542" s="26">
        <v>0.104402</v>
      </c>
      <c r="D542" s="27">
        <f t="shared" si="7"/>
        <v>0.076602</v>
      </c>
      <c r="E542" s="28">
        <f t="shared" ref="E542:F542" si="552">LN(1+B542)</f>
        <v>0.02742059558</v>
      </c>
      <c r="F542" s="28">
        <f t="shared" si="552"/>
        <v>0.09930401201</v>
      </c>
      <c r="G542" s="27"/>
      <c r="H542" s="27"/>
      <c r="I542" s="28"/>
      <c r="J542" s="28"/>
      <c r="K542" s="28"/>
      <c r="L542" s="28"/>
      <c r="M542" s="29"/>
      <c r="N542" s="40"/>
      <c r="O542" s="40"/>
      <c r="P542" s="40"/>
      <c r="Y542" s="17"/>
      <c r="Z542" s="17"/>
      <c r="AA542" s="17"/>
      <c r="AL542" s="17"/>
      <c r="AM542" s="17"/>
      <c r="AN542" s="17"/>
      <c r="AO542" s="17"/>
    </row>
    <row r="543" ht="17.25" customHeight="1">
      <c r="A543" s="19">
        <v>197202.0</v>
      </c>
      <c r="B543" s="26">
        <v>0.0312</v>
      </c>
      <c r="C543" s="26">
        <v>0.026495</v>
      </c>
      <c r="D543" s="27">
        <f t="shared" si="7"/>
        <v>-0.004705</v>
      </c>
      <c r="E543" s="28">
        <f t="shared" ref="E543:F543" si="553">LN(1+B543)</f>
        <v>0.03072317264</v>
      </c>
      <c r="F543" s="28">
        <f t="shared" si="553"/>
        <v>0.02615008654</v>
      </c>
      <c r="G543" s="27"/>
      <c r="H543" s="27"/>
      <c r="I543" s="28"/>
      <c r="J543" s="28"/>
      <c r="K543" s="28"/>
      <c r="L543" s="28"/>
      <c r="M543" s="29"/>
      <c r="N543" s="40"/>
      <c r="O543" s="40"/>
      <c r="P543" s="40"/>
      <c r="Y543" s="17"/>
      <c r="Z543" s="17"/>
      <c r="AA543" s="17"/>
      <c r="AL543" s="17"/>
      <c r="AM543" s="17"/>
      <c r="AN543" s="17"/>
      <c r="AO543" s="17"/>
    </row>
    <row r="544" ht="17.25" customHeight="1">
      <c r="A544" s="19">
        <v>197203.0</v>
      </c>
      <c r="B544" s="26">
        <v>0.009</v>
      </c>
      <c r="C544" s="26">
        <v>-0.003992</v>
      </c>
      <c r="D544" s="27">
        <f t="shared" si="7"/>
        <v>-0.012992</v>
      </c>
      <c r="E544" s="28">
        <f t="shared" ref="E544:F544" si="554">LN(1+B544)</f>
        <v>0.008959741371</v>
      </c>
      <c r="F544" s="28">
        <f t="shared" si="554"/>
        <v>-0.003999989301</v>
      </c>
      <c r="G544" s="27"/>
      <c r="H544" s="27"/>
      <c r="I544" s="28"/>
      <c r="J544" s="28"/>
      <c r="K544" s="28"/>
      <c r="L544" s="28"/>
      <c r="M544" s="29"/>
      <c r="N544" s="40"/>
      <c r="O544" s="40"/>
      <c r="P544" s="40"/>
      <c r="Y544" s="17"/>
      <c r="Z544" s="17"/>
      <c r="AA544" s="17"/>
      <c r="AL544" s="17"/>
      <c r="AM544" s="17"/>
      <c r="AN544" s="17"/>
      <c r="AO544" s="17"/>
    </row>
    <row r="545" ht="17.25" customHeight="1">
      <c r="A545" s="19">
        <v>197204.0</v>
      </c>
      <c r="B545" s="26">
        <v>0.0058</v>
      </c>
      <c r="C545" s="26">
        <v>0.005068</v>
      </c>
      <c r="D545" s="27">
        <f t="shared" si="7"/>
        <v>-0.000732</v>
      </c>
      <c r="E545" s="28">
        <f t="shared" ref="E545:F545" si="555">LN(1+B545)</f>
        <v>0.005783244756</v>
      </c>
      <c r="F545" s="28">
        <f t="shared" si="555"/>
        <v>0.005055200914</v>
      </c>
      <c r="G545" s="27"/>
      <c r="H545" s="27"/>
      <c r="I545" s="28"/>
      <c r="J545" s="28"/>
      <c r="K545" s="28"/>
      <c r="L545" s="28"/>
      <c r="M545" s="29"/>
      <c r="N545" s="40"/>
      <c r="O545" s="40"/>
      <c r="P545" s="40"/>
      <c r="Y545" s="17"/>
      <c r="Z545" s="17"/>
      <c r="AA545" s="17"/>
      <c r="AL545" s="17"/>
      <c r="AM545" s="17"/>
      <c r="AN545" s="17"/>
      <c r="AO545" s="17"/>
    </row>
    <row r="546" ht="17.25" customHeight="1">
      <c r="A546" s="19">
        <v>197205.0</v>
      </c>
      <c r="B546" s="26">
        <v>0.0155</v>
      </c>
      <c r="C546" s="26">
        <v>-0.026628</v>
      </c>
      <c r="D546" s="27">
        <f t="shared" si="7"/>
        <v>-0.042128</v>
      </c>
      <c r="E546" s="28">
        <f t="shared" ref="E546:F546" si="556">LN(1+B546)</f>
        <v>0.01538110204</v>
      </c>
      <c r="F546" s="28">
        <f t="shared" si="556"/>
        <v>-0.02698894715</v>
      </c>
      <c r="G546" s="27"/>
      <c r="H546" s="27"/>
      <c r="I546" s="28"/>
      <c r="J546" s="28"/>
      <c r="K546" s="28"/>
      <c r="L546" s="28"/>
      <c r="M546" s="29"/>
      <c r="N546" s="40"/>
      <c r="O546" s="40"/>
      <c r="P546" s="40"/>
      <c r="Y546" s="17"/>
      <c r="Z546" s="17"/>
      <c r="AA546" s="17"/>
      <c r="AL546" s="17"/>
      <c r="AM546" s="17"/>
      <c r="AN546" s="17"/>
      <c r="AO546" s="17"/>
    </row>
    <row r="547" ht="17.25" customHeight="1">
      <c r="A547" s="19">
        <v>197206.0</v>
      </c>
      <c r="B547" s="26">
        <v>-0.0214</v>
      </c>
      <c r="C547" s="26">
        <v>-0.031362</v>
      </c>
      <c r="D547" s="27">
        <f t="shared" si="7"/>
        <v>-0.009962</v>
      </c>
      <c r="E547" s="28">
        <f t="shared" ref="E547:F547" si="557">LN(1+B547)</f>
        <v>-0.02163230013</v>
      </c>
      <c r="F547" s="28">
        <f t="shared" si="557"/>
        <v>-0.0318643179</v>
      </c>
      <c r="G547" s="27"/>
      <c r="H547" s="27"/>
      <c r="I547" s="28"/>
      <c r="J547" s="28"/>
      <c r="K547" s="28"/>
      <c r="L547" s="28"/>
      <c r="M547" s="29"/>
      <c r="N547" s="40"/>
      <c r="O547" s="40"/>
      <c r="P547" s="40"/>
      <c r="Y547" s="17"/>
      <c r="Z547" s="17"/>
      <c r="AA547" s="17"/>
      <c r="AL547" s="17"/>
      <c r="AM547" s="17"/>
      <c r="AN547" s="17"/>
      <c r="AO547" s="17"/>
    </row>
    <row r="548" ht="17.25" customHeight="1">
      <c r="A548" s="19">
        <v>197207.0</v>
      </c>
      <c r="B548" s="26">
        <v>-0.0049</v>
      </c>
      <c r="C548" s="26">
        <v>-0.020216</v>
      </c>
      <c r="D548" s="27">
        <f t="shared" si="7"/>
        <v>-0.015316</v>
      </c>
      <c r="E548" s="28">
        <f t="shared" ref="E548:F548" si="558">LN(1+B548)</f>
        <v>-0.004912044361</v>
      </c>
      <c r="F548" s="28">
        <f t="shared" si="558"/>
        <v>-0.02042313977</v>
      </c>
      <c r="G548" s="27"/>
      <c r="H548" s="27"/>
      <c r="I548" s="28"/>
      <c r="J548" s="28"/>
      <c r="K548" s="28"/>
      <c r="L548" s="28"/>
      <c r="M548" s="29"/>
      <c r="N548" s="40"/>
      <c r="O548" s="40"/>
      <c r="P548" s="40"/>
      <c r="Y548" s="17"/>
      <c r="Z548" s="17"/>
      <c r="AA548" s="17"/>
      <c r="AL548" s="17"/>
      <c r="AM548" s="17"/>
      <c r="AN548" s="17"/>
      <c r="AO548" s="17"/>
    </row>
    <row r="549" ht="17.25" customHeight="1">
      <c r="A549" s="19">
        <v>197208.0</v>
      </c>
      <c r="B549" s="26">
        <v>0.0355</v>
      </c>
      <c r="C549" s="26">
        <v>0.025455</v>
      </c>
      <c r="D549" s="27">
        <f t="shared" si="7"/>
        <v>-0.010045</v>
      </c>
      <c r="E549" s="28">
        <f t="shared" ref="E549:F549" si="559">LN(1+B549)</f>
        <v>0.03488440185</v>
      </c>
      <c r="F549" s="28">
        <f t="shared" si="559"/>
        <v>0.02513641653</v>
      </c>
      <c r="G549" s="27"/>
      <c r="H549" s="27"/>
      <c r="I549" s="28"/>
      <c r="J549" s="28"/>
      <c r="K549" s="28"/>
      <c r="L549" s="28"/>
      <c r="M549" s="29"/>
      <c r="N549" s="40"/>
      <c r="O549" s="40"/>
      <c r="P549" s="40"/>
      <c r="Y549" s="17"/>
      <c r="Z549" s="17"/>
      <c r="AA549" s="17"/>
      <c r="AL549" s="17"/>
      <c r="AM549" s="17"/>
      <c r="AN549" s="17"/>
      <c r="AO549" s="17"/>
    </row>
    <row r="550" ht="17.25" customHeight="1">
      <c r="A550" s="19">
        <v>197209.0</v>
      </c>
      <c r="B550" s="26">
        <v>-0.008</v>
      </c>
      <c r="C550" s="26">
        <v>-0.031707</v>
      </c>
      <c r="D550" s="27">
        <f t="shared" si="7"/>
        <v>-0.023707</v>
      </c>
      <c r="E550" s="28">
        <f t="shared" ref="E550:F550" si="560">LN(1+B550)</f>
        <v>-0.008032171697</v>
      </c>
      <c r="F550" s="28">
        <f t="shared" si="560"/>
        <v>-0.03222055156</v>
      </c>
      <c r="G550" s="27"/>
      <c r="H550" s="27"/>
      <c r="I550" s="28"/>
      <c r="J550" s="28"/>
      <c r="K550" s="28"/>
      <c r="L550" s="28"/>
      <c r="M550" s="29"/>
      <c r="N550" s="40"/>
      <c r="O550" s="40"/>
      <c r="P550" s="40"/>
      <c r="Y550" s="17"/>
      <c r="Z550" s="17"/>
      <c r="AA550" s="17"/>
      <c r="AL550" s="17"/>
      <c r="AM550" s="17"/>
      <c r="AN550" s="17"/>
      <c r="AO550" s="17"/>
    </row>
    <row r="551" ht="17.25" customHeight="1">
      <c r="A551" s="19">
        <v>197210.0</v>
      </c>
      <c r="B551" s="26">
        <v>0.0092</v>
      </c>
      <c r="C551" s="26">
        <v>-0.010162</v>
      </c>
      <c r="D551" s="27">
        <f t="shared" si="7"/>
        <v>-0.019362</v>
      </c>
      <c r="E551" s="28">
        <f t="shared" ref="E551:F551" si="561">LN(1+B551)</f>
        <v>0.009157937785</v>
      </c>
      <c r="F551" s="28">
        <f t="shared" si="561"/>
        <v>-0.01021398561</v>
      </c>
      <c r="G551" s="27"/>
      <c r="H551" s="27"/>
      <c r="I551" s="28"/>
      <c r="J551" s="28"/>
      <c r="K551" s="28"/>
      <c r="L551" s="28"/>
      <c r="M551" s="29"/>
      <c r="N551" s="40"/>
      <c r="O551" s="40"/>
      <c r="P551" s="40"/>
      <c r="Y551" s="17"/>
      <c r="Z551" s="17"/>
      <c r="AA551" s="17"/>
      <c r="AL551" s="17"/>
      <c r="AM551" s="17"/>
      <c r="AN551" s="17"/>
      <c r="AO551" s="17"/>
    </row>
    <row r="552" ht="17.25" customHeight="1">
      <c r="A552" s="19">
        <v>197211.0</v>
      </c>
      <c r="B552" s="26">
        <v>0.0497</v>
      </c>
      <c r="C552" s="26">
        <v>0.063656</v>
      </c>
      <c r="D552" s="27">
        <f t="shared" si="7"/>
        <v>0.013956</v>
      </c>
      <c r="E552" s="28">
        <f t="shared" ref="E552:F552" si="562">LN(1+B552)</f>
        <v>0.04850440906</v>
      </c>
      <c r="F552" s="28">
        <f t="shared" si="562"/>
        <v>0.06171203037</v>
      </c>
      <c r="G552" s="27"/>
      <c r="H552" s="27"/>
      <c r="I552" s="28"/>
      <c r="J552" s="28"/>
      <c r="K552" s="28"/>
      <c r="L552" s="28"/>
      <c r="M552" s="29"/>
      <c r="N552" s="40"/>
      <c r="O552" s="40"/>
      <c r="P552" s="40"/>
      <c r="Y552" s="17"/>
      <c r="Z552" s="17"/>
      <c r="AA552" s="17"/>
      <c r="AL552" s="17"/>
      <c r="AM552" s="17"/>
      <c r="AN552" s="17"/>
      <c r="AO552" s="17"/>
    </row>
    <row r="553" ht="17.25" customHeight="1">
      <c r="A553" s="19">
        <v>197212.0</v>
      </c>
      <c r="B553" s="26">
        <v>0.0099</v>
      </c>
      <c r="C553" s="26">
        <v>-0.023004</v>
      </c>
      <c r="D553" s="27">
        <f t="shared" si="7"/>
        <v>-0.032904</v>
      </c>
      <c r="E553" s="28">
        <f t="shared" ref="E553:F553" si="563">LN(1+B553)</f>
        <v>0.00985131605</v>
      </c>
      <c r="F553" s="28">
        <f t="shared" si="563"/>
        <v>-0.02327272111</v>
      </c>
      <c r="G553" s="27"/>
      <c r="H553" s="27"/>
      <c r="I553" s="28"/>
      <c r="J553" s="28"/>
      <c r="K553" s="28"/>
      <c r="L553" s="28"/>
      <c r="M553" s="29"/>
      <c r="N553" s="40"/>
      <c r="O553" s="40"/>
      <c r="P553" s="40"/>
      <c r="Y553" s="17"/>
      <c r="Z553" s="17"/>
      <c r="AA553" s="17"/>
      <c r="AL553" s="17"/>
      <c r="AM553" s="17"/>
      <c r="AN553" s="17"/>
      <c r="AO553" s="17"/>
    </row>
    <row r="554" ht="17.25" customHeight="1">
      <c r="A554" s="19">
        <v>197301.0</v>
      </c>
      <c r="B554" s="26">
        <v>-0.0285</v>
      </c>
      <c r="C554" s="26">
        <v>-0.036856</v>
      </c>
      <c r="D554" s="27">
        <f t="shared" si="7"/>
        <v>-0.008356</v>
      </c>
      <c r="E554" s="28">
        <f t="shared" ref="E554:F554" si="564">LN(1+B554)</f>
        <v>-0.02891401016</v>
      </c>
      <c r="F554" s="28">
        <f t="shared" si="564"/>
        <v>-0.03755234565</v>
      </c>
      <c r="G554" s="27"/>
      <c r="H554" s="27"/>
      <c r="I554" s="28"/>
      <c r="J554" s="28"/>
      <c r="K554" s="28"/>
      <c r="L554" s="28"/>
      <c r="M554" s="29"/>
      <c r="N554" s="40"/>
      <c r="O554" s="40"/>
      <c r="P554" s="40"/>
      <c r="Y554" s="17"/>
      <c r="Z554" s="17"/>
      <c r="AA554" s="17"/>
      <c r="AL554" s="17"/>
      <c r="AM554" s="17"/>
      <c r="AN554" s="17"/>
      <c r="AO554" s="17"/>
    </row>
    <row r="555" ht="17.25" customHeight="1">
      <c r="A555" s="19">
        <v>197302.0</v>
      </c>
      <c r="B555" s="26">
        <v>-0.0444</v>
      </c>
      <c r="C555" s="26">
        <v>-0.058766</v>
      </c>
      <c r="D555" s="27">
        <f t="shared" si="7"/>
        <v>-0.014366</v>
      </c>
      <c r="E555" s="28">
        <f t="shared" ref="E555:F555" si="565">LN(1+B555)</f>
        <v>-0.04541586353</v>
      </c>
      <c r="F555" s="28">
        <f t="shared" si="565"/>
        <v>-0.06056349868</v>
      </c>
      <c r="G555" s="27"/>
      <c r="H555" s="27"/>
      <c r="I555" s="28"/>
      <c r="J555" s="28"/>
      <c r="K555" s="28"/>
      <c r="L555" s="28"/>
      <c r="M555" s="29"/>
      <c r="N555" s="40"/>
      <c r="O555" s="40"/>
      <c r="P555" s="40"/>
      <c r="Y555" s="17"/>
      <c r="Z555" s="17"/>
      <c r="AA555" s="17"/>
      <c r="AL555" s="17"/>
      <c r="AM555" s="17"/>
      <c r="AN555" s="17"/>
      <c r="AO555" s="17"/>
    </row>
    <row r="556" ht="17.25" customHeight="1">
      <c r="A556" s="19">
        <v>197303.0</v>
      </c>
      <c r="B556" s="26">
        <v>-0.0084</v>
      </c>
      <c r="C556" s="26">
        <v>-0.012382</v>
      </c>
      <c r="D556" s="27">
        <f t="shared" si="7"/>
        <v>-0.003982</v>
      </c>
      <c r="E556" s="28">
        <f t="shared" ref="E556:F556" si="566">LN(1+B556)</f>
        <v>-0.008435478821</v>
      </c>
      <c r="F556" s="28">
        <f t="shared" si="566"/>
        <v>-0.01245929567</v>
      </c>
      <c r="G556" s="27"/>
      <c r="H556" s="27"/>
      <c r="I556" s="28"/>
      <c r="J556" s="28"/>
      <c r="K556" s="28"/>
      <c r="L556" s="28"/>
      <c r="M556" s="29"/>
      <c r="N556" s="40"/>
      <c r="O556" s="40"/>
      <c r="P556" s="40"/>
      <c r="Y556" s="17"/>
      <c r="Z556" s="17"/>
      <c r="AA556" s="17"/>
      <c r="AL556" s="17"/>
      <c r="AM556" s="17"/>
      <c r="AN556" s="17"/>
      <c r="AO556" s="17"/>
    </row>
    <row r="557" ht="17.25" customHeight="1">
      <c r="A557" s="19">
        <v>197304.0</v>
      </c>
      <c r="B557" s="26">
        <v>-0.0516</v>
      </c>
      <c r="C557" s="26">
        <v>-0.049955</v>
      </c>
      <c r="D557" s="27">
        <f t="shared" si="7"/>
        <v>0.001645</v>
      </c>
      <c r="E557" s="28">
        <f t="shared" ref="E557:F557" si="567">LN(1+B557)</f>
        <v>-0.05297892479</v>
      </c>
      <c r="F557" s="28">
        <f t="shared" si="567"/>
        <v>-0.05124592709</v>
      </c>
      <c r="G557" s="27"/>
      <c r="H557" s="27"/>
      <c r="I557" s="28"/>
      <c r="J557" s="28"/>
      <c r="K557" s="28"/>
      <c r="L557" s="28"/>
      <c r="M557" s="29"/>
      <c r="N557" s="40"/>
      <c r="O557" s="40"/>
      <c r="P557" s="40"/>
      <c r="Y557" s="17"/>
      <c r="Z557" s="17"/>
      <c r="AA557" s="17"/>
      <c r="AL557" s="17"/>
      <c r="AM557" s="17"/>
      <c r="AN557" s="17"/>
      <c r="AO557" s="17"/>
    </row>
    <row r="558" ht="17.25" customHeight="1">
      <c r="A558" s="19">
        <v>197305.0</v>
      </c>
      <c r="B558" s="26">
        <v>-0.0243</v>
      </c>
      <c r="C558" s="26">
        <v>-0.073584</v>
      </c>
      <c r="D558" s="27">
        <f t="shared" si="7"/>
        <v>-0.049284</v>
      </c>
      <c r="E558" s="28">
        <f t="shared" ref="E558:F558" si="568">LN(1+B558)</f>
        <v>-0.02460011687</v>
      </c>
      <c r="F558" s="28">
        <f t="shared" si="568"/>
        <v>-0.07643190116</v>
      </c>
      <c r="G558" s="27"/>
      <c r="H558" s="27"/>
      <c r="I558" s="28"/>
      <c r="J558" s="28"/>
      <c r="K558" s="28"/>
      <c r="L558" s="28"/>
      <c r="M558" s="29"/>
      <c r="N558" s="40"/>
      <c r="O558" s="40"/>
      <c r="P558" s="40"/>
      <c r="Y558" s="17"/>
      <c r="Z558" s="17"/>
      <c r="AA558" s="17"/>
      <c r="AL558" s="17"/>
      <c r="AM558" s="17"/>
      <c r="AN558" s="17"/>
      <c r="AO558" s="17"/>
    </row>
    <row r="559" ht="17.25" customHeight="1">
      <c r="A559" s="19">
        <v>197306.0</v>
      </c>
      <c r="B559" s="26">
        <v>-0.0106</v>
      </c>
      <c r="C559" s="26">
        <v>-0.026949</v>
      </c>
      <c r="D559" s="27">
        <f t="shared" si="7"/>
        <v>-0.016349</v>
      </c>
      <c r="E559" s="28">
        <f t="shared" ref="E559:F559" si="569">LN(1+B559)</f>
        <v>-0.01065658019</v>
      </c>
      <c r="F559" s="28">
        <f t="shared" si="569"/>
        <v>-0.02731878296</v>
      </c>
      <c r="G559" s="27"/>
      <c r="H559" s="27"/>
      <c r="I559" s="28"/>
      <c r="J559" s="28"/>
      <c r="K559" s="28"/>
      <c r="L559" s="28"/>
      <c r="M559" s="29"/>
      <c r="N559" s="40"/>
      <c r="O559" s="40"/>
      <c r="P559" s="40"/>
      <c r="Y559" s="17"/>
      <c r="Z559" s="17"/>
      <c r="AA559" s="17"/>
      <c r="AL559" s="17"/>
      <c r="AM559" s="17"/>
      <c r="AN559" s="17"/>
      <c r="AO559" s="17"/>
    </row>
    <row r="560" ht="17.25" customHeight="1">
      <c r="A560" s="19">
        <v>197307.0</v>
      </c>
      <c r="B560" s="26">
        <v>0.0569</v>
      </c>
      <c r="C560" s="26">
        <v>0.090944</v>
      </c>
      <c r="D560" s="27">
        <f t="shared" si="7"/>
        <v>0.034044</v>
      </c>
      <c r="E560" s="28">
        <f t="shared" ref="E560:F560" si="570">LN(1+B560)</f>
        <v>0.05534009503</v>
      </c>
      <c r="F560" s="28">
        <f t="shared" si="570"/>
        <v>0.08704337648</v>
      </c>
      <c r="G560" s="27"/>
      <c r="H560" s="27"/>
      <c r="I560" s="28"/>
      <c r="J560" s="28"/>
      <c r="K560" s="28"/>
      <c r="L560" s="28"/>
      <c r="M560" s="29"/>
      <c r="N560" s="40"/>
      <c r="O560" s="40"/>
      <c r="P560" s="40"/>
      <c r="Y560" s="17"/>
      <c r="Z560" s="17"/>
      <c r="AA560" s="17"/>
      <c r="AL560" s="17"/>
      <c r="AM560" s="17"/>
      <c r="AN560" s="17"/>
      <c r="AO560" s="17"/>
    </row>
    <row r="561" ht="17.25" customHeight="1">
      <c r="A561" s="19">
        <v>197308.0</v>
      </c>
      <c r="B561" s="26">
        <v>-0.0312</v>
      </c>
      <c r="C561" s="26">
        <v>-0.040378</v>
      </c>
      <c r="D561" s="27">
        <f t="shared" si="7"/>
        <v>-0.009178</v>
      </c>
      <c r="E561" s="28">
        <f t="shared" ref="E561:F561" si="571">LN(1+B561)</f>
        <v>-0.03169708674</v>
      </c>
      <c r="F561" s="28">
        <f t="shared" si="571"/>
        <v>-0.04121582206</v>
      </c>
      <c r="G561" s="27"/>
      <c r="H561" s="27"/>
      <c r="I561" s="28"/>
      <c r="J561" s="28"/>
      <c r="K561" s="28"/>
      <c r="L561" s="28"/>
      <c r="M561" s="29"/>
      <c r="N561" s="40"/>
      <c r="O561" s="40"/>
      <c r="P561" s="40"/>
      <c r="Y561" s="17"/>
      <c r="Z561" s="17"/>
      <c r="AA561" s="17"/>
      <c r="AL561" s="17"/>
      <c r="AM561" s="17"/>
      <c r="AN561" s="17"/>
      <c r="AO561" s="17"/>
    </row>
    <row r="562" ht="17.25" customHeight="1">
      <c r="A562" s="19">
        <v>197309.0</v>
      </c>
      <c r="B562" s="26">
        <v>0.0543</v>
      </c>
      <c r="C562" s="26">
        <v>0.085459</v>
      </c>
      <c r="D562" s="27">
        <f t="shared" si="7"/>
        <v>0.031159</v>
      </c>
      <c r="E562" s="28">
        <f t="shared" ref="E562:F562" si="572">LN(1+B562)</f>
        <v>0.0528770396</v>
      </c>
      <c r="F562" s="28">
        <f t="shared" si="572"/>
        <v>0.08200293901</v>
      </c>
      <c r="G562" s="27"/>
      <c r="H562" s="27"/>
      <c r="I562" s="28"/>
      <c r="J562" s="28"/>
      <c r="K562" s="28"/>
      <c r="L562" s="28"/>
      <c r="M562" s="29"/>
      <c r="N562" s="40"/>
      <c r="O562" s="40"/>
      <c r="P562" s="40"/>
      <c r="Y562" s="17"/>
      <c r="Z562" s="17"/>
      <c r="AA562" s="17"/>
      <c r="AL562" s="17"/>
      <c r="AM562" s="17"/>
      <c r="AN562" s="17"/>
      <c r="AO562" s="17"/>
    </row>
    <row r="563" ht="17.25" customHeight="1">
      <c r="A563" s="19">
        <v>197310.0</v>
      </c>
      <c r="B563" s="26">
        <v>-0.0018</v>
      </c>
      <c r="C563" s="26">
        <v>0.008485</v>
      </c>
      <c r="D563" s="27">
        <f t="shared" si="7"/>
        <v>0.010285</v>
      </c>
      <c r="E563" s="28">
        <f t="shared" ref="E563:F563" si="573">LN(1+B563)</f>
        <v>-0.001801621947</v>
      </c>
      <c r="F563" s="28">
        <f t="shared" si="573"/>
        <v>0.008449204727</v>
      </c>
      <c r="G563" s="27"/>
      <c r="H563" s="27"/>
      <c r="I563" s="28"/>
      <c r="J563" s="28"/>
      <c r="K563" s="28"/>
      <c r="L563" s="28"/>
      <c r="M563" s="29"/>
      <c r="N563" s="40"/>
      <c r="O563" s="40"/>
      <c r="P563" s="40"/>
      <c r="Y563" s="17"/>
      <c r="Z563" s="17"/>
      <c r="AA563" s="17"/>
      <c r="AL563" s="17"/>
      <c r="AM563" s="17"/>
      <c r="AN563" s="17"/>
      <c r="AO563" s="17"/>
    </row>
    <row r="564" ht="17.25" customHeight="1">
      <c r="A564" s="19">
        <v>197311.0</v>
      </c>
      <c r="B564" s="26">
        <v>-0.1219</v>
      </c>
      <c r="C564" s="26">
        <v>-0.16228</v>
      </c>
      <c r="D564" s="27">
        <f t="shared" si="7"/>
        <v>-0.04038</v>
      </c>
      <c r="E564" s="28">
        <f t="shared" ref="E564:F564" si="574">LN(1+B564)</f>
        <v>-0.1299947966</v>
      </c>
      <c r="F564" s="28">
        <f t="shared" si="574"/>
        <v>-0.1770713632</v>
      </c>
      <c r="G564" s="27"/>
      <c r="H564" s="27"/>
      <c r="I564" s="28"/>
      <c r="J564" s="28"/>
      <c r="K564" s="28"/>
      <c r="L564" s="28"/>
      <c r="M564" s="29"/>
      <c r="N564" s="40"/>
      <c r="O564" s="40"/>
      <c r="P564" s="40"/>
      <c r="Y564" s="17"/>
      <c r="Z564" s="17"/>
      <c r="AA564" s="17"/>
      <c r="AL564" s="17"/>
      <c r="AM564" s="17"/>
      <c r="AN564" s="17"/>
      <c r="AO564" s="17"/>
    </row>
    <row r="565" ht="17.25" customHeight="1">
      <c r="A565" s="19">
        <v>197312.0</v>
      </c>
      <c r="B565" s="26">
        <v>0.0125</v>
      </c>
      <c r="C565" s="26">
        <v>-0.014183</v>
      </c>
      <c r="D565" s="27">
        <f t="shared" si="7"/>
        <v>-0.026683</v>
      </c>
      <c r="E565" s="28">
        <f t="shared" ref="E565:F565" si="575">LN(1+B565)</f>
        <v>0.01242252</v>
      </c>
      <c r="F565" s="28">
        <f t="shared" si="575"/>
        <v>-0.01428453998</v>
      </c>
      <c r="G565" s="27"/>
      <c r="H565" s="27"/>
      <c r="I565" s="28"/>
      <c r="J565" s="28"/>
      <c r="K565" s="28"/>
      <c r="L565" s="28"/>
      <c r="M565" s="29"/>
      <c r="N565" s="40"/>
      <c r="O565" s="40"/>
      <c r="P565" s="40"/>
      <c r="Y565" s="17"/>
      <c r="Z565" s="17"/>
      <c r="AA565" s="17"/>
      <c r="AL565" s="17"/>
      <c r="AM565" s="17"/>
      <c r="AN565" s="17"/>
      <c r="AO565" s="17"/>
    </row>
    <row r="566" ht="17.25" customHeight="1">
      <c r="A566" s="19">
        <v>197401.0</v>
      </c>
      <c r="B566" s="26">
        <v>0.0046</v>
      </c>
      <c r="C566" s="26">
        <v>0.138461</v>
      </c>
      <c r="D566" s="27">
        <f t="shared" si="7"/>
        <v>0.133861</v>
      </c>
      <c r="E566" s="28">
        <f t="shared" ref="E566:F566" si="576">LN(1+B566)</f>
        <v>0.004589452334</v>
      </c>
      <c r="F566" s="28">
        <f t="shared" si="576"/>
        <v>0.1296773503</v>
      </c>
      <c r="G566" s="27"/>
      <c r="H566" s="27"/>
      <c r="I566" s="28"/>
      <c r="J566" s="28"/>
      <c r="K566" s="28"/>
      <c r="L566" s="28"/>
      <c r="M566" s="29"/>
      <c r="N566" s="40"/>
      <c r="O566" s="40"/>
      <c r="P566" s="40"/>
      <c r="Y566" s="17"/>
      <c r="Z566" s="17"/>
      <c r="AA566" s="17"/>
      <c r="AL566" s="17"/>
      <c r="AM566" s="17"/>
      <c r="AN566" s="17"/>
      <c r="AO566" s="17"/>
    </row>
    <row r="567" ht="17.25" customHeight="1">
      <c r="A567" s="19">
        <v>197402.0</v>
      </c>
      <c r="B567" s="26">
        <v>0.0011</v>
      </c>
      <c r="C567" s="26">
        <v>0.018631</v>
      </c>
      <c r="D567" s="27">
        <f t="shared" si="7"/>
        <v>0.017531</v>
      </c>
      <c r="E567" s="28">
        <f t="shared" ref="E567:F567" si="577">LN(1+B567)</f>
        <v>0.001099395443</v>
      </c>
      <c r="F567" s="28">
        <f t="shared" si="577"/>
        <v>0.01845956893</v>
      </c>
      <c r="G567" s="27"/>
      <c r="H567" s="27"/>
      <c r="I567" s="28"/>
      <c r="J567" s="28"/>
      <c r="K567" s="28"/>
      <c r="L567" s="28"/>
      <c r="M567" s="29"/>
      <c r="N567" s="40"/>
      <c r="O567" s="40"/>
      <c r="P567" s="40"/>
      <c r="Y567" s="17"/>
      <c r="Z567" s="17"/>
      <c r="AA567" s="17"/>
      <c r="AL567" s="17"/>
      <c r="AM567" s="17"/>
      <c r="AN567" s="17"/>
      <c r="AO567" s="17"/>
    </row>
    <row r="568" ht="17.25" customHeight="1">
      <c r="A568" s="19">
        <v>197403.0</v>
      </c>
      <c r="B568" s="26">
        <v>-0.0225</v>
      </c>
      <c r="C568" s="26">
        <v>0.004842</v>
      </c>
      <c r="D568" s="27">
        <f t="shared" si="7"/>
        <v>0.027342</v>
      </c>
      <c r="E568" s="28">
        <f t="shared" ref="E568:F568" si="578">LN(1+B568)</f>
        <v>-0.02275698712</v>
      </c>
      <c r="F568" s="28">
        <f t="shared" si="578"/>
        <v>0.004830315221</v>
      </c>
      <c r="G568" s="27"/>
      <c r="H568" s="27"/>
      <c r="I568" s="28"/>
      <c r="J568" s="28"/>
      <c r="K568" s="28"/>
      <c r="L568" s="28"/>
      <c r="M568" s="29"/>
      <c r="N568" s="40"/>
      <c r="O568" s="40"/>
      <c r="P568" s="40"/>
      <c r="Y568" s="17"/>
      <c r="Z568" s="17"/>
      <c r="AA568" s="17"/>
      <c r="AL568" s="17"/>
      <c r="AM568" s="17"/>
      <c r="AN568" s="17"/>
      <c r="AO568" s="17"/>
    </row>
    <row r="569" ht="17.25" customHeight="1">
      <c r="A569" s="19">
        <v>197404.0</v>
      </c>
      <c r="B569" s="26">
        <v>-0.0454</v>
      </c>
      <c r="C569" s="26">
        <v>-0.036342</v>
      </c>
      <c r="D569" s="27">
        <f t="shared" si="7"/>
        <v>0.009058</v>
      </c>
      <c r="E569" s="28">
        <f t="shared" ref="E569:F569" si="579">LN(1+B569)</f>
        <v>-0.04646287441</v>
      </c>
      <c r="F569" s="28">
        <f t="shared" si="579"/>
        <v>-0.0370188191</v>
      </c>
      <c r="G569" s="27"/>
      <c r="H569" s="27"/>
      <c r="I569" s="28"/>
      <c r="J569" s="28"/>
      <c r="K569" s="28"/>
      <c r="L569" s="28"/>
      <c r="M569" s="29"/>
      <c r="N569" s="40"/>
      <c r="O569" s="40"/>
      <c r="P569" s="40"/>
      <c r="Y569" s="17"/>
      <c r="Z569" s="17"/>
      <c r="AA569" s="17"/>
      <c r="AL569" s="17"/>
      <c r="AM569" s="17"/>
      <c r="AN569" s="17"/>
      <c r="AO569" s="17"/>
    </row>
    <row r="570" ht="17.25" customHeight="1">
      <c r="A570" s="19">
        <v>197405.0</v>
      </c>
      <c r="B570" s="26">
        <v>-0.0393</v>
      </c>
      <c r="C570" s="26">
        <v>-0.068701</v>
      </c>
      <c r="D570" s="27">
        <f t="shared" si="7"/>
        <v>-0.029401</v>
      </c>
      <c r="E570" s="28">
        <f t="shared" ref="E570:F570" si="580">LN(1+B570)</f>
        <v>-0.04009309357</v>
      </c>
      <c r="F570" s="28">
        <f t="shared" si="580"/>
        <v>-0.07117489322</v>
      </c>
      <c r="G570" s="27"/>
      <c r="H570" s="27"/>
      <c r="I570" s="28"/>
      <c r="J570" s="28"/>
      <c r="K570" s="28"/>
      <c r="L570" s="28"/>
      <c r="M570" s="29"/>
      <c r="N570" s="40"/>
      <c r="O570" s="40"/>
      <c r="P570" s="40"/>
      <c r="Y570" s="17"/>
      <c r="Z570" s="17"/>
      <c r="AA570" s="17"/>
      <c r="AL570" s="17"/>
      <c r="AM570" s="17"/>
      <c r="AN570" s="17"/>
      <c r="AO570" s="17"/>
    </row>
    <row r="571" ht="17.25" customHeight="1">
      <c r="A571" s="19">
        <v>197406.0</v>
      </c>
      <c r="B571" s="26">
        <v>-0.0223</v>
      </c>
      <c r="C571" s="26">
        <v>-0.011188</v>
      </c>
      <c r="D571" s="27">
        <f t="shared" si="7"/>
        <v>0.011112</v>
      </c>
      <c r="E571" s="28">
        <f t="shared" ref="E571:F571" si="581">LN(1+B571)</f>
        <v>-0.02255240447</v>
      </c>
      <c r="F571" s="28">
        <f t="shared" si="581"/>
        <v>-0.01125105643</v>
      </c>
      <c r="G571" s="27"/>
      <c r="H571" s="27"/>
      <c r="I571" s="28"/>
      <c r="J571" s="28"/>
      <c r="K571" s="28"/>
      <c r="L571" s="28"/>
      <c r="M571" s="29"/>
      <c r="N571" s="40"/>
      <c r="O571" s="40"/>
      <c r="P571" s="40"/>
      <c r="Y571" s="17"/>
      <c r="Z571" s="17"/>
      <c r="AA571" s="17"/>
      <c r="AL571" s="17"/>
      <c r="AM571" s="17"/>
      <c r="AN571" s="17"/>
      <c r="AO571" s="17"/>
    </row>
    <row r="572" ht="17.25" customHeight="1">
      <c r="A572" s="19">
        <v>197407.0</v>
      </c>
      <c r="B572" s="26">
        <v>-0.0735</v>
      </c>
      <c r="C572" s="26">
        <v>-0.030025</v>
      </c>
      <c r="D572" s="27">
        <f t="shared" si="7"/>
        <v>0.043475</v>
      </c>
      <c r="E572" s="28">
        <f t="shared" ref="E572:F572" si="582">LN(1+B572)</f>
        <v>-0.07634123326</v>
      </c>
      <c r="F572" s="28">
        <f t="shared" si="582"/>
        <v>-0.03048498101</v>
      </c>
      <c r="G572" s="27"/>
      <c r="H572" s="27"/>
      <c r="I572" s="28"/>
      <c r="J572" s="28"/>
      <c r="K572" s="28"/>
      <c r="L572" s="28"/>
      <c r="M572" s="29"/>
      <c r="N572" s="40"/>
      <c r="O572" s="40"/>
      <c r="P572" s="40"/>
      <c r="Y572" s="17"/>
      <c r="Z572" s="17"/>
      <c r="AA572" s="17"/>
      <c r="AL572" s="17"/>
      <c r="AM572" s="17"/>
      <c r="AN572" s="17"/>
      <c r="AO572" s="17"/>
    </row>
    <row r="573" ht="17.25" customHeight="1">
      <c r="A573" s="19">
        <v>197408.0</v>
      </c>
      <c r="B573" s="26">
        <v>-0.0875</v>
      </c>
      <c r="C573" s="26">
        <v>-0.073534</v>
      </c>
      <c r="D573" s="27">
        <f t="shared" si="7"/>
        <v>0.013966</v>
      </c>
      <c r="E573" s="28">
        <f t="shared" ref="E573:F573" si="583">LN(1+B573)</f>
        <v>-0.09156719353</v>
      </c>
      <c r="F573" s="28">
        <f t="shared" si="583"/>
        <v>-0.07637793118</v>
      </c>
      <c r="G573" s="27"/>
      <c r="H573" s="27"/>
      <c r="I573" s="28"/>
      <c r="J573" s="28"/>
      <c r="K573" s="28"/>
      <c r="L573" s="28"/>
      <c r="M573" s="29"/>
      <c r="N573" s="40"/>
      <c r="O573" s="40"/>
      <c r="P573" s="40"/>
      <c r="Y573" s="17"/>
      <c r="Z573" s="17"/>
      <c r="AA573" s="17"/>
      <c r="AL573" s="17"/>
      <c r="AM573" s="17"/>
      <c r="AN573" s="17"/>
      <c r="AO573" s="17"/>
    </row>
    <row r="574" ht="17.25" customHeight="1">
      <c r="A574" s="19">
        <v>197409.0</v>
      </c>
      <c r="B574" s="26">
        <v>-0.1096</v>
      </c>
      <c r="C574" s="26">
        <v>-0.073104</v>
      </c>
      <c r="D574" s="27">
        <f t="shared" si="7"/>
        <v>0.036496</v>
      </c>
      <c r="E574" s="28">
        <f t="shared" ref="E574:F574" si="584">LN(1+B574)</f>
        <v>-0.116084479</v>
      </c>
      <c r="F574" s="28">
        <f t="shared" si="584"/>
        <v>-0.07591390957</v>
      </c>
      <c r="G574" s="27"/>
      <c r="H574" s="27"/>
      <c r="I574" s="28"/>
      <c r="J574" s="28"/>
      <c r="K574" s="28"/>
      <c r="L574" s="28"/>
      <c r="M574" s="29"/>
      <c r="N574" s="40"/>
      <c r="O574" s="40"/>
      <c r="P574" s="40"/>
      <c r="Y574" s="17"/>
      <c r="Z574" s="17"/>
      <c r="AA574" s="17"/>
      <c r="AL574" s="17"/>
      <c r="AM574" s="17"/>
      <c r="AN574" s="17"/>
      <c r="AO574" s="17"/>
    </row>
    <row r="575" ht="17.25" customHeight="1">
      <c r="A575" s="19">
        <v>197410.0</v>
      </c>
      <c r="B575" s="26">
        <v>0.1661</v>
      </c>
      <c r="C575" s="26">
        <v>0.080222</v>
      </c>
      <c r="D575" s="27">
        <f t="shared" si="7"/>
        <v>-0.085878</v>
      </c>
      <c r="E575" s="28">
        <f t="shared" ref="E575:F575" si="585">LN(1+B575)</f>
        <v>0.1536648475</v>
      </c>
      <c r="F575" s="28">
        <f t="shared" si="585"/>
        <v>0.07716657557</v>
      </c>
      <c r="G575" s="27"/>
      <c r="H575" s="27"/>
      <c r="I575" s="28"/>
      <c r="J575" s="28"/>
      <c r="K575" s="28"/>
      <c r="L575" s="28"/>
      <c r="M575" s="29"/>
      <c r="N575" s="40"/>
      <c r="O575" s="40"/>
      <c r="P575" s="40"/>
      <c r="Y575" s="17"/>
      <c r="Z575" s="17"/>
      <c r="AA575" s="17"/>
      <c r="AL575" s="17"/>
      <c r="AM575" s="17"/>
      <c r="AN575" s="17"/>
      <c r="AO575" s="17"/>
    </row>
    <row r="576" ht="17.25" customHeight="1">
      <c r="A576" s="19">
        <v>197411.0</v>
      </c>
      <c r="B576" s="26">
        <v>-0.0397</v>
      </c>
      <c r="C576" s="26">
        <v>-0.055392</v>
      </c>
      <c r="D576" s="27">
        <f t="shared" si="7"/>
        <v>-0.015692</v>
      </c>
      <c r="E576" s="28">
        <f t="shared" ref="E576:F576" si="586">LN(1+B576)</f>
        <v>-0.04050954334</v>
      </c>
      <c r="F576" s="28">
        <f t="shared" si="586"/>
        <v>-0.05698525236</v>
      </c>
      <c r="G576" s="27"/>
      <c r="H576" s="27"/>
      <c r="I576" s="28"/>
      <c r="J576" s="28"/>
      <c r="K576" s="28"/>
      <c r="L576" s="28"/>
      <c r="M576" s="29"/>
      <c r="N576" s="40"/>
      <c r="O576" s="40"/>
      <c r="P576" s="40"/>
      <c r="Y576" s="17"/>
      <c r="Z576" s="17"/>
      <c r="AA576" s="17"/>
      <c r="AL576" s="17"/>
      <c r="AM576" s="17"/>
      <c r="AN576" s="17"/>
      <c r="AO576" s="17"/>
    </row>
    <row r="577" ht="17.25" customHeight="1">
      <c r="A577" s="19">
        <v>197412.0</v>
      </c>
      <c r="B577" s="26">
        <v>-0.0275</v>
      </c>
      <c r="C577" s="26">
        <v>-0.076693</v>
      </c>
      <c r="D577" s="27">
        <f t="shared" si="7"/>
        <v>-0.049193</v>
      </c>
      <c r="E577" s="28">
        <f t="shared" ref="E577:F577" si="587">LN(1+B577)</f>
        <v>-0.02788520349</v>
      </c>
      <c r="F577" s="28">
        <f t="shared" si="587"/>
        <v>-0.07979348873</v>
      </c>
      <c r="G577" s="27"/>
      <c r="H577" s="27"/>
      <c r="I577" s="28"/>
      <c r="J577" s="28"/>
      <c r="K577" s="28"/>
      <c r="L577" s="28"/>
      <c r="M577" s="29"/>
      <c r="N577" s="40"/>
      <c r="O577" s="40"/>
      <c r="P577" s="40"/>
      <c r="Y577" s="17"/>
      <c r="Z577" s="17"/>
      <c r="AA577" s="17"/>
      <c r="AL577" s="17"/>
      <c r="AM577" s="17"/>
      <c r="AN577" s="17"/>
      <c r="AO577" s="17"/>
    </row>
    <row r="578" ht="17.25" customHeight="1">
      <c r="A578" s="19">
        <v>197501.0</v>
      </c>
      <c r="B578" s="26">
        <v>0.1424</v>
      </c>
      <c r="C578" s="26">
        <v>0.306935</v>
      </c>
      <c r="D578" s="27">
        <f t="shared" si="7"/>
        <v>0.164535</v>
      </c>
      <c r="E578" s="28">
        <f t="shared" ref="E578:F578" si="588">LN(1+B578)</f>
        <v>0.1331313126</v>
      </c>
      <c r="F578" s="28">
        <f t="shared" si="588"/>
        <v>0.2676847012</v>
      </c>
      <c r="G578" s="27"/>
      <c r="H578" s="27"/>
      <c r="I578" s="28"/>
      <c r="J578" s="28"/>
      <c r="K578" s="28"/>
      <c r="L578" s="28"/>
      <c r="M578" s="29"/>
      <c r="N578" s="40"/>
      <c r="O578" s="40"/>
      <c r="P578" s="40"/>
      <c r="Y578" s="17"/>
      <c r="Z578" s="17"/>
      <c r="AA578" s="17"/>
      <c r="AL578" s="17"/>
      <c r="AM578" s="17"/>
      <c r="AN578" s="17"/>
      <c r="AO578" s="17"/>
    </row>
    <row r="579" ht="17.25" customHeight="1">
      <c r="A579" s="19">
        <v>197502.0</v>
      </c>
      <c r="B579" s="26">
        <v>0.0599</v>
      </c>
      <c r="C579" s="26">
        <v>0.037744</v>
      </c>
      <c r="D579" s="27">
        <f t="shared" si="7"/>
        <v>-0.022156</v>
      </c>
      <c r="E579" s="28">
        <f t="shared" ref="E579:F579" si="589">LN(1+B579)</f>
        <v>0.05817456405</v>
      </c>
      <c r="F579" s="28">
        <f t="shared" si="589"/>
        <v>0.03704912619</v>
      </c>
      <c r="G579" s="27"/>
      <c r="H579" s="27"/>
      <c r="I579" s="28"/>
      <c r="J579" s="28"/>
      <c r="K579" s="28"/>
      <c r="L579" s="28"/>
      <c r="M579" s="29"/>
      <c r="N579" s="40"/>
      <c r="O579" s="40"/>
      <c r="P579" s="40"/>
      <c r="Y579" s="17"/>
      <c r="Z579" s="17"/>
      <c r="AA579" s="17"/>
      <c r="AL579" s="17"/>
      <c r="AM579" s="17"/>
      <c r="AN579" s="17"/>
      <c r="AO579" s="17"/>
    </row>
    <row r="580" ht="17.25" customHeight="1">
      <c r="A580" s="19">
        <v>197503.0</v>
      </c>
      <c r="B580" s="26">
        <v>0.0307</v>
      </c>
      <c r="C580" s="26">
        <v>0.083362</v>
      </c>
      <c r="D580" s="27">
        <f t="shared" si="7"/>
        <v>0.052662</v>
      </c>
      <c r="E580" s="28">
        <f t="shared" ref="E580:F580" si="590">LN(1+B580)</f>
        <v>0.03023818306</v>
      </c>
      <c r="F580" s="28">
        <f t="shared" si="590"/>
        <v>0.08006916886</v>
      </c>
      <c r="G580" s="27"/>
      <c r="H580" s="27"/>
      <c r="I580" s="28"/>
      <c r="J580" s="28"/>
      <c r="K580" s="28"/>
      <c r="L580" s="28"/>
      <c r="M580" s="29"/>
      <c r="N580" s="40"/>
      <c r="O580" s="40"/>
      <c r="P580" s="40"/>
      <c r="Y580" s="17"/>
      <c r="Z580" s="17"/>
      <c r="AA580" s="17"/>
      <c r="AL580" s="17"/>
      <c r="AM580" s="17"/>
      <c r="AN580" s="17"/>
      <c r="AO580" s="17"/>
    </row>
    <row r="581" ht="17.25" customHeight="1">
      <c r="A581" s="19">
        <v>197504.0</v>
      </c>
      <c r="B581" s="26">
        <v>0.0467</v>
      </c>
      <c r="C581" s="26">
        <v>0.031185</v>
      </c>
      <c r="D581" s="27">
        <f t="shared" si="7"/>
        <v>-0.015515</v>
      </c>
      <c r="E581" s="28">
        <f t="shared" ref="E581:F581" si="591">LN(1+B581)</f>
        <v>0.04564235788</v>
      </c>
      <c r="F581" s="28">
        <f t="shared" si="591"/>
        <v>0.03070862638</v>
      </c>
      <c r="G581" s="27"/>
      <c r="H581" s="27"/>
      <c r="I581" s="28"/>
      <c r="J581" s="28"/>
      <c r="K581" s="28"/>
      <c r="L581" s="28"/>
      <c r="M581" s="29"/>
      <c r="N581" s="40"/>
      <c r="O581" s="40"/>
      <c r="P581" s="40"/>
      <c r="Y581" s="17"/>
      <c r="Z581" s="17"/>
      <c r="AA581" s="17"/>
      <c r="AL581" s="17"/>
      <c r="AM581" s="17"/>
      <c r="AN581" s="17"/>
      <c r="AO581" s="17"/>
    </row>
    <row r="582" ht="17.25" customHeight="1">
      <c r="A582" s="19">
        <v>197505.0</v>
      </c>
      <c r="B582" s="26">
        <v>0.0563</v>
      </c>
      <c r="C582" s="26">
        <v>0.06884</v>
      </c>
      <c r="D582" s="27">
        <f t="shared" si="7"/>
        <v>0.01254</v>
      </c>
      <c r="E582" s="28">
        <f t="shared" ref="E582:F582" si="592">LN(1+B582)</f>
        <v>0.05477223585</v>
      </c>
      <c r="F582" s="28">
        <f t="shared" si="592"/>
        <v>0.06657394825</v>
      </c>
      <c r="G582" s="27"/>
      <c r="H582" s="27"/>
      <c r="I582" s="28"/>
      <c r="J582" s="28"/>
      <c r="K582" s="28"/>
      <c r="L582" s="28"/>
      <c r="M582" s="29"/>
      <c r="N582" s="40"/>
      <c r="O582" s="40"/>
      <c r="P582" s="40"/>
      <c r="Y582" s="17"/>
      <c r="Z582" s="17"/>
      <c r="AA582" s="17"/>
      <c r="AL582" s="17"/>
      <c r="AM582" s="17"/>
      <c r="AN582" s="17"/>
      <c r="AO582" s="17"/>
    </row>
    <row r="583" ht="17.25" customHeight="1">
      <c r="A583" s="19">
        <v>197506.0</v>
      </c>
      <c r="B583" s="26">
        <v>0.0524</v>
      </c>
      <c r="C583" s="26">
        <v>0.06417</v>
      </c>
      <c r="D583" s="27">
        <f t="shared" si="7"/>
        <v>0.01177</v>
      </c>
      <c r="E583" s="28">
        <f t="shared" ref="E583:F583" si="593">LN(1+B583)</f>
        <v>0.05107327018</v>
      </c>
      <c r="F583" s="28">
        <f t="shared" si="593"/>
        <v>0.06219515259</v>
      </c>
      <c r="G583" s="27"/>
      <c r="H583" s="27"/>
      <c r="I583" s="28"/>
      <c r="J583" s="28"/>
      <c r="K583" s="28"/>
      <c r="L583" s="28"/>
      <c r="M583" s="29"/>
      <c r="N583" s="40"/>
      <c r="O583" s="40"/>
      <c r="P583" s="40"/>
      <c r="Y583" s="17"/>
      <c r="Z583" s="17"/>
      <c r="AA583" s="17"/>
      <c r="AL583" s="17"/>
      <c r="AM583" s="17"/>
      <c r="AN583" s="17"/>
      <c r="AO583" s="17"/>
    </row>
    <row r="584" ht="17.25" customHeight="1">
      <c r="A584" s="19">
        <v>197507.0</v>
      </c>
      <c r="B584" s="26">
        <v>-0.0611</v>
      </c>
      <c r="C584" s="26">
        <v>-0.025589</v>
      </c>
      <c r="D584" s="27">
        <f t="shared" si="7"/>
        <v>0.035511</v>
      </c>
      <c r="E584" s="28">
        <f t="shared" ref="E584:F584" si="594">LN(1+B584)</f>
        <v>-0.06304630172</v>
      </c>
      <c r="F584" s="28">
        <f t="shared" si="594"/>
        <v>-0.02592209309</v>
      </c>
      <c r="G584" s="27"/>
      <c r="H584" s="27"/>
      <c r="I584" s="28"/>
      <c r="J584" s="28"/>
      <c r="K584" s="28"/>
      <c r="L584" s="28"/>
      <c r="M584" s="29"/>
      <c r="N584" s="40"/>
      <c r="O584" s="40"/>
      <c r="P584" s="40"/>
      <c r="Y584" s="17"/>
      <c r="Z584" s="17"/>
      <c r="AA584" s="17"/>
      <c r="AL584" s="17"/>
      <c r="AM584" s="17"/>
      <c r="AN584" s="17"/>
      <c r="AO584" s="17"/>
    </row>
    <row r="585" ht="17.25" customHeight="1">
      <c r="A585" s="19">
        <v>197508.0</v>
      </c>
      <c r="B585" s="26">
        <v>-0.0237</v>
      </c>
      <c r="C585" s="26">
        <v>-0.067043</v>
      </c>
      <c r="D585" s="27">
        <f t="shared" si="7"/>
        <v>-0.043343</v>
      </c>
      <c r="E585" s="28">
        <f t="shared" ref="E585:F585" si="595">LN(1+B585)</f>
        <v>-0.02398536275</v>
      </c>
      <c r="F585" s="28">
        <f t="shared" si="595"/>
        <v>-0.06939616709</v>
      </c>
      <c r="G585" s="27"/>
      <c r="H585" s="27"/>
      <c r="I585" s="28"/>
      <c r="J585" s="28"/>
      <c r="K585" s="28"/>
      <c r="L585" s="28"/>
      <c r="M585" s="29"/>
      <c r="N585" s="40"/>
      <c r="O585" s="40"/>
      <c r="P585" s="40"/>
      <c r="Y585" s="17"/>
      <c r="Z585" s="17"/>
      <c r="AA585" s="17"/>
      <c r="AL585" s="17"/>
      <c r="AM585" s="17"/>
      <c r="AN585" s="17"/>
      <c r="AO585" s="17"/>
    </row>
    <row r="586" ht="17.25" customHeight="1">
      <c r="A586" s="19">
        <v>197509.0</v>
      </c>
      <c r="B586" s="26">
        <v>-0.0373</v>
      </c>
      <c r="C586" s="26">
        <v>-0.034014</v>
      </c>
      <c r="D586" s="27">
        <f t="shared" si="7"/>
        <v>0.003286</v>
      </c>
      <c r="E586" s="28">
        <f t="shared" ref="E586:F586" si="596">LN(1+B586)</f>
        <v>-0.0380134422</v>
      </c>
      <c r="F586" s="28">
        <f t="shared" si="596"/>
        <v>-0.03460593763</v>
      </c>
      <c r="G586" s="27"/>
      <c r="H586" s="27"/>
      <c r="I586" s="28"/>
      <c r="J586" s="28"/>
      <c r="K586" s="28"/>
      <c r="L586" s="28"/>
      <c r="M586" s="29"/>
      <c r="N586" s="40"/>
      <c r="O586" s="40"/>
      <c r="P586" s="40"/>
      <c r="Y586" s="17"/>
      <c r="Z586" s="17"/>
      <c r="AA586" s="17"/>
      <c r="AL586" s="17"/>
      <c r="AM586" s="17"/>
      <c r="AN586" s="17"/>
      <c r="AO586" s="17"/>
    </row>
    <row r="587" ht="17.25" customHeight="1">
      <c r="A587" s="19">
        <v>197510.0</v>
      </c>
      <c r="B587" s="26">
        <v>0.0587</v>
      </c>
      <c r="C587" s="26">
        <v>0.01943</v>
      </c>
      <c r="D587" s="27">
        <f t="shared" si="7"/>
        <v>-0.03927</v>
      </c>
      <c r="E587" s="28">
        <f t="shared" ref="E587:F587" si="597">LN(1+B587)</f>
        <v>0.05704174037</v>
      </c>
      <c r="F587" s="28">
        <f t="shared" si="597"/>
        <v>0.01924364757</v>
      </c>
      <c r="G587" s="27"/>
      <c r="H587" s="27"/>
      <c r="I587" s="28"/>
      <c r="J587" s="28"/>
      <c r="K587" s="28"/>
      <c r="L587" s="28"/>
      <c r="M587" s="29"/>
      <c r="N587" s="40"/>
      <c r="O587" s="40"/>
      <c r="P587" s="40"/>
      <c r="Y587" s="17"/>
      <c r="Z587" s="17"/>
      <c r="AA587" s="17"/>
      <c r="AL587" s="17"/>
      <c r="AM587" s="17"/>
      <c r="AN587" s="17"/>
      <c r="AO587" s="17"/>
    </row>
    <row r="588" ht="17.25" customHeight="1">
      <c r="A588" s="19">
        <v>197511.0</v>
      </c>
      <c r="B588" s="26">
        <v>0.0305</v>
      </c>
      <c r="C588" s="26">
        <v>0.038098</v>
      </c>
      <c r="D588" s="27">
        <f t="shared" si="7"/>
        <v>0.007598</v>
      </c>
      <c r="E588" s="28">
        <f t="shared" ref="E588:F588" si="598">LN(1+B588)</f>
        <v>0.03004412135</v>
      </c>
      <c r="F588" s="28">
        <f t="shared" si="598"/>
        <v>0.03739019262</v>
      </c>
      <c r="G588" s="27"/>
      <c r="H588" s="27"/>
      <c r="I588" s="28"/>
      <c r="J588" s="28"/>
      <c r="K588" s="28"/>
      <c r="L588" s="28"/>
      <c r="M588" s="29"/>
      <c r="N588" s="40"/>
      <c r="O588" s="40"/>
      <c r="P588" s="40"/>
      <c r="Y588" s="17"/>
      <c r="Z588" s="17"/>
      <c r="AA588" s="17"/>
      <c r="AL588" s="17"/>
      <c r="AM588" s="17"/>
      <c r="AN588" s="17"/>
      <c r="AO588" s="17"/>
    </row>
    <row r="589" ht="17.25" customHeight="1">
      <c r="A589" s="19">
        <v>197512.0</v>
      </c>
      <c r="B589" s="26">
        <v>-0.0112</v>
      </c>
      <c r="C589" s="26">
        <v>-0.008743</v>
      </c>
      <c r="D589" s="27">
        <f t="shared" si="7"/>
        <v>0.002457</v>
      </c>
      <c r="E589" s="28">
        <f t="shared" ref="E589:F589" si="599">LN(1+B589)</f>
        <v>-0.01126319228</v>
      </c>
      <c r="F589" s="28">
        <f t="shared" si="599"/>
        <v>-0.008781444267</v>
      </c>
      <c r="G589" s="27"/>
      <c r="H589" s="27"/>
      <c r="I589" s="28"/>
      <c r="J589" s="28"/>
      <c r="K589" s="28"/>
      <c r="L589" s="28"/>
      <c r="M589" s="29"/>
      <c r="N589" s="40"/>
      <c r="O589" s="40"/>
      <c r="P589" s="40"/>
      <c r="Y589" s="17"/>
      <c r="Z589" s="17"/>
      <c r="AA589" s="17"/>
      <c r="AL589" s="17"/>
      <c r="AM589" s="17"/>
      <c r="AN589" s="17"/>
      <c r="AO589" s="17"/>
    </row>
    <row r="590" ht="17.25" customHeight="1">
      <c r="A590" s="19">
        <v>197601.0</v>
      </c>
      <c r="B590" s="26">
        <v>0.1263</v>
      </c>
      <c r="C590" s="26">
        <v>0.247673</v>
      </c>
      <c r="D590" s="27">
        <f t="shared" si="7"/>
        <v>0.121373</v>
      </c>
      <c r="E590" s="28">
        <f t="shared" ref="E590:F590" si="600">LN(1+B590)</f>
        <v>0.1189379241</v>
      </c>
      <c r="F590" s="28">
        <f t="shared" si="600"/>
        <v>0.2212802164</v>
      </c>
      <c r="G590" s="27"/>
      <c r="H590" s="27"/>
      <c r="I590" s="28"/>
      <c r="J590" s="28"/>
      <c r="K590" s="28"/>
      <c r="L590" s="28"/>
      <c r="M590" s="29"/>
      <c r="N590" s="40"/>
      <c r="O590" s="40"/>
      <c r="P590" s="40"/>
      <c r="Y590" s="17"/>
      <c r="Z590" s="17"/>
      <c r="AA590" s="17"/>
      <c r="AL590" s="17"/>
      <c r="AM590" s="17"/>
      <c r="AN590" s="17"/>
      <c r="AO590" s="17"/>
    </row>
    <row r="591" ht="17.25" customHeight="1">
      <c r="A591" s="19">
        <v>197602.0</v>
      </c>
      <c r="B591" s="26">
        <v>0.0066</v>
      </c>
      <c r="C591" s="26">
        <v>0.124205</v>
      </c>
      <c r="D591" s="27">
        <f t="shared" si="7"/>
        <v>0.117605</v>
      </c>
      <c r="E591" s="28">
        <f t="shared" ref="E591:F591" si="601">LN(1+B591)</f>
        <v>0.00657831536</v>
      </c>
      <c r="F591" s="28">
        <f t="shared" si="601"/>
        <v>0.1170761192</v>
      </c>
      <c r="G591" s="27"/>
      <c r="H591" s="27"/>
      <c r="I591" s="28"/>
      <c r="J591" s="28"/>
      <c r="K591" s="28"/>
      <c r="L591" s="28"/>
      <c r="M591" s="29"/>
      <c r="N591" s="40"/>
      <c r="O591" s="40"/>
      <c r="P591" s="40"/>
      <c r="Y591" s="17"/>
      <c r="Z591" s="17"/>
      <c r="AA591" s="17"/>
      <c r="AL591" s="17"/>
      <c r="AM591" s="17"/>
      <c r="AN591" s="17"/>
      <c r="AO591" s="17"/>
    </row>
    <row r="592" ht="17.25" customHeight="1">
      <c r="A592" s="19">
        <v>197603.0</v>
      </c>
      <c r="B592" s="26">
        <v>0.0272</v>
      </c>
      <c r="C592" s="26">
        <v>0.018617</v>
      </c>
      <c r="D592" s="27">
        <f t="shared" si="7"/>
        <v>-0.008583</v>
      </c>
      <c r="E592" s="28">
        <f t="shared" ref="E592:F592" si="602">LN(1+B592)</f>
        <v>0.02683665395</v>
      </c>
      <c r="F592" s="28">
        <f t="shared" si="602"/>
        <v>0.0184458249</v>
      </c>
      <c r="G592" s="27"/>
      <c r="H592" s="27"/>
      <c r="I592" s="28"/>
      <c r="J592" s="28"/>
      <c r="K592" s="28"/>
      <c r="L592" s="28"/>
      <c r="M592" s="29"/>
      <c r="N592" s="40"/>
      <c r="O592" s="40"/>
      <c r="P592" s="40"/>
      <c r="Y592" s="17"/>
      <c r="Z592" s="17"/>
      <c r="AA592" s="17"/>
      <c r="AL592" s="17"/>
      <c r="AM592" s="17"/>
      <c r="AN592" s="17"/>
      <c r="AO592" s="17"/>
    </row>
    <row r="593" ht="17.25" customHeight="1">
      <c r="A593" s="19">
        <v>197604.0</v>
      </c>
      <c r="B593" s="26">
        <v>-0.0107</v>
      </c>
      <c r="C593" s="26">
        <v>-0.013187</v>
      </c>
      <c r="D593" s="27">
        <f t="shared" si="7"/>
        <v>-0.002487</v>
      </c>
      <c r="E593" s="28">
        <f t="shared" ref="E593:F593" si="603">LN(1+B593)</f>
        <v>-0.01075765665</v>
      </c>
      <c r="F593" s="28">
        <f t="shared" si="603"/>
        <v>-0.01327472052</v>
      </c>
      <c r="G593" s="27"/>
      <c r="H593" s="27"/>
      <c r="I593" s="28"/>
      <c r="J593" s="28"/>
      <c r="K593" s="28"/>
      <c r="L593" s="28"/>
      <c r="M593" s="29"/>
      <c r="N593" s="40"/>
      <c r="O593" s="40"/>
      <c r="P593" s="40"/>
      <c r="Y593" s="17"/>
      <c r="Z593" s="17"/>
      <c r="AA593" s="17"/>
      <c r="AL593" s="17"/>
      <c r="AM593" s="17"/>
      <c r="AN593" s="17"/>
      <c r="AO593" s="17"/>
    </row>
    <row r="594" ht="17.25" customHeight="1">
      <c r="A594" s="19">
        <v>197605.0</v>
      </c>
      <c r="B594" s="26">
        <v>-0.0097</v>
      </c>
      <c r="C594" s="26">
        <v>-0.036025</v>
      </c>
      <c r="D594" s="27">
        <f t="shared" si="7"/>
        <v>-0.026325</v>
      </c>
      <c r="E594" s="28">
        <f t="shared" ref="E594:F594" si="604">LN(1+B594)</f>
        <v>-0.009747351455</v>
      </c>
      <c r="F594" s="28">
        <f t="shared" si="604"/>
        <v>-0.03668991832</v>
      </c>
      <c r="G594" s="27"/>
      <c r="H594" s="27"/>
      <c r="I594" s="28"/>
      <c r="J594" s="28"/>
      <c r="K594" s="28"/>
      <c r="L594" s="28"/>
      <c r="M594" s="29"/>
      <c r="N594" s="40"/>
      <c r="O594" s="40"/>
      <c r="P594" s="40"/>
      <c r="Y594" s="17"/>
      <c r="Z594" s="17"/>
      <c r="AA594" s="17"/>
      <c r="AL594" s="17"/>
      <c r="AM594" s="17"/>
      <c r="AN594" s="17"/>
      <c r="AO594" s="17"/>
    </row>
    <row r="595" ht="17.25" customHeight="1">
      <c r="A595" s="19">
        <v>197606.0</v>
      </c>
      <c r="B595" s="26">
        <v>0.0448</v>
      </c>
      <c r="C595" s="26">
        <v>0.038136</v>
      </c>
      <c r="D595" s="27">
        <f t="shared" si="7"/>
        <v>-0.006664</v>
      </c>
      <c r="E595" s="28">
        <f t="shared" ref="E595:F595" si="605">LN(1+B595)</f>
        <v>0.04382547954</v>
      </c>
      <c r="F595" s="28">
        <f t="shared" si="605"/>
        <v>0.03742679736</v>
      </c>
      <c r="G595" s="27"/>
      <c r="H595" s="27"/>
      <c r="I595" s="28"/>
      <c r="J595" s="28"/>
      <c r="K595" s="28"/>
      <c r="L595" s="28"/>
      <c r="M595" s="29"/>
      <c r="N595" s="40"/>
      <c r="O595" s="40"/>
      <c r="P595" s="40"/>
      <c r="Y595" s="17"/>
      <c r="Z595" s="17"/>
      <c r="AA595" s="17"/>
      <c r="AL595" s="17"/>
      <c r="AM595" s="17"/>
      <c r="AN595" s="17"/>
      <c r="AO595" s="17"/>
    </row>
    <row r="596" ht="17.25" customHeight="1">
      <c r="A596" s="19">
        <v>197607.0</v>
      </c>
      <c r="B596" s="26">
        <v>-0.006</v>
      </c>
      <c r="C596" s="26">
        <v>0.007167</v>
      </c>
      <c r="D596" s="27">
        <f t="shared" si="7"/>
        <v>0.013167</v>
      </c>
      <c r="E596" s="28">
        <f t="shared" ref="E596:F596" si="606">LN(1+B596)</f>
        <v>-0.006018072326</v>
      </c>
      <c r="F596" s="28">
        <f t="shared" si="606"/>
        <v>0.007141439113</v>
      </c>
      <c r="G596" s="27"/>
      <c r="H596" s="27"/>
      <c r="I596" s="28"/>
      <c r="J596" s="28"/>
      <c r="K596" s="28"/>
      <c r="L596" s="28"/>
      <c r="M596" s="29"/>
      <c r="N596" s="40"/>
      <c r="O596" s="40"/>
      <c r="P596" s="40"/>
      <c r="Y596" s="17"/>
      <c r="Z596" s="17"/>
      <c r="AA596" s="17"/>
      <c r="AL596" s="17"/>
      <c r="AM596" s="17"/>
      <c r="AN596" s="17"/>
      <c r="AO596" s="17"/>
    </row>
    <row r="597" ht="17.25" customHeight="1">
      <c r="A597" s="19">
        <v>197608.0</v>
      </c>
      <c r="B597" s="26">
        <v>-0.0014</v>
      </c>
      <c r="C597" s="26">
        <v>-0.013246</v>
      </c>
      <c r="D597" s="27">
        <f t="shared" si="7"/>
        <v>-0.011846</v>
      </c>
      <c r="E597" s="28">
        <f t="shared" ref="E597:F597" si="607">LN(1+B597)</f>
        <v>-0.001400980916</v>
      </c>
      <c r="F597" s="28">
        <f t="shared" si="607"/>
        <v>-0.01333451074</v>
      </c>
      <c r="G597" s="27"/>
      <c r="H597" s="27"/>
      <c r="I597" s="28"/>
      <c r="J597" s="28"/>
      <c r="K597" s="28"/>
      <c r="L597" s="28"/>
      <c r="M597" s="29"/>
      <c r="N597" s="40"/>
      <c r="O597" s="40"/>
      <c r="P597" s="40"/>
      <c r="Y597" s="17"/>
      <c r="Z597" s="17"/>
      <c r="AA597" s="17"/>
      <c r="AL597" s="17"/>
      <c r="AM597" s="17"/>
      <c r="AN597" s="17"/>
      <c r="AO597" s="17"/>
    </row>
    <row r="598" ht="17.25" customHeight="1">
      <c r="A598" s="19">
        <v>197609.0</v>
      </c>
      <c r="B598" s="26">
        <v>0.0251</v>
      </c>
      <c r="C598" s="26">
        <v>0.022499</v>
      </c>
      <c r="D598" s="27">
        <f t="shared" si="7"/>
        <v>-0.002601</v>
      </c>
      <c r="E598" s="28">
        <f t="shared" ref="E598:F598" si="608">LN(1+B598)</f>
        <v>0.02479016881</v>
      </c>
      <c r="F598" s="28">
        <f t="shared" si="608"/>
        <v>0.02224963094</v>
      </c>
      <c r="G598" s="27"/>
      <c r="H598" s="27"/>
      <c r="I598" s="28"/>
      <c r="J598" s="28"/>
      <c r="K598" s="28"/>
      <c r="L598" s="28"/>
      <c r="M598" s="29"/>
      <c r="N598" s="40"/>
      <c r="O598" s="40"/>
      <c r="P598" s="40"/>
      <c r="Y598" s="17"/>
      <c r="Z598" s="17"/>
      <c r="AA598" s="17"/>
      <c r="AL598" s="17"/>
      <c r="AM598" s="17"/>
      <c r="AN598" s="17"/>
      <c r="AO598" s="17"/>
    </row>
    <row r="599" ht="17.25" customHeight="1">
      <c r="A599" s="19">
        <v>197610.0</v>
      </c>
      <c r="B599" s="26">
        <v>-0.0201</v>
      </c>
      <c r="C599" s="26">
        <v>-0.020667</v>
      </c>
      <c r="D599" s="27">
        <f t="shared" si="7"/>
        <v>-0.000567</v>
      </c>
      <c r="E599" s="28">
        <f t="shared" ref="E599:F599" si="609">LN(1+B599)</f>
        <v>-0.02030475334</v>
      </c>
      <c r="F599" s="28">
        <f t="shared" si="609"/>
        <v>-0.02088355128</v>
      </c>
      <c r="G599" s="27"/>
      <c r="H599" s="27"/>
      <c r="I599" s="28"/>
      <c r="J599" s="28"/>
      <c r="K599" s="28"/>
      <c r="L599" s="28"/>
      <c r="M599" s="29"/>
      <c r="N599" s="40"/>
      <c r="O599" s="40"/>
      <c r="P599" s="40"/>
      <c r="Y599" s="17"/>
      <c r="Z599" s="17"/>
      <c r="AA599" s="17"/>
      <c r="AL599" s="17"/>
      <c r="AM599" s="17"/>
      <c r="AN599" s="17"/>
      <c r="AO599" s="17"/>
    </row>
    <row r="600" ht="17.25" customHeight="1">
      <c r="A600" s="19">
        <v>197611.0</v>
      </c>
      <c r="B600" s="26">
        <v>0.0076</v>
      </c>
      <c r="C600" s="26">
        <v>0.039432</v>
      </c>
      <c r="D600" s="27">
        <f t="shared" si="7"/>
        <v>0.031832</v>
      </c>
      <c r="E600" s="28">
        <f t="shared" ref="E600:F600" si="610">LN(1+B600)</f>
        <v>0.007571265496</v>
      </c>
      <c r="F600" s="28">
        <f t="shared" si="610"/>
        <v>0.03867441011</v>
      </c>
      <c r="G600" s="27"/>
      <c r="H600" s="27"/>
      <c r="I600" s="28"/>
      <c r="J600" s="28"/>
      <c r="K600" s="28"/>
      <c r="L600" s="28"/>
      <c r="M600" s="29"/>
      <c r="N600" s="40"/>
      <c r="O600" s="40"/>
      <c r="P600" s="40"/>
      <c r="Y600" s="17"/>
      <c r="Z600" s="17"/>
      <c r="AA600" s="17"/>
      <c r="AL600" s="17"/>
      <c r="AM600" s="17"/>
      <c r="AN600" s="17"/>
      <c r="AO600" s="17"/>
    </row>
    <row r="601" ht="17.25" customHeight="1">
      <c r="A601" s="19">
        <v>197612.0</v>
      </c>
      <c r="B601" s="26">
        <v>0.0605</v>
      </c>
      <c r="C601" s="26">
        <v>0.101071</v>
      </c>
      <c r="D601" s="27">
        <f t="shared" si="7"/>
        <v>0.040571</v>
      </c>
      <c r="E601" s="28">
        <f t="shared" ref="E601:F601" si="611">LN(1+B601)</f>
        <v>0.05874049502</v>
      </c>
      <c r="F601" s="28">
        <f t="shared" si="611"/>
        <v>0.09628334249</v>
      </c>
      <c r="G601" s="27"/>
      <c r="H601" s="27"/>
      <c r="I601" s="28"/>
      <c r="J601" s="28"/>
      <c r="K601" s="28"/>
      <c r="L601" s="28"/>
      <c r="M601" s="29"/>
      <c r="N601" s="40"/>
      <c r="O601" s="40"/>
      <c r="P601" s="40"/>
      <c r="Y601" s="17"/>
      <c r="Z601" s="17"/>
      <c r="AA601" s="17"/>
      <c r="AL601" s="17"/>
      <c r="AM601" s="17"/>
      <c r="AN601" s="17"/>
      <c r="AO601" s="17"/>
    </row>
    <row r="602" ht="17.25" customHeight="1">
      <c r="A602" s="19">
        <v>197701.0</v>
      </c>
      <c r="B602" s="26">
        <v>-0.0369</v>
      </c>
      <c r="C602" s="26">
        <v>0.030991</v>
      </c>
      <c r="D602" s="27">
        <f t="shared" si="7"/>
        <v>0.067891</v>
      </c>
      <c r="E602" s="28">
        <f t="shared" ref="E602:F602" si="612">LN(1+B602)</f>
        <v>-0.03759803042</v>
      </c>
      <c r="F602" s="28">
        <f t="shared" si="612"/>
        <v>0.03052047561</v>
      </c>
      <c r="G602" s="27"/>
      <c r="H602" s="27"/>
      <c r="I602" s="28"/>
      <c r="J602" s="28"/>
      <c r="K602" s="28"/>
      <c r="L602" s="28"/>
      <c r="M602" s="29"/>
      <c r="N602" s="40"/>
      <c r="O602" s="40"/>
      <c r="P602" s="40"/>
      <c r="Y602" s="17"/>
      <c r="Z602" s="17"/>
      <c r="AA602" s="17"/>
      <c r="AL602" s="17"/>
      <c r="AM602" s="17"/>
      <c r="AN602" s="17"/>
      <c r="AO602" s="17"/>
    </row>
    <row r="603" ht="17.25" customHeight="1">
      <c r="A603" s="19">
        <v>197702.0</v>
      </c>
      <c r="B603" s="26">
        <v>-0.0159</v>
      </c>
      <c r="C603" s="26">
        <v>3.1E-5</v>
      </c>
      <c r="D603" s="27">
        <f t="shared" si="7"/>
        <v>0.015931</v>
      </c>
      <c r="E603" s="28">
        <f t="shared" ref="E603:F603" si="613">LN(1+B603)</f>
        <v>-0.01602776108</v>
      </c>
      <c r="F603" s="28">
        <f t="shared" si="613"/>
        <v>0.00003099951951</v>
      </c>
      <c r="G603" s="27"/>
      <c r="H603" s="27"/>
      <c r="I603" s="28"/>
      <c r="J603" s="28"/>
      <c r="K603" s="28"/>
      <c r="L603" s="28"/>
      <c r="M603" s="29"/>
      <c r="N603" s="40"/>
      <c r="O603" s="40"/>
      <c r="P603" s="40"/>
      <c r="Y603" s="17"/>
      <c r="Z603" s="17"/>
      <c r="AA603" s="17"/>
      <c r="AL603" s="17"/>
      <c r="AM603" s="17"/>
      <c r="AN603" s="17"/>
      <c r="AO603" s="17"/>
    </row>
    <row r="604" ht="17.25" customHeight="1">
      <c r="A604" s="19">
        <v>197703.0</v>
      </c>
      <c r="B604" s="26">
        <v>-0.0099</v>
      </c>
      <c r="C604" s="26">
        <v>0.002314</v>
      </c>
      <c r="D604" s="27">
        <f t="shared" si="7"/>
        <v>0.012214</v>
      </c>
      <c r="E604" s="28">
        <f t="shared" ref="E604:F604" si="614">LN(1+B604)</f>
        <v>-0.009949330854</v>
      </c>
      <c r="F604" s="28">
        <f t="shared" si="614"/>
        <v>0.002311326825</v>
      </c>
      <c r="G604" s="27"/>
      <c r="H604" s="27"/>
      <c r="I604" s="28"/>
      <c r="J604" s="28"/>
      <c r="K604" s="28"/>
      <c r="L604" s="28"/>
      <c r="M604" s="29"/>
      <c r="N604" s="40"/>
      <c r="O604" s="40"/>
      <c r="P604" s="40"/>
      <c r="Y604" s="17"/>
      <c r="Z604" s="17"/>
      <c r="AA604" s="17"/>
      <c r="AL604" s="17"/>
      <c r="AM604" s="17"/>
      <c r="AN604" s="17"/>
      <c r="AO604" s="17"/>
    </row>
    <row r="605" ht="17.25" customHeight="1">
      <c r="A605" s="19">
        <v>197704.0</v>
      </c>
      <c r="B605" s="26">
        <v>0.0053</v>
      </c>
      <c r="C605" s="26">
        <v>0.024533</v>
      </c>
      <c r="D605" s="27">
        <f t="shared" si="7"/>
        <v>0.019233</v>
      </c>
      <c r="E605" s="28">
        <f t="shared" ref="E605:F605" si="615">LN(1+B605)</f>
        <v>0.005286004429</v>
      </c>
      <c r="F605" s="28">
        <f t="shared" si="615"/>
        <v>0.02423689901</v>
      </c>
      <c r="G605" s="27"/>
      <c r="H605" s="27"/>
      <c r="I605" s="28"/>
      <c r="J605" s="28"/>
      <c r="K605" s="28"/>
      <c r="L605" s="28"/>
      <c r="M605" s="29"/>
      <c r="N605" s="40"/>
      <c r="O605" s="40"/>
      <c r="P605" s="40"/>
      <c r="Y605" s="17"/>
      <c r="Z605" s="17"/>
      <c r="AA605" s="17"/>
      <c r="AL605" s="17"/>
      <c r="AM605" s="17"/>
      <c r="AN605" s="17"/>
      <c r="AO605" s="17"/>
    </row>
    <row r="606" ht="17.25" customHeight="1">
      <c r="A606" s="19">
        <v>197705.0</v>
      </c>
      <c r="B606" s="26">
        <v>-0.0108</v>
      </c>
      <c r="C606" s="26">
        <v>0.006382</v>
      </c>
      <c r="D606" s="27">
        <f t="shared" si="7"/>
        <v>0.017182</v>
      </c>
      <c r="E606" s="28">
        <f t="shared" ref="E606:F606" si="616">LN(1+B606)</f>
        <v>-0.01085874333</v>
      </c>
      <c r="F606" s="28">
        <f t="shared" si="616"/>
        <v>0.006361721271</v>
      </c>
      <c r="G606" s="27"/>
      <c r="H606" s="27"/>
      <c r="I606" s="28"/>
      <c r="J606" s="28"/>
      <c r="K606" s="28"/>
      <c r="L606" s="28"/>
      <c r="M606" s="29"/>
      <c r="N606" s="40"/>
      <c r="O606" s="40"/>
      <c r="P606" s="40"/>
      <c r="Y606" s="17"/>
      <c r="Z606" s="17"/>
      <c r="AA606" s="17"/>
      <c r="AL606" s="17"/>
      <c r="AM606" s="17"/>
      <c r="AN606" s="17"/>
      <c r="AO606" s="17"/>
    </row>
    <row r="607" ht="17.25" customHeight="1">
      <c r="A607" s="19">
        <v>197706.0</v>
      </c>
      <c r="B607" s="26">
        <v>0.0511</v>
      </c>
      <c r="C607" s="26">
        <v>0.068343</v>
      </c>
      <c r="D607" s="27">
        <f t="shared" si="7"/>
        <v>0.017243</v>
      </c>
      <c r="E607" s="28">
        <f t="shared" ref="E607:F607" si="617">LN(1+B607)</f>
        <v>0.04983723485</v>
      </c>
      <c r="F607" s="28">
        <f t="shared" si="617"/>
        <v>0.06610885003</v>
      </c>
      <c r="G607" s="27"/>
      <c r="H607" s="27"/>
      <c r="I607" s="28"/>
      <c r="J607" s="28"/>
      <c r="K607" s="28"/>
      <c r="L607" s="28"/>
      <c r="M607" s="29"/>
      <c r="N607" s="40"/>
      <c r="O607" s="40"/>
      <c r="P607" s="40"/>
      <c r="Y607" s="17"/>
      <c r="Z607" s="17"/>
      <c r="AA607" s="17"/>
      <c r="AL607" s="17"/>
      <c r="AM607" s="17"/>
      <c r="AN607" s="17"/>
      <c r="AO607" s="17"/>
    </row>
    <row r="608" ht="17.25" customHeight="1">
      <c r="A608" s="19">
        <v>197707.0</v>
      </c>
      <c r="B608" s="26">
        <v>-0.0127</v>
      </c>
      <c r="C608" s="26">
        <v>0.005665</v>
      </c>
      <c r="D608" s="27">
        <f t="shared" si="7"/>
        <v>0.018365</v>
      </c>
      <c r="E608" s="28">
        <f t="shared" ref="E608:F608" si="618">LN(1+B608)</f>
        <v>-0.01278133436</v>
      </c>
      <c r="F608" s="28">
        <f t="shared" si="618"/>
        <v>0.005649014232</v>
      </c>
      <c r="G608" s="27"/>
      <c r="H608" s="27"/>
      <c r="I608" s="28"/>
      <c r="J608" s="28"/>
      <c r="K608" s="28"/>
      <c r="L608" s="28"/>
      <c r="M608" s="29"/>
      <c r="N608" s="40"/>
      <c r="O608" s="40"/>
      <c r="P608" s="40"/>
      <c r="Y608" s="17"/>
      <c r="Z608" s="17"/>
      <c r="AA608" s="17"/>
      <c r="AL608" s="17"/>
      <c r="AM608" s="17"/>
      <c r="AN608" s="17"/>
      <c r="AO608" s="17"/>
    </row>
    <row r="609" ht="17.25" customHeight="1">
      <c r="A609" s="19">
        <v>197708.0</v>
      </c>
      <c r="B609" s="26">
        <v>-0.0131</v>
      </c>
      <c r="C609" s="26">
        <v>-0.015152</v>
      </c>
      <c r="D609" s="27">
        <f t="shared" si="7"/>
        <v>-0.002052</v>
      </c>
      <c r="E609" s="28">
        <f t="shared" ref="E609:F609" si="619">LN(1+B609)</f>
        <v>-0.0131865618</v>
      </c>
      <c r="F609" s="28">
        <f t="shared" si="619"/>
        <v>-0.01526796444</v>
      </c>
      <c r="G609" s="27"/>
      <c r="H609" s="27"/>
      <c r="I609" s="28"/>
      <c r="J609" s="28"/>
      <c r="K609" s="28"/>
      <c r="L609" s="28"/>
      <c r="M609" s="29"/>
      <c r="N609" s="40"/>
      <c r="O609" s="40"/>
      <c r="P609" s="40"/>
      <c r="Y609" s="17"/>
      <c r="Z609" s="17"/>
      <c r="AA609" s="17"/>
      <c r="AL609" s="17"/>
      <c r="AM609" s="17"/>
      <c r="AN609" s="17"/>
      <c r="AO609" s="17"/>
    </row>
    <row r="610" ht="17.25" customHeight="1">
      <c r="A610" s="19">
        <v>197709.0</v>
      </c>
      <c r="B610" s="26">
        <v>0.0016</v>
      </c>
      <c r="C610" s="26">
        <v>0.005531</v>
      </c>
      <c r="D610" s="27">
        <f t="shared" si="7"/>
        <v>0.003931</v>
      </c>
      <c r="E610" s="28">
        <f t="shared" ref="E610:F610" si="620">LN(1+B610)</f>
        <v>0.001598721364</v>
      </c>
      <c r="F610" s="28">
        <f t="shared" si="620"/>
        <v>0.005515760188</v>
      </c>
      <c r="G610" s="27"/>
      <c r="H610" s="27"/>
      <c r="I610" s="28"/>
      <c r="J610" s="28"/>
      <c r="K610" s="28"/>
      <c r="L610" s="28"/>
      <c r="M610" s="29"/>
      <c r="N610" s="40"/>
      <c r="O610" s="40"/>
      <c r="P610" s="40"/>
      <c r="Y610" s="17"/>
      <c r="Z610" s="17"/>
      <c r="AA610" s="17"/>
      <c r="AL610" s="17"/>
      <c r="AM610" s="17"/>
      <c r="AN610" s="17"/>
      <c r="AO610" s="17"/>
    </row>
    <row r="611" ht="17.25" customHeight="1">
      <c r="A611" s="19">
        <v>197710.0</v>
      </c>
      <c r="B611" s="26">
        <v>-0.0389</v>
      </c>
      <c r="C611" s="26">
        <v>-0.015761</v>
      </c>
      <c r="D611" s="27">
        <f t="shared" si="7"/>
        <v>0.023139</v>
      </c>
      <c r="E611" s="28">
        <f t="shared" ref="E611:F611" si="621">LN(1+B611)</f>
        <v>-0.03967681715</v>
      </c>
      <c r="F611" s="28">
        <f t="shared" si="621"/>
        <v>-0.01588652524</v>
      </c>
      <c r="G611" s="27"/>
      <c r="H611" s="27"/>
      <c r="I611" s="28"/>
      <c r="J611" s="28"/>
      <c r="K611" s="28"/>
      <c r="L611" s="28"/>
      <c r="M611" s="29"/>
      <c r="N611" s="40"/>
      <c r="O611" s="40"/>
      <c r="P611" s="40"/>
      <c r="Y611" s="17"/>
      <c r="Z611" s="17"/>
      <c r="AA611" s="17"/>
      <c r="AL611" s="17"/>
      <c r="AM611" s="17"/>
      <c r="AN611" s="17"/>
      <c r="AO611" s="17"/>
    </row>
    <row r="612" ht="17.25" customHeight="1">
      <c r="A612" s="19">
        <v>197711.0</v>
      </c>
      <c r="B612" s="26">
        <v>0.045</v>
      </c>
      <c r="C612" s="26">
        <v>0.08115</v>
      </c>
      <c r="D612" s="27">
        <f t="shared" si="7"/>
        <v>0.03615</v>
      </c>
      <c r="E612" s="28">
        <f t="shared" ref="E612:F612" si="622">LN(1+B612)</f>
        <v>0.04401688542</v>
      </c>
      <c r="F612" s="28">
        <f t="shared" si="622"/>
        <v>0.07802528944</v>
      </c>
      <c r="G612" s="27"/>
      <c r="H612" s="27"/>
      <c r="I612" s="28"/>
      <c r="J612" s="28"/>
      <c r="K612" s="28"/>
      <c r="L612" s="28"/>
      <c r="M612" s="29"/>
      <c r="N612" s="40"/>
      <c r="O612" s="40"/>
      <c r="P612" s="40"/>
      <c r="Y612" s="17"/>
      <c r="Z612" s="17"/>
      <c r="AA612" s="17"/>
      <c r="AL612" s="17"/>
      <c r="AM612" s="17"/>
      <c r="AN612" s="17"/>
      <c r="AO612" s="17"/>
    </row>
    <row r="613" ht="17.25" customHeight="1">
      <c r="A613" s="19">
        <v>197712.0</v>
      </c>
      <c r="B613" s="26">
        <v>0.0076</v>
      </c>
      <c r="C613" s="26">
        <v>0.015802</v>
      </c>
      <c r="D613" s="27">
        <f t="shared" si="7"/>
        <v>0.008202</v>
      </c>
      <c r="E613" s="28">
        <f t="shared" ref="E613:F613" si="623">LN(1+B613)</f>
        <v>0.007571265496</v>
      </c>
      <c r="F613" s="28">
        <f t="shared" si="623"/>
        <v>0.01567844827</v>
      </c>
      <c r="G613" s="27"/>
      <c r="H613" s="27"/>
      <c r="I613" s="28"/>
      <c r="J613" s="28"/>
      <c r="K613" s="28"/>
      <c r="L613" s="28"/>
      <c r="M613" s="29"/>
      <c r="N613" s="40"/>
      <c r="O613" s="40"/>
      <c r="P613" s="40"/>
      <c r="Y613" s="17"/>
      <c r="Z613" s="17"/>
      <c r="AA613" s="17"/>
      <c r="AL613" s="17"/>
      <c r="AM613" s="17"/>
      <c r="AN613" s="17"/>
      <c r="AO613" s="17"/>
    </row>
    <row r="614" ht="17.25" customHeight="1">
      <c r="A614" s="19">
        <v>197801.0</v>
      </c>
      <c r="B614" s="26">
        <v>-0.0552</v>
      </c>
      <c r="C614" s="26">
        <v>-0.011427</v>
      </c>
      <c r="D614" s="27">
        <f t="shared" si="7"/>
        <v>0.043773</v>
      </c>
      <c r="E614" s="28">
        <f t="shared" ref="E614:F614" si="624">LN(1+B614)</f>
        <v>-0.0567820141</v>
      </c>
      <c r="F614" s="28">
        <f t="shared" si="624"/>
        <v>-0.01149278983</v>
      </c>
      <c r="G614" s="27"/>
      <c r="H614" s="27"/>
      <c r="I614" s="28"/>
      <c r="J614" s="28"/>
      <c r="K614" s="28"/>
      <c r="L614" s="28"/>
      <c r="M614" s="29"/>
      <c r="N614" s="40"/>
      <c r="O614" s="40"/>
      <c r="P614" s="40"/>
      <c r="Y614" s="17"/>
      <c r="Z614" s="17"/>
      <c r="AA614" s="17"/>
      <c r="AL614" s="17"/>
      <c r="AM614" s="17"/>
      <c r="AN614" s="17"/>
      <c r="AO614" s="17"/>
    </row>
    <row r="615" ht="17.25" customHeight="1">
      <c r="A615" s="19">
        <v>197802.0</v>
      </c>
      <c r="B615" s="26">
        <v>-0.0092</v>
      </c>
      <c r="C615" s="26">
        <v>0.024814</v>
      </c>
      <c r="D615" s="27">
        <f t="shared" si="7"/>
        <v>0.034014</v>
      </c>
      <c r="E615" s="28">
        <f t="shared" ref="E615:F615" si="625">LN(1+B615)</f>
        <v>-0.009242581367</v>
      </c>
      <c r="F615" s="28">
        <f t="shared" si="625"/>
        <v>0.02451113271</v>
      </c>
      <c r="G615" s="27"/>
      <c r="H615" s="27"/>
      <c r="I615" s="28"/>
      <c r="J615" s="28"/>
      <c r="K615" s="28"/>
      <c r="L615" s="28"/>
      <c r="M615" s="29"/>
      <c r="N615" s="40"/>
      <c r="O615" s="40"/>
      <c r="P615" s="40"/>
      <c r="Y615" s="17"/>
      <c r="Z615" s="17"/>
      <c r="AA615" s="17"/>
      <c r="AL615" s="17"/>
      <c r="AM615" s="17"/>
      <c r="AN615" s="17"/>
      <c r="AO615" s="17"/>
    </row>
    <row r="616" ht="17.25" customHeight="1">
      <c r="A616" s="19">
        <v>197803.0</v>
      </c>
      <c r="B616" s="26">
        <v>0.0338</v>
      </c>
      <c r="C616" s="26">
        <v>0.071277</v>
      </c>
      <c r="D616" s="27">
        <f t="shared" si="7"/>
        <v>0.037477</v>
      </c>
      <c r="E616" s="28">
        <f t="shared" ref="E616:F616" si="626">LN(1+B616)</f>
        <v>0.03324133378</v>
      </c>
      <c r="F616" s="28">
        <f t="shared" si="626"/>
        <v>0.06885139481</v>
      </c>
      <c r="G616" s="27"/>
      <c r="H616" s="27"/>
      <c r="I616" s="28"/>
      <c r="J616" s="28"/>
      <c r="K616" s="28"/>
      <c r="L616" s="28"/>
      <c r="M616" s="29"/>
      <c r="N616" s="40"/>
      <c r="O616" s="40"/>
      <c r="P616" s="40"/>
      <c r="Y616" s="17"/>
      <c r="Z616" s="17"/>
      <c r="AA616" s="17"/>
      <c r="AL616" s="17"/>
      <c r="AM616" s="17"/>
      <c r="AN616" s="17"/>
      <c r="AO616" s="17"/>
    </row>
    <row r="617" ht="17.25" customHeight="1">
      <c r="A617" s="19">
        <v>197804.0</v>
      </c>
      <c r="B617" s="26">
        <v>0.0842</v>
      </c>
      <c r="C617" s="26">
        <v>0.072061</v>
      </c>
      <c r="D617" s="27">
        <f t="shared" si="7"/>
        <v>-0.012139</v>
      </c>
      <c r="E617" s="28">
        <f t="shared" ref="E617:F617" si="627">LN(1+B617)</f>
        <v>0.08084238784</v>
      </c>
      <c r="F617" s="28">
        <f t="shared" si="627"/>
        <v>0.06958296401</v>
      </c>
      <c r="G617" s="27"/>
      <c r="H617" s="27"/>
      <c r="I617" s="28"/>
      <c r="J617" s="28"/>
      <c r="K617" s="28"/>
      <c r="L617" s="28"/>
      <c r="M617" s="29"/>
      <c r="N617" s="40"/>
      <c r="O617" s="40"/>
      <c r="P617" s="40"/>
      <c r="Y617" s="17"/>
      <c r="Z617" s="17"/>
      <c r="AA617" s="17"/>
      <c r="AL617" s="17"/>
      <c r="AM617" s="17"/>
      <c r="AN617" s="17"/>
      <c r="AO617" s="17"/>
    </row>
    <row r="618" ht="17.25" customHeight="1">
      <c r="A618" s="19">
        <v>197805.0</v>
      </c>
      <c r="B618" s="26">
        <v>0.0227</v>
      </c>
      <c r="C618" s="26">
        <v>0.058959</v>
      </c>
      <c r="D618" s="27">
        <f t="shared" si="7"/>
        <v>0.036259</v>
      </c>
      <c r="E618" s="28">
        <f t="shared" ref="E618:F618" si="628">LN(1+B618)</f>
        <v>0.02244618883</v>
      </c>
      <c r="F618" s="28">
        <f t="shared" si="628"/>
        <v>0.0572863501</v>
      </c>
      <c r="G618" s="27"/>
      <c r="H618" s="27"/>
      <c r="I618" s="28"/>
      <c r="J618" s="28"/>
      <c r="K618" s="28"/>
      <c r="L618" s="28"/>
      <c r="M618" s="29"/>
      <c r="N618" s="40"/>
      <c r="O618" s="40"/>
      <c r="P618" s="40"/>
      <c r="Y618" s="17"/>
      <c r="Z618" s="17"/>
      <c r="AA618" s="17"/>
      <c r="AL618" s="17"/>
      <c r="AM618" s="17"/>
      <c r="AN618" s="17"/>
      <c r="AO618" s="17"/>
    </row>
    <row r="619" ht="17.25" customHeight="1">
      <c r="A619" s="19">
        <v>197806.0</v>
      </c>
      <c r="B619" s="26">
        <v>-0.0115</v>
      </c>
      <c r="C619" s="26">
        <v>0.003601</v>
      </c>
      <c r="D619" s="27">
        <f t="shared" si="7"/>
        <v>0.015101</v>
      </c>
      <c r="E619" s="28">
        <f t="shared" ref="E619:F619" si="629">LN(1+B619)</f>
        <v>-0.01156663637</v>
      </c>
      <c r="F619" s="28">
        <f t="shared" si="629"/>
        <v>0.003594531923</v>
      </c>
      <c r="G619" s="27"/>
      <c r="H619" s="27"/>
      <c r="I619" s="28"/>
      <c r="J619" s="28"/>
      <c r="K619" s="28"/>
      <c r="L619" s="28"/>
      <c r="M619" s="29"/>
      <c r="N619" s="40"/>
      <c r="O619" s="40"/>
      <c r="P619" s="40"/>
      <c r="Y619" s="17"/>
      <c r="Z619" s="17"/>
      <c r="AA619" s="17"/>
      <c r="AL619" s="17"/>
      <c r="AM619" s="17"/>
      <c r="AN619" s="17"/>
      <c r="AO619" s="17"/>
    </row>
    <row r="620" ht="17.25" customHeight="1">
      <c r="A620" s="19">
        <v>197807.0</v>
      </c>
      <c r="B620" s="26">
        <v>0.0567</v>
      </c>
      <c r="C620" s="26">
        <v>0.057853</v>
      </c>
      <c r="D620" s="27">
        <f t="shared" si="7"/>
        <v>0.001153</v>
      </c>
      <c r="E620" s="28">
        <f t="shared" ref="E620:F620" si="630">LN(1+B620)</f>
        <v>0.05515084446</v>
      </c>
      <c r="F620" s="28">
        <f t="shared" si="630"/>
        <v>0.05624138238</v>
      </c>
      <c r="G620" s="27"/>
      <c r="H620" s="27"/>
      <c r="I620" s="28"/>
      <c r="J620" s="28"/>
      <c r="K620" s="28"/>
      <c r="L620" s="28"/>
      <c r="M620" s="29"/>
      <c r="N620" s="40"/>
      <c r="O620" s="40"/>
      <c r="P620" s="40"/>
      <c r="Y620" s="17"/>
      <c r="Z620" s="17"/>
      <c r="AA620" s="17"/>
      <c r="AL620" s="17"/>
      <c r="AM620" s="17"/>
      <c r="AN620" s="17"/>
      <c r="AO620" s="17"/>
    </row>
    <row r="621" ht="17.25" customHeight="1">
      <c r="A621" s="19">
        <v>197808.0</v>
      </c>
      <c r="B621" s="26">
        <v>0.0431</v>
      </c>
      <c r="C621" s="26">
        <v>0.087076</v>
      </c>
      <c r="D621" s="27">
        <f t="shared" si="7"/>
        <v>0.043976</v>
      </c>
      <c r="E621" s="28">
        <f t="shared" ref="E621:F621" si="631">LN(1+B621)</f>
        <v>0.0421970487</v>
      </c>
      <c r="F621" s="28">
        <f t="shared" si="631"/>
        <v>0.0834915229</v>
      </c>
      <c r="G621" s="27"/>
      <c r="H621" s="27"/>
      <c r="I621" s="28"/>
      <c r="J621" s="28"/>
      <c r="K621" s="28"/>
      <c r="L621" s="28"/>
      <c r="M621" s="29"/>
      <c r="N621" s="40"/>
      <c r="O621" s="40"/>
      <c r="P621" s="40"/>
      <c r="Y621" s="17"/>
      <c r="Z621" s="17"/>
      <c r="AA621" s="17"/>
      <c r="AL621" s="17"/>
      <c r="AM621" s="17"/>
      <c r="AN621" s="17"/>
      <c r="AO621" s="17"/>
    </row>
    <row r="622" ht="17.25" customHeight="1">
      <c r="A622" s="19">
        <v>197809.0</v>
      </c>
      <c r="B622" s="26">
        <v>-0.0081</v>
      </c>
      <c r="C622" s="26">
        <v>-0.006268</v>
      </c>
      <c r="D622" s="27">
        <f t="shared" si="7"/>
        <v>0.001832</v>
      </c>
      <c r="E622" s="28">
        <f t="shared" ref="E622:F622" si="632">LN(1+B622)</f>
        <v>-0.00813298323</v>
      </c>
      <c r="F622" s="28">
        <f t="shared" si="632"/>
        <v>-0.006287726385</v>
      </c>
      <c r="G622" s="27"/>
      <c r="H622" s="27"/>
      <c r="I622" s="28"/>
      <c r="J622" s="28"/>
      <c r="K622" s="28"/>
      <c r="L622" s="28"/>
      <c r="M622" s="29"/>
      <c r="N622" s="40"/>
      <c r="O622" s="40"/>
      <c r="P622" s="40"/>
      <c r="Y622" s="17"/>
      <c r="Z622" s="17"/>
      <c r="AA622" s="17"/>
      <c r="AL622" s="17"/>
      <c r="AM622" s="17"/>
      <c r="AN622" s="17"/>
      <c r="AO622" s="17"/>
    </row>
    <row r="623" ht="17.25" customHeight="1">
      <c r="A623" s="19">
        <v>197810.0</v>
      </c>
      <c r="B623" s="26">
        <v>-0.1123</v>
      </c>
      <c r="C623" s="26">
        <v>-0.186611</v>
      </c>
      <c r="D623" s="27">
        <f t="shared" si="7"/>
        <v>-0.074311</v>
      </c>
      <c r="E623" s="28">
        <f t="shared" ref="E623:F623" si="633">LN(1+B623)</f>
        <v>-0.1191214309</v>
      </c>
      <c r="F623" s="28">
        <f t="shared" si="633"/>
        <v>-0.2065458091</v>
      </c>
      <c r="G623" s="27"/>
      <c r="H623" s="27"/>
      <c r="I623" s="28"/>
      <c r="J623" s="28"/>
      <c r="K623" s="28"/>
      <c r="L623" s="28"/>
      <c r="M623" s="29"/>
      <c r="N623" s="40"/>
      <c r="O623" s="40"/>
      <c r="P623" s="40"/>
      <c r="Y623" s="17"/>
      <c r="Z623" s="17"/>
      <c r="AA623" s="17"/>
      <c r="AL623" s="17"/>
      <c r="AM623" s="17"/>
      <c r="AN623" s="17"/>
      <c r="AO623" s="17"/>
    </row>
    <row r="624" ht="17.25" customHeight="1">
      <c r="A624" s="19">
        <v>197811.0</v>
      </c>
      <c r="B624" s="26">
        <v>0.0341</v>
      </c>
      <c r="C624" s="26">
        <v>0.043691</v>
      </c>
      <c r="D624" s="27">
        <f t="shared" si="7"/>
        <v>0.009591</v>
      </c>
      <c r="E624" s="28">
        <f t="shared" ref="E624:F624" si="634">LN(1+B624)</f>
        <v>0.03353148321</v>
      </c>
      <c r="F624" s="28">
        <f t="shared" si="634"/>
        <v>0.04276346864</v>
      </c>
      <c r="G624" s="27"/>
      <c r="H624" s="27"/>
      <c r="I624" s="28"/>
      <c r="J624" s="28"/>
      <c r="K624" s="28"/>
      <c r="L624" s="28"/>
      <c r="M624" s="29"/>
      <c r="N624" s="40"/>
      <c r="O624" s="40"/>
      <c r="P624" s="40"/>
      <c r="Y624" s="17"/>
      <c r="Z624" s="17"/>
      <c r="AA624" s="17"/>
      <c r="AL624" s="17"/>
      <c r="AM624" s="17"/>
      <c r="AN624" s="17"/>
      <c r="AO624" s="17"/>
    </row>
    <row r="625" ht="17.25" customHeight="1">
      <c r="A625" s="19">
        <v>197812.0</v>
      </c>
      <c r="B625" s="26">
        <v>0.0166</v>
      </c>
      <c r="C625" s="26">
        <v>0.019966</v>
      </c>
      <c r="D625" s="27">
        <f t="shared" si="7"/>
        <v>0.003366</v>
      </c>
      <c r="E625" s="28">
        <f t="shared" ref="E625:F625" si="635">LN(1+B625)</f>
        <v>0.01646372603</v>
      </c>
      <c r="F625" s="28">
        <f t="shared" si="635"/>
        <v>0.01976929341</v>
      </c>
      <c r="G625" s="27"/>
      <c r="H625" s="27"/>
      <c r="I625" s="28"/>
      <c r="J625" s="28"/>
      <c r="K625" s="28"/>
      <c r="L625" s="28"/>
      <c r="M625" s="29"/>
      <c r="N625" s="40"/>
      <c r="O625" s="40"/>
      <c r="P625" s="40"/>
      <c r="Y625" s="17"/>
      <c r="Z625" s="17"/>
      <c r="AA625" s="17"/>
      <c r="AL625" s="17"/>
      <c r="AM625" s="17"/>
      <c r="AN625" s="17"/>
      <c r="AO625" s="17"/>
    </row>
    <row r="626" ht="17.25" customHeight="1">
      <c r="A626" s="19">
        <v>197901.0</v>
      </c>
      <c r="B626" s="26">
        <v>0.05</v>
      </c>
      <c r="C626" s="26">
        <v>0.096098</v>
      </c>
      <c r="D626" s="27">
        <f t="shared" si="7"/>
        <v>0.046098</v>
      </c>
      <c r="E626" s="28">
        <f t="shared" ref="E626:F626" si="636">LN(1+B626)</f>
        <v>0.04879016417</v>
      </c>
      <c r="F626" s="28">
        <f t="shared" si="636"/>
        <v>0.09175660059</v>
      </c>
      <c r="G626" s="27"/>
      <c r="H626" s="27"/>
      <c r="I626" s="28"/>
      <c r="J626" s="28"/>
      <c r="K626" s="28"/>
      <c r="L626" s="28"/>
      <c r="M626" s="29"/>
      <c r="N626" s="40"/>
      <c r="O626" s="40"/>
      <c r="P626" s="40"/>
      <c r="Y626" s="17"/>
      <c r="Z626" s="17"/>
      <c r="AA626" s="17"/>
      <c r="AL626" s="17"/>
      <c r="AM626" s="17"/>
      <c r="AN626" s="17"/>
      <c r="AO626" s="17"/>
    </row>
    <row r="627" ht="17.25" customHeight="1">
      <c r="A627" s="19">
        <v>197902.0</v>
      </c>
      <c r="B627" s="26">
        <v>-0.0283</v>
      </c>
      <c r="C627" s="26">
        <v>-0.019317</v>
      </c>
      <c r="D627" s="27">
        <f t="shared" si="7"/>
        <v>0.008983</v>
      </c>
      <c r="E627" s="28">
        <f t="shared" ref="E627:F627" si="637">LN(1+B627)</f>
        <v>-0.02870816414</v>
      </c>
      <c r="F627" s="28">
        <f t="shared" si="637"/>
        <v>-0.01950601129</v>
      </c>
      <c r="G627" s="27"/>
      <c r="H627" s="27"/>
      <c r="I627" s="28"/>
      <c r="J627" s="28"/>
      <c r="K627" s="28"/>
      <c r="L627" s="28"/>
      <c r="M627" s="29"/>
      <c r="N627" s="40"/>
      <c r="O627" s="40"/>
      <c r="P627" s="40"/>
      <c r="Y627" s="17"/>
      <c r="Z627" s="17"/>
      <c r="AA627" s="17"/>
      <c r="AL627" s="17"/>
      <c r="AM627" s="17"/>
      <c r="AN627" s="17"/>
      <c r="AO627" s="17"/>
    </row>
    <row r="628" ht="17.25" customHeight="1">
      <c r="A628" s="19">
        <v>197903.0</v>
      </c>
      <c r="B628" s="26">
        <v>0.0649</v>
      </c>
      <c r="C628" s="26">
        <v>0.085269</v>
      </c>
      <c r="D628" s="27">
        <f t="shared" si="7"/>
        <v>0.020369</v>
      </c>
      <c r="E628" s="28">
        <f t="shared" ref="E628:F628" si="638">LN(1+B628)</f>
        <v>0.06288089804</v>
      </c>
      <c r="F628" s="28">
        <f t="shared" si="638"/>
        <v>0.08182788253</v>
      </c>
      <c r="G628" s="27"/>
      <c r="H628" s="27"/>
      <c r="I628" s="28"/>
      <c r="J628" s="28"/>
      <c r="K628" s="28"/>
      <c r="L628" s="28"/>
      <c r="M628" s="29"/>
      <c r="N628" s="40"/>
      <c r="O628" s="40"/>
      <c r="P628" s="40"/>
      <c r="Y628" s="17"/>
      <c r="Z628" s="17"/>
      <c r="AA628" s="17"/>
      <c r="AL628" s="17"/>
      <c r="AM628" s="17"/>
      <c r="AN628" s="17"/>
      <c r="AO628" s="17"/>
    </row>
    <row r="629" ht="17.25" customHeight="1">
      <c r="A629" s="19">
        <v>197904.0</v>
      </c>
      <c r="B629" s="26">
        <v>0.0074</v>
      </c>
      <c r="C629" s="26">
        <v>0.033396</v>
      </c>
      <c r="D629" s="27">
        <f t="shared" si="7"/>
        <v>0.025996</v>
      </c>
      <c r="E629" s="28">
        <f t="shared" ref="E629:F629" si="639">LN(1+B629)</f>
        <v>0.007372754329</v>
      </c>
      <c r="F629" s="28">
        <f t="shared" si="639"/>
        <v>0.03285046615</v>
      </c>
      <c r="G629" s="27"/>
      <c r="H629" s="27"/>
      <c r="I629" s="28"/>
      <c r="J629" s="28"/>
      <c r="K629" s="28"/>
      <c r="L629" s="28"/>
      <c r="M629" s="29"/>
      <c r="N629" s="40"/>
      <c r="O629" s="40"/>
      <c r="P629" s="40"/>
      <c r="Y629" s="17"/>
      <c r="Z629" s="17"/>
      <c r="AA629" s="17"/>
      <c r="AL629" s="17"/>
      <c r="AM629" s="17"/>
      <c r="AN629" s="17"/>
      <c r="AO629" s="17"/>
    </row>
    <row r="630" ht="17.25" customHeight="1">
      <c r="A630" s="19">
        <v>197905.0</v>
      </c>
      <c r="B630" s="26">
        <v>-0.0139</v>
      </c>
      <c r="C630" s="26">
        <v>-0.004841</v>
      </c>
      <c r="D630" s="27">
        <f t="shared" si="7"/>
        <v>0.009059</v>
      </c>
      <c r="E630" s="28">
        <f t="shared" ref="E630:F630" si="640">LN(1+B630)</f>
        <v>-0.01399750964</v>
      </c>
      <c r="F630" s="28">
        <f t="shared" si="640"/>
        <v>-0.004852755595</v>
      </c>
      <c r="G630" s="27"/>
      <c r="H630" s="27"/>
      <c r="I630" s="28"/>
      <c r="J630" s="28"/>
      <c r="K630" s="28"/>
      <c r="L630" s="28"/>
      <c r="M630" s="29"/>
      <c r="N630" s="40"/>
      <c r="O630" s="40"/>
      <c r="P630" s="40"/>
      <c r="Y630" s="17"/>
      <c r="Z630" s="17"/>
      <c r="AA630" s="17"/>
      <c r="AL630" s="17"/>
      <c r="AM630" s="17"/>
      <c r="AN630" s="17"/>
      <c r="AO630" s="17"/>
    </row>
    <row r="631" ht="17.25" customHeight="1">
      <c r="A631" s="19">
        <v>197906.0</v>
      </c>
      <c r="B631" s="26">
        <v>0.0466</v>
      </c>
      <c r="C631" s="26">
        <v>0.060916</v>
      </c>
      <c r="D631" s="27">
        <f t="shared" si="7"/>
        <v>0.014316</v>
      </c>
      <c r="E631" s="28">
        <f t="shared" ref="E631:F631" si="641">LN(1+B631)</f>
        <v>0.04554681496</v>
      </c>
      <c r="F631" s="28">
        <f t="shared" si="641"/>
        <v>0.0591326859</v>
      </c>
      <c r="G631" s="27"/>
      <c r="H631" s="27"/>
      <c r="I631" s="28"/>
      <c r="J631" s="28"/>
      <c r="K631" s="28"/>
      <c r="L631" s="28"/>
      <c r="M631" s="29"/>
      <c r="N631" s="40"/>
      <c r="O631" s="40"/>
      <c r="P631" s="40"/>
      <c r="Y631" s="17"/>
      <c r="Z631" s="17"/>
      <c r="AA631" s="17"/>
      <c r="AL631" s="17"/>
      <c r="AM631" s="17"/>
      <c r="AN631" s="17"/>
      <c r="AO631" s="17"/>
    </row>
    <row r="632" ht="17.25" customHeight="1">
      <c r="A632" s="19">
        <v>197907.0</v>
      </c>
      <c r="B632" s="26">
        <v>0.0159</v>
      </c>
      <c r="C632" s="26">
        <v>0.03238</v>
      </c>
      <c r="D632" s="27">
        <f t="shared" si="7"/>
        <v>0.01648</v>
      </c>
      <c r="E632" s="28">
        <f t="shared" ref="E632:F632" si="642">LN(1+B632)</f>
        <v>0.01577491912</v>
      </c>
      <c r="F632" s="28">
        <f t="shared" si="642"/>
        <v>0.03186681634</v>
      </c>
      <c r="G632" s="27"/>
      <c r="H632" s="27"/>
      <c r="I632" s="28"/>
      <c r="J632" s="28"/>
      <c r="K632" s="28"/>
      <c r="L632" s="28"/>
      <c r="M632" s="29"/>
      <c r="N632" s="40"/>
      <c r="O632" s="40"/>
      <c r="P632" s="40"/>
      <c r="Y632" s="17"/>
      <c r="Z632" s="17"/>
      <c r="AA632" s="17"/>
      <c r="AL632" s="17"/>
      <c r="AM632" s="17"/>
      <c r="AN632" s="17"/>
      <c r="AO632" s="17"/>
    </row>
    <row r="633" ht="17.25" customHeight="1">
      <c r="A633" s="19">
        <v>197908.0</v>
      </c>
      <c r="B633" s="26">
        <v>0.063</v>
      </c>
      <c r="C633" s="26">
        <v>0.073498</v>
      </c>
      <c r="D633" s="27">
        <f t="shared" si="7"/>
        <v>0.010498</v>
      </c>
      <c r="E633" s="28">
        <f t="shared" ref="E633:F633" si="643">LN(1+B633)</f>
        <v>0.06109509936</v>
      </c>
      <c r="F633" s="28">
        <f t="shared" si="643"/>
        <v>0.07092247527</v>
      </c>
      <c r="G633" s="27"/>
      <c r="H633" s="27"/>
      <c r="I633" s="28"/>
      <c r="J633" s="28"/>
      <c r="K633" s="28"/>
      <c r="L633" s="28"/>
      <c r="M633" s="29"/>
      <c r="N633" s="40"/>
      <c r="O633" s="40"/>
      <c r="P633" s="40"/>
      <c r="Y633" s="17"/>
      <c r="Z633" s="17"/>
      <c r="AA633" s="17"/>
      <c r="AL633" s="17"/>
      <c r="AM633" s="17"/>
      <c r="AN633" s="17"/>
      <c r="AO633" s="17"/>
    </row>
    <row r="634" ht="17.25" customHeight="1">
      <c r="A634" s="19">
        <v>197909.0</v>
      </c>
      <c r="B634" s="26">
        <v>1.0E-4</v>
      </c>
      <c r="C634" s="26">
        <v>-0.010925</v>
      </c>
      <c r="D634" s="27">
        <f t="shared" si="7"/>
        <v>-0.011025</v>
      </c>
      <c r="E634" s="28">
        <f t="shared" ref="E634:F634" si="644">LN(1+B634)</f>
        <v>0.00009999500033</v>
      </c>
      <c r="F634" s="28">
        <f t="shared" si="644"/>
        <v>-0.01098511606</v>
      </c>
      <c r="G634" s="27"/>
      <c r="H634" s="27"/>
      <c r="I634" s="28"/>
      <c r="J634" s="28"/>
      <c r="K634" s="28"/>
      <c r="L634" s="28"/>
      <c r="M634" s="29"/>
      <c r="N634" s="40"/>
      <c r="O634" s="40"/>
      <c r="P634" s="40"/>
      <c r="Y634" s="17"/>
      <c r="Z634" s="17"/>
      <c r="AA634" s="17"/>
      <c r="AL634" s="17"/>
      <c r="AM634" s="17"/>
      <c r="AN634" s="17"/>
      <c r="AO634" s="17"/>
    </row>
    <row r="635" ht="17.25" customHeight="1">
      <c r="A635" s="19">
        <v>197910.0</v>
      </c>
      <c r="B635" s="26">
        <v>-0.0723</v>
      </c>
      <c r="C635" s="26">
        <v>-0.114064</v>
      </c>
      <c r="D635" s="27">
        <f t="shared" si="7"/>
        <v>-0.041764</v>
      </c>
      <c r="E635" s="28">
        <f t="shared" ref="E635:F635" si="645">LN(1+B635)</f>
        <v>-0.07504687432</v>
      </c>
      <c r="F635" s="28">
        <f t="shared" si="645"/>
        <v>-0.1211105657</v>
      </c>
      <c r="G635" s="27"/>
      <c r="H635" s="27"/>
      <c r="I635" s="28"/>
      <c r="J635" s="28"/>
      <c r="K635" s="28"/>
      <c r="L635" s="28"/>
      <c r="M635" s="29"/>
      <c r="N635" s="40"/>
      <c r="O635" s="40"/>
      <c r="P635" s="40"/>
      <c r="Y635" s="17"/>
      <c r="Z635" s="17"/>
      <c r="AA635" s="17"/>
      <c r="AL635" s="17"/>
      <c r="AM635" s="17"/>
      <c r="AN635" s="17"/>
      <c r="AO635" s="17"/>
    </row>
    <row r="636" ht="17.25" customHeight="1">
      <c r="A636" s="19">
        <v>197911.0</v>
      </c>
      <c r="B636" s="26">
        <v>0.062</v>
      </c>
      <c r="C636" s="26">
        <v>0.068114</v>
      </c>
      <c r="D636" s="27">
        <f t="shared" si="7"/>
        <v>0.006114</v>
      </c>
      <c r="E636" s="28">
        <f t="shared" ref="E636:F636" si="646">LN(1+B636)</f>
        <v>0.06015392282</v>
      </c>
      <c r="F636" s="28">
        <f t="shared" si="646"/>
        <v>0.06589447641</v>
      </c>
      <c r="G636" s="27"/>
      <c r="H636" s="27"/>
      <c r="I636" s="28"/>
      <c r="J636" s="28"/>
      <c r="K636" s="28"/>
      <c r="L636" s="28"/>
      <c r="M636" s="29"/>
      <c r="N636" s="40"/>
      <c r="O636" s="40"/>
      <c r="P636" s="40"/>
      <c r="Y636" s="17"/>
      <c r="Z636" s="17"/>
      <c r="AA636" s="17"/>
      <c r="AL636" s="17"/>
      <c r="AM636" s="17"/>
      <c r="AN636" s="17"/>
      <c r="AO636" s="17"/>
    </row>
    <row r="637" ht="17.25" customHeight="1">
      <c r="A637" s="19">
        <v>197912.0</v>
      </c>
      <c r="B637" s="26">
        <v>0.0274</v>
      </c>
      <c r="C637" s="26">
        <v>0.051402</v>
      </c>
      <c r="D637" s="27">
        <f t="shared" si="7"/>
        <v>0.024002</v>
      </c>
      <c r="E637" s="28">
        <f t="shared" ref="E637:F637" si="647">LN(1+B637)</f>
        <v>0.02703133905</v>
      </c>
      <c r="F637" s="28">
        <f t="shared" si="647"/>
        <v>0.05012451163</v>
      </c>
      <c r="G637" s="27"/>
      <c r="H637" s="27"/>
      <c r="I637" s="28"/>
      <c r="J637" s="28"/>
      <c r="K637" s="28"/>
      <c r="L637" s="28"/>
      <c r="M637" s="29"/>
      <c r="N637" s="40"/>
      <c r="O637" s="40"/>
      <c r="P637" s="40"/>
      <c r="Y637" s="17"/>
      <c r="Z637" s="17"/>
      <c r="AA637" s="17"/>
      <c r="AL637" s="17"/>
      <c r="AM637" s="17"/>
      <c r="AN637" s="17"/>
      <c r="AO637" s="17"/>
    </row>
    <row r="638" ht="17.25" customHeight="1">
      <c r="A638" s="19">
        <v>198001.0</v>
      </c>
      <c r="B638" s="26">
        <v>0.0631</v>
      </c>
      <c r="C638" s="26">
        <v>0.085051</v>
      </c>
      <c r="D638" s="27">
        <f t="shared" si="7"/>
        <v>0.021951</v>
      </c>
      <c r="E638" s="28">
        <f t="shared" ref="E638:F638" si="648">LN(1+B638)</f>
        <v>0.06118916831</v>
      </c>
      <c r="F638" s="28">
        <f t="shared" si="648"/>
        <v>0.0816269905</v>
      </c>
      <c r="G638" s="27"/>
      <c r="H638" s="27"/>
      <c r="I638" s="28"/>
      <c r="J638" s="28"/>
      <c r="K638" s="28"/>
      <c r="L638" s="28"/>
      <c r="M638" s="29"/>
      <c r="N638" s="40"/>
      <c r="O638" s="40"/>
      <c r="P638" s="40"/>
      <c r="Y638" s="17"/>
      <c r="Z638" s="17"/>
      <c r="AA638" s="17"/>
      <c r="AL638" s="17"/>
      <c r="AM638" s="17"/>
      <c r="AN638" s="17"/>
      <c r="AO638" s="17"/>
    </row>
    <row r="639" ht="17.25" customHeight="1">
      <c r="A639" s="19">
        <v>198002.0</v>
      </c>
      <c r="B639" s="26">
        <v>-0.0033</v>
      </c>
      <c r="C639" s="26">
        <v>-0.026726</v>
      </c>
      <c r="D639" s="27">
        <f t="shared" si="7"/>
        <v>-0.023426</v>
      </c>
      <c r="E639" s="28">
        <f t="shared" ref="E639:F639" si="649">LN(1+B639)</f>
        <v>-0.003305457009</v>
      </c>
      <c r="F639" s="28">
        <f t="shared" si="649"/>
        <v>-0.02708963315</v>
      </c>
      <c r="G639" s="27"/>
      <c r="H639" s="27"/>
      <c r="I639" s="28"/>
      <c r="J639" s="28"/>
      <c r="K639" s="28"/>
      <c r="L639" s="28"/>
      <c r="M639" s="29"/>
      <c r="N639" s="40"/>
      <c r="O639" s="40"/>
      <c r="P639" s="40"/>
      <c r="Y639" s="17"/>
      <c r="Z639" s="17"/>
      <c r="AA639" s="17"/>
      <c r="AL639" s="17"/>
      <c r="AM639" s="17"/>
      <c r="AN639" s="17"/>
      <c r="AO639" s="17"/>
    </row>
    <row r="640" ht="17.25" customHeight="1">
      <c r="A640" s="19">
        <v>198003.0</v>
      </c>
      <c r="B640" s="26">
        <v>-0.1169</v>
      </c>
      <c r="C640" s="26">
        <v>-0.173817</v>
      </c>
      <c r="D640" s="27">
        <f t="shared" si="7"/>
        <v>-0.056917</v>
      </c>
      <c r="E640" s="28">
        <f t="shared" ref="E640:F640" si="650">LN(1+B640)</f>
        <v>-0.1243168345</v>
      </c>
      <c r="F640" s="28">
        <f t="shared" si="650"/>
        <v>-0.1909389804</v>
      </c>
      <c r="G640" s="27"/>
      <c r="H640" s="27"/>
      <c r="I640" s="28"/>
      <c r="J640" s="28"/>
      <c r="K640" s="28"/>
      <c r="L640" s="28"/>
      <c r="M640" s="29"/>
      <c r="N640" s="40"/>
      <c r="O640" s="40"/>
      <c r="P640" s="40"/>
      <c r="Y640" s="17"/>
      <c r="Z640" s="17"/>
      <c r="AA640" s="17"/>
      <c r="AL640" s="17"/>
      <c r="AM640" s="17"/>
      <c r="AN640" s="17"/>
      <c r="AO640" s="17"/>
    </row>
    <row r="641" ht="17.25" customHeight="1">
      <c r="A641" s="19">
        <v>198004.0</v>
      </c>
      <c r="B641" s="26">
        <v>0.0523</v>
      </c>
      <c r="C641" s="26">
        <v>0.059533</v>
      </c>
      <c r="D641" s="27">
        <f t="shared" si="7"/>
        <v>0.007233</v>
      </c>
      <c r="E641" s="28">
        <f t="shared" ref="E641:F641" si="651">LN(1+B641)</f>
        <v>0.05097824476</v>
      </c>
      <c r="F641" s="28">
        <f t="shared" si="651"/>
        <v>0.05782824501</v>
      </c>
      <c r="G641" s="27"/>
      <c r="H641" s="27"/>
      <c r="I641" s="28"/>
      <c r="J641" s="28"/>
      <c r="K641" s="28"/>
      <c r="L641" s="28"/>
      <c r="M641" s="29"/>
      <c r="N641" s="40"/>
      <c r="O641" s="40"/>
      <c r="P641" s="40"/>
      <c r="Y641" s="17"/>
      <c r="Z641" s="17"/>
      <c r="AA641" s="17"/>
      <c r="AL641" s="17"/>
      <c r="AM641" s="17"/>
      <c r="AN641" s="17"/>
      <c r="AO641" s="17"/>
    </row>
    <row r="642" ht="17.25" customHeight="1">
      <c r="A642" s="19">
        <v>198005.0</v>
      </c>
      <c r="B642" s="26">
        <v>0.0607</v>
      </c>
      <c r="C642" s="26">
        <v>0.080871</v>
      </c>
      <c r="D642" s="27">
        <f t="shared" si="7"/>
        <v>0.020171</v>
      </c>
      <c r="E642" s="28">
        <f t="shared" ref="E642:F642" si="652">LN(1+B642)</f>
        <v>0.05892906753</v>
      </c>
      <c r="F642" s="28">
        <f t="shared" si="652"/>
        <v>0.07776719759</v>
      </c>
      <c r="G642" s="27"/>
      <c r="H642" s="27"/>
      <c r="I642" s="28"/>
      <c r="J642" s="28"/>
      <c r="K642" s="28"/>
      <c r="L642" s="28"/>
      <c r="M642" s="29"/>
      <c r="N642" s="40"/>
      <c r="O642" s="40"/>
      <c r="P642" s="40"/>
      <c r="Y642" s="17"/>
      <c r="Z642" s="17"/>
      <c r="AA642" s="17"/>
      <c r="AL642" s="17"/>
      <c r="AM642" s="17"/>
      <c r="AN642" s="17"/>
      <c r="AO642" s="17"/>
    </row>
    <row r="643" ht="17.25" customHeight="1">
      <c r="A643" s="19">
        <v>198006.0</v>
      </c>
      <c r="B643" s="26">
        <v>0.0367</v>
      </c>
      <c r="C643" s="26">
        <v>0.043282</v>
      </c>
      <c r="D643" s="27">
        <f t="shared" si="7"/>
        <v>0.006582</v>
      </c>
      <c r="E643" s="28">
        <f t="shared" ref="E643:F643" si="653">LN(1+B643)</f>
        <v>0.03604259135</v>
      </c>
      <c r="F643" s="28">
        <f t="shared" si="653"/>
        <v>0.0423715134</v>
      </c>
      <c r="G643" s="27"/>
      <c r="H643" s="27"/>
      <c r="I643" s="28"/>
      <c r="J643" s="28"/>
      <c r="K643" s="28"/>
      <c r="L643" s="28"/>
      <c r="M643" s="29"/>
      <c r="N643" s="40"/>
      <c r="O643" s="40"/>
      <c r="P643" s="40"/>
      <c r="Y643" s="17"/>
      <c r="Z643" s="17"/>
      <c r="AA643" s="17"/>
      <c r="AL643" s="17"/>
      <c r="AM643" s="17"/>
      <c r="AN643" s="17"/>
      <c r="AO643" s="17"/>
    </row>
    <row r="644" ht="17.25" customHeight="1">
      <c r="A644" s="19">
        <v>198007.0</v>
      </c>
      <c r="B644" s="26">
        <v>0.0702</v>
      </c>
      <c r="C644" s="26">
        <v>0.070754</v>
      </c>
      <c r="D644" s="27">
        <f t="shared" si="7"/>
        <v>0.000554</v>
      </c>
      <c r="E644" s="28">
        <f t="shared" ref="E644:F644" si="654">LN(1+B644)</f>
        <v>0.0678455469</v>
      </c>
      <c r="F644" s="28">
        <f t="shared" si="654"/>
        <v>0.06836307321</v>
      </c>
      <c r="G644" s="27"/>
      <c r="H644" s="27"/>
      <c r="I644" s="28"/>
      <c r="J644" s="28"/>
      <c r="K644" s="28"/>
      <c r="L644" s="28"/>
      <c r="M644" s="29"/>
      <c r="N644" s="40"/>
      <c r="O644" s="40"/>
      <c r="P644" s="40"/>
      <c r="Y644" s="17"/>
      <c r="Z644" s="17"/>
      <c r="AA644" s="17"/>
      <c r="AL644" s="17"/>
      <c r="AM644" s="17"/>
      <c r="AN644" s="17"/>
      <c r="AO644" s="17"/>
    </row>
    <row r="645" ht="17.25" customHeight="1">
      <c r="A645" s="19">
        <v>198008.0</v>
      </c>
      <c r="B645" s="26">
        <v>0.0244</v>
      </c>
      <c r="C645" s="26">
        <v>0.036359</v>
      </c>
      <c r="D645" s="27">
        <f t="shared" si="7"/>
        <v>0.011959</v>
      </c>
      <c r="E645" s="28">
        <f t="shared" ref="E645:F645" si="655">LN(1+B645)</f>
        <v>0.02410707534</v>
      </c>
      <c r="F645" s="28">
        <f t="shared" si="655"/>
        <v>0.03571360891</v>
      </c>
      <c r="G645" s="27"/>
      <c r="H645" s="27"/>
      <c r="I645" s="28"/>
      <c r="J645" s="28"/>
      <c r="K645" s="28"/>
      <c r="L645" s="28"/>
      <c r="M645" s="29"/>
      <c r="N645" s="40"/>
      <c r="O645" s="40"/>
      <c r="P645" s="40"/>
      <c r="Y645" s="17"/>
      <c r="Z645" s="17"/>
      <c r="AA645" s="17"/>
      <c r="AL645" s="17"/>
      <c r="AM645" s="17"/>
      <c r="AN645" s="17"/>
      <c r="AO645" s="17"/>
    </row>
    <row r="646" ht="17.25" customHeight="1">
      <c r="A646" s="19">
        <v>198009.0</v>
      </c>
      <c r="B646" s="26">
        <v>0.0294</v>
      </c>
      <c r="C646" s="26">
        <v>0.010864</v>
      </c>
      <c r="D646" s="27">
        <f t="shared" si="7"/>
        <v>-0.018536</v>
      </c>
      <c r="E646" s="28">
        <f t="shared" ref="E646:F646" si="656">LN(1+B646)</f>
        <v>0.02897610824</v>
      </c>
      <c r="F646" s="28">
        <f t="shared" si="656"/>
        <v>0.01080541071</v>
      </c>
      <c r="G646" s="27"/>
      <c r="H646" s="27"/>
      <c r="I646" s="28"/>
      <c r="J646" s="28"/>
      <c r="K646" s="28"/>
      <c r="L646" s="28"/>
      <c r="M646" s="29"/>
      <c r="N646" s="40"/>
      <c r="O646" s="40"/>
      <c r="P646" s="40"/>
      <c r="Y646" s="17"/>
      <c r="Z646" s="17"/>
      <c r="AA646" s="17"/>
      <c r="AL646" s="17"/>
      <c r="AM646" s="17"/>
      <c r="AN646" s="17"/>
      <c r="AO646" s="17"/>
    </row>
    <row r="647" ht="17.25" customHeight="1">
      <c r="A647" s="19">
        <v>198010.0</v>
      </c>
      <c r="B647" s="26">
        <v>0.0201</v>
      </c>
      <c r="C647" s="26">
        <v>0.030667</v>
      </c>
      <c r="D647" s="27">
        <f t="shared" si="7"/>
        <v>0.010567</v>
      </c>
      <c r="E647" s="28">
        <f t="shared" ref="E647:F647" si="657">LN(1+B647)</f>
        <v>0.01990066171</v>
      </c>
      <c r="F647" s="28">
        <f t="shared" si="657"/>
        <v>0.03020616547</v>
      </c>
      <c r="G647" s="27"/>
      <c r="H647" s="27"/>
      <c r="I647" s="28"/>
      <c r="J647" s="28"/>
      <c r="K647" s="28"/>
      <c r="L647" s="28"/>
      <c r="M647" s="29"/>
      <c r="N647" s="40"/>
      <c r="O647" s="40"/>
      <c r="P647" s="40"/>
      <c r="Y647" s="17"/>
      <c r="Z647" s="17"/>
      <c r="AA647" s="17"/>
      <c r="AL647" s="17"/>
      <c r="AM647" s="17"/>
      <c r="AN647" s="17"/>
      <c r="AO647" s="17"/>
    </row>
    <row r="648" ht="17.25" customHeight="1">
      <c r="A648" s="19">
        <v>198011.0</v>
      </c>
      <c r="B648" s="26">
        <v>0.1055</v>
      </c>
      <c r="C648" s="26">
        <v>0.026728</v>
      </c>
      <c r="D648" s="27">
        <f t="shared" si="7"/>
        <v>-0.078772</v>
      </c>
      <c r="E648" s="28">
        <f t="shared" ref="E648:F648" si="658">LN(1+B648)</f>
        <v>0.1002977213</v>
      </c>
      <c r="F648" s="28">
        <f t="shared" si="658"/>
        <v>0.02637704679</v>
      </c>
      <c r="G648" s="27"/>
      <c r="H648" s="27"/>
      <c r="I648" s="28"/>
      <c r="J648" s="28"/>
      <c r="K648" s="28"/>
      <c r="L648" s="28"/>
      <c r="M648" s="29"/>
      <c r="N648" s="40"/>
      <c r="O648" s="40"/>
      <c r="P648" s="40"/>
      <c r="Y648" s="17"/>
      <c r="Z648" s="17"/>
      <c r="AA648" s="17"/>
      <c r="AL648" s="17"/>
      <c r="AM648" s="17"/>
      <c r="AN648" s="17"/>
      <c r="AO648" s="17"/>
    </row>
    <row r="649" ht="17.25" customHeight="1">
      <c r="A649" s="19">
        <v>198012.0</v>
      </c>
      <c r="B649" s="26">
        <v>-0.0321</v>
      </c>
      <c r="C649" s="26">
        <v>-0.012148</v>
      </c>
      <c r="D649" s="27">
        <f t="shared" si="7"/>
        <v>0.019952</v>
      </c>
      <c r="E649" s="28">
        <f t="shared" ref="E649:F649" si="659">LN(1+B649)</f>
        <v>-0.03262650283</v>
      </c>
      <c r="F649" s="28">
        <f t="shared" si="659"/>
        <v>-0.01222239003</v>
      </c>
      <c r="G649" s="27"/>
      <c r="H649" s="27"/>
      <c r="I649" s="28"/>
      <c r="J649" s="28"/>
      <c r="K649" s="28"/>
      <c r="L649" s="28"/>
      <c r="M649" s="29"/>
      <c r="N649" s="40"/>
      <c r="O649" s="40"/>
      <c r="P649" s="40"/>
      <c r="Y649" s="17"/>
      <c r="Z649" s="17"/>
      <c r="AA649" s="17"/>
      <c r="AL649" s="17"/>
      <c r="AM649" s="17"/>
      <c r="AN649" s="17"/>
      <c r="AO649" s="17"/>
    </row>
    <row r="650" ht="17.25" customHeight="1">
      <c r="A650" s="19">
        <v>198101.0</v>
      </c>
      <c r="B650" s="26">
        <v>-0.04</v>
      </c>
      <c r="C650" s="26">
        <v>0.02114</v>
      </c>
      <c r="D650" s="27">
        <f t="shared" si="7"/>
        <v>0.06114</v>
      </c>
      <c r="E650" s="28">
        <f t="shared" ref="E650:F650" si="660">LN(1+B650)</f>
        <v>-0.04082199452</v>
      </c>
      <c r="F650" s="28">
        <f t="shared" si="660"/>
        <v>0.02091965025</v>
      </c>
      <c r="G650" s="27"/>
      <c r="H650" s="27"/>
      <c r="I650" s="28"/>
      <c r="J650" s="28"/>
      <c r="K650" s="28"/>
      <c r="L650" s="28"/>
      <c r="M650" s="29"/>
      <c r="N650" s="40"/>
      <c r="O650" s="40"/>
      <c r="P650" s="40"/>
      <c r="Y650" s="17"/>
      <c r="Z650" s="17"/>
      <c r="AA650" s="17"/>
      <c r="AL650" s="17"/>
      <c r="AM650" s="17"/>
      <c r="AN650" s="17"/>
      <c r="AO650" s="17"/>
    </row>
    <row r="651" ht="17.25" customHeight="1">
      <c r="A651" s="19">
        <v>198102.0</v>
      </c>
      <c r="B651" s="26">
        <v>0.0164</v>
      </c>
      <c r="C651" s="26">
        <v>0.027761</v>
      </c>
      <c r="D651" s="27">
        <f t="shared" si="7"/>
        <v>0.011361</v>
      </c>
      <c r="E651" s="28">
        <f t="shared" ref="E651:F651" si="661">LN(1+B651)</f>
        <v>0.01626697246</v>
      </c>
      <c r="F651" s="28">
        <f t="shared" si="661"/>
        <v>0.02738264973</v>
      </c>
      <c r="G651" s="27"/>
      <c r="H651" s="27"/>
      <c r="I651" s="28"/>
      <c r="J651" s="28"/>
      <c r="K651" s="28"/>
      <c r="L651" s="28"/>
      <c r="M651" s="29"/>
      <c r="N651" s="40"/>
      <c r="O651" s="40"/>
      <c r="P651" s="40"/>
      <c r="Y651" s="17"/>
      <c r="Z651" s="17"/>
      <c r="AA651" s="17"/>
      <c r="AL651" s="17"/>
      <c r="AM651" s="17"/>
      <c r="AN651" s="17"/>
      <c r="AO651" s="17"/>
    </row>
    <row r="652" ht="17.25" customHeight="1">
      <c r="A652" s="19">
        <v>198103.0</v>
      </c>
      <c r="B652" s="26">
        <v>0.0477</v>
      </c>
      <c r="C652" s="26">
        <v>0.076879</v>
      </c>
      <c r="D652" s="27">
        <f t="shared" si="7"/>
        <v>0.029179</v>
      </c>
      <c r="E652" s="28">
        <f t="shared" ref="E652:F652" si="662">LN(1+B652)</f>
        <v>0.04659728538</v>
      </c>
      <c r="F652" s="28">
        <f t="shared" si="662"/>
        <v>0.07406704274</v>
      </c>
      <c r="G652" s="27"/>
      <c r="H652" s="27"/>
      <c r="I652" s="28"/>
      <c r="J652" s="28"/>
      <c r="K652" s="28"/>
      <c r="L652" s="28"/>
      <c r="M652" s="29"/>
      <c r="N652" s="40"/>
      <c r="O652" s="40"/>
      <c r="P652" s="40"/>
      <c r="Y652" s="17"/>
      <c r="Z652" s="17"/>
      <c r="AA652" s="17"/>
      <c r="AL652" s="17"/>
      <c r="AM652" s="17"/>
      <c r="AN652" s="17"/>
      <c r="AO652" s="17"/>
    </row>
    <row r="653" ht="17.25" customHeight="1">
      <c r="A653" s="19">
        <v>198104.0</v>
      </c>
      <c r="B653" s="26">
        <v>-0.0103</v>
      </c>
      <c r="C653" s="26">
        <v>0.038073</v>
      </c>
      <c r="D653" s="27">
        <f t="shared" si="7"/>
        <v>0.048373</v>
      </c>
      <c r="E653" s="28">
        <f t="shared" ref="E653:F653" si="663">LN(1+B653)</f>
        <v>-0.01035341208</v>
      </c>
      <c r="F653" s="28">
        <f t="shared" si="663"/>
        <v>0.03736610982</v>
      </c>
      <c r="G653" s="27"/>
      <c r="H653" s="27"/>
      <c r="I653" s="28"/>
      <c r="J653" s="28"/>
      <c r="K653" s="28"/>
      <c r="L653" s="28"/>
      <c r="M653" s="29"/>
      <c r="N653" s="40"/>
      <c r="O653" s="40"/>
      <c r="P653" s="40"/>
      <c r="Y653" s="17"/>
      <c r="Z653" s="17"/>
      <c r="AA653" s="17"/>
      <c r="AL653" s="17"/>
      <c r="AM653" s="17"/>
      <c r="AN653" s="17"/>
      <c r="AO653" s="17"/>
    </row>
    <row r="654" ht="17.25" customHeight="1">
      <c r="A654" s="19">
        <v>198105.0</v>
      </c>
      <c r="B654" s="26">
        <v>0.0126</v>
      </c>
      <c r="C654" s="26">
        <v>0.016988</v>
      </c>
      <c r="D654" s="27">
        <f t="shared" si="7"/>
        <v>0.004388</v>
      </c>
      <c r="E654" s="28">
        <f t="shared" ref="E654:F654" si="664">LN(1+B654)</f>
        <v>0.01252128055</v>
      </c>
      <c r="F654" s="28">
        <f t="shared" si="664"/>
        <v>0.01684531759</v>
      </c>
      <c r="G654" s="27"/>
      <c r="H654" s="27"/>
      <c r="I654" s="28"/>
      <c r="J654" s="28"/>
      <c r="K654" s="28"/>
      <c r="L654" s="28"/>
      <c r="M654" s="29"/>
      <c r="N654" s="40"/>
      <c r="O654" s="40"/>
      <c r="P654" s="40"/>
      <c r="Y654" s="17"/>
      <c r="Z654" s="17"/>
      <c r="AA654" s="17"/>
      <c r="AL654" s="17"/>
      <c r="AM654" s="17"/>
      <c r="AN654" s="17"/>
      <c r="AO654" s="17"/>
    </row>
    <row r="655" ht="17.25" customHeight="1">
      <c r="A655" s="19">
        <v>198106.0</v>
      </c>
      <c r="B655" s="26">
        <v>-0.0101</v>
      </c>
      <c r="C655" s="26">
        <v>0.01423</v>
      </c>
      <c r="D655" s="27">
        <f t="shared" si="7"/>
        <v>0.02433</v>
      </c>
      <c r="E655" s="28">
        <f t="shared" ref="E655:F655" si="665">LN(1+B655)</f>
        <v>-0.01015135106</v>
      </c>
      <c r="F655" s="28">
        <f t="shared" si="665"/>
        <v>0.01412970391</v>
      </c>
      <c r="G655" s="27"/>
      <c r="H655" s="27"/>
      <c r="I655" s="28"/>
      <c r="J655" s="28"/>
      <c r="K655" s="28"/>
      <c r="L655" s="28"/>
      <c r="M655" s="29"/>
      <c r="N655" s="40"/>
      <c r="O655" s="40"/>
      <c r="P655" s="40"/>
      <c r="Y655" s="17"/>
      <c r="Z655" s="17"/>
      <c r="AA655" s="17"/>
      <c r="AL655" s="17"/>
      <c r="AM655" s="17"/>
      <c r="AN655" s="17"/>
      <c r="AO655" s="17"/>
    </row>
    <row r="656" ht="17.25" customHeight="1">
      <c r="A656" s="19">
        <v>198107.0</v>
      </c>
      <c r="B656" s="26">
        <v>-0.003</v>
      </c>
      <c r="C656" s="26">
        <v>-0.015787</v>
      </c>
      <c r="D656" s="27">
        <f t="shared" si="7"/>
        <v>-0.012787</v>
      </c>
      <c r="E656" s="28">
        <f t="shared" ref="E656:F656" si="666">LN(1+B656)</f>
        <v>-0.00300450902</v>
      </c>
      <c r="F656" s="28">
        <f t="shared" si="666"/>
        <v>-0.01591294194</v>
      </c>
      <c r="G656" s="27"/>
      <c r="H656" s="27"/>
      <c r="I656" s="28"/>
      <c r="J656" s="28"/>
      <c r="K656" s="28"/>
      <c r="L656" s="28"/>
      <c r="M656" s="29"/>
      <c r="N656" s="40"/>
      <c r="O656" s="40"/>
      <c r="P656" s="40"/>
      <c r="Y656" s="17"/>
      <c r="Z656" s="17"/>
      <c r="AA656" s="17"/>
      <c r="AL656" s="17"/>
      <c r="AM656" s="17"/>
      <c r="AN656" s="17"/>
      <c r="AO656" s="17"/>
    </row>
    <row r="657" ht="17.25" customHeight="1">
      <c r="A657" s="19">
        <v>198108.0</v>
      </c>
      <c r="B657" s="26">
        <v>-0.0576</v>
      </c>
      <c r="C657" s="26">
        <v>-0.047176</v>
      </c>
      <c r="D657" s="27">
        <f t="shared" si="7"/>
        <v>0.010424</v>
      </c>
      <c r="E657" s="28">
        <f t="shared" ref="E657:F657" si="667">LN(1+B657)</f>
        <v>-0.05932546608</v>
      </c>
      <c r="F657" s="28">
        <f t="shared" si="667"/>
        <v>-0.04832507234</v>
      </c>
      <c r="G657" s="27"/>
      <c r="H657" s="27"/>
      <c r="I657" s="28"/>
      <c r="J657" s="28"/>
      <c r="K657" s="28"/>
      <c r="L657" s="28"/>
      <c r="M657" s="29"/>
      <c r="N657" s="40"/>
      <c r="O657" s="40"/>
      <c r="P657" s="40"/>
      <c r="Y657" s="17"/>
      <c r="Z657" s="17"/>
      <c r="AA657" s="17"/>
      <c r="AL657" s="17"/>
      <c r="AM657" s="17"/>
      <c r="AN657" s="17"/>
      <c r="AO657" s="17"/>
    </row>
    <row r="658" ht="17.25" customHeight="1">
      <c r="A658" s="19">
        <v>198109.0</v>
      </c>
      <c r="B658" s="26">
        <v>-0.0593</v>
      </c>
      <c r="C658" s="26">
        <v>-0.049371</v>
      </c>
      <c r="D658" s="27">
        <f t="shared" si="7"/>
        <v>0.009929</v>
      </c>
      <c r="E658" s="28">
        <f t="shared" ref="E658:F658" si="668">LN(1+B658)</f>
        <v>-0.061131</v>
      </c>
      <c r="F658" s="28">
        <f t="shared" si="668"/>
        <v>-0.05063140822</v>
      </c>
      <c r="G658" s="27"/>
      <c r="H658" s="27"/>
      <c r="I658" s="28"/>
      <c r="J658" s="28"/>
      <c r="K658" s="28"/>
      <c r="L658" s="28"/>
      <c r="M658" s="29"/>
      <c r="N658" s="40"/>
      <c r="O658" s="40"/>
      <c r="P658" s="40"/>
      <c r="Y658" s="17"/>
      <c r="Z658" s="17"/>
      <c r="AA658" s="17"/>
      <c r="AL658" s="17"/>
      <c r="AM658" s="17"/>
      <c r="AN658" s="17"/>
      <c r="AO658" s="17"/>
    </row>
    <row r="659" ht="17.25" customHeight="1">
      <c r="A659" s="19">
        <v>198110.0</v>
      </c>
      <c r="B659" s="26">
        <v>0.0613</v>
      </c>
      <c r="C659" s="26">
        <v>0.058372</v>
      </c>
      <c r="D659" s="27">
        <f t="shared" si="7"/>
        <v>-0.002928</v>
      </c>
      <c r="E659" s="28">
        <f t="shared" ref="E659:F659" si="669">LN(1+B659)</f>
        <v>0.05949457179</v>
      </c>
      <c r="F659" s="28">
        <f t="shared" si="669"/>
        <v>0.05673187844</v>
      </c>
      <c r="G659" s="27"/>
      <c r="H659" s="27"/>
      <c r="I659" s="28"/>
      <c r="J659" s="28"/>
      <c r="K659" s="28"/>
      <c r="L659" s="28"/>
      <c r="M659" s="29"/>
      <c r="N659" s="40"/>
      <c r="O659" s="40"/>
      <c r="P659" s="40"/>
      <c r="Y659" s="17"/>
      <c r="Z659" s="17"/>
      <c r="AA659" s="17"/>
      <c r="AL659" s="17"/>
      <c r="AM659" s="17"/>
      <c r="AN659" s="17"/>
      <c r="AO659" s="17"/>
    </row>
    <row r="660" ht="17.25" customHeight="1">
      <c r="A660" s="19">
        <v>198111.0</v>
      </c>
      <c r="B660" s="26">
        <v>0.0443</v>
      </c>
      <c r="C660" s="26">
        <v>0.04563</v>
      </c>
      <c r="D660" s="27">
        <f t="shared" si="7"/>
        <v>0.00133</v>
      </c>
      <c r="E660" s="28">
        <f t="shared" ref="E660:F660" si="670">LN(1+B660)</f>
        <v>0.0433468045</v>
      </c>
      <c r="F660" s="28">
        <f t="shared" si="670"/>
        <v>0.04461957458</v>
      </c>
      <c r="G660" s="27"/>
      <c r="H660" s="27"/>
      <c r="I660" s="28"/>
      <c r="J660" s="28"/>
      <c r="K660" s="28"/>
      <c r="L660" s="28"/>
      <c r="M660" s="29"/>
      <c r="N660" s="40"/>
      <c r="O660" s="40"/>
      <c r="P660" s="40"/>
      <c r="Y660" s="17"/>
      <c r="Z660" s="17"/>
      <c r="AA660" s="17"/>
      <c r="AL660" s="17"/>
      <c r="AM660" s="17"/>
      <c r="AN660" s="17"/>
      <c r="AO660" s="17"/>
    </row>
    <row r="661" ht="17.25" customHeight="1">
      <c r="A661" s="19">
        <v>198112.0</v>
      </c>
      <c r="B661" s="26">
        <v>-0.0278</v>
      </c>
      <c r="C661" s="26">
        <v>-0.014615</v>
      </c>
      <c r="D661" s="27">
        <f t="shared" si="7"/>
        <v>0.013185</v>
      </c>
      <c r="E661" s="28">
        <f t="shared" ref="E661:F661" si="671">LN(1+B661)</f>
        <v>-0.02819373437</v>
      </c>
      <c r="F661" s="28">
        <f t="shared" si="671"/>
        <v>-0.01472285123</v>
      </c>
      <c r="G661" s="27"/>
      <c r="H661" s="27"/>
      <c r="I661" s="28"/>
      <c r="J661" s="28"/>
      <c r="K661" s="28"/>
      <c r="L661" s="28"/>
      <c r="M661" s="29"/>
      <c r="N661" s="40"/>
      <c r="O661" s="40"/>
      <c r="P661" s="40"/>
      <c r="Y661" s="17"/>
      <c r="Z661" s="17"/>
      <c r="AA661" s="17"/>
      <c r="AL661" s="17"/>
      <c r="AM661" s="17"/>
      <c r="AN661" s="17"/>
      <c r="AO661" s="17"/>
    </row>
    <row r="662" ht="17.25" customHeight="1">
      <c r="A662" s="19">
        <v>198201.0</v>
      </c>
      <c r="B662" s="26">
        <v>-0.0244</v>
      </c>
      <c r="C662" s="26">
        <v>-0.008535</v>
      </c>
      <c r="D662" s="27">
        <f t="shared" si="7"/>
        <v>0.015865</v>
      </c>
      <c r="E662" s="28">
        <f t="shared" ref="E662:F662" si="672">LN(1+B662)</f>
        <v>-0.02470261264</v>
      </c>
      <c r="F662" s="28">
        <f t="shared" si="672"/>
        <v>-0.008571631696</v>
      </c>
      <c r="G662" s="27"/>
      <c r="H662" s="27"/>
      <c r="I662" s="28"/>
      <c r="J662" s="28"/>
      <c r="K662" s="28"/>
      <c r="L662" s="28"/>
      <c r="M662" s="29"/>
      <c r="N662" s="40"/>
      <c r="O662" s="40"/>
      <c r="P662" s="40"/>
      <c r="Y662" s="17"/>
      <c r="Z662" s="17"/>
      <c r="AA662" s="17"/>
      <c r="AL662" s="17"/>
      <c r="AM662" s="17"/>
      <c r="AN662" s="17"/>
      <c r="AO662" s="17"/>
    </row>
    <row r="663" ht="17.25" customHeight="1">
      <c r="A663" s="19">
        <v>198202.0</v>
      </c>
      <c r="B663" s="26">
        <v>-0.0494</v>
      </c>
      <c r="C663" s="26">
        <v>-0.007327</v>
      </c>
      <c r="D663" s="27">
        <f t="shared" si="7"/>
        <v>0.042073</v>
      </c>
      <c r="E663" s="28">
        <f t="shared" ref="E663:F663" si="673">LN(1+B663)</f>
        <v>-0.0506619148</v>
      </c>
      <c r="F663" s="28">
        <f t="shared" si="673"/>
        <v>-0.007353974306</v>
      </c>
      <c r="G663" s="27"/>
      <c r="H663" s="27"/>
      <c r="I663" s="28"/>
      <c r="J663" s="28"/>
      <c r="K663" s="28"/>
      <c r="L663" s="28"/>
      <c r="M663" s="29"/>
      <c r="N663" s="40"/>
      <c r="O663" s="40"/>
      <c r="P663" s="40"/>
      <c r="Y663" s="17"/>
      <c r="Z663" s="17"/>
      <c r="AA663" s="17"/>
      <c r="AL663" s="17"/>
      <c r="AM663" s="17"/>
      <c r="AN663" s="17"/>
      <c r="AO663" s="17"/>
    </row>
    <row r="664" ht="17.25" customHeight="1">
      <c r="A664" s="19">
        <v>198203.0</v>
      </c>
      <c r="B664" s="26">
        <v>-0.0089</v>
      </c>
      <c r="C664" s="26">
        <v>0.015073</v>
      </c>
      <c r="D664" s="27">
        <f t="shared" si="7"/>
        <v>0.023973</v>
      </c>
      <c r="E664" s="28">
        <f t="shared" ref="E664:F664" si="674">LN(1+B664)</f>
        <v>-0.008939841569</v>
      </c>
      <c r="F664" s="28">
        <f t="shared" si="674"/>
        <v>0.01496053109</v>
      </c>
      <c r="G664" s="27"/>
      <c r="H664" s="27"/>
      <c r="I664" s="28"/>
      <c r="J664" s="28"/>
      <c r="K664" s="28"/>
      <c r="L664" s="28"/>
      <c r="M664" s="29"/>
      <c r="N664" s="40"/>
      <c r="O664" s="40"/>
      <c r="P664" s="40"/>
      <c r="Y664" s="17"/>
      <c r="Z664" s="17"/>
      <c r="AA664" s="17"/>
      <c r="AL664" s="17"/>
      <c r="AM664" s="17"/>
      <c r="AN664" s="17"/>
      <c r="AO664" s="17"/>
    </row>
    <row r="665" ht="17.25" customHeight="1">
      <c r="A665" s="19">
        <v>198204.0</v>
      </c>
      <c r="B665" s="26">
        <v>0.044</v>
      </c>
      <c r="C665" s="26">
        <v>0.041462</v>
      </c>
      <c r="D665" s="27">
        <f t="shared" si="7"/>
        <v>-0.002538</v>
      </c>
      <c r="E665" s="28">
        <f t="shared" ref="E665:F665" si="675">LN(1+B665)</f>
        <v>0.04305948946</v>
      </c>
      <c r="F665" s="28">
        <f t="shared" si="675"/>
        <v>0.04062549522</v>
      </c>
      <c r="G665" s="27"/>
      <c r="H665" s="27"/>
      <c r="I665" s="28"/>
      <c r="J665" s="28"/>
      <c r="K665" s="28"/>
      <c r="L665" s="28"/>
      <c r="M665" s="29"/>
      <c r="N665" s="40"/>
      <c r="O665" s="40"/>
      <c r="P665" s="40"/>
      <c r="Y665" s="17"/>
      <c r="Z665" s="17"/>
      <c r="AA665" s="17"/>
      <c r="AL665" s="17"/>
      <c r="AM665" s="17"/>
      <c r="AN665" s="17"/>
      <c r="AO665" s="17"/>
    </row>
    <row r="666" ht="17.25" customHeight="1">
      <c r="A666" s="19">
        <v>198205.0</v>
      </c>
      <c r="B666" s="26">
        <v>-0.0293</v>
      </c>
      <c r="C666" s="26">
        <v>-0.009464</v>
      </c>
      <c r="D666" s="27">
        <f t="shared" si="7"/>
        <v>0.019836</v>
      </c>
      <c r="E666" s="28">
        <f t="shared" ref="E666:F666" si="676">LN(1+B666)</f>
        <v>-0.02973781826</v>
      </c>
      <c r="F666" s="28">
        <f t="shared" si="676"/>
        <v>-0.009509068224</v>
      </c>
      <c r="G666" s="27"/>
      <c r="H666" s="27"/>
      <c r="I666" s="28"/>
      <c r="J666" s="28"/>
      <c r="K666" s="28"/>
      <c r="L666" s="28"/>
      <c r="M666" s="29"/>
      <c r="N666" s="40"/>
      <c r="O666" s="40"/>
      <c r="P666" s="40"/>
      <c r="Y666" s="17"/>
      <c r="Z666" s="17"/>
      <c r="AA666" s="17"/>
      <c r="AL666" s="17"/>
      <c r="AM666" s="17"/>
      <c r="AN666" s="17"/>
      <c r="AO666" s="17"/>
    </row>
    <row r="667" ht="17.25" customHeight="1">
      <c r="A667" s="19">
        <v>198206.0</v>
      </c>
      <c r="B667" s="26">
        <v>-0.0213</v>
      </c>
      <c r="C667" s="26">
        <v>-0.013412</v>
      </c>
      <c r="D667" s="27">
        <f t="shared" si="7"/>
        <v>0.007888</v>
      </c>
      <c r="E667" s="28">
        <f t="shared" ref="E667:F667" si="677">LN(1+B667)</f>
        <v>-0.02153011855</v>
      </c>
      <c r="F667" s="28">
        <f t="shared" si="677"/>
        <v>-0.01350275324</v>
      </c>
      <c r="G667" s="27"/>
      <c r="H667" s="27"/>
      <c r="I667" s="28"/>
      <c r="J667" s="28"/>
      <c r="K667" s="28"/>
      <c r="L667" s="28"/>
      <c r="M667" s="29"/>
      <c r="N667" s="40"/>
      <c r="O667" s="40"/>
      <c r="P667" s="40"/>
      <c r="Y667" s="17"/>
      <c r="Z667" s="17"/>
      <c r="AA667" s="17"/>
      <c r="AL667" s="17"/>
      <c r="AM667" s="17"/>
      <c r="AN667" s="17"/>
      <c r="AO667" s="17"/>
    </row>
    <row r="668" ht="17.25" customHeight="1">
      <c r="A668" s="19">
        <v>198207.0</v>
      </c>
      <c r="B668" s="26">
        <v>-0.0214</v>
      </c>
      <c r="C668" s="26">
        <v>-0.010541</v>
      </c>
      <c r="D668" s="27">
        <f t="shared" si="7"/>
        <v>0.010859</v>
      </c>
      <c r="E668" s="28">
        <f t="shared" ref="E668:F668" si="678">LN(1+B668)</f>
        <v>-0.02163230013</v>
      </c>
      <c r="F668" s="28">
        <f t="shared" si="678"/>
        <v>-0.01059694987</v>
      </c>
      <c r="G668" s="27"/>
      <c r="H668" s="27"/>
      <c r="I668" s="28"/>
      <c r="J668" s="28"/>
      <c r="K668" s="28"/>
      <c r="L668" s="28"/>
      <c r="M668" s="29"/>
      <c r="N668" s="40"/>
      <c r="O668" s="40"/>
      <c r="P668" s="40"/>
      <c r="Y668" s="17"/>
      <c r="Z668" s="17"/>
      <c r="AA668" s="17"/>
      <c r="AL668" s="17"/>
      <c r="AM668" s="17"/>
      <c r="AN668" s="17"/>
      <c r="AO668" s="17"/>
    </row>
    <row r="669" ht="17.25" customHeight="1">
      <c r="A669" s="19">
        <v>198208.0</v>
      </c>
      <c r="B669" s="26">
        <v>0.119</v>
      </c>
      <c r="C669" s="26">
        <v>0.080868</v>
      </c>
      <c r="D669" s="27">
        <f t="shared" si="7"/>
        <v>-0.038132</v>
      </c>
      <c r="E669" s="28">
        <f t="shared" ref="E669:F669" si="679">LN(1+B669)</f>
        <v>0.1124354293</v>
      </c>
      <c r="F669" s="28">
        <f t="shared" si="679"/>
        <v>0.07776442204</v>
      </c>
      <c r="G669" s="27"/>
      <c r="H669" s="27"/>
      <c r="I669" s="28"/>
      <c r="J669" s="28"/>
      <c r="K669" s="28"/>
      <c r="L669" s="28"/>
      <c r="M669" s="29"/>
      <c r="N669" s="40"/>
      <c r="O669" s="40"/>
      <c r="P669" s="40"/>
      <c r="Y669" s="17"/>
      <c r="Z669" s="17"/>
      <c r="AA669" s="17"/>
      <c r="AL669" s="17"/>
      <c r="AM669" s="17"/>
      <c r="AN669" s="17"/>
      <c r="AO669" s="17"/>
    </row>
    <row r="670" ht="17.25" customHeight="1">
      <c r="A670" s="19">
        <v>198209.0</v>
      </c>
      <c r="B670" s="26">
        <v>0.018</v>
      </c>
      <c r="C670" s="26">
        <v>0.052828</v>
      </c>
      <c r="D670" s="27">
        <f t="shared" si="7"/>
        <v>0.034828</v>
      </c>
      <c r="E670" s="28">
        <f t="shared" ref="E670:F670" si="680">LN(1+B670)</f>
        <v>0.01783991813</v>
      </c>
      <c r="F670" s="28">
        <f t="shared" si="680"/>
        <v>0.05147987698</v>
      </c>
      <c r="G670" s="27"/>
      <c r="H670" s="27"/>
      <c r="I670" s="28"/>
      <c r="J670" s="28"/>
      <c r="K670" s="28"/>
      <c r="L670" s="28"/>
      <c r="M670" s="29"/>
      <c r="N670" s="40"/>
      <c r="O670" s="40"/>
      <c r="P670" s="40"/>
      <c r="Y670" s="17"/>
      <c r="Z670" s="17"/>
      <c r="AA670" s="17"/>
      <c r="AL670" s="17"/>
      <c r="AM670" s="17"/>
      <c r="AN670" s="17"/>
      <c r="AO670" s="17"/>
    </row>
    <row r="671" ht="17.25" customHeight="1">
      <c r="A671" s="19">
        <v>198210.0</v>
      </c>
      <c r="B671" s="26">
        <v>0.1189</v>
      </c>
      <c r="C671" s="26">
        <v>0.116901</v>
      </c>
      <c r="D671" s="27">
        <f t="shared" si="7"/>
        <v>-0.001999</v>
      </c>
      <c r="E671" s="28">
        <f t="shared" ref="E671:F671" si="681">LN(1+B671)</f>
        <v>0.1123460598</v>
      </c>
      <c r="F671" s="28">
        <f t="shared" si="681"/>
        <v>0.1105578859</v>
      </c>
      <c r="G671" s="27"/>
      <c r="H671" s="27"/>
      <c r="I671" s="28"/>
      <c r="J671" s="28"/>
      <c r="K671" s="28"/>
      <c r="L671" s="28"/>
      <c r="M671" s="29"/>
      <c r="N671" s="40"/>
      <c r="O671" s="40"/>
      <c r="P671" s="40"/>
      <c r="Y671" s="17"/>
      <c r="Z671" s="17"/>
      <c r="AA671" s="17"/>
      <c r="AL671" s="17"/>
      <c r="AM671" s="17"/>
      <c r="AN671" s="17"/>
      <c r="AO671" s="17"/>
    </row>
    <row r="672" ht="17.25" customHeight="1">
      <c r="A672" s="19">
        <v>198211.0</v>
      </c>
      <c r="B672" s="26">
        <v>0.053</v>
      </c>
      <c r="C672" s="26">
        <v>0.09209</v>
      </c>
      <c r="D672" s="27">
        <f t="shared" si="7"/>
        <v>0.03909</v>
      </c>
      <c r="E672" s="28">
        <f t="shared" ref="E672:F672" si="682">LN(1+B672)</f>
        <v>0.05164323315</v>
      </c>
      <c r="F672" s="28">
        <f t="shared" si="682"/>
        <v>0.08809329151</v>
      </c>
      <c r="G672" s="27"/>
      <c r="H672" s="27"/>
      <c r="I672" s="28"/>
      <c r="J672" s="28"/>
      <c r="K672" s="28"/>
      <c r="L672" s="28"/>
      <c r="M672" s="29"/>
      <c r="N672" s="40"/>
      <c r="O672" s="40"/>
      <c r="P672" s="40"/>
      <c r="Y672" s="17"/>
      <c r="Z672" s="17"/>
      <c r="AA672" s="17"/>
      <c r="AL672" s="17"/>
      <c r="AM672" s="17"/>
      <c r="AN672" s="17"/>
      <c r="AO672" s="17"/>
    </row>
    <row r="673" ht="17.25" customHeight="1">
      <c r="A673" s="19">
        <v>198212.0</v>
      </c>
      <c r="B673" s="26">
        <v>0.0122</v>
      </c>
      <c r="C673" s="26">
        <v>0.007614</v>
      </c>
      <c r="D673" s="27">
        <f t="shared" si="7"/>
        <v>-0.004586</v>
      </c>
      <c r="E673" s="28">
        <f t="shared" ref="E673:F673" si="683">LN(1+B673)</f>
        <v>0.0121261798</v>
      </c>
      <c r="F673" s="28">
        <f t="shared" si="683"/>
        <v>0.007585159802</v>
      </c>
      <c r="G673" s="27"/>
      <c r="H673" s="27"/>
      <c r="I673" s="28"/>
      <c r="J673" s="28"/>
      <c r="K673" s="28"/>
      <c r="L673" s="28"/>
      <c r="M673" s="29"/>
      <c r="N673" s="40"/>
      <c r="O673" s="40"/>
      <c r="P673" s="40"/>
      <c r="Y673" s="17"/>
      <c r="Z673" s="17"/>
      <c r="AA673" s="17"/>
      <c r="AL673" s="17"/>
      <c r="AM673" s="17"/>
      <c r="AN673" s="17"/>
      <c r="AO673" s="17"/>
    </row>
    <row r="674" ht="17.25" customHeight="1">
      <c r="A674" s="19">
        <v>198301.0</v>
      </c>
      <c r="B674" s="26">
        <v>0.0429</v>
      </c>
      <c r="C674" s="26">
        <v>0.049439</v>
      </c>
      <c r="D674" s="27">
        <f t="shared" si="7"/>
        <v>0.006539</v>
      </c>
      <c r="E674" s="28">
        <f t="shared" ref="E674:F674" si="684">LN(1+B674)</f>
        <v>0.04200529415</v>
      </c>
      <c r="F674" s="28">
        <f t="shared" si="684"/>
        <v>0.04825573567</v>
      </c>
      <c r="G674" s="27"/>
      <c r="H674" s="27"/>
      <c r="I674" s="28"/>
      <c r="J674" s="28"/>
      <c r="K674" s="28"/>
      <c r="L674" s="28"/>
      <c r="M674" s="29"/>
      <c r="N674" s="40"/>
      <c r="O674" s="40"/>
      <c r="P674" s="40"/>
      <c r="Y674" s="17"/>
      <c r="Z674" s="17"/>
      <c r="AA674" s="17"/>
      <c r="AL674" s="17"/>
      <c r="AM674" s="17"/>
      <c r="AN674" s="17"/>
      <c r="AO674" s="17"/>
    </row>
    <row r="675" ht="17.25" customHeight="1">
      <c r="A675" s="19">
        <v>198302.0</v>
      </c>
      <c r="B675" s="26">
        <v>0.0321</v>
      </c>
      <c r="C675" s="26">
        <v>0.071598</v>
      </c>
      <c r="D675" s="27">
        <f t="shared" si="7"/>
        <v>0.039498</v>
      </c>
      <c r="E675" s="28">
        <f t="shared" ref="E675:F675" si="685">LN(1+B675)</f>
        <v>0.03159556159</v>
      </c>
      <c r="F675" s="28">
        <f t="shared" si="685"/>
        <v>0.06915099232</v>
      </c>
      <c r="G675" s="27"/>
      <c r="H675" s="27"/>
      <c r="I675" s="28"/>
      <c r="J675" s="28"/>
      <c r="K675" s="28"/>
      <c r="L675" s="28"/>
      <c r="M675" s="29"/>
      <c r="N675" s="40"/>
      <c r="O675" s="40"/>
      <c r="P675" s="40"/>
      <c r="Y675" s="17"/>
      <c r="Z675" s="17"/>
      <c r="AA675" s="17"/>
      <c r="AL675" s="17"/>
      <c r="AM675" s="17"/>
      <c r="AN675" s="17"/>
      <c r="AO675" s="17"/>
    </row>
    <row r="676" ht="17.25" customHeight="1">
      <c r="A676" s="19">
        <v>198303.0</v>
      </c>
      <c r="B676" s="26">
        <v>0.0345</v>
      </c>
      <c r="C676" s="26">
        <v>0.061273</v>
      </c>
      <c r="D676" s="27">
        <f t="shared" si="7"/>
        <v>0.026773</v>
      </c>
      <c r="E676" s="28">
        <f t="shared" ref="E676:F676" si="686">LN(1+B676)</f>
        <v>0.0339182182</v>
      </c>
      <c r="F676" s="28">
        <f t="shared" si="686"/>
        <v>0.05946913096</v>
      </c>
      <c r="G676" s="27"/>
      <c r="H676" s="27"/>
      <c r="I676" s="28"/>
      <c r="J676" s="28"/>
      <c r="K676" s="28"/>
      <c r="L676" s="28"/>
      <c r="M676" s="29"/>
      <c r="N676" s="40"/>
      <c r="O676" s="40"/>
      <c r="P676" s="40"/>
      <c r="Y676" s="17"/>
      <c r="Z676" s="17"/>
      <c r="AA676" s="17"/>
      <c r="AL676" s="17"/>
      <c r="AM676" s="17"/>
      <c r="AN676" s="17"/>
      <c r="AO676" s="17"/>
    </row>
    <row r="677" ht="17.25" customHeight="1">
      <c r="A677" s="19">
        <v>198304.0</v>
      </c>
      <c r="B677" s="26">
        <v>0.0738</v>
      </c>
      <c r="C677" s="26">
        <v>0.075278</v>
      </c>
      <c r="D677" s="27">
        <f t="shared" si="7"/>
        <v>0.001478</v>
      </c>
      <c r="E677" s="28">
        <f t="shared" ref="E677:F677" si="687">LN(1+B677)</f>
        <v>0.07120375901</v>
      </c>
      <c r="F677" s="28">
        <f t="shared" si="687"/>
        <v>0.0725792328</v>
      </c>
      <c r="G677" s="27"/>
      <c r="H677" s="27"/>
      <c r="I677" s="28"/>
      <c r="J677" s="28"/>
      <c r="K677" s="28"/>
      <c r="L677" s="28"/>
      <c r="M677" s="29"/>
      <c r="N677" s="40"/>
      <c r="O677" s="40"/>
      <c r="P677" s="40"/>
      <c r="Y677" s="17"/>
      <c r="Z677" s="17"/>
      <c r="AA677" s="17"/>
      <c r="AL677" s="17"/>
      <c r="AM677" s="17"/>
      <c r="AN677" s="17"/>
      <c r="AO677" s="17"/>
    </row>
    <row r="678" ht="17.25" customHeight="1">
      <c r="A678" s="19">
        <v>198305.0</v>
      </c>
      <c r="B678" s="26">
        <v>0.0121</v>
      </c>
      <c r="C678" s="26">
        <v>0.051013</v>
      </c>
      <c r="D678" s="27">
        <f t="shared" si="7"/>
        <v>0.038913</v>
      </c>
      <c r="E678" s="28">
        <f t="shared" ref="E678:F678" si="688">LN(1+B678)</f>
        <v>0.01202738021</v>
      </c>
      <c r="F678" s="28">
        <f t="shared" si="688"/>
        <v>0.04975446099</v>
      </c>
      <c r="G678" s="27"/>
      <c r="H678" s="27"/>
      <c r="I678" s="28"/>
      <c r="J678" s="28"/>
      <c r="K678" s="28"/>
      <c r="L678" s="28"/>
      <c r="M678" s="29"/>
      <c r="N678" s="40"/>
      <c r="O678" s="40"/>
      <c r="P678" s="40"/>
      <c r="Y678" s="17"/>
      <c r="Z678" s="17"/>
      <c r="AA678" s="17"/>
      <c r="AL678" s="17"/>
      <c r="AM678" s="17"/>
      <c r="AN678" s="17"/>
      <c r="AO678" s="17"/>
    </row>
    <row r="679" ht="17.25" customHeight="1">
      <c r="A679" s="19">
        <v>198306.0</v>
      </c>
      <c r="B679" s="26">
        <v>0.0374</v>
      </c>
      <c r="C679" s="26">
        <v>0.024488</v>
      </c>
      <c r="D679" s="27">
        <f t="shared" si="7"/>
        <v>-0.012912</v>
      </c>
      <c r="E679" s="28">
        <f t="shared" ref="E679:F679" si="689">LN(1+B679)</f>
        <v>0.03671758294</v>
      </c>
      <c r="F679" s="28">
        <f t="shared" si="689"/>
        <v>0.0241929756</v>
      </c>
      <c r="G679" s="27"/>
      <c r="H679" s="27"/>
      <c r="I679" s="28"/>
      <c r="J679" s="28"/>
      <c r="K679" s="28"/>
      <c r="L679" s="28"/>
      <c r="M679" s="29"/>
      <c r="N679" s="40"/>
      <c r="O679" s="40"/>
      <c r="P679" s="40"/>
      <c r="Y679" s="17"/>
      <c r="Z679" s="17"/>
      <c r="AA679" s="17"/>
      <c r="AL679" s="17"/>
      <c r="AM679" s="17"/>
      <c r="AN679" s="17"/>
      <c r="AO679" s="17"/>
    </row>
    <row r="680" ht="17.25" customHeight="1">
      <c r="A680" s="19">
        <v>198307.0</v>
      </c>
      <c r="B680" s="26">
        <v>-0.0333</v>
      </c>
      <c r="C680" s="26">
        <v>0.013222</v>
      </c>
      <c r="D680" s="27">
        <f t="shared" si="7"/>
        <v>0.046522</v>
      </c>
      <c r="E680" s="28">
        <f t="shared" ref="E680:F680" si="690">LN(1+B680)</f>
        <v>-0.03386706951</v>
      </c>
      <c r="F680" s="28">
        <f t="shared" si="690"/>
        <v>0.01313535229</v>
      </c>
      <c r="G680" s="27"/>
      <c r="H680" s="27"/>
      <c r="I680" s="28"/>
      <c r="J680" s="28"/>
      <c r="K680" s="28"/>
      <c r="L680" s="28"/>
      <c r="M680" s="29"/>
      <c r="N680" s="40"/>
      <c r="O680" s="40"/>
      <c r="P680" s="40"/>
      <c r="Y680" s="17"/>
      <c r="Z680" s="17"/>
      <c r="AA680" s="17"/>
      <c r="AL680" s="17"/>
      <c r="AM680" s="17"/>
      <c r="AN680" s="17"/>
      <c r="AO680" s="17"/>
    </row>
    <row r="681" ht="17.25" customHeight="1">
      <c r="A681" s="19">
        <v>198308.0</v>
      </c>
      <c r="B681" s="26">
        <v>0.0026</v>
      </c>
      <c r="C681" s="26">
        <v>-0.003019</v>
      </c>
      <c r="D681" s="27">
        <f t="shared" si="7"/>
        <v>-0.005619</v>
      </c>
      <c r="E681" s="28">
        <f t="shared" ref="E681:F681" si="691">LN(1+B681)</f>
        <v>0.002596625847</v>
      </c>
      <c r="F681" s="28">
        <f t="shared" si="691"/>
        <v>-0.003023566373</v>
      </c>
      <c r="G681" s="27"/>
      <c r="H681" s="27"/>
      <c r="I681" s="28"/>
      <c r="J681" s="28"/>
      <c r="K681" s="28"/>
      <c r="L681" s="28"/>
      <c r="M681" s="29"/>
      <c r="N681" s="40"/>
      <c r="O681" s="40"/>
      <c r="P681" s="40"/>
      <c r="Y681" s="17"/>
      <c r="Z681" s="17"/>
      <c r="AA681" s="17"/>
      <c r="AL681" s="17"/>
      <c r="AM681" s="17"/>
      <c r="AN681" s="17"/>
      <c r="AO681" s="17"/>
    </row>
    <row r="682" ht="17.25" customHeight="1">
      <c r="A682" s="19">
        <v>198309.0</v>
      </c>
      <c r="B682" s="26">
        <v>0.0167</v>
      </c>
      <c r="C682" s="26">
        <v>0.039526</v>
      </c>
      <c r="D682" s="27">
        <f t="shared" si="7"/>
        <v>0.022826</v>
      </c>
      <c r="E682" s="28">
        <f t="shared" ref="E682:F682" si="692">LN(1+B682)</f>
        <v>0.0165620883</v>
      </c>
      <c r="F682" s="28">
        <f t="shared" si="692"/>
        <v>0.03876484003</v>
      </c>
      <c r="G682" s="27"/>
      <c r="H682" s="27"/>
      <c r="I682" s="28"/>
      <c r="J682" s="28"/>
      <c r="K682" s="28"/>
      <c r="L682" s="28"/>
      <c r="M682" s="29"/>
      <c r="N682" s="40"/>
      <c r="O682" s="40"/>
      <c r="P682" s="40"/>
      <c r="Y682" s="17"/>
      <c r="Z682" s="17"/>
      <c r="AA682" s="17"/>
      <c r="AL682" s="17"/>
      <c r="AM682" s="17"/>
      <c r="AN682" s="17"/>
      <c r="AO682" s="17"/>
    </row>
    <row r="683" ht="17.25" customHeight="1">
      <c r="A683" s="19">
        <v>198310.0</v>
      </c>
      <c r="B683" s="26">
        <v>-0.0268</v>
      </c>
      <c r="C683" s="26">
        <v>-0.022239</v>
      </c>
      <c r="D683" s="27">
        <f t="shared" si="7"/>
        <v>0.004561</v>
      </c>
      <c r="E683" s="28">
        <f t="shared" ref="E683:F683" si="693">LN(1+B683)</f>
        <v>-0.02716566807</v>
      </c>
      <c r="F683" s="28">
        <f t="shared" si="693"/>
        <v>-0.02249001509</v>
      </c>
      <c r="G683" s="27"/>
      <c r="H683" s="27"/>
      <c r="I683" s="28"/>
      <c r="J683" s="28"/>
      <c r="K683" s="28"/>
      <c r="L683" s="28"/>
      <c r="M683" s="29"/>
      <c r="N683" s="40"/>
      <c r="O683" s="40"/>
      <c r="P683" s="40"/>
      <c r="Y683" s="17"/>
      <c r="Z683" s="17"/>
      <c r="AA683" s="17"/>
      <c r="AL683" s="17"/>
      <c r="AM683" s="17"/>
      <c r="AN683" s="17"/>
      <c r="AO683" s="17"/>
    </row>
    <row r="684" ht="17.25" customHeight="1">
      <c r="A684" s="19">
        <v>198311.0</v>
      </c>
      <c r="B684" s="26">
        <v>0.0286</v>
      </c>
      <c r="C684" s="26">
        <v>0.043171</v>
      </c>
      <c r="D684" s="27">
        <f t="shared" si="7"/>
        <v>0.014571</v>
      </c>
      <c r="E684" s="28">
        <f t="shared" ref="E684:F684" si="694">LN(1+B684)</f>
        <v>0.02819865436</v>
      </c>
      <c r="F684" s="28">
        <f t="shared" si="694"/>
        <v>0.04226511272</v>
      </c>
      <c r="G684" s="27"/>
      <c r="H684" s="27"/>
      <c r="I684" s="28"/>
      <c r="J684" s="28"/>
      <c r="K684" s="28"/>
      <c r="L684" s="28"/>
      <c r="M684" s="29"/>
      <c r="N684" s="40"/>
      <c r="O684" s="40"/>
      <c r="P684" s="40"/>
      <c r="Y684" s="17"/>
      <c r="Z684" s="17"/>
      <c r="AA684" s="17"/>
      <c r="AL684" s="17"/>
      <c r="AM684" s="17"/>
      <c r="AN684" s="17"/>
      <c r="AO684" s="17"/>
    </row>
    <row r="685" ht="17.25" customHeight="1">
      <c r="A685" s="19">
        <v>198312.0</v>
      </c>
      <c r="B685" s="26">
        <v>-0.0105</v>
      </c>
      <c r="C685" s="26">
        <v>0.002055</v>
      </c>
      <c r="D685" s="27">
        <f t="shared" si="7"/>
        <v>0.012555</v>
      </c>
      <c r="E685" s="28">
        <f t="shared" ref="E685:F685" si="695">LN(1+B685)</f>
        <v>-0.01055551394</v>
      </c>
      <c r="F685" s="28">
        <f t="shared" si="695"/>
        <v>0.002052891376</v>
      </c>
      <c r="G685" s="27"/>
      <c r="H685" s="27"/>
      <c r="I685" s="28"/>
      <c r="J685" s="28"/>
      <c r="K685" s="28"/>
      <c r="L685" s="28"/>
      <c r="M685" s="29"/>
      <c r="N685" s="40"/>
      <c r="O685" s="40"/>
      <c r="P685" s="40"/>
      <c r="Y685" s="17"/>
      <c r="Z685" s="17"/>
      <c r="AA685" s="17"/>
      <c r="AL685" s="17"/>
      <c r="AM685" s="17"/>
      <c r="AN685" s="17"/>
      <c r="AO685" s="17"/>
    </row>
    <row r="686" ht="17.25" customHeight="1">
      <c r="A686" s="19">
        <v>198401.0</v>
      </c>
      <c r="B686" s="26">
        <v>-0.0116</v>
      </c>
      <c r="C686" s="26">
        <v>0.020888</v>
      </c>
      <c r="D686" s="27">
        <f t="shared" si="7"/>
        <v>0.032488</v>
      </c>
      <c r="E686" s="28">
        <f t="shared" ref="E686:F686" si="696">LN(1+B686)</f>
        <v>-0.01166780487</v>
      </c>
      <c r="F686" s="28">
        <f t="shared" si="696"/>
        <v>0.02067283679</v>
      </c>
      <c r="G686" s="27"/>
      <c r="H686" s="27"/>
      <c r="I686" s="28"/>
      <c r="J686" s="28"/>
      <c r="K686" s="28"/>
      <c r="L686" s="28"/>
      <c r="M686" s="29"/>
      <c r="N686" s="40"/>
      <c r="O686" s="40"/>
      <c r="P686" s="40"/>
      <c r="Y686" s="17"/>
      <c r="Z686" s="17"/>
      <c r="AA686" s="17"/>
      <c r="AL686" s="17"/>
      <c r="AM686" s="17"/>
      <c r="AN686" s="17"/>
      <c r="AO686" s="17"/>
    </row>
    <row r="687" ht="17.25" customHeight="1">
      <c r="A687" s="19">
        <v>198402.0</v>
      </c>
      <c r="B687" s="26">
        <v>-0.0411</v>
      </c>
      <c r="C687" s="26">
        <v>-0.035449</v>
      </c>
      <c r="D687" s="27">
        <f t="shared" si="7"/>
        <v>0.005651</v>
      </c>
      <c r="E687" s="28">
        <f t="shared" ref="E687:F687" si="697">LN(1+B687)</f>
        <v>-0.04196848482</v>
      </c>
      <c r="F687" s="28">
        <f t="shared" si="697"/>
        <v>-0.0360925709</v>
      </c>
      <c r="G687" s="27"/>
      <c r="H687" s="27"/>
      <c r="I687" s="28"/>
      <c r="J687" s="28"/>
      <c r="K687" s="28"/>
      <c r="L687" s="28"/>
      <c r="M687" s="29"/>
      <c r="N687" s="40"/>
      <c r="O687" s="40"/>
      <c r="P687" s="40"/>
      <c r="Y687" s="17"/>
      <c r="Z687" s="17"/>
      <c r="AA687" s="17"/>
      <c r="AL687" s="17"/>
      <c r="AM687" s="17"/>
      <c r="AN687" s="17"/>
      <c r="AO687" s="17"/>
    </row>
    <row r="688" ht="17.25" customHeight="1">
      <c r="A688" s="19">
        <v>198403.0</v>
      </c>
      <c r="B688" s="26">
        <v>0.0136</v>
      </c>
      <c r="C688" s="26">
        <v>0.022646</v>
      </c>
      <c r="D688" s="27">
        <f t="shared" si="7"/>
        <v>0.009046</v>
      </c>
      <c r="E688" s="28">
        <f t="shared" ref="E688:F688" si="698">LN(1+B688)</f>
        <v>0.01350835002</v>
      </c>
      <c r="F688" s="28">
        <f t="shared" si="698"/>
        <v>0.02239338603</v>
      </c>
      <c r="G688" s="27"/>
      <c r="H688" s="27"/>
      <c r="I688" s="28"/>
      <c r="J688" s="28"/>
      <c r="K688" s="28"/>
      <c r="L688" s="28"/>
      <c r="M688" s="29"/>
      <c r="N688" s="40"/>
      <c r="O688" s="40"/>
      <c r="P688" s="40"/>
      <c r="Y688" s="17"/>
      <c r="Z688" s="17"/>
      <c r="AA688" s="17"/>
      <c r="AL688" s="17"/>
      <c r="AM688" s="17"/>
      <c r="AN688" s="17"/>
      <c r="AO688" s="17"/>
    </row>
    <row r="689" ht="17.25" customHeight="1">
      <c r="A689" s="19">
        <v>198404.0</v>
      </c>
      <c r="B689" s="26">
        <v>0.003</v>
      </c>
      <c r="C689" s="26">
        <v>-2.44E-4</v>
      </c>
      <c r="D689" s="27">
        <f t="shared" si="7"/>
        <v>-0.003244</v>
      </c>
      <c r="E689" s="28">
        <f t="shared" ref="E689:F689" si="699">LN(1+B689)</f>
        <v>0.00299550898</v>
      </c>
      <c r="F689" s="28">
        <f t="shared" si="699"/>
        <v>-0.0002440297728</v>
      </c>
      <c r="G689" s="27"/>
      <c r="H689" s="27"/>
      <c r="I689" s="28"/>
      <c r="J689" s="28"/>
      <c r="K689" s="28"/>
      <c r="L689" s="28"/>
      <c r="M689" s="29"/>
      <c r="N689" s="40"/>
      <c r="O689" s="40"/>
      <c r="P689" s="40"/>
      <c r="Y689" s="17"/>
      <c r="Z689" s="17"/>
      <c r="AA689" s="17"/>
      <c r="AL689" s="17"/>
      <c r="AM689" s="17"/>
      <c r="AN689" s="17"/>
      <c r="AO689" s="17"/>
    </row>
    <row r="690" ht="17.25" customHeight="1">
      <c r="A690" s="19">
        <v>198405.0</v>
      </c>
      <c r="B690" s="26">
        <v>-0.0519</v>
      </c>
      <c r="C690" s="26">
        <v>-0.04285</v>
      </c>
      <c r="D690" s="27">
        <f t="shared" si="7"/>
        <v>0.00905</v>
      </c>
      <c r="E690" s="28">
        <f t="shared" ref="E690:F690" si="700">LN(1+B690)</f>
        <v>-0.05329529706</v>
      </c>
      <c r="F690" s="28">
        <f t="shared" si="700"/>
        <v>-0.04379516</v>
      </c>
      <c r="G690" s="27"/>
      <c r="H690" s="27"/>
      <c r="I690" s="28"/>
      <c r="J690" s="28"/>
      <c r="K690" s="28"/>
      <c r="L690" s="28"/>
      <c r="M690" s="29"/>
      <c r="N690" s="40"/>
      <c r="O690" s="40"/>
      <c r="P690" s="40"/>
      <c r="Y690" s="17"/>
      <c r="Z690" s="17"/>
      <c r="AA690" s="17"/>
      <c r="AL690" s="17"/>
      <c r="AM690" s="17"/>
      <c r="AN690" s="17"/>
      <c r="AO690" s="17"/>
    </row>
    <row r="691" ht="17.25" customHeight="1">
      <c r="A691" s="19">
        <v>198406.0</v>
      </c>
      <c r="B691" s="26">
        <v>0.0257</v>
      </c>
      <c r="C691" s="26">
        <v>0.010123</v>
      </c>
      <c r="D691" s="27">
        <f t="shared" si="7"/>
        <v>-0.015577</v>
      </c>
      <c r="E691" s="28">
        <f t="shared" ref="E691:F691" si="701">LN(1+B691)</f>
        <v>0.02537530633</v>
      </c>
      <c r="F691" s="28">
        <f t="shared" si="701"/>
        <v>0.01007210562</v>
      </c>
      <c r="G691" s="27"/>
      <c r="H691" s="27"/>
      <c r="I691" s="28"/>
      <c r="J691" s="28"/>
      <c r="K691" s="28"/>
      <c r="L691" s="28"/>
      <c r="M691" s="29"/>
      <c r="N691" s="40"/>
      <c r="O691" s="40"/>
      <c r="P691" s="40"/>
      <c r="Y691" s="17"/>
      <c r="Z691" s="17"/>
      <c r="AA691" s="17"/>
      <c r="AL691" s="17"/>
      <c r="AM691" s="17"/>
      <c r="AN691" s="17"/>
      <c r="AO691" s="17"/>
    </row>
    <row r="692" ht="17.25" customHeight="1">
      <c r="A692" s="19">
        <v>198407.0</v>
      </c>
      <c r="B692" s="26">
        <v>-0.0192</v>
      </c>
      <c r="C692" s="26">
        <v>-0.033285</v>
      </c>
      <c r="D692" s="27">
        <f t="shared" si="7"/>
        <v>-0.014085</v>
      </c>
      <c r="E692" s="28">
        <f t="shared" ref="E692:F692" si="702">LN(1+B692)</f>
        <v>-0.0193867138</v>
      </c>
      <c r="F692" s="28">
        <f t="shared" si="702"/>
        <v>-0.03385155293</v>
      </c>
      <c r="G692" s="27"/>
      <c r="H692" s="27"/>
      <c r="I692" s="28"/>
      <c r="J692" s="28"/>
      <c r="K692" s="28"/>
      <c r="L692" s="28"/>
      <c r="M692" s="29"/>
      <c r="N692" s="40"/>
      <c r="O692" s="40"/>
      <c r="P692" s="40"/>
      <c r="Y692" s="17"/>
      <c r="Z692" s="17"/>
      <c r="AA692" s="17"/>
      <c r="AL692" s="17"/>
      <c r="AM692" s="17"/>
      <c r="AN692" s="17"/>
      <c r="AO692" s="17"/>
    </row>
    <row r="693" ht="17.25" customHeight="1">
      <c r="A693" s="19">
        <v>198408.0</v>
      </c>
      <c r="B693" s="26">
        <v>0.1111</v>
      </c>
      <c r="C693" s="26">
        <v>0.094739</v>
      </c>
      <c r="D693" s="27">
        <f t="shared" si="7"/>
        <v>-0.016361</v>
      </c>
      <c r="E693" s="28">
        <f t="shared" ref="E693:F693" si="703">LN(1+B693)</f>
        <v>0.1053505156</v>
      </c>
      <c r="F693" s="28">
        <f t="shared" si="703"/>
        <v>0.09051597869</v>
      </c>
      <c r="G693" s="27"/>
      <c r="H693" s="27"/>
      <c r="I693" s="28"/>
      <c r="J693" s="28"/>
      <c r="K693" s="28"/>
      <c r="L693" s="28"/>
      <c r="M693" s="29"/>
      <c r="N693" s="40"/>
      <c r="O693" s="40"/>
      <c r="P693" s="40"/>
      <c r="Y693" s="17"/>
      <c r="Z693" s="17"/>
      <c r="AA693" s="17"/>
      <c r="AL693" s="17"/>
      <c r="AM693" s="17"/>
      <c r="AN693" s="17"/>
      <c r="AO693" s="17"/>
    </row>
    <row r="694" ht="17.25" customHeight="1">
      <c r="A694" s="19">
        <v>198409.0</v>
      </c>
      <c r="B694" s="26">
        <v>5.99999999999999E-4</v>
      </c>
      <c r="C694" s="26">
        <v>0.022213</v>
      </c>
      <c r="D694" s="27">
        <f t="shared" si="7"/>
        <v>0.021613</v>
      </c>
      <c r="E694" s="28">
        <f t="shared" ref="E694:F694" si="704">LN(1+B694)</f>
        <v>0.000599820072</v>
      </c>
      <c r="F694" s="28">
        <f t="shared" si="704"/>
        <v>0.02196988494</v>
      </c>
      <c r="G694" s="27"/>
      <c r="H694" s="27"/>
      <c r="I694" s="28"/>
      <c r="J694" s="28"/>
      <c r="K694" s="28"/>
      <c r="L694" s="28"/>
      <c r="M694" s="29"/>
      <c r="N694" s="40"/>
      <c r="O694" s="40"/>
      <c r="P694" s="40"/>
      <c r="Y694" s="17"/>
      <c r="Z694" s="17"/>
      <c r="AA694" s="17"/>
      <c r="AL694" s="17"/>
      <c r="AM694" s="17"/>
      <c r="AN694" s="17"/>
      <c r="AO694" s="17"/>
    </row>
    <row r="695" ht="17.25" customHeight="1">
      <c r="A695" s="19">
        <v>198410.0</v>
      </c>
      <c r="B695" s="26">
        <v>0.0016</v>
      </c>
      <c r="C695" s="26">
        <v>-7.73E-4</v>
      </c>
      <c r="D695" s="27">
        <f t="shared" si="7"/>
        <v>-0.002373</v>
      </c>
      <c r="E695" s="28">
        <f t="shared" ref="E695:F695" si="705">LN(1+B695)</f>
        <v>0.001598721364</v>
      </c>
      <c r="F695" s="28">
        <f t="shared" si="705"/>
        <v>-0.0007732989186</v>
      </c>
      <c r="G695" s="27"/>
      <c r="H695" s="27"/>
      <c r="I695" s="28"/>
      <c r="J695" s="28"/>
      <c r="K695" s="28"/>
      <c r="L695" s="28"/>
      <c r="M695" s="29"/>
      <c r="N695" s="40"/>
      <c r="O695" s="40"/>
      <c r="P695" s="40"/>
      <c r="Y695" s="17"/>
      <c r="Z695" s="17"/>
      <c r="AA695" s="17"/>
      <c r="AL695" s="17"/>
      <c r="AM695" s="17"/>
      <c r="AN695" s="17"/>
      <c r="AO695" s="17"/>
    </row>
    <row r="696" ht="17.25" customHeight="1">
      <c r="A696" s="19">
        <v>198411.0</v>
      </c>
      <c r="B696" s="26">
        <v>-0.0103</v>
      </c>
      <c r="C696" s="26">
        <v>0.003942</v>
      </c>
      <c r="D696" s="27">
        <f t="shared" si="7"/>
        <v>0.014242</v>
      </c>
      <c r="E696" s="28">
        <f t="shared" ref="E696:F696" si="706">LN(1+B696)</f>
        <v>-0.01035341208</v>
      </c>
      <c r="F696" s="28">
        <f t="shared" si="706"/>
        <v>0.003934250677</v>
      </c>
      <c r="G696" s="27"/>
      <c r="H696" s="27"/>
      <c r="I696" s="28"/>
      <c r="J696" s="28"/>
      <c r="K696" s="28"/>
      <c r="L696" s="28"/>
      <c r="M696" s="29"/>
      <c r="N696" s="40"/>
      <c r="O696" s="40"/>
      <c r="P696" s="40"/>
      <c r="Y696" s="17"/>
      <c r="Z696" s="17"/>
      <c r="AA696" s="17"/>
      <c r="AL696" s="17"/>
      <c r="AM696" s="17"/>
      <c r="AN696" s="17"/>
      <c r="AO696" s="17"/>
    </row>
    <row r="697" ht="17.25" customHeight="1">
      <c r="A697" s="19">
        <v>198412.0</v>
      </c>
      <c r="B697" s="26">
        <v>0.0248</v>
      </c>
      <c r="C697" s="26">
        <v>0.02095</v>
      </c>
      <c r="D697" s="27">
        <f t="shared" si="7"/>
        <v>-0.00385</v>
      </c>
      <c r="E697" s="28">
        <f t="shared" ref="E697:F697" si="707">LN(1+B697)</f>
        <v>0.0244974716</v>
      </c>
      <c r="F697" s="28">
        <f t="shared" si="707"/>
        <v>0.02073356639</v>
      </c>
      <c r="G697" s="27"/>
      <c r="H697" s="27"/>
      <c r="I697" s="28"/>
      <c r="J697" s="28"/>
      <c r="K697" s="28"/>
      <c r="L697" s="28"/>
      <c r="M697" s="29"/>
      <c r="N697" s="40"/>
      <c r="O697" s="40"/>
      <c r="P697" s="40"/>
      <c r="Y697" s="17"/>
      <c r="Z697" s="17"/>
      <c r="AA697" s="17"/>
      <c r="AL697" s="17"/>
      <c r="AM697" s="17"/>
      <c r="AN697" s="17"/>
      <c r="AO697" s="17"/>
    </row>
    <row r="698" ht="17.25" customHeight="1">
      <c r="A698" s="19">
        <v>198501.0</v>
      </c>
      <c r="B698" s="26">
        <v>0.0864</v>
      </c>
      <c r="C698" s="26">
        <v>0.088293</v>
      </c>
      <c r="D698" s="27">
        <f t="shared" si="7"/>
        <v>0.001893</v>
      </c>
      <c r="E698" s="28">
        <f t="shared" ref="E698:F698" si="708">LN(1+B698)</f>
        <v>0.08286947782</v>
      </c>
      <c r="F698" s="28">
        <f t="shared" si="708"/>
        <v>0.08461041365</v>
      </c>
      <c r="G698" s="27"/>
      <c r="H698" s="27"/>
      <c r="I698" s="28"/>
      <c r="J698" s="28"/>
      <c r="K698" s="28"/>
      <c r="L698" s="28"/>
      <c r="M698" s="29"/>
      <c r="N698" s="40"/>
      <c r="O698" s="40"/>
      <c r="P698" s="40"/>
      <c r="Y698" s="17"/>
      <c r="Z698" s="17"/>
      <c r="AA698" s="17"/>
      <c r="AL698" s="17"/>
      <c r="AM698" s="17"/>
      <c r="AN698" s="17"/>
      <c r="AO698" s="17"/>
    </row>
    <row r="699" ht="17.25" customHeight="1">
      <c r="A699" s="19">
        <v>198502.0</v>
      </c>
      <c r="B699" s="26">
        <v>0.018</v>
      </c>
      <c r="C699" s="26">
        <v>0.017902</v>
      </c>
      <c r="D699" s="27">
        <f t="shared" si="7"/>
        <v>-0.000098</v>
      </c>
      <c r="E699" s="28">
        <f t="shared" ref="E699:F699" si="709">LN(1+B699)</f>
        <v>0.01783991813</v>
      </c>
      <c r="F699" s="28">
        <f t="shared" si="709"/>
        <v>0.0177436463</v>
      </c>
      <c r="G699" s="27"/>
      <c r="H699" s="27"/>
      <c r="I699" s="28"/>
      <c r="J699" s="28"/>
      <c r="K699" s="28"/>
      <c r="L699" s="28"/>
      <c r="M699" s="29"/>
      <c r="N699" s="40"/>
      <c r="O699" s="40"/>
      <c r="P699" s="40"/>
      <c r="Y699" s="17"/>
      <c r="Z699" s="17"/>
      <c r="AA699" s="17"/>
      <c r="AL699" s="17"/>
      <c r="AM699" s="17"/>
      <c r="AN699" s="17"/>
      <c r="AO699" s="17"/>
    </row>
    <row r="700" ht="17.25" customHeight="1">
      <c r="A700" s="19">
        <v>198503.0</v>
      </c>
      <c r="B700" s="26">
        <v>-0.0022</v>
      </c>
      <c r="C700" s="26">
        <v>0.013822</v>
      </c>
      <c r="D700" s="27">
        <f t="shared" si="7"/>
        <v>0.016022</v>
      </c>
      <c r="E700" s="28">
        <f t="shared" ref="E700:F700" si="710">LN(1+B700)</f>
        <v>-0.002202423555</v>
      </c>
      <c r="F700" s="28">
        <f t="shared" si="710"/>
        <v>0.01372734735</v>
      </c>
      <c r="G700" s="27"/>
      <c r="H700" s="27"/>
      <c r="I700" s="28"/>
      <c r="J700" s="28"/>
      <c r="K700" s="28"/>
      <c r="L700" s="28"/>
      <c r="M700" s="29"/>
      <c r="N700" s="40"/>
      <c r="O700" s="40"/>
      <c r="P700" s="40"/>
      <c r="Y700" s="17"/>
      <c r="Z700" s="17"/>
      <c r="AA700" s="17"/>
      <c r="AL700" s="17"/>
      <c r="AM700" s="17"/>
      <c r="AN700" s="17"/>
      <c r="AO700" s="17"/>
    </row>
    <row r="701" ht="17.25" customHeight="1">
      <c r="A701" s="19">
        <v>198504.0</v>
      </c>
      <c r="B701" s="26">
        <v>-0.0024</v>
      </c>
      <c r="C701" s="26">
        <v>0.016812</v>
      </c>
      <c r="D701" s="27">
        <f t="shared" si="7"/>
        <v>0.019212</v>
      </c>
      <c r="E701" s="28">
        <f t="shared" ref="E701:F701" si="711">LN(1+B701)</f>
        <v>-0.002402884616</v>
      </c>
      <c r="F701" s="28">
        <f t="shared" si="711"/>
        <v>0.01667224255</v>
      </c>
      <c r="G701" s="27"/>
      <c r="H701" s="27"/>
      <c r="I701" s="28"/>
      <c r="J701" s="28"/>
      <c r="K701" s="28"/>
      <c r="L701" s="28"/>
      <c r="M701" s="29"/>
      <c r="N701" s="40"/>
      <c r="O701" s="40"/>
      <c r="P701" s="40"/>
      <c r="Y701" s="17"/>
      <c r="Z701" s="17"/>
      <c r="AA701" s="17"/>
      <c r="AL701" s="17"/>
      <c r="AM701" s="17"/>
      <c r="AN701" s="17"/>
      <c r="AO701" s="17"/>
    </row>
    <row r="702" ht="17.25" customHeight="1">
      <c r="A702" s="19">
        <v>198505.0</v>
      </c>
      <c r="B702" s="26">
        <v>0.0575</v>
      </c>
      <c r="C702" s="26">
        <v>0.033406</v>
      </c>
      <c r="D702" s="27">
        <f t="shared" si="7"/>
        <v>-0.024094</v>
      </c>
      <c r="E702" s="28">
        <f t="shared" ref="E702:F702" si="712">LN(1+B702)</f>
        <v>0.05590763194</v>
      </c>
      <c r="F702" s="28">
        <f t="shared" si="712"/>
        <v>0.03286014293</v>
      </c>
      <c r="G702" s="27"/>
      <c r="H702" s="27"/>
      <c r="I702" s="28"/>
      <c r="J702" s="28"/>
      <c r="K702" s="28"/>
      <c r="L702" s="28"/>
      <c r="M702" s="29"/>
      <c r="N702" s="40"/>
      <c r="O702" s="40"/>
      <c r="P702" s="40"/>
      <c r="Y702" s="17"/>
      <c r="Z702" s="17"/>
      <c r="AA702" s="17"/>
      <c r="AL702" s="17"/>
      <c r="AM702" s="17"/>
      <c r="AN702" s="17"/>
      <c r="AO702" s="17"/>
    </row>
    <row r="703" ht="17.25" customHeight="1">
      <c r="A703" s="19">
        <v>198506.0</v>
      </c>
      <c r="B703" s="26">
        <v>0.0182</v>
      </c>
      <c r="C703" s="26">
        <v>0.022948</v>
      </c>
      <c r="D703" s="27">
        <f t="shared" si="7"/>
        <v>0.004748</v>
      </c>
      <c r="E703" s="28">
        <f t="shared" ref="E703:F703" si="713">LN(1+B703)</f>
        <v>0.01803636249</v>
      </c>
      <c r="F703" s="28">
        <f t="shared" si="713"/>
        <v>0.02268865479</v>
      </c>
      <c r="G703" s="27"/>
      <c r="H703" s="27"/>
      <c r="I703" s="28"/>
      <c r="J703" s="28"/>
      <c r="K703" s="28"/>
      <c r="L703" s="28"/>
      <c r="M703" s="29"/>
      <c r="N703" s="40"/>
      <c r="O703" s="40"/>
      <c r="P703" s="40"/>
      <c r="Y703" s="17"/>
      <c r="Z703" s="17"/>
      <c r="AA703" s="17"/>
      <c r="AL703" s="17"/>
      <c r="AM703" s="17"/>
      <c r="AN703" s="17"/>
      <c r="AO703" s="17"/>
    </row>
    <row r="704" ht="17.25" customHeight="1">
      <c r="A704" s="19">
        <v>198507.0</v>
      </c>
      <c r="B704" s="26">
        <v>-0.0012</v>
      </c>
      <c r="C704" s="26">
        <v>0.011537</v>
      </c>
      <c r="D704" s="27">
        <f t="shared" si="7"/>
        <v>0.012737</v>
      </c>
      <c r="E704" s="28">
        <f t="shared" ref="E704:F704" si="714">LN(1+B704)</f>
        <v>-0.001200720577</v>
      </c>
      <c r="F704" s="28">
        <f t="shared" si="714"/>
        <v>0.01147095629</v>
      </c>
      <c r="G704" s="27"/>
      <c r="H704" s="27"/>
      <c r="I704" s="28"/>
      <c r="J704" s="28"/>
      <c r="K704" s="28"/>
      <c r="L704" s="28"/>
      <c r="M704" s="29"/>
      <c r="N704" s="40"/>
      <c r="O704" s="40"/>
      <c r="P704" s="40"/>
      <c r="Y704" s="17"/>
      <c r="Z704" s="17"/>
      <c r="AA704" s="17"/>
      <c r="AL704" s="17"/>
      <c r="AM704" s="17"/>
      <c r="AN704" s="17"/>
      <c r="AO704" s="17"/>
    </row>
    <row r="705" ht="17.25" customHeight="1">
      <c r="A705" s="19">
        <v>198508.0</v>
      </c>
      <c r="B705" s="26">
        <v>-0.0047</v>
      </c>
      <c r="C705" s="26">
        <v>0.002922</v>
      </c>
      <c r="D705" s="27">
        <f t="shared" si="7"/>
        <v>0.007622</v>
      </c>
      <c r="E705" s="28">
        <f t="shared" ref="E705:F705" si="715">LN(1+B705)</f>
        <v>-0.00471107973</v>
      </c>
      <c r="F705" s="28">
        <f t="shared" si="715"/>
        <v>0.002917739256</v>
      </c>
      <c r="G705" s="27"/>
      <c r="H705" s="27"/>
      <c r="I705" s="28"/>
      <c r="J705" s="28"/>
      <c r="K705" s="28"/>
      <c r="L705" s="28"/>
      <c r="M705" s="29"/>
      <c r="N705" s="40"/>
      <c r="O705" s="40"/>
      <c r="P705" s="40"/>
      <c r="Y705" s="17"/>
      <c r="Z705" s="17"/>
      <c r="AA705" s="17"/>
      <c r="AL705" s="17"/>
      <c r="AM705" s="17"/>
      <c r="AN705" s="17"/>
      <c r="AO705" s="17"/>
    </row>
    <row r="706" ht="17.25" customHeight="1">
      <c r="A706" s="19">
        <v>198509.0</v>
      </c>
      <c r="B706" s="26">
        <v>-0.0394</v>
      </c>
      <c r="C706" s="26">
        <v>-0.04142</v>
      </c>
      <c r="D706" s="27">
        <f t="shared" si="7"/>
        <v>-0.00202</v>
      </c>
      <c r="E706" s="28">
        <f t="shared" ref="E706:F706" si="716">LN(1+B706)</f>
        <v>-0.04019718975</v>
      </c>
      <c r="F706" s="28">
        <f t="shared" si="716"/>
        <v>-0.04230225623</v>
      </c>
      <c r="G706" s="27"/>
      <c r="H706" s="27"/>
      <c r="I706" s="28"/>
      <c r="J706" s="28"/>
      <c r="K706" s="28"/>
      <c r="L706" s="28"/>
      <c r="M706" s="29"/>
      <c r="N706" s="40"/>
      <c r="O706" s="40"/>
      <c r="P706" s="40"/>
      <c r="Y706" s="17"/>
      <c r="Z706" s="17"/>
      <c r="AA706" s="17"/>
      <c r="AL706" s="17"/>
      <c r="AM706" s="17"/>
      <c r="AN706" s="17"/>
      <c r="AO706" s="17"/>
    </row>
    <row r="707" ht="17.25" customHeight="1">
      <c r="A707" s="19">
        <v>198510.0</v>
      </c>
      <c r="B707" s="26">
        <v>0.0467</v>
      </c>
      <c r="C707" s="26">
        <v>0.033782</v>
      </c>
      <c r="D707" s="27">
        <f t="shared" si="7"/>
        <v>-0.012918</v>
      </c>
      <c r="E707" s="28">
        <f t="shared" ref="E707:F707" si="717">LN(1+B707)</f>
        <v>0.04564235788</v>
      </c>
      <c r="F707" s="28">
        <f t="shared" si="717"/>
        <v>0.03322392214</v>
      </c>
      <c r="G707" s="27"/>
      <c r="H707" s="27"/>
      <c r="I707" s="28"/>
      <c r="J707" s="28"/>
      <c r="K707" s="28"/>
      <c r="L707" s="28"/>
      <c r="M707" s="29"/>
      <c r="N707" s="40"/>
      <c r="O707" s="40"/>
      <c r="P707" s="40"/>
      <c r="Y707" s="17"/>
      <c r="Z707" s="17"/>
      <c r="AA707" s="17"/>
      <c r="AL707" s="17"/>
      <c r="AM707" s="17"/>
      <c r="AN707" s="17"/>
      <c r="AO707" s="17"/>
    </row>
    <row r="708" ht="17.25" customHeight="1">
      <c r="A708" s="19">
        <v>198511.0</v>
      </c>
      <c r="B708" s="26">
        <v>0.0709</v>
      </c>
      <c r="C708" s="26">
        <v>0.063634</v>
      </c>
      <c r="D708" s="27">
        <f t="shared" si="7"/>
        <v>-0.007266</v>
      </c>
      <c r="E708" s="28">
        <f t="shared" ref="E708:F708" si="718">LN(1+B708)</f>
        <v>0.06849941642</v>
      </c>
      <c r="F708" s="28">
        <f t="shared" si="718"/>
        <v>0.06169134678</v>
      </c>
      <c r="G708" s="27"/>
      <c r="H708" s="27"/>
      <c r="I708" s="28"/>
      <c r="J708" s="28"/>
      <c r="K708" s="28"/>
      <c r="L708" s="28"/>
      <c r="M708" s="29"/>
      <c r="N708" s="40"/>
      <c r="O708" s="40"/>
      <c r="P708" s="40"/>
      <c r="Y708" s="17"/>
      <c r="Z708" s="17"/>
      <c r="AA708" s="17"/>
      <c r="AL708" s="17"/>
      <c r="AM708" s="17"/>
      <c r="AN708" s="17"/>
      <c r="AO708" s="17"/>
    </row>
    <row r="709" ht="17.25" customHeight="1">
      <c r="A709" s="19">
        <v>198512.0</v>
      </c>
      <c r="B709" s="26">
        <v>0.0453</v>
      </c>
      <c r="C709" s="26">
        <v>0.031658</v>
      </c>
      <c r="D709" s="27">
        <f t="shared" si="7"/>
        <v>-0.013642</v>
      </c>
      <c r="E709" s="28">
        <f t="shared" ref="E709:F709" si="719">LN(1+B709)</f>
        <v>0.04430392556</v>
      </c>
      <c r="F709" s="28">
        <f t="shared" si="719"/>
        <v>0.03116721679</v>
      </c>
      <c r="G709" s="27"/>
      <c r="H709" s="27"/>
      <c r="I709" s="28"/>
      <c r="J709" s="28"/>
      <c r="K709" s="28"/>
      <c r="L709" s="28"/>
      <c r="M709" s="29"/>
      <c r="N709" s="40"/>
      <c r="O709" s="40"/>
      <c r="P709" s="40"/>
      <c r="Y709" s="17"/>
      <c r="Z709" s="17"/>
      <c r="AA709" s="17"/>
      <c r="AL709" s="17"/>
      <c r="AM709" s="17"/>
      <c r="AN709" s="17"/>
      <c r="AO709" s="17"/>
    </row>
    <row r="710" ht="17.25" customHeight="1">
      <c r="A710" s="19">
        <v>198601.0</v>
      </c>
      <c r="B710" s="26">
        <v>0.0121</v>
      </c>
      <c r="C710" s="26">
        <v>0.025401</v>
      </c>
      <c r="D710" s="27">
        <f t="shared" si="7"/>
        <v>0.013301</v>
      </c>
      <c r="E710" s="28">
        <f t="shared" ref="E710:F710" si="720">LN(1+B710)</f>
        <v>0.01202738021</v>
      </c>
      <c r="F710" s="28">
        <f t="shared" si="720"/>
        <v>0.0250837556</v>
      </c>
      <c r="G710" s="27"/>
      <c r="H710" s="27"/>
      <c r="I710" s="28"/>
      <c r="J710" s="28"/>
      <c r="K710" s="28"/>
      <c r="L710" s="28"/>
      <c r="M710" s="29"/>
      <c r="N710" s="40"/>
      <c r="O710" s="40"/>
      <c r="P710" s="40"/>
      <c r="Y710" s="17"/>
      <c r="Z710" s="17"/>
      <c r="AA710" s="17"/>
      <c r="AL710" s="17"/>
      <c r="AM710" s="17"/>
      <c r="AN710" s="17"/>
      <c r="AO710" s="17"/>
    </row>
    <row r="711" ht="17.25" customHeight="1">
      <c r="A711" s="19">
        <v>198602.0</v>
      </c>
      <c r="B711" s="26">
        <v>0.0766</v>
      </c>
      <c r="C711" s="26">
        <v>0.069587</v>
      </c>
      <c r="D711" s="27">
        <f t="shared" si="7"/>
        <v>-0.007013</v>
      </c>
      <c r="E711" s="28">
        <f t="shared" ref="E711:F711" si="721">LN(1+B711)</f>
        <v>0.07380792714</v>
      </c>
      <c r="F711" s="28">
        <f t="shared" si="721"/>
        <v>0.06727259266</v>
      </c>
      <c r="G711" s="27"/>
      <c r="H711" s="27"/>
      <c r="I711" s="28"/>
      <c r="J711" s="28"/>
      <c r="K711" s="28"/>
      <c r="L711" s="28"/>
      <c r="M711" s="29"/>
      <c r="N711" s="40"/>
      <c r="O711" s="40"/>
      <c r="P711" s="40"/>
      <c r="Y711" s="17"/>
      <c r="Z711" s="17"/>
      <c r="AA711" s="17"/>
      <c r="AL711" s="17"/>
      <c r="AM711" s="17"/>
      <c r="AN711" s="17"/>
      <c r="AO711" s="17"/>
    </row>
    <row r="712" ht="17.25" customHeight="1">
      <c r="A712" s="19">
        <v>198603.0</v>
      </c>
      <c r="B712" s="26">
        <v>0.0548</v>
      </c>
      <c r="C712" s="26">
        <v>0.052443</v>
      </c>
      <c r="D712" s="27">
        <f t="shared" si="7"/>
        <v>-0.002357</v>
      </c>
      <c r="E712" s="28">
        <f t="shared" ref="E712:F712" si="722">LN(1+B712)</f>
        <v>0.0533511755</v>
      </c>
      <c r="F712" s="28">
        <f t="shared" si="722"/>
        <v>0.05111412834</v>
      </c>
      <c r="G712" s="27"/>
      <c r="H712" s="27"/>
      <c r="I712" s="28"/>
      <c r="J712" s="28"/>
      <c r="K712" s="28"/>
      <c r="L712" s="28"/>
      <c r="M712" s="29"/>
      <c r="N712" s="40"/>
      <c r="O712" s="40"/>
      <c r="P712" s="40"/>
      <c r="Y712" s="17"/>
      <c r="Z712" s="17"/>
      <c r="AA712" s="17"/>
      <c r="AL712" s="17"/>
      <c r="AM712" s="17"/>
      <c r="AN712" s="17"/>
      <c r="AO712" s="17"/>
    </row>
    <row r="713" ht="17.25" customHeight="1">
      <c r="A713" s="19">
        <v>198604.0</v>
      </c>
      <c r="B713" s="26">
        <v>-0.0079</v>
      </c>
      <c r="C713" s="26">
        <v>0.004498</v>
      </c>
      <c r="D713" s="27">
        <f t="shared" si="7"/>
        <v>0.012398</v>
      </c>
      <c r="E713" s="28">
        <f t="shared" ref="E713:F713" si="723">LN(1+B713)</f>
        <v>-0.007931370326</v>
      </c>
      <c r="F713" s="28">
        <f t="shared" si="723"/>
        <v>0.004487914231</v>
      </c>
      <c r="G713" s="27"/>
      <c r="H713" s="27"/>
      <c r="I713" s="28"/>
      <c r="J713" s="28"/>
      <c r="K713" s="28"/>
      <c r="L713" s="28"/>
      <c r="M713" s="29"/>
      <c r="N713" s="40"/>
      <c r="O713" s="40"/>
      <c r="P713" s="40"/>
      <c r="Y713" s="17"/>
      <c r="Z713" s="17"/>
      <c r="AA713" s="17"/>
      <c r="AL713" s="17"/>
      <c r="AM713" s="17"/>
      <c r="AN713" s="17"/>
      <c r="AO713" s="17"/>
    </row>
    <row r="714" ht="17.25" customHeight="1">
      <c r="A714" s="19">
        <v>198605.0</v>
      </c>
      <c r="B714" s="26">
        <v>0.0511</v>
      </c>
      <c r="C714" s="26">
        <v>0.032911</v>
      </c>
      <c r="D714" s="27">
        <f t="shared" si="7"/>
        <v>-0.018189</v>
      </c>
      <c r="E714" s="28">
        <f t="shared" ref="E714:F714" si="724">LN(1+B714)</f>
        <v>0.04983723485</v>
      </c>
      <c r="F714" s="28">
        <f t="shared" si="724"/>
        <v>0.0323810296</v>
      </c>
      <c r="G714" s="27"/>
      <c r="H714" s="27"/>
      <c r="I714" s="28"/>
      <c r="J714" s="28"/>
      <c r="K714" s="28"/>
      <c r="L714" s="28"/>
      <c r="M714" s="29"/>
      <c r="N714" s="40"/>
      <c r="O714" s="40"/>
      <c r="P714" s="40"/>
      <c r="Y714" s="17"/>
      <c r="Z714" s="17"/>
      <c r="AA714" s="17"/>
      <c r="AL714" s="17"/>
      <c r="AM714" s="17"/>
      <c r="AN714" s="17"/>
      <c r="AO714" s="17"/>
    </row>
    <row r="715" ht="17.25" customHeight="1">
      <c r="A715" s="19">
        <v>198606.0</v>
      </c>
      <c r="B715" s="26">
        <v>0.0155</v>
      </c>
      <c r="C715" s="26">
        <v>0.018141</v>
      </c>
      <c r="D715" s="27">
        <f t="shared" si="7"/>
        <v>0.002641</v>
      </c>
      <c r="E715" s="28">
        <f t="shared" ref="E715:F715" si="725">LN(1+B715)</f>
        <v>0.01538110204</v>
      </c>
      <c r="F715" s="28">
        <f t="shared" si="725"/>
        <v>0.01797841541</v>
      </c>
      <c r="G715" s="27"/>
      <c r="H715" s="27"/>
      <c r="I715" s="28"/>
      <c r="J715" s="28"/>
      <c r="K715" s="28"/>
      <c r="L715" s="28"/>
      <c r="M715" s="29"/>
      <c r="N715" s="40"/>
      <c r="O715" s="40"/>
      <c r="P715" s="40"/>
      <c r="Y715" s="17"/>
      <c r="Z715" s="17"/>
      <c r="AA715" s="17"/>
      <c r="AL715" s="17"/>
      <c r="AM715" s="17"/>
      <c r="AN715" s="17"/>
      <c r="AO715" s="17"/>
    </row>
    <row r="716" ht="17.25" customHeight="1">
      <c r="A716" s="19">
        <v>198607.0</v>
      </c>
      <c r="B716" s="26">
        <v>-0.0593</v>
      </c>
      <c r="C716" s="26">
        <v>-0.057929</v>
      </c>
      <c r="D716" s="27">
        <f t="shared" si="7"/>
        <v>0.001371</v>
      </c>
      <c r="E716" s="28">
        <f t="shared" ref="E716:F716" si="726">LN(1+B716)</f>
        <v>-0.061131</v>
      </c>
      <c r="F716" s="28">
        <f t="shared" si="726"/>
        <v>-0.0596746357</v>
      </c>
      <c r="G716" s="27"/>
      <c r="H716" s="27"/>
      <c r="I716" s="28"/>
      <c r="J716" s="28"/>
      <c r="K716" s="28"/>
      <c r="L716" s="28"/>
      <c r="M716" s="29"/>
      <c r="N716" s="40"/>
      <c r="O716" s="40"/>
      <c r="P716" s="40"/>
      <c r="Y716" s="17"/>
      <c r="Z716" s="17"/>
      <c r="AA716" s="17"/>
      <c r="AL716" s="17"/>
      <c r="AM716" s="17"/>
      <c r="AN716" s="17"/>
      <c r="AO716" s="17"/>
    </row>
    <row r="717" ht="17.25" customHeight="1">
      <c r="A717" s="19">
        <v>198608.0</v>
      </c>
      <c r="B717" s="26">
        <v>0.0653</v>
      </c>
      <c r="C717" s="26">
        <v>0.044262</v>
      </c>
      <c r="D717" s="27">
        <f t="shared" si="7"/>
        <v>-0.021038</v>
      </c>
      <c r="E717" s="28">
        <f t="shared" ref="E717:F717" si="727">LN(1+B717)</f>
        <v>0.06325644964</v>
      </c>
      <c r="F717" s="28">
        <f t="shared" si="727"/>
        <v>0.04331041583</v>
      </c>
      <c r="G717" s="27"/>
      <c r="H717" s="27"/>
      <c r="I717" s="28"/>
      <c r="J717" s="28"/>
      <c r="K717" s="28"/>
      <c r="L717" s="28"/>
      <c r="M717" s="29"/>
      <c r="N717" s="40"/>
      <c r="O717" s="40"/>
      <c r="P717" s="40"/>
      <c r="Y717" s="17"/>
      <c r="Z717" s="17"/>
      <c r="AA717" s="17"/>
      <c r="AL717" s="17"/>
      <c r="AM717" s="17"/>
      <c r="AN717" s="17"/>
      <c r="AO717" s="17"/>
    </row>
    <row r="718" ht="17.25" customHeight="1">
      <c r="A718" s="19">
        <v>198609.0</v>
      </c>
      <c r="B718" s="26">
        <v>-0.0815</v>
      </c>
      <c r="C718" s="26">
        <v>-0.046913</v>
      </c>
      <c r="D718" s="27">
        <f t="shared" si="7"/>
        <v>0.034587</v>
      </c>
      <c r="E718" s="28">
        <f t="shared" ref="E718:F718" si="728">LN(1+B718)</f>
        <v>-0.08501337433</v>
      </c>
      <c r="F718" s="28">
        <f t="shared" si="728"/>
        <v>-0.04804908883</v>
      </c>
      <c r="G718" s="27"/>
      <c r="H718" s="27"/>
      <c r="I718" s="28"/>
      <c r="J718" s="28"/>
      <c r="K718" s="28"/>
      <c r="L718" s="28"/>
      <c r="M718" s="29"/>
      <c r="N718" s="40"/>
      <c r="O718" s="40"/>
      <c r="P718" s="40"/>
      <c r="Y718" s="17"/>
      <c r="Z718" s="17"/>
      <c r="AA718" s="17"/>
      <c r="AL718" s="17"/>
      <c r="AM718" s="17"/>
      <c r="AN718" s="17"/>
      <c r="AO718" s="17"/>
    </row>
    <row r="719" ht="17.25" customHeight="1">
      <c r="A719" s="19">
        <v>198610.0</v>
      </c>
      <c r="B719" s="26">
        <v>0.0512</v>
      </c>
      <c r="C719" s="26">
        <v>0.017426</v>
      </c>
      <c r="D719" s="27">
        <f t="shared" si="7"/>
        <v>-0.033774</v>
      </c>
      <c r="E719" s="28">
        <f t="shared" ref="E719:F719" si="729">LN(1+B719)</f>
        <v>0.04993236875</v>
      </c>
      <c r="F719" s="28">
        <f t="shared" si="729"/>
        <v>0.01727590842</v>
      </c>
      <c r="G719" s="27"/>
      <c r="H719" s="27"/>
      <c r="I719" s="28"/>
      <c r="J719" s="28"/>
      <c r="K719" s="28"/>
      <c r="L719" s="28"/>
      <c r="M719" s="29"/>
      <c r="N719" s="40"/>
      <c r="O719" s="40"/>
      <c r="P719" s="40"/>
      <c r="Y719" s="17"/>
      <c r="Z719" s="17"/>
      <c r="AA719" s="17"/>
      <c r="AL719" s="17"/>
      <c r="AM719" s="17"/>
      <c r="AN719" s="17"/>
      <c r="AO719" s="17"/>
    </row>
    <row r="720" ht="17.25" customHeight="1">
      <c r="A720" s="19">
        <v>198611.0</v>
      </c>
      <c r="B720" s="26">
        <v>0.0156</v>
      </c>
      <c r="C720" s="26">
        <v>0.005165</v>
      </c>
      <c r="D720" s="27">
        <f t="shared" si="7"/>
        <v>-0.010435</v>
      </c>
      <c r="E720" s="28">
        <f t="shared" ref="E720:F720" si="730">LN(1+B720)</f>
        <v>0.01547957085</v>
      </c>
      <c r="F720" s="28">
        <f t="shared" si="730"/>
        <v>0.00515170714</v>
      </c>
      <c r="G720" s="27"/>
      <c r="H720" s="27"/>
      <c r="I720" s="28"/>
      <c r="J720" s="28"/>
      <c r="K720" s="28"/>
      <c r="L720" s="28"/>
      <c r="M720" s="29"/>
      <c r="N720" s="40"/>
      <c r="O720" s="40"/>
      <c r="P720" s="40"/>
      <c r="Y720" s="17"/>
      <c r="Z720" s="17"/>
      <c r="AA720" s="17"/>
      <c r="AL720" s="17"/>
      <c r="AM720" s="17"/>
      <c r="AN720" s="17"/>
      <c r="AO720" s="17"/>
    </row>
    <row r="721" ht="17.25" customHeight="1">
      <c r="A721" s="19">
        <v>198612.0</v>
      </c>
      <c r="B721" s="26">
        <v>-0.0278</v>
      </c>
      <c r="C721" s="26">
        <v>-0.018485</v>
      </c>
      <c r="D721" s="27">
        <f t="shared" si="7"/>
        <v>0.009315</v>
      </c>
      <c r="E721" s="28">
        <f t="shared" ref="E721:F721" si="731">LN(1+B721)</f>
        <v>-0.02819373437</v>
      </c>
      <c r="F721" s="28">
        <f t="shared" si="731"/>
        <v>-0.01865798265</v>
      </c>
      <c r="G721" s="27"/>
      <c r="H721" s="27"/>
      <c r="I721" s="28"/>
      <c r="J721" s="28"/>
      <c r="K721" s="28"/>
      <c r="L721" s="28"/>
      <c r="M721" s="29"/>
      <c r="N721" s="40"/>
      <c r="O721" s="40"/>
      <c r="P721" s="40"/>
      <c r="Y721" s="17"/>
      <c r="Z721" s="17"/>
      <c r="AA721" s="17"/>
      <c r="AL721" s="17"/>
      <c r="AM721" s="17"/>
      <c r="AN721" s="17"/>
      <c r="AO721" s="17"/>
    </row>
    <row r="722" ht="17.25" customHeight="1">
      <c r="A722" s="19">
        <v>198701.0</v>
      </c>
      <c r="B722" s="26">
        <v>0.1289</v>
      </c>
      <c r="C722" s="26">
        <v>0.092413</v>
      </c>
      <c r="D722" s="27">
        <f t="shared" si="7"/>
        <v>-0.036487</v>
      </c>
      <c r="E722" s="28">
        <f t="shared" ref="E722:F722" si="732">LN(1+B722)</f>
        <v>0.1212437073</v>
      </c>
      <c r="F722" s="28">
        <f t="shared" si="732"/>
        <v>0.08838901095</v>
      </c>
      <c r="G722" s="27"/>
      <c r="H722" s="27"/>
      <c r="I722" s="28"/>
      <c r="J722" s="28"/>
      <c r="K722" s="28"/>
      <c r="L722" s="28"/>
      <c r="M722" s="29"/>
      <c r="N722" s="40"/>
      <c r="O722" s="40"/>
      <c r="P722" s="40"/>
      <c r="Y722" s="17"/>
      <c r="Z722" s="17"/>
      <c r="AA722" s="17"/>
      <c r="AL722" s="17"/>
      <c r="AM722" s="17"/>
      <c r="AN722" s="17"/>
      <c r="AO722" s="17"/>
    </row>
    <row r="723" ht="17.25" customHeight="1">
      <c r="A723" s="19">
        <v>198702.0</v>
      </c>
      <c r="B723" s="26">
        <v>0.0482</v>
      </c>
      <c r="C723" s="26">
        <v>0.05094</v>
      </c>
      <c r="D723" s="27">
        <f t="shared" si="7"/>
        <v>0.00274</v>
      </c>
      <c r="E723" s="28">
        <f t="shared" ref="E723:F723" si="733">LN(1+B723)</f>
        <v>0.04707440739</v>
      </c>
      <c r="F723" s="28">
        <f t="shared" si="733"/>
        <v>0.04968500178</v>
      </c>
      <c r="G723" s="27"/>
      <c r="H723" s="27"/>
      <c r="I723" s="28"/>
      <c r="J723" s="28"/>
      <c r="K723" s="28"/>
      <c r="L723" s="28"/>
      <c r="M723" s="29"/>
      <c r="N723" s="40"/>
      <c r="O723" s="40"/>
      <c r="P723" s="40"/>
      <c r="Y723" s="17"/>
      <c r="Z723" s="17"/>
      <c r="AA723" s="17"/>
      <c r="AL723" s="17"/>
      <c r="AM723" s="17"/>
      <c r="AN723" s="17"/>
      <c r="AO723" s="17"/>
    </row>
    <row r="724" ht="17.25" customHeight="1">
      <c r="A724" s="19">
        <v>198703.0</v>
      </c>
      <c r="B724" s="26">
        <v>0.0211</v>
      </c>
      <c r="C724" s="26">
        <v>0.03663</v>
      </c>
      <c r="D724" s="27">
        <f t="shared" si="7"/>
        <v>0.01553</v>
      </c>
      <c r="E724" s="28">
        <f t="shared" ref="E724:F724" si="734">LN(1+B724)</f>
        <v>0.02088047758</v>
      </c>
      <c r="F724" s="28">
        <f t="shared" si="734"/>
        <v>0.03597506712</v>
      </c>
      <c r="G724" s="27"/>
      <c r="H724" s="27"/>
      <c r="I724" s="28"/>
      <c r="J724" s="28"/>
      <c r="K724" s="28"/>
      <c r="L724" s="28"/>
      <c r="M724" s="29"/>
      <c r="N724" s="40"/>
      <c r="O724" s="40"/>
      <c r="P724" s="40"/>
      <c r="Y724" s="17"/>
      <c r="Z724" s="17"/>
      <c r="AA724" s="17"/>
      <c r="AL724" s="17"/>
      <c r="AM724" s="17"/>
      <c r="AN724" s="17"/>
      <c r="AO724" s="17"/>
    </row>
    <row r="725" ht="17.25" customHeight="1">
      <c r="A725" s="19">
        <v>198704.0</v>
      </c>
      <c r="B725" s="26">
        <v>-0.0167</v>
      </c>
      <c r="C725" s="26">
        <v>-0.036852</v>
      </c>
      <c r="D725" s="27">
        <f t="shared" si="7"/>
        <v>-0.020152</v>
      </c>
      <c r="E725" s="28">
        <f t="shared" ref="E725:F725" si="735">LN(1+B725)</f>
        <v>-0.0168410172</v>
      </c>
      <c r="F725" s="28">
        <f t="shared" si="735"/>
        <v>-0.0375481926</v>
      </c>
      <c r="G725" s="27"/>
      <c r="H725" s="27"/>
      <c r="I725" s="28"/>
      <c r="J725" s="28"/>
      <c r="K725" s="28"/>
      <c r="L725" s="28"/>
      <c r="M725" s="29"/>
      <c r="N725" s="40"/>
      <c r="O725" s="40"/>
      <c r="P725" s="40"/>
      <c r="Y725" s="17"/>
      <c r="Z725" s="17"/>
      <c r="AA725" s="17"/>
      <c r="AL725" s="17"/>
      <c r="AM725" s="17"/>
      <c r="AN725" s="17"/>
      <c r="AO725" s="17"/>
    </row>
    <row r="726" ht="17.25" customHeight="1">
      <c r="A726" s="19">
        <v>198705.0</v>
      </c>
      <c r="B726" s="26">
        <v>0.0049</v>
      </c>
      <c r="C726" s="26">
        <v>0.008036</v>
      </c>
      <c r="D726" s="27">
        <f t="shared" si="7"/>
        <v>0.003136</v>
      </c>
      <c r="E726" s="28">
        <f t="shared" ref="E726:F726" si="736">LN(1+B726)</f>
        <v>0.004888034073</v>
      </c>
      <c r="F726" s="28">
        <f t="shared" si="736"/>
        <v>0.008003883297</v>
      </c>
      <c r="G726" s="27"/>
      <c r="H726" s="27"/>
      <c r="I726" s="28"/>
      <c r="J726" s="28"/>
      <c r="K726" s="28"/>
      <c r="L726" s="28"/>
      <c r="M726" s="29"/>
      <c r="N726" s="40"/>
      <c r="O726" s="40"/>
      <c r="P726" s="40"/>
      <c r="Y726" s="17"/>
      <c r="Z726" s="17"/>
      <c r="AA726" s="17"/>
      <c r="AL726" s="17"/>
      <c r="AM726" s="17"/>
      <c r="AN726" s="17"/>
      <c r="AO726" s="17"/>
    </row>
    <row r="727" ht="17.25" customHeight="1">
      <c r="A727" s="19">
        <v>198706.0</v>
      </c>
      <c r="B727" s="26">
        <v>0.0442</v>
      </c>
      <c r="C727" s="26">
        <v>0.03608</v>
      </c>
      <c r="D727" s="27">
        <f t="shared" si="7"/>
        <v>-0.00812</v>
      </c>
      <c r="E727" s="28">
        <f t="shared" ref="E727:F727" si="737">LN(1+B727)</f>
        <v>0.04325104199</v>
      </c>
      <c r="F727" s="28">
        <f t="shared" si="737"/>
        <v>0.03544436093</v>
      </c>
      <c r="G727" s="27"/>
      <c r="H727" s="27"/>
      <c r="I727" s="28"/>
      <c r="J727" s="28"/>
      <c r="K727" s="28"/>
      <c r="L727" s="28"/>
      <c r="M727" s="29"/>
      <c r="N727" s="40"/>
      <c r="O727" s="40"/>
      <c r="P727" s="40"/>
      <c r="Y727" s="17"/>
      <c r="Z727" s="17"/>
      <c r="AA727" s="17"/>
      <c r="AL727" s="17"/>
      <c r="AM727" s="17"/>
      <c r="AN727" s="17"/>
      <c r="AO727" s="17"/>
    </row>
    <row r="728" ht="17.25" customHeight="1">
      <c r="A728" s="19">
        <v>198707.0</v>
      </c>
      <c r="B728" s="26">
        <v>0.0431</v>
      </c>
      <c r="C728" s="26">
        <v>0.052885</v>
      </c>
      <c r="D728" s="27">
        <f t="shared" si="7"/>
        <v>0.009785</v>
      </c>
      <c r="E728" s="28">
        <f t="shared" ref="E728:F728" si="738">LN(1+B728)</f>
        <v>0.0421970487</v>
      </c>
      <c r="F728" s="28">
        <f t="shared" si="738"/>
        <v>0.05153401541</v>
      </c>
      <c r="G728" s="27"/>
      <c r="H728" s="27"/>
      <c r="I728" s="28"/>
      <c r="J728" s="28"/>
      <c r="K728" s="28"/>
      <c r="L728" s="28"/>
      <c r="M728" s="29"/>
      <c r="N728" s="40"/>
      <c r="O728" s="40"/>
      <c r="P728" s="40"/>
      <c r="Y728" s="17"/>
      <c r="Z728" s="17"/>
      <c r="AA728" s="17"/>
      <c r="AL728" s="17"/>
      <c r="AM728" s="17"/>
      <c r="AN728" s="17"/>
      <c r="AO728" s="17"/>
    </row>
    <row r="729" ht="17.25" customHeight="1">
      <c r="A729" s="19">
        <v>198708.0</v>
      </c>
      <c r="B729" s="26">
        <v>0.0399</v>
      </c>
      <c r="C729" s="26">
        <v>0.030306</v>
      </c>
      <c r="D729" s="27">
        <f t="shared" si="7"/>
        <v>-0.009594</v>
      </c>
      <c r="E729" s="28">
        <f t="shared" ref="E729:F729" si="739">LN(1+B729)</f>
        <v>0.03912455468</v>
      </c>
      <c r="F729" s="28">
        <f t="shared" si="739"/>
        <v>0.0298558455</v>
      </c>
      <c r="G729" s="27"/>
      <c r="H729" s="27"/>
      <c r="I729" s="28"/>
      <c r="J729" s="28"/>
      <c r="K729" s="28"/>
      <c r="L729" s="28"/>
      <c r="M729" s="29"/>
      <c r="N729" s="40"/>
      <c r="O729" s="40"/>
      <c r="P729" s="40"/>
      <c r="Y729" s="17"/>
      <c r="Z729" s="17"/>
      <c r="AA729" s="17"/>
      <c r="AL729" s="17"/>
      <c r="AM729" s="17"/>
      <c r="AN729" s="17"/>
      <c r="AO729" s="17"/>
    </row>
    <row r="730" ht="17.25" customHeight="1">
      <c r="A730" s="19">
        <v>198709.0</v>
      </c>
      <c r="B730" s="26">
        <v>-0.0214</v>
      </c>
      <c r="C730" s="26">
        <v>-0.013923</v>
      </c>
      <c r="D730" s="27">
        <f t="shared" si="7"/>
        <v>0.007477</v>
      </c>
      <c r="E730" s="28">
        <f t="shared" ref="E730:F730" si="740">LN(1+B730)</f>
        <v>-0.02163230013</v>
      </c>
      <c r="F730" s="28">
        <f t="shared" si="740"/>
        <v>-0.01402083412</v>
      </c>
      <c r="G730" s="27"/>
      <c r="H730" s="27"/>
      <c r="I730" s="28"/>
      <c r="J730" s="28"/>
      <c r="K730" s="28"/>
      <c r="L730" s="28"/>
      <c r="M730" s="29"/>
      <c r="N730" s="40"/>
      <c r="O730" s="40"/>
      <c r="P730" s="40"/>
      <c r="Y730" s="17"/>
      <c r="Z730" s="17"/>
      <c r="AA730" s="17"/>
      <c r="AL730" s="17"/>
      <c r="AM730" s="17"/>
      <c r="AN730" s="17"/>
      <c r="AO730" s="17"/>
    </row>
    <row r="731" ht="17.25" customHeight="1">
      <c r="A731" s="19">
        <v>198710.0</v>
      </c>
      <c r="B731" s="26">
        <v>-0.2264</v>
      </c>
      <c r="C731" s="26">
        <v>-0.278467</v>
      </c>
      <c r="D731" s="27">
        <f t="shared" si="7"/>
        <v>-0.052067</v>
      </c>
      <c r="E731" s="28">
        <f t="shared" ref="E731:F731" si="741">LN(1+B731)</f>
        <v>-0.2567003348</v>
      </c>
      <c r="F731" s="28">
        <f t="shared" si="741"/>
        <v>-0.3263771638</v>
      </c>
      <c r="G731" s="27"/>
      <c r="H731" s="27"/>
      <c r="I731" s="28"/>
      <c r="J731" s="28"/>
      <c r="K731" s="28"/>
      <c r="L731" s="28"/>
      <c r="M731" s="29"/>
      <c r="N731" s="40"/>
      <c r="O731" s="40"/>
      <c r="P731" s="40"/>
      <c r="Y731" s="17"/>
      <c r="Z731" s="17"/>
      <c r="AA731" s="17"/>
      <c r="AL731" s="17"/>
      <c r="AM731" s="17"/>
      <c r="AN731" s="17"/>
      <c r="AO731" s="17"/>
    </row>
    <row r="732" ht="17.25" customHeight="1">
      <c r="A732" s="19">
        <v>198711.0</v>
      </c>
      <c r="B732" s="26">
        <v>-0.0742</v>
      </c>
      <c r="C732" s="26">
        <v>-0.036438</v>
      </c>
      <c r="D732" s="27">
        <f t="shared" si="7"/>
        <v>0.037762</v>
      </c>
      <c r="E732" s="28">
        <f t="shared" ref="E732:F732" si="742">LN(1+B732)</f>
        <v>-0.07709705038</v>
      </c>
      <c r="F732" s="28">
        <f t="shared" si="742"/>
        <v>-0.03711844447</v>
      </c>
      <c r="G732" s="27"/>
      <c r="H732" s="27"/>
      <c r="I732" s="28"/>
      <c r="J732" s="28"/>
      <c r="K732" s="28"/>
      <c r="L732" s="28"/>
      <c r="M732" s="29"/>
      <c r="N732" s="40"/>
      <c r="O732" s="40"/>
      <c r="P732" s="40"/>
      <c r="Y732" s="17"/>
      <c r="Z732" s="17"/>
      <c r="AA732" s="17"/>
      <c r="AL732" s="17"/>
      <c r="AM732" s="17"/>
      <c r="AN732" s="17"/>
      <c r="AO732" s="17"/>
    </row>
    <row r="733" ht="17.25" customHeight="1">
      <c r="A733" s="19">
        <v>198712.0</v>
      </c>
      <c r="B733" s="26">
        <v>0.072</v>
      </c>
      <c r="C733" s="26">
        <v>0.046334</v>
      </c>
      <c r="D733" s="27">
        <f t="shared" si="7"/>
        <v>-0.025666</v>
      </c>
      <c r="E733" s="28">
        <f t="shared" ref="E733:F733" si="743">LN(1+B733)</f>
        <v>0.06952606265</v>
      </c>
      <c r="F733" s="28">
        <f t="shared" si="743"/>
        <v>0.04529262634</v>
      </c>
      <c r="G733" s="27"/>
      <c r="H733" s="27"/>
      <c r="I733" s="28"/>
      <c r="J733" s="28"/>
      <c r="K733" s="28"/>
      <c r="L733" s="28"/>
      <c r="M733" s="29"/>
      <c r="N733" s="40"/>
      <c r="O733" s="40"/>
      <c r="P733" s="40"/>
      <c r="Y733" s="17"/>
      <c r="Z733" s="17"/>
      <c r="AA733" s="17"/>
      <c r="AL733" s="17"/>
      <c r="AM733" s="17"/>
      <c r="AN733" s="17"/>
      <c r="AO733" s="17"/>
    </row>
    <row r="734" ht="17.25" customHeight="1">
      <c r="A734" s="19">
        <v>198801.0</v>
      </c>
      <c r="B734" s="26">
        <v>0.045</v>
      </c>
      <c r="C734" s="26">
        <v>0.063098</v>
      </c>
      <c r="D734" s="27">
        <f t="shared" si="7"/>
        <v>0.018098</v>
      </c>
      <c r="E734" s="28">
        <f t="shared" ref="E734:F734" si="744">LN(1+B734)</f>
        <v>0.04401688542</v>
      </c>
      <c r="F734" s="28">
        <f t="shared" si="744"/>
        <v>0.06118728702</v>
      </c>
      <c r="G734" s="27"/>
      <c r="H734" s="27"/>
      <c r="I734" s="28"/>
      <c r="J734" s="28"/>
      <c r="K734" s="28"/>
      <c r="L734" s="28"/>
      <c r="M734" s="29"/>
      <c r="N734" s="40"/>
      <c r="O734" s="40"/>
      <c r="P734" s="40"/>
      <c r="Y734" s="17"/>
      <c r="Z734" s="17"/>
      <c r="AA734" s="17"/>
      <c r="AL734" s="17"/>
      <c r="AM734" s="17"/>
      <c r="AN734" s="17"/>
      <c r="AO734" s="17"/>
    </row>
    <row r="735" ht="17.25" customHeight="1">
      <c r="A735" s="19">
        <v>198802.0</v>
      </c>
      <c r="B735" s="26">
        <v>0.0521</v>
      </c>
      <c r="C735" s="26">
        <v>0.070921</v>
      </c>
      <c r="D735" s="27">
        <f t="shared" si="7"/>
        <v>0.018821</v>
      </c>
      <c r="E735" s="28">
        <f t="shared" ref="E735:F735" si="745">LN(1+B735)</f>
        <v>0.05078816683</v>
      </c>
      <c r="F735" s="28">
        <f t="shared" si="745"/>
        <v>0.06851902591</v>
      </c>
      <c r="G735" s="27"/>
      <c r="H735" s="27"/>
      <c r="I735" s="28"/>
      <c r="J735" s="28"/>
      <c r="K735" s="28"/>
      <c r="L735" s="28"/>
      <c r="M735" s="29"/>
      <c r="N735" s="40"/>
      <c r="O735" s="40"/>
      <c r="P735" s="40"/>
      <c r="Y735" s="17"/>
      <c r="Z735" s="17"/>
      <c r="AA735" s="17"/>
      <c r="AL735" s="17"/>
      <c r="AM735" s="17"/>
      <c r="AN735" s="17"/>
      <c r="AO735" s="17"/>
    </row>
    <row r="736" ht="17.25" customHeight="1">
      <c r="A736" s="19">
        <v>198803.0</v>
      </c>
      <c r="B736" s="26">
        <v>-0.0183</v>
      </c>
      <c r="C736" s="26">
        <v>0.032186</v>
      </c>
      <c r="D736" s="27">
        <f t="shared" si="7"/>
        <v>0.050486</v>
      </c>
      <c r="E736" s="28">
        <f t="shared" ref="E736:F736" si="746">LN(1+B736)</f>
        <v>-0.01846951628</v>
      </c>
      <c r="F736" s="28">
        <f t="shared" si="746"/>
        <v>0.03167888338</v>
      </c>
      <c r="G736" s="27"/>
      <c r="H736" s="27"/>
      <c r="I736" s="28"/>
      <c r="J736" s="28"/>
      <c r="K736" s="28"/>
      <c r="L736" s="28"/>
      <c r="M736" s="29"/>
      <c r="N736" s="40"/>
      <c r="O736" s="40"/>
      <c r="P736" s="40"/>
      <c r="Y736" s="17"/>
      <c r="Z736" s="17"/>
      <c r="AA736" s="17"/>
      <c r="AL736" s="17"/>
      <c r="AM736" s="17"/>
      <c r="AN736" s="17"/>
      <c r="AO736" s="17"/>
    </row>
    <row r="737" ht="17.25" customHeight="1">
      <c r="A737" s="19">
        <v>198804.0</v>
      </c>
      <c r="B737" s="26">
        <v>0.0102</v>
      </c>
      <c r="C737" s="26">
        <v>0.025857</v>
      </c>
      <c r="D737" s="27">
        <f t="shared" si="7"/>
        <v>0.015657</v>
      </c>
      <c r="E737" s="28">
        <f t="shared" ref="E737:F737" si="747">LN(1+B737)</f>
        <v>0.01014833105</v>
      </c>
      <c r="F737" s="28">
        <f t="shared" si="747"/>
        <v>0.02552836082</v>
      </c>
      <c r="G737" s="27"/>
      <c r="H737" s="27"/>
      <c r="I737" s="28"/>
      <c r="J737" s="28"/>
      <c r="K737" s="28"/>
      <c r="L737" s="28"/>
      <c r="M737" s="29"/>
      <c r="N737" s="40"/>
      <c r="O737" s="40"/>
      <c r="P737" s="40"/>
      <c r="Y737" s="17"/>
      <c r="Z737" s="17"/>
      <c r="AA737" s="17"/>
      <c r="AL737" s="17"/>
      <c r="AM737" s="17"/>
      <c r="AN737" s="17"/>
      <c r="AO737" s="17"/>
    </row>
    <row r="738" ht="17.25" customHeight="1">
      <c r="A738" s="19">
        <v>198805.0</v>
      </c>
      <c r="B738" s="26">
        <v>0.0022</v>
      </c>
      <c r="C738" s="26">
        <v>-0.002763</v>
      </c>
      <c r="D738" s="27">
        <f t="shared" si="7"/>
        <v>-0.004963</v>
      </c>
      <c r="E738" s="28">
        <f t="shared" ref="E738:F738" si="748">LN(1+B738)</f>
        <v>0.002197583543</v>
      </c>
      <c r="F738" s="28">
        <f t="shared" si="748"/>
        <v>-0.00276682413</v>
      </c>
      <c r="G738" s="27"/>
      <c r="H738" s="27"/>
      <c r="I738" s="28"/>
      <c r="J738" s="28"/>
      <c r="K738" s="28"/>
      <c r="L738" s="28"/>
      <c r="M738" s="29"/>
      <c r="N738" s="40"/>
      <c r="O738" s="40"/>
      <c r="P738" s="40"/>
      <c r="Y738" s="17"/>
      <c r="Z738" s="17"/>
      <c r="AA738" s="17"/>
      <c r="AL738" s="17"/>
      <c r="AM738" s="17"/>
      <c r="AN738" s="17"/>
      <c r="AO738" s="17"/>
    </row>
    <row r="739" ht="17.25" customHeight="1">
      <c r="A739" s="19">
        <v>198806.0</v>
      </c>
      <c r="B739" s="26">
        <v>0.0528</v>
      </c>
      <c r="C739" s="26">
        <v>0.062787</v>
      </c>
      <c r="D739" s="27">
        <f t="shared" si="7"/>
        <v>0.009987</v>
      </c>
      <c r="E739" s="28">
        <f t="shared" ref="E739:F739" si="749">LN(1+B739)</f>
        <v>0.05145328159</v>
      </c>
      <c r="F739" s="28">
        <f t="shared" si="749"/>
        <v>0.06089470299</v>
      </c>
      <c r="G739" s="27"/>
      <c r="H739" s="27"/>
      <c r="I739" s="28"/>
      <c r="J739" s="28"/>
      <c r="K739" s="28"/>
      <c r="L739" s="28"/>
      <c r="M739" s="29"/>
      <c r="N739" s="40"/>
      <c r="O739" s="40"/>
      <c r="P739" s="40"/>
      <c r="Y739" s="17"/>
      <c r="Z739" s="17"/>
      <c r="AA739" s="17"/>
      <c r="AL739" s="17"/>
      <c r="AM739" s="17"/>
      <c r="AN739" s="17"/>
      <c r="AO739" s="17"/>
    </row>
    <row r="740" ht="17.25" customHeight="1">
      <c r="A740" s="19">
        <v>198807.0</v>
      </c>
      <c r="B740" s="26">
        <v>-0.0074</v>
      </c>
      <c r="C740" s="26">
        <v>0.002536</v>
      </c>
      <c r="D740" s="27">
        <f t="shared" si="7"/>
        <v>0.009936</v>
      </c>
      <c r="E740" s="28">
        <f t="shared" ref="E740:F740" si="750">LN(1+B740)</f>
        <v>-0.007427515829</v>
      </c>
      <c r="F740" s="28">
        <f t="shared" si="750"/>
        <v>0.002532789778</v>
      </c>
      <c r="G740" s="27"/>
      <c r="H740" s="27"/>
      <c r="I740" s="28"/>
      <c r="J740" s="28"/>
      <c r="K740" s="28"/>
      <c r="L740" s="28"/>
      <c r="M740" s="29"/>
      <c r="N740" s="40"/>
      <c r="O740" s="40"/>
      <c r="P740" s="40"/>
      <c r="Y740" s="17"/>
      <c r="Z740" s="17"/>
      <c r="AA740" s="17"/>
      <c r="AL740" s="17"/>
      <c r="AM740" s="17"/>
      <c r="AN740" s="17"/>
      <c r="AO740" s="17"/>
    </row>
    <row r="741" ht="17.25" customHeight="1">
      <c r="A741" s="19">
        <v>198808.0</v>
      </c>
      <c r="B741" s="26">
        <v>-0.0272</v>
      </c>
      <c r="C741" s="26">
        <v>-0.014085</v>
      </c>
      <c r="D741" s="27">
        <f t="shared" si="7"/>
        <v>0.013115</v>
      </c>
      <c r="E741" s="28">
        <f t="shared" ref="E741:F741" si="751">LN(1+B741)</f>
        <v>-0.02757676777</v>
      </c>
      <c r="F741" s="28">
        <f t="shared" si="751"/>
        <v>-0.01418513499</v>
      </c>
      <c r="G741" s="27"/>
      <c r="H741" s="27"/>
      <c r="I741" s="28"/>
      <c r="J741" s="28"/>
      <c r="K741" s="28"/>
      <c r="L741" s="28"/>
      <c r="M741" s="29"/>
      <c r="N741" s="40"/>
      <c r="O741" s="40"/>
      <c r="P741" s="40"/>
      <c r="Y741" s="17"/>
      <c r="Z741" s="17"/>
      <c r="AA741" s="17"/>
      <c r="AL741" s="17"/>
      <c r="AM741" s="17"/>
      <c r="AN741" s="17"/>
      <c r="AO741" s="17"/>
    </row>
    <row r="742" ht="17.25" customHeight="1">
      <c r="A742" s="19">
        <v>198809.0</v>
      </c>
      <c r="B742" s="26">
        <v>0.0392</v>
      </c>
      <c r="C742" s="26">
        <v>0.025837</v>
      </c>
      <c r="D742" s="27">
        <f t="shared" si="7"/>
        <v>-0.013363</v>
      </c>
      <c r="E742" s="28">
        <f t="shared" ref="E742:F742" si="752">LN(1+B742)</f>
        <v>0.03845118637</v>
      </c>
      <c r="F742" s="28">
        <f t="shared" si="752"/>
        <v>0.02550886473</v>
      </c>
      <c r="G742" s="27"/>
      <c r="H742" s="27"/>
      <c r="I742" s="28"/>
      <c r="J742" s="28"/>
      <c r="K742" s="28"/>
      <c r="L742" s="28"/>
      <c r="M742" s="29"/>
      <c r="N742" s="40"/>
      <c r="O742" s="40"/>
      <c r="P742" s="40"/>
      <c r="Y742" s="17"/>
      <c r="Z742" s="17"/>
      <c r="AA742" s="17"/>
      <c r="AL742" s="17"/>
      <c r="AM742" s="17"/>
      <c r="AN742" s="17"/>
      <c r="AO742" s="17"/>
    </row>
    <row r="743" ht="17.25" customHeight="1">
      <c r="A743" s="19">
        <v>198810.0</v>
      </c>
      <c r="B743" s="26">
        <v>0.0176</v>
      </c>
      <c r="C743" s="26">
        <v>0.006314</v>
      </c>
      <c r="D743" s="27">
        <f t="shared" si="7"/>
        <v>-0.011286</v>
      </c>
      <c r="E743" s="28">
        <f t="shared" ref="E743:F743" si="753">LN(1+B743)</f>
        <v>0.0174469136</v>
      </c>
      <c r="F743" s="28">
        <f t="shared" si="753"/>
        <v>0.006294150213</v>
      </c>
      <c r="G743" s="27"/>
      <c r="H743" s="27"/>
      <c r="I743" s="28"/>
      <c r="J743" s="28"/>
      <c r="K743" s="28"/>
      <c r="L743" s="28"/>
      <c r="M743" s="29"/>
      <c r="N743" s="40"/>
      <c r="O743" s="40"/>
      <c r="P743" s="40"/>
      <c r="Y743" s="17"/>
      <c r="Z743" s="17"/>
      <c r="AA743" s="17"/>
      <c r="AL743" s="17"/>
      <c r="AM743" s="17"/>
      <c r="AN743" s="17"/>
      <c r="AO743" s="17"/>
    </row>
    <row r="744" ht="17.25" customHeight="1">
      <c r="A744" s="19">
        <v>198811.0</v>
      </c>
      <c r="B744" s="26">
        <v>-0.0172</v>
      </c>
      <c r="C744" s="26">
        <v>-0.025909</v>
      </c>
      <c r="D744" s="27">
        <f t="shared" si="7"/>
        <v>-0.008709</v>
      </c>
      <c r="E744" s="28">
        <f t="shared" ref="E744:F744" si="754">LN(1+B744)</f>
        <v>-0.01734963834</v>
      </c>
      <c r="F744" s="28">
        <f t="shared" si="754"/>
        <v>-0.02625055055</v>
      </c>
      <c r="G744" s="27"/>
      <c r="H744" s="27"/>
      <c r="I744" s="28"/>
      <c r="J744" s="28"/>
      <c r="K744" s="28"/>
      <c r="L744" s="28"/>
      <c r="M744" s="29"/>
      <c r="N744" s="40"/>
      <c r="O744" s="40"/>
      <c r="P744" s="40"/>
      <c r="Y744" s="17"/>
      <c r="Z744" s="17"/>
      <c r="AA744" s="17"/>
      <c r="AL744" s="17"/>
      <c r="AM744" s="17"/>
      <c r="AN744" s="17"/>
      <c r="AO744" s="17"/>
    </row>
    <row r="745" ht="17.25" customHeight="1">
      <c r="A745" s="19">
        <v>198812.0</v>
      </c>
      <c r="B745" s="26">
        <v>0.0212</v>
      </c>
      <c r="C745" s="26">
        <v>0.028736</v>
      </c>
      <c r="D745" s="27">
        <f t="shared" si="7"/>
        <v>0.007536</v>
      </c>
      <c r="E745" s="28">
        <f t="shared" ref="E745:F745" si="755">LN(1+B745)</f>
        <v>0.02097840639</v>
      </c>
      <c r="F745" s="28">
        <f t="shared" si="755"/>
        <v>0.02833086417</v>
      </c>
      <c r="G745" s="27"/>
      <c r="H745" s="27"/>
      <c r="I745" s="28"/>
      <c r="J745" s="28"/>
      <c r="K745" s="28"/>
      <c r="L745" s="28"/>
      <c r="M745" s="29"/>
      <c r="N745" s="40"/>
      <c r="O745" s="40"/>
      <c r="P745" s="40"/>
      <c r="Y745" s="17"/>
      <c r="Z745" s="17"/>
      <c r="AA745" s="17"/>
      <c r="AL745" s="17"/>
      <c r="AM745" s="17"/>
      <c r="AN745" s="17"/>
      <c r="AO745" s="17"/>
    </row>
    <row r="746" ht="17.25" customHeight="1">
      <c r="A746" s="19">
        <v>198901.0</v>
      </c>
      <c r="B746" s="26">
        <v>0.0665</v>
      </c>
      <c r="C746" s="26">
        <v>0.05371</v>
      </c>
      <c r="D746" s="27">
        <f t="shared" si="7"/>
        <v>-0.01279</v>
      </c>
      <c r="E746" s="28">
        <f t="shared" ref="E746:F746" si="756">LN(1+B746)</f>
        <v>0.06438225893</v>
      </c>
      <c r="F746" s="28">
        <f t="shared" si="756"/>
        <v>0.05231726995</v>
      </c>
      <c r="G746" s="27"/>
      <c r="H746" s="27"/>
      <c r="I746" s="28"/>
      <c r="J746" s="28"/>
      <c r="K746" s="28"/>
      <c r="L746" s="28"/>
      <c r="M746" s="29"/>
      <c r="N746" s="40"/>
      <c r="O746" s="40"/>
      <c r="P746" s="40"/>
      <c r="Y746" s="17"/>
      <c r="Z746" s="17"/>
      <c r="AA746" s="17"/>
      <c r="AL746" s="17"/>
      <c r="AM746" s="17"/>
      <c r="AN746" s="17"/>
      <c r="AO746" s="17"/>
    </row>
    <row r="747" ht="17.25" customHeight="1">
      <c r="A747" s="19">
        <v>198902.0</v>
      </c>
      <c r="B747" s="26">
        <v>-0.0164</v>
      </c>
      <c r="C747" s="26">
        <v>0.013553</v>
      </c>
      <c r="D747" s="27">
        <f t="shared" si="7"/>
        <v>0.029953</v>
      </c>
      <c r="E747" s="28">
        <f t="shared" ref="E747:F747" si="757">LN(1+B747)</f>
        <v>-0.01653596864</v>
      </c>
      <c r="F747" s="28">
        <f t="shared" si="757"/>
        <v>0.01346197957</v>
      </c>
      <c r="G747" s="27"/>
      <c r="H747" s="27"/>
      <c r="I747" s="28"/>
      <c r="J747" s="28"/>
      <c r="K747" s="28"/>
      <c r="L747" s="28"/>
      <c r="M747" s="29"/>
      <c r="N747" s="40"/>
      <c r="O747" s="40"/>
      <c r="P747" s="40"/>
      <c r="Y747" s="17"/>
      <c r="Z747" s="17"/>
      <c r="AA747" s="17"/>
      <c r="AL747" s="17"/>
      <c r="AM747" s="17"/>
      <c r="AN747" s="17"/>
      <c r="AO747" s="17"/>
    </row>
    <row r="748" ht="17.25" customHeight="1">
      <c r="A748" s="19">
        <v>198903.0</v>
      </c>
      <c r="B748" s="26">
        <v>0.0224</v>
      </c>
      <c r="C748" s="26">
        <v>0.034757</v>
      </c>
      <c r="D748" s="27">
        <f t="shared" si="7"/>
        <v>0.012357</v>
      </c>
      <c r="E748" s="28">
        <f t="shared" ref="E748:F748" si="758">LN(1+B748)</f>
        <v>0.02215280464</v>
      </c>
      <c r="F748" s="28">
        <f t="shared" si="758"/>
        <v>0.03416661654</v>
      </c>
      <c r="G748" s="27"/>
      <c r="H748" s="27"/>
      <c r="I748" s="28"/>
      <c r="J748" s="28"/>
      <c r="K748" s="28"/>
      <c r="L748" s="28"/>
      <c r="M748" s="29"/>
      <c r="N748" s="40"/>
      <c r="O748" s="40"/>
      <c r="P748" s="40"/>
      <c r="Y748" s="17"/>
      <c r="Z748" s="17"/>
      <c r="AA748" s="17"/>
      <c r="AL748" s="17"/>
      <c r="AM748" s="17"/>
      <c r="AN748" s="17"/>
      <c r="AO748" s="17"/>
    </row>
    <row r="749" ht="17.25" customHeight="1">
      <c r="A749" s="19">
        <v>198904.0</v>
      </c>
      <c r="B749" s="26">
        <v>0.05</v>
      </c>
      <c r="C749" s="26">
        <v>0.038119</v>
      </c>
      <c r="D749" s="27">
        <f t="shared" si="7"/>
        <v>-0.011881</v>
      </c>
      <c r="E749" s="28">
        <f t="shared" ref="E749:F749" si="759">LN(1+B749)</f>
        <v>0.04879016417</v>
      </c>
      <c r="F749" s="28">
        <f t="shared" si="759"/>
        <v>0.03741042172</v>
      </c>
      <c r="G749" s="27"/>
      <c r="H749" s="27"/>
      <c r="I749" s="28"/>
      <c r="J749" s="28"/>
      <c r="K749" s="28"/>
      <c r="L749" s="28"/>
      <c r="M749" s="29"/>
      <c r="N749" s="40"/>
      <c r="O749" s="40"/>
      <c r="P749" s="40"/>
      <c r="Y749" s="17"/>
      <c r="Z749" s="17"/>
      <c r="AA749" s="17"/>
      <c r="AL749" s="17"/>
      <c r="AM749" s="17"/>
      <c r="AN749" s="17"/>
      <c r="AO749" s="17"/>
    </row>
    <row r="750" ht="17.25" customHeight="1">
      <c r="A750" s="19">
        <v>198905.0</v>
      </c>
      <c r="B750" s="26">
        <v>0.0414</v>
      </c>
      <c r="C750" s="26">
        <v>0.037753</v>
      </c>
      <c r="D750" s="27">
        <f t="shared" si="7"/>
        <v>-0.003647</v>
      </c>
      <c r="E750" s="28">
        <f t="shared" ref="E750:F750" si="760">LN(1+B750)</f>
        <v>0.04056596175</v>
      </c>
      <c r="F750" s="28">
        <f t="shared" si="760"/>
        <v>0.03705779882</v>
      </c>
      <c r="G750" s="27"/>
      <c r="H750" s="27"/>
      <c r="I750" s="28"/>
      <c r="J750" s="28"/>
      <c r="K750" s="28"/>
      <c r="L750" s="28"/>
      <c r="M750" s="29"/>
      <c r="N750" s="40"/>
      <c r="O750" s="40"/>
      <c r="P750" s="40"/>
      <c r="Y750" s="17"/>
      <c r="Z750" s="17"/>
      <c r="AA750" s="17"/>
      <c r="AL750" s="17"/>
      <c r="AM750" s="17"/>
      <c r="AN750" s="17"/>
      <c r="AO750" s="17"/>
    </row>
    <row r="751" ht="17.25" customHeight="1">
      <c r="A751" s="19">
        <v>198906.0</v>
      </c>
      <c r="B751" s="26">
        <v>-0.0064</v>
      </c>
      <c r="C751" s="26">
        <v>-6.8E-4</v>
      </c>
      <c r="D751" s="27">
        <f t="shared" si="7"/>
        <v>0.00572</v>
      </c>
      <c r="E751" s="28">
        <f t="shared" ref="E751:F751" si="761">LN(1+B751)</f>
        <v>-0.006420567803</v>
      </c>
      <c r="F751" s="28">
        <f t="shared" si="761"/>
        <v>-0.0006802313049</v>
      </c>
      <c r="G751" s="27"/>
      <c r="H751" s="27"/>
      <c r="I751" s="28"/>
      <c r="J751" s="28"/>
      <c r="K751" s="28"/>
      <c r="L751" s="28"/>
      <c r="M751" s="29"/>
      <c r="N751" s="40"/>
      <c r="O751" s="40"/>
      <c r="P751" s="40"/>
      <c r="Y751" s="17"/>
      <c r="Z751" s="17"/>
      <c r="AA751" s="17"/>
      <c r="AL751" s="17"/>
      <c r="AM751" s="17"/>
      <c r="AN751" s="17"/>
      <c r="AO751" s="17"/>
    </row>
    <row r="752" ht="17.25" customHeight="1">
      <c r="A752" s="19">
        <v>198907.0</v>
      </c>
      <c r="B752" s="26">
        <v>0.079</v>
      </c>
      <c r="C752" s="26">
        <v>0.033676</v>
      </c>
      <c r="D752" s="27">
        <f t="shared" si="7"/>
        <v>-0.045324</v>
      </c>
      <c r="E752" s="28">
        <f t="shared" ref="E752:F752" si="762">LN(1+B752)</f>
        <v>0.07603468628</v>
      </c>
      <c r="F752" s="28">
        <f t="shared" si="762"/>
        <v>0.03312138075</v>
      </c>
      <c r="G752" s="27"/>
      <c r="H752" s="27"/>
      <c r="I752" s="28"/>
      <c r="J752" s="28"/>
      <c r="K752" s="28"/>
      <c r="L752" s="28"/>
      <c r="M752" s="29"/>
      <c r="N752" s="40"/>
      <c r="O752" s="40"/>
      <c r="P752" s="40"/>
      <c r="Y752" s="17"/>
      <c r="Z752" s="17"/>
      <c r="AA752" s="17"/>
      <c r="AL752" s="17"/>
      <c r="AM752" s="17"/>
      <c r="AN752" s="17"/>
      <c r="AO752" s="17"/>
    </row>
    <row r="753" ht="17.25" customHeight="1">
      <c r="A753" s="19">
        <v>198908.0</v>
      </c>
      <c r="B753" s="26">
        <v>0.0218</v>
      </c>
      <c r="C753" s="26">
        <v>0.026094</v>
      </c>
      <c r="D753" s="27">
        <f t="shared" si="7"/>
        <v>0.004294</v>
      </c>
      <c r="E753" s="28">
        <f t="shared" ref="E753:F753" si="763">LN(1+B753)</f>
        <v>0.02156577791</v>
      </c>
      <c r="F753" s="28">
        <f t="shared" si="763"/>
        <v>0.02575936049</v>
      </c>
      <c r="G753" s="27"/>
      <c r="H753" s="27"/>
      <c r="I753" s="28"/>
      <c r="J753" s="28"/>
      <c r="K753" s="28"/>
      <c r="L753" s="28"/>
      <c r="M753" s="29"/>
      <c r="N753" s="40"/>
      <c r="O753" s="40"/>
      <c r="P753" s="40"/>
      <c r="Y753" s="17"/>
      <c r="Z753" s="17"/>
      <c r="AA753" s="17"/>
      <c r="AL753" s="17"/>
      <c r="AM753" s="17"/>
      <c r="AN753" s="17"/>
      <c r="AO753" s="17"/>
    </row>
    <row r="754" ht="17.25" customHeight="1">
      <c r="A754" s="19">
        <v>198909.0</v>
      </c>
      <c r="B754" s="26">
        <v>-0.0011</v>
      </c>
      <c r="C754" s="26">
        <v>-0.007574</v>
      </c>
      <c r="D754" s="27">
        <f t="shared" si="7"/>
        <v>-0.006474</v>
      </c>
      <c r="E754" s="28">
        <f t="shared" ref="E754:F754" si="764">LN(1+B754)</f>
        <v>-0.001100605444</v>
      </c>
      <c r="F754" s="28">
        <f t="shared" si="764"/>
        <v>-0.007602828394</v>
      </c>
      <c r="G754" s="27"/>
      <c r="H754" s="27"/>
      <c r="I754" s="28"/>
      <c r="J754" s="28"/>
      <c r="K754" s="28"/>
      <c r="L754" s="28"/>
      <c r="M754" s="29"/>
      <c r="N754" s="40"/>
      <c r="O754" s="40"/>
      <c r="P754" s="40"/>
      <c r="Y754" s="17"/>
      <c r="Z754" s="17"/>
      <c r="AA754" s="17"/>
      <c r="AL754" s="17"/>
      <c r="AM754" s="17"/>
      <c r="AN754" s="17"/>
      <c r="AO754" s="17"/>
    </row>
    <row r="755" ht="17.25" customHeight="1">
      <c r="A755" s="19">
        <v>198910.0</v>
      </c>
      <c r="B755" s="26">
        <v>-0.0299</v>
      </c>
      <c r="C755" s="26">
        <v>-0.063635</v>
      </c>
      <c r="D755" s="27">
        <f t="shared" si="7"/>
        <v>-0.033735</v>
      </c>
      <c r="E755" s="28">
        <f t="shared" ref="E755:F755" si="765">LN(1+B755)</f>
        <v>-0.03035612001</v>
      </c>
      <c r="F755" s="28">
        <f t="shared" si="765"/>
        <v>-0.06574992125</v>
      </c>
      <c r="G755" s="27"/>
      <c r="H755" s="27"/>
      <c r="I755" s="28"/>
      <c r="J755" s="28"/>
      <c r="K755" s="28"/>
      <c r="L755" s="28"/>
      <c r="M755" s="29"/>
      <c r="N755" s="40"/>
      <c r="O755" s="40"/>
      <c r="P755" s="40"/>
      <c r="Y755" s="17"/>
      <c r="Z755" s="17"/>
      <c r="AA755" s="17"/>
      <c r="AL755" s="17"/>
      <c r="AM755" s="17"/>
      <c r="AN755" s="17"/>
      <c r="AO755" s="17"/>
    </row>
    <row r="756" ht="17.25" customHeight="1">
      <c r="A756" s="19">
        <v>198911.0</v>
      </c>
      <c r="B756" s="26">
        <v>0.0172</v>
      </c>
      <c r="C756" s="26">
        <v>-0.001227</v>
      </c>
      <c r="D756" s="27">
        <f t="shared" si="7"/>
        <v>-0.018427</v>
      </c>
      <c r="E756" s="28">
        <f t="shared" ref="E756:F756" si="766">LN(1+B756)</f>
        <v>0.01705375457</v>
      </c>
      <c r="F756" s="28">
        <f t="shared" si="766"/>
        <v>-0.001227753381</v>
      </c>
      <c r="G756" s="27"/>
      <c r="H756" s="27"/>
      <c r="I756" s="28"/>
      <c r="J756" s="28"/>
      <c r="K756" s="28"/>
      <c r="L756" s="28"/>
      <c r="M756" s="29"/>
      <c r="N756" s="40"/>
      <c r="O756" s="40"/>
      <c r="P756" s="40"/>
      <c r="Y756" s="17"/>
      <c r="Z756" s="17"/>
      <c r="AA756" s="17"/>
      <c r="AL756" s="17"/>
      <c r="AM756" s="17"/>
      <c r="AN756" s="17"/>
      <c r="AO756" s="17"/>
    </row>
    <row r="757" ht="17.25" customHeight="1">
      <c r="A757" s="19">
        <v>198912.0</v>
      </c>
      <c r="B757" s="26">
        <v>0.0177</v>
      </c>
      <c r="C757" s="26">
        <v>-0.002315</v>
      </c>
      <c r="D757" s="27">
        <f t="shared" si="7"/>
        <v>-0.020015</v>
      </c>
      <c r="E757" s="28">
        <f t="shared" ref="E757:F757" si="767">LN(1+B757)</f>
        <v>0.01754517922</v>
      </c>
      <c r="F757" s="28">
        <f t="shared" si="767"/>
        <v>-0.002317683755</v>
      </c>
      <c r="G757" s="27"/>
      <c r="H757" s="27"/>
      <c r="I757" s="28"/>
      <c r="J757" s="28"/>
      <c r="K757" s="28"/>
      <c r="L757" s="28"/>
      <c r="M757" s="29"/>
      <c r="N757" s="40"/>
      <c r="O757" s="40"/>
      <c r="P757" s="40"/>
      <c r="Y757" s="17"/>
      <c r="Z757" s="17"/>
      <c r="AA757" s="17"/>
      <c r="AL757" s="17"/>
      <c r="AM757" s="17"/>
      <c r="AN757" s="17"/>
      <c r="AO757" s="17"/>
    </row>
    <row r="758" ht="17.25" customHeight="1">
      <c r="A758" s="19">
        <v>199001.0</v>
      </c>
      <c r="B758" s="26">
        <v>-0.0728</v>
      </c>
      <c r="C758" s="26">
        <v>-0.078832</v>
      </c>
      <c r="D758" s="27">
        <f t="shared" si="7"/>
        <v>-0.006032</v>
      </c>
      <c r="E758" s="28">
        <f t="shared" ref="E758:F758" si="768">LN(1+B758)</f>
        <v>-0.07558598696</v>
      </c>
      <c r="F758" s="28">
        <f t="shared" si="768"/>
        <v>-0.08211284894</v>
      </c>
      <c r="G758" s="27"/>
      <c r="H758" s="27"/>
      <c r="I758" s="28"/>
      <c r="J758" s="28"/>
      <c r="K758" s="28"/>
      <c r="L758" s="28"/>
      <c r="M758" s="29"/>
      <c r="N758" s="40"/>
      <c r="O758" s="40"/>
      <c r="P758" s="40"/>
      <c r="Y758" s="17"/>
      <c r="Z758" s="17"/>
      <c r="AA758" s="17"/>
      <c r="AL758" s="17"/>
      <c r="AM758" s="17"/>
      <c r="AN758" s="17"/>
      <c r="AO758" s="17"/>
    </row>
    <row r="759" ht="17.25" customHeight="1">
      <c r="A759" s="19">
        <v>199002.0</v>
      </c>
      <c r="B759" s="26">
        <v>0.0168</v>
      </c>
      <c r="C759" s="26">
        <v>0.022005</v>
      </c>
      <c r="D759" s="27">
        <f t="shared" si="7"/>
        <v>0.005205</v>
      </c>
      <c r="E759" s="28">
        <f t="shared" ref="E759:F759" si="769">LN(1+B759)</f>
        <v>0.01666044089</v>
      </c>
      <c r="F759" s="28">
        <f t="shared" si="769"/>
        <v>0.02176638414</v>
      </c>
      <c r="G759" s="27"/>
      <c r="H759" s="27"/>
      <c r="I759" s="28"/>
      <c r="J759" s="28"/>
      <c r="K759" s="28"/>
      <c r="L759" s="28"/>
      <c r="M759" s="29"/>
      <c r="N759" s="40"/>
      <c r="O759" s="40"/>
      <c r="P759" s="40"/>
      <c r="Y759" s="17"/>
      <c r="Z759" s="17"/>
      <c r="AA759" s="17"/>
      <c r="AL759" s="17"/>
      <c r="AM759" s="17"/>
      <c r="AN759" s="17"/>
      <c r="AO759" s="17"/>
    </row>
    <row r="760" ht="17.25" customHeight="1">
      <c r="A760" s="19">
        <v>199003.0</v>
      </c>
      <c r="B760" s="26">
        <v>0.0247</v>
      </c>
      <c r="C760" s="26">
        <v>0.022333</v>
      </c>
      <c r="D760" s="27">
        <f t="shared" si="7"/>
        <v>-0.002367</v>
      </c>
      <c r="E760" s="28">
        <f t="shared" ref="E760:F760" si="770">LN(1+B760)</f>
        <v>0.02439988682</v>
      </c>
      <c r="F760" s="28">
        <f t="shared" si="770"/>
        <v>0.02208727041</v>
      </c>
      <c r="G760" s="27"/>
      <c r="H760" s="27"/>
      <c r="I760" s="28"/>
      <c r="J760" s="28"/>
      <c r="K760" s="28"/>
      <c r="L760" s="28"/>
      <c r="M760" s="29"/>
      <c r="N760" s="40"/>
      <c r="O760" s="40"/>
      <c r="P760" s="40"/>
      <c r="Y760" s="17"/>
      <c r="Z760" s="17"/>
      <c r="AA760" s="17"/>
      <c r="AL760" s="17"/>
      <c r="AM760" s="17"/>
      <c r="AN760" s="17"/>
      <c r="AO760" s="17"/>
    </row>
    <row r="761" ht="17.25" customHeight="1">
      <c r="A761" s="19">
        <v>199004.0</v>
      </c>
      <c r="B761" s="26">
        <v>-0.0267</v>
      </c>
      <c r="C761" s="26">
        <v>-0.043624</v>
      </c>
      <c r="D761" s="27">
        <f t="shared" si="7"/>
        <v>-0.016924</v>
      </c>
      <c r="E761" s="28">
        <f t="shared" ref="E761:F761" si="771">LN(1+B761)</f>
        <v>-0.02706291955</v>
      </c>
      <c r="F761" s="28">
        <f t="shared" si="771"/>
        <v>-0.04460413782</v>
      </c>
      <c r="G761" s="27"/>
      <c r="H761" s="27"/>
      <c r="I761" s="28"/>
      <c r="J761" s="28"/>
      <c r="K761" s="28"/>
      <c r="L761" s="28"/>
      <c r="M761" s="29"/>
      <c r="N761" s="40"/>
      <c r="O761" s="40"/>
      <c r="P761" s="40"/>
      <c r="Y761" s="17"/>
      <c r="Z761" s="17"/>
      <c r="AA761" s="17"/>
      <c r="AL761" s="17"/>
      <c r="AM761" s="17"/>
      <c r="AN761" s="17"/>
      <c r="AO761" s="17"/>
    </row>
    <row r="762" ht="17.25" customHeight="1">
      <c r="A762" s="19">
        <v>199005.0</v>
      </c>
      <c r="B762" s="26">
        <v>0.091</v>
      </c>
      <c r="C762" s="26">
        <v>0.042531</v>
      </c>
      <c r="D762" s="27">
        <f t="shared" si="7"/>
        <v>-0.048469</v>
      </c>
      <c r="E762" s="28">
        <f t="shared" ref="E762:F762" si="772">LN(1+B762)</f>
        <v>0.08709470685</v>
      </c>
      <c r="F762" s="28">
        <f t="shared" si="772"/>
        <v>0.04165141046</v>
      </c>
      <c r="G762" s="27"/>
      <c r="H762" s="27"/>
      <c r="I762" s="28"/>
      <c r="J762" s="28"/>
      <c r="K762" s="28"/>
      <c r="L762" s="28"/>
      <c r="M762" s="29"/>
      <c r="N762" s="40"/>
      <c r="O762" s="40"/>
      <c r="P762" s="40"/>
      <c r="Y762" s="17"/>
      <c r="Z762" s="17"/>
      <c r="AA762" s="17"/>
      <c r="AL762" s="17"/>
      <c r="AM762" s="17"/>
      <c r="AN762" s="17"/>
      <c r="AO762" s="17"/>
    </row>
    <row r="763" ht="17.25" customHeight="1">
      <c r="A763" s="19">
        <v>199006.0</v>
      </c>
      <c r="B763" s="26">
        <v>-0.0046</v>
      </c>
      <c r="C763" s="26">
        <v>0.0</v>
      </c>
      <c r="D763" s="27">
        <f t="shared" si="7"/>
        <v>0.0046</v>
      </c>
      <c r="E763" s="28">
        <f t="shared" ref="E763:F763" si="773">LN(1+B763)</f>
        <v>-0.004610612558</v>
      </c>
      <c r="F763" s="28">
        <f t="shared" si="773"/>
        <v>0</v>
      </c>
      <c r="G763" s="27"/>
      <c r="H763" s="27"/>
      <c r="I763" s="28"/>
      <c r="J763" s="28"/>
      <c r="K763" s="28"/>
      <c r="L763" s="28"/>
      <c r="M763" s="29"/>
      <c r="N763" s="40"/>
      <c r="O763" s="40"/>
      <c r="P763" s="40"/>
      <c r="Y763" s="17"/>
      <c r="Z763" s="17"/>
      <c r="AA763" s="17"/>
      <c r="AL763" s="17"/>
      <c r="AM763" s="17"/>
      <c r="AN763" s="17"/>
      <c r="AO763" s="17"/>
    </row>
    <row r="764" ht="17.25" customHeight="1">
      <c r="A764" s="19">
        <v>199007.0</v>
      </c>
      <c r="B764" s="26">
        <v>-0.0122</v>
      </c>
      <c r="C764" s="26">
        <v>-0.043317</v>
      </c>
      <c r="D764" s="27">
        <f t="shared" si="7"/>
        <v>-0.031117</v>
      </c>
      <c r="E764" s="28">
        <f t="shared" ref="E764:F764" si="774">LN(1+B764)</f>
        <v>-0.01227503088</v>
      </c>
      <c r="F764" s="28">
        <f t="shared" si="774"/>
        <v>-0.04428318587</v>
      </c>
      <c r="G764" s="27"/>
      <c r="H764" s="27"/>
      <c r="I764" s="28"/>
      <c r="J764" s="28"/>
      <c r="K764" s="28"/>
      <c r="L764" s="28"/>
      <c r="M764" s="29"/>
      <c r="N764" s="40"/>
      <c r="O764" s="40"/>
      <c r="P764" s="40"/>
      <c r="Y764" s="17"/>
      <c r="Z764" s="17"/>
      <c r="AA764" s="17"/>
      <c r="AL764" s="17"/>
      <c r="AM764" s="17"/>
      <c r="AN764" s="17"/>
      <c r="AO764" s="17"/>
    </row>
    <row r="765" ht="17.25" customHeight="1">
      <c r="A765" s="19">
        <v>199008.0</v>
      </c>
      <c r="B765" s="26">
        <v>-0.0949</v>
      </c>
      <c r="C765" s="26">
        <v>-0.112747</v>
      </c>
      <c r="D765" s="27">
        <f t="shared" si="7"/>
        <v>-0.017847</v>
      </c>
      <c r="E765" s="28">
        <f t="shared" ref="E765:F765" si="775">LN(1+B765)</f>
        <v>-0.09970984415</v>
      </c>
      <c r="F765" s="28">
        <f t="shared" si="775"/>
        <v>-0.1196251062</v>
      </c>
      <c r="G765" s="27"/>
      <c r="H765" s="27"/>
      <c r="I765" s="28"/>
      <c r="J765" s="28"/>
      <c r="K765" s="28"/>
      <c r="L765" s="28"/>
      <c r="M765" s="29"/>
      <c r="N765" s="40"/>
      <c r="O765" s="40"/>
      <c r="P765" s="40"/>
      <c r="Y765" s="17"/>
      <c r="Z765" s="17"/>
      <c r="AA765" s="17"/>
      <c r="AL765" s="17"/>
      <c r="AM765" s="17"/>
      <c r="AN765" s="17"/>
      <c r="AO765" s="17"/>
    </row>
    <row r="766" ht="17.25" customHeight="1">
      <c r="A766" s="19">
        <v>199009.0</v>
      </c>
      <c r="B766" s="26">
        <v>-0.0552</v>
      </c>
      <c r="C766" s="26">
        <v>-0.083197</v>
      </c>
      <c r="D766" s="27">
        <f t="shared" si="7"/>
        <v>-0.027997</v>
      </c>
      <c r="E766" s="28">
        <f t="shared" ref="E766:F766" si="776">LN(1+B766)</f>
        <v>-0.0567820141</v>
      </c>
      <c r="F766" s="28">
        <f t="shared" si="776"/>
        <v>-0.08686266078</v>
      </c>
      <c r="G766" s="27"/>
      <c r="H766" s="27"/>
      <c r="I766" s="28"/>
      <c r="J766" s="28"/>
      <c r="K766" s="28"/>
      <c r="L766" s="28"/>
      <c r="M766" s="29"/>
      <c r="N766" s="40"/>
      <c r="O766" s="40"/>
      <c r="P766" s="40"/>
      <c r="Y766" s="17"/>
      <c r="Z766" s="17"/>
      <c r="AA766" s="17"/>
      <c r="AL766" s="17"/>
      <c r="AM766" s="17"/>
      <c r="AN766" s="17"/>
      <c r="AO766" s="17"/>
    </row>
    <row r="767" ht="17.25" customHeight="1">
      <c r="A767" s="19">
        <v>199010.0</v>
      </c>
      <c r="B767" s="26">
        <v>-0.0124</v>
      </c>
      <c r="C767" s="26">
        <v>-0.060758</v>
      </c>
      <c r="D767" s="27">
        <f t="shared" si="7"/>
        <v>-0.048358</v>
      </c>
      <c r="E767" s="28">
        <f t="shared" ref="E767:F767" si="777">LN(1+B767)</f>
        <v>-0.01247752151</v>
      </c>
      <c r="F767" s="28">
        <f t="shared" si="777"/>
        <v>-0.062682112</v>
      </c>
      <c r="G767" s="27"/>
      <c r="H767" s="27"/>
      <c r="I767" s="28"/>
      <c r="J767" s="28"/>
      <c r="K767" s="28"/>
      <c r="L767" s="28"/>
      <c r="M767" s="29"/>
      <c r="N767" s="40"/>
      <c r="O767" s="40"/>
      <c r="P767" s="40"/>
      <c r="Y767" s="17"/>
      <c r="Z767" s="17"/>
      <c r="AA767" s="17"/>
      <c r="AL767" s="17"/>
      <c r="AM767" s="17"/>
      <c r="AN767" s="17"/>
      <c r="AO767" s="17"/>
    </row>
    <row r="768" ht="17.25" customHeight="1">
      <c r="A768" s="19">
        <v>199011.0</v>
      </c>
      <c r="B768" s="26">
        <v>0.0692</v>
      </c>
      <c r="C768" s="26">
        <v>0.050044</v>
      </c>
      <c r="D768" s="27">
        <f t="shared" si="7"/>
        <v>-0.019156</v>
      </c>
      <c r="E768" s="28">
        <f t="shared" ref="E768:F768" si="778">LN(1+B768)</f>
        <v>0.06691070528</v>
      </c>
      <c r="F768" s="28">
        <f t="shared" si="778"/>
        <v>0.04883206805</v>
      </c>
      <c r="G768" s="27"/>
      <c r="H768" s="27"/>
      <c r="I768" s="28"/>
      <c r="J768" s="28"/>
      <c r="K768" s="28"/>
      <c r="L768" s="28"/>
      <c r="M768" s="29"/>
      <c r="N768" s="40"/>
      <c r="O768" s="40"/>
      <c r="P768" s="40"/>
      <c r="Y768" s="17"/>
      <c r="Z768" s="17"/>
      <c r="AA768" s="17"/>
      <c r="AL768" s="17"/>
      <c r="AM768" s="17"/>
      <c r="AN768" s="17"/>
      <c r="AO768" s="17"/>
    </row>
    <row r="769" ht="17.25" customHeight="1">
      <c r="A769" s="19">
        <v>199012.0</v>
      </c>
      <c r="B769" s="26">
        <v>0.0306</v>
      </c>
      <c r="C769" s="26">
        <v>0.026959</v>
      </c>
      <c r="D769" s="27">
        <f t="shared" si="7"/>
        <v>-0.003641</v>
      </c>
      <c r="E769" s="28">
        <f t="shared" ref="E769:F769" si="779">LN(1+B769)</f>
        <v>0.03014115691</v>
      </c>
      <c r="F769" s="28">
        <f t="shared" si="779"/>
        <v>0.02660200805</v>
      </c>
      <c r="G769" s="27"/>
      <c r="H769" s="27"/>
      <c r="I769" s="28"/>
      <c r="J769" s="28"/>
      <c r="K769" s="28"/>
      <c r="L769" s="28"/>
      <c r="M769" s="29"/>
      <c r="N769" s="40"/>
      <c r="O769" s="40"/>
      <c r="P769" s="40"/>
      <c r="Y769" s="17"/>
      <c r="Z769" s="17"/>
      <c r="AA769" s="17"/>
      <c r="AL769" s="17"/>
      <c r="AM769" s="17"/>
      <c r="AN769" s="17"/>
      <c r="AO769" s="17"/>
    </row>
    <row r="770" ht="17.25" customHeight="1">
      <c r="A770" s="19">
        <v>199101.0</v>
      </c>
      <c r="B770" s="26">
        <v>0.0521</v>
      </c>
      <c r="C770" s="26">
        <v>0.079073</v>
      </c>
      <c r="D770" s="27">
        <f t="shared" si="7"/>
        <v>0.026973</v>
      </c>
      <c r="E770" s="28">
        <f t="shared" ref="E770:F770" si="780">LN(1+B770)</f>
        <v>0.05078816683</v>
      </c>
      <c r="F770" s="28">
        <f t="shared" si="780"/>
        <v>0.07610233922</v>
      </c>
      <c r="G770" s="27"/>
      <c r="H770" s="27"/>
      <c r="I770" s="28"/>
      <c r="J770" s="28"/>
      <c r="K770" s="28"/>
      <c r="L770" s="28"/>
      <c r="M770" s="29"/>
      <c r="N770" s="40"/>
      <c r="O770" s="40"/>
      <c r="P770" s="40"/>
      <c r="Y770" s="17"/>
      <c r="Z770" s="17"/>
      <c r="AA770" s="17"/>
      <c r="AL770" s="17"/>
      <c r="AM770" s="17"/>
      <c r="AN770" s="17"/>
      <c r="AO770" s="17"/>
    </row>
    <row r="771" ht="17.25" customHeight="1">
      <c r="A771" s="19">
        <v>199102.0</v>
      </c>
      <c r="B771" s="26">
        <v>0.0767</v>
      </c>
      <c r="C771" s="26">
        <v>0.113068</v>
      </c>
      <c r="D771" s="27">
        <f t="shared" si="7"/>
        <v>0.036368</v>
      </c>
      <c r="E771" s="28">
        <f t="shared" ref="E771:F771" si="781">LN(1+B771)</f>
        <v>0.07390080784</v>
      </c>
      <c r="F771" s="28">
        <f t="shared" si="781"/>
        <v>0.1071201666</v>
      </c>
      <c r="G771" s="27"/>
      <c r="H771" s="27"/>
      <c r="I771" s="28"/>
      <c r="J771" s="28"/>
      <c r="K771" s="28"/>
      <c r="L771" s="28"/>
      <c r="M771" s="29"/>
      <c r="N771" s="40"/>
      <c r="O771" s="40"/>
      <c r="P771" s="40"/>
      <c r="Y771" s="17"/>
      <c r="Z771" s="17"/>
      <c r="AA771" s="17"/>
      <c r="AL771" s="17"/>
      <c r="AM771" s="17"/>
      <c r="AN771" s="17"/>
      <c r="AO771" s="17"/>
    </row>
    <row r="772" ht="17.25" customHeight="1">
      <c r="A772" s="19">
        <v>199103.0</v>
      </c>
      <c r="B772" s="26">
        <v>0.0309</v>
      </c>
      <c r="C772" s="26">
        <v>0.06535</v>
      </c>
      <c r="D772" s="27">
        <f t="shared" si="7"/>
        <v>0.03445</v>
      </c>
      <c r="E772" s="28">
        <f t="shared" ref="E772:F772" si="782">LN(1+B772)</f>
        <v>0.03043220712</v>
      </c>
      <c r="F772" s="28">
        <f t="shared" si="782"/>
        <v>0.06330338367</v>
      </c>
      <c r="G772" s="27"/>
      <c r="H772" s="27"/>
      <c r="I772" s="28"/>
      <c r="J772" s="28"/>
      <c r="K772" s="28"/>
      <c r="L772" s="28"/>
      <c r="M772" s="29"/>
      <c r="N772" s="40"/>
      <c r="O772" s="40"/>
      <c r="P772" s="40"/>
      <c r="Y772" s="17"/>
      <c r="Z772" s="17"/>
      <c r="AA772" s="17"/>
      <c r="AL772" s="17"/>
      <c r="AM772" s="17"/>
      <c r="AN772" s="17"/>
      <c r="AO772" s="17"/>
    </row>
    <row r="773" ht="17.25" customHeight="1">
      <c r="A773" s="19">
        <v>199104.0</v>
      </c>
      <c r="B773" s="26">
        <v>0.0025</v>
      </c>
      <c r="C773" s="26">
        <v>0.016752</v>
      </c>
      <c r="D773" s="27">
        <f t="shared" si="7"/>
        <v>0.014252</v>
      </c>
      <c r="E773" s="28">
        <f t="shared" ref="E773:F773" si="783">LN(1+B773)</f>
        <v>0.002496880199</v>
      </c>
      <c r="F773" s="28">
        <f t="shared" si="783"/>
        <v>0.01661323286</v>
      </c>
      <c r="G773" s="27"/>
      <c r="H773" s="27"/>
      <c r="I773" s="28"/>
      <c r="J773" s="28"/>
      <c r="K773" s="28"/>
      <c r="L773" s="28"/>
      <c r="M773" s="29"/>
      <c r="N773" s="40"/>
      <c r="O773" s="40"/>
      <c r="P773" s="40"/>
      <c r="Y773" s="17"/>
      <c r="Z773" s="17"/>
      <c r="AA773" s="17"/>
      <c r="AL773" s="17"/>
      <c r="AM773" s="17"/>
      <c r="AN773" s="17"/>
      <c r="AO773" s="17"/>
    </row>
    <row r="774" ht="17.25" customHeight="1">
      <c r="A774" s="19">
        <v>199105.0</v>
      </c>
      <c r="B774" s="26">
        <v>0.0412</v>
      </c>
      <c r="C774" s="26">
        <v>0.026841</v>
      </c>
      <c r="D774" s="27">
        <f t="shared" si="7"/>
        <v>-0.014359</v>
      </c>
      <c r="E774" s="28">
        <f t="shared" ref="E774:F774" si="784">LN(1+B774)</f>
        <v>0.04037389414</v>
      </c>
      <c r="F774" s="28">
        <f t="shared" si="784"/>
        <v>0.0264870991</v>
      </c>
      <c r="G774" s="27"/>
      <c r="H774" s="27"/>
      <c r="I774" s="28"/>
      <c r="J774" s="28"/>
      <c r="K774" s="28"/>
      <c r="L774" s="28"/>
      <c r="M774" s="29"/>
      <c r="N774" s="40"/>
      <c r="O774" s="40"/>
      <c r="P774" s="40"/>
      <c r="Y774" s="17"/>
      <c r="Z774" s="17"/>
      <c r="AA774" s="17"/>
      <c r="AL774" s="17"/>
      <c r="AM774" s="17"/>
      <c r="AN774" s="17"/>
      <c r="AO774" s="17"/>
    </row>
    <row r="775" ht="17.25" customHeight="1">
      <c r="A775" s="19">
        <v>199106.0</v>
      </c>
      <c r="B775" s="26">
        <v>-0.0452</v>
      </c>
      <c r="C775" s="26">
        <v>-0.041184</v>
      </c>
      <c r="D775" s="27">
        <f t="shared" si="7"/>
        <v>0.004016</v>
      </c>
      <c r="E775" s="28">
        <f t="shared" ref="E775:F775" si="785">LN(1+B775)</f>
        <v>-0.04625338452</v>
      </c>
      <c r="F775" s="28">
        <f t="shared" si="785"/>
        <v>-0.04205608904</v>
      </c>
      <c r="G775" s="27"/>
      <c r="H775" s="27"/>
      <c r="I775" s="28"/>
      <c r="J775" s="28"/>
      <c r="K775" s="28"/>
      <c r="L775" s="28"/>
      <c r="M775" s="29"/>
      <c r="N775" s="40"/>
      <c r="O775" s="40"/>
      <c r="P775" s="40"/>
      <c r="Y775" s="17"/>
      <c r="Z775" s="17"/>
      <c r="AA775" s="17"/>
      <c r="AL775" s="17"/>
      <c r="AM775" s="17"/>
      <c r="AN775" s="17"/>
      <c r="AO775" s="17"/>
    </row>
    <row r="776" ht="17.25" customHeight="1">
      <c r="A776" s="19">
        <v>199107.0</v>
      </c>
      <c r="B776" s="26">
        <v>0.0473</v>
      </c>
      <c r="C776" s="26">
        <v>0.030346</v>
      </c>
      <c r="D776" s="27">
        <f t="shared" si="7"/>
        <v>-0.016954</v>
      </c>
      <c r="E776" s="28">
        <f t="shared" ref="E776:F776" si="786">LN(1+B776)</f>
        <v>0.0462154238</v>
      </c>
      <c r="F776" s="28">
        <f t="shared" si="786"/>
        <v>0.02989466816</v>
      </c>
      <c r="G776" s="27"/>
      <c r="H776" s="27"/>
      <c r="I776" s="28"/>
      <c r="J776" s="28"/>
      <c r="K776" s="28"/>
      <c r="L776" s="28"/>
      <c r="M776" s="29"/>
      <c r="N776" s="40"/>
      <c r="O776" s="40"/>
      <c r="P776" s="40"/>
      <c r="Y776" s="17"/>
      <c r="Z776" s="17"/>
      <c r="AA776" s="17"/>
      <c r="AL776" s="17"/>
      <c r="AM776" s="17"/>
      <c r="AN776" s="17"/>
      <c r="AO776" s="17"/>
    </row>
    <row r="777" ht="17.25" customHeight="1">
      <c r="A777" s="19">
        <v>199108.0</v>
      </c>
      <c r="B777" s="26">
        <v>0.0278</v>
      </c>
      <c r="C777" s="26">
        <v>0.04347</v>
      </c>
      <c r="D777" s="27">
        <f t="shared" si="7"/>
        <v>0.01567</v>
      </c>
      <c r="E777" s="28">
        <f t="shared" ref="E777:F777" si="787">LN(1+B777)</f>
        <v>0.02742059558</v>
      </c>
      <c r="F777" s="28">
        <f t="shared" si="787"/>
        <v>0.04255169772</v>
      </c>
      <c r="G777" s="27"/>
      <c r="H777" s="27"/>
      <c r="I777" s="28"/>
      <c r="J777" s="28"/>
      <c r="K777" s="28"/>
      <c r="L777" s="28"/>
      <c r="M777" s="29"/>
      <c r="N777" s="40"/>
      <c r="O777" s="40"/>
      <c r="P777" s="40"/>
      <c r="Y777" s="17"/>
      <c r="Z777" s="17"/>
      <c r="AA777" s="17"/>
      <c r="AL777" s="17"/>
      <c r="AM777" s="17"/>
      <c r="AN777" s="17"/>
      <c r="AO777" s="17"/>
    </row>
    <row r="778" ht="17.25" customHeight="1">
      <c r="A778" s="19">
        <v>199109.0</v>
      </c>
      <c r="B778" s="26">
        <v>-0.0113</v>
      </c>
      <c r="C778" s="26">
        <v>-0.010642</v>
      </c>
      <c r="D778" s="27">
        <f t="shared" si="7"/>
        <v>0.000658</v>
      </c>
      <c r="E778" s="28">
        <f t="shared" ref="E778:F778" si="788">LN(1+B778)</f>
        <v>-0.01136433008</v>
      </c>
      <c r="F778" s="28">
        <f t="shared" si="788"/>
        <v>-0.01069903106</v>
      </c>
      <c r="G778" s="27"/>
      <c r="H778" s="27"/>
      <c r="I778" s="28"/>
      <c r="J778" s="28"/>
      <c r="K778" s="28"/>
      <c r="L778" s="28"/>
      <c r="M778" s="29"/>
      <c r="N778" s="40"/>
      <c r="O778" s="40"/>
      <c r="P778" s="40"/>
      <c r="Y778" s="17"/>
      <c r="Z778" s="17"/>
      <c r="AA778" s="17"/>
      <c r="AL778" s="17"/>
      <c r="AM778" s="17"/>
      <c r="AN778" s="17"/>
      <c r="AO778" s="17"/>
    </row>
    <row r="779" ht="17.25" customHeight="1">
      <c r="A779" s="19">
        <v>199110.0</v>
      </c>
      <c r="B779" s="26">
        <v>0.0171</v>
      </c>
      <c r="C779" s="26">
        <v>0.017781</v>
      </c>
      <c r="D779" s="27">
        <f t="shared" si="7"/>
        <v>0.000681</v>
      </c>
      <c r="E779" s="28">
        <f t="shared" ref="E779:F779" si="789">LN(1+B779)</f>
        <v>0.01695544065</v>
      </c>
      <c r="F779" s="28">
        <f t="shared" si="789"/>
        <v>0.01762476728</v>
      </c>
      <c r="G779" s="27"/>
      <c r="H779" s="27"/>
      <c r="I779" s="28"/>
      <c r="J779" s="28"/>
      <c r="K779" s="28"/>
      <c r="L779" s="28"/>
      <c r="M779" s="29"/>
      <c r="N779" s="40"/>
      <c r="O779" s="40"/>
      <c r="P779" s="40"/>
      <c r="Y779" s="17"/>
      <c r="Z779" s="17"/>
      <c r="AA779" s="17"/>
      <c r="AL779" s="17"/>
      <c r="AM779" s="17"/>
      <c r="AN779" s="17"/>
      <c r="AO779" s="17"/>
    </row>
    <row r="780" ht="17.25" customHeight="1">
      <c r="A780" s="19">
        <v>199111.0</v>
      </c>
      <c r="B780" s="26">
        <v>-0.038</v>
      </c>
      <c r="C780" s="26">
        <v>-0.055897</v>
      </c>
      <c r="D780" s="27">
        <f t="shared" si="7"/>
        <v>-0.017897</v>
      </c>
      <c r="E780" s="28">
        <f t="shared" ref="E780:F780" si="790">LN(1+B780)</f>
        <v>-0.03874082832</v>
      </c>
      <c r="F780" s="28">
        <f t="shared" si="790"/>
        <v>-0.05752000862</v>
      </c>
      <c r="G780" s="27"/>
      <c r="H780" s="27"/>
      <c r="I780" s="28"/>
      <c r="J780" s="28"/>
      <c r="K780" s="28"/>
      <c r="L780" s="28"/>
      <c r="M780" s="29"/>
      <c r="N780" s="40"/>
      <c r="O780" s="40"/>
      <c r="P780" s="40"/>
      <c r="Y780" s="17"/>
      <c r="Z780" s="17"/>
      <c r="AA780" s="17"/>
      <c r="AL780" s="17"/>
      <c r="AM780" s="17"/>
      <c r="AN780" s="17"/>
      <c r="AO780" s="17"/>
    </row>
    <row r="781" ht="17.25" customHeight="1">
      <c r="A781" s="19">
        <v>199112.0</v>
      </c>
      <c r="B781" s="26">
        <v>0.1122</v>
      </c>
      <c r="C781" s="26">
        <v>0.074219</v>
      </c>
      <c r="D781" s="27">
        <f t="shared" si="7"/>
        <v>-0.037981</v>
      </c>
      <c r="E781" s="28">
        <f t="shared" ref="E781:F781" si="791">LN(1+B781)</f>
        <v>0.1063400358</v>
      </c>
      <c r="F781" s="28">
        <f t="shared" si="791"/>
        <v>0.07159388591</v>
      </c>
      <c r="G781" s="27"/>
      <c r="H781" s="27"/>
      <c r="I781" s="28"/>
      <c r="J781" s="28"/>
      <c r="K781" s="28"/>
      <c r="L781" s="28"/>
      <c r="M781" s="29"/>
      <c r="N781" s="40"/>
      <c r="O781" s="40"/>
      <c r="P781" s="40"/>
      <c r="Y781" s="17"/>
      <c r="Z781" s="17"/>
      <c r="AA781" s="17"/>
      <c r="AL781" s="17"/>
      <c r="AM781" s="17"/>
      <c r="AN781" s="17"/>
      <c r="AO781" s="17"/>
    </row>
    <row r="782" ht="17.25" customHeight="1">
      <c r="A782" s="19">
        <v>199201.0</v>
      </c>
      <c r="B782" s="26">
        <v>-0.0025</v>
      </c>
      <c r="C782" s="26">
        <v>0.106783</v>
      </c>
      <c r="D782" s="27">
        <f t="shared" si="7"/>
        <v>0.109283</v>
      </c>
      <c r="E782" s="28">
        <f t="shared" ref="E782:F782" si="792">LN(1+B782)</f>
        <v>-0.002503130218</v>
      </c>
      <c r="F782" s="28">
        <f t="shared" si="792"/>
        <v>0.1014576092</v>
      </c>
      <c r="G782" s="27"/>
      <c r="H782" s="27"/>
      <c r="I782" s="28"/>
      <c r="J782" s="28"/>
      <c r="K782" s="28"/>
      <c r="L782" s="28"/>
      <c r="M782" s="29"/>
      <c r="N782" s="40"/>
      <c r="O782" s="40"/>
      <c r="P782" s="40"/>
      <c r="Y782" s="17"/>
      <c r="Z782" s="17"/>
      <c r="AA782" s="17"/>
      <c r="AL782" s="17"/>
      <c r="AM782" s="17"/>
      <c r="AN782" s="17"/>
      <c r="AO782" s="17"/>
    </row>
    <row r="783" ht="17.25" customHeight="1">
      <c r="A783" s="19">
        <v>199202.0</v>
      </c>
      <c r="B783" s="26">
        <v>0.0137</v>
      </c>
      <c r="C783" s="26">
        <v>0.071315</v>
      </c>
      <c r="D783" s="27">
        <f t="shared" si="7"/>
        <v>0.057615</v>
      </c>
      <c r="E783" s="28">
        <f t="shared" ref="E783:F783" si="793">LN(1+B783)</f>
        <v>0.01360700341</v>
      </c>
      <c r="F783" s="28">
        <f t="shared" si="793"/>
        <v>0.06888686587</v>
      </c>
      <c r="G783" s="27"/>
      <c r="H783" s="27"/>
      <c r="I783" s="28"/>
      <c r="J783" s="28"/>
      <c r="K783" s="28"/>
      <c r="L783" s="28"/>
      <c r="M783" s="29"/>
      <c r="N783" s="40"/>
      <c r="O783" s="40"/>
      <c r="P783" s="40"/>
      <c r="Y783" s="17"/>
      <c r="Z783" s="17"/>
      <c r="AA783" s="17"/>
      <c r="AL783" s="17"/>
      <c r="AM783" s="17"/>
      <c r="AN783" s="17"/>
      <c r="AO783" s="17"/>
    </row>
    <row r="784" ht="17.25" customHeight="1">
      <c r="A784" s="19">
        <v>199203.0</v>
      </c>
      <c r="B784" s="26">
        <v>-0.0232</v>
      </c>
      <c r="C784" s="26">
        <v>-0.007799</v>
      </c>
      <c r="D784" s="27">
        <f t="shared" si="7"/>
        <v>0.015401</v>
      </c>
      <c r="E784" s="28">
        <f t="shared" ref="E784:F784" si="794">LN(1+B784)</f>
        <v>-0.02347335619</v>
      </c>
      <c r="F784" s="28">
        <f t="shared" si="794"/>
        <v>-0.007829571254</v>
      </c>
      <c r="G784" s="27"/>
      <c r="H784" s="27"/>
      <c r="I784" s="28"/>
      <c r="J784" s="28"/>
      <c r="K784" s="28"/>
      <c r="L784" s="28"/>
      <c r="M784" s="29"/>
      <c r="N784" s="40"/>
      <c r="O784" s="40"/>
      <c r="P784" s="40"/>
      <c r="Y784" s="17"/>
      <c r="Z784" s="17"/>
      <c r="AA784" s="17"/>
      <c r="AL784" s="17"/>
      <c r="AM784" s="17"/>
      <c r="AN784" s="17"/>
      <c r="AO784" s="17"/>
    </row>
    <row r="785" ht="17.25" customHeight="1">
      <c r="A785" s="19">
        <v>199204.0</v>
      </c>
      <c r="B785" s="26">
        <v>0.0139</v>
      </c>
      <c r="C785" s="26">
        <v>-0.009198</v>
      </c>
      <c r="D785" s="27">
        <f t="shared" si="7"/>
        <v>-0.023098</v>
      </c>
      <c r="E785" s="28">
        <f t="shared" ref="E785:F785" si="795">LN(1+B785)</f>
        <v>0.01380428098</v>
      </c>
      <c r="F785" s="28">
        <f t="shared" si="795"/>
        <v>-0.009240562798</v>
      </c>
      <c r="G785" s="27"/>
      <c r="H785" s="27"/>
      <c r="I785" s="28"/>
      <c r="J785" s="28"/>
      <c r="K785" s="28"/>
      <c r="L785" s="28"/>
      <c r="M785" s="29"/>
      <c r="N785" s="40"/>
      <c r="O785" s="40"/>
      <c r="P785" s="40"/>
      <c r="Y785" s="17"/>
      <c r="Z785" s="17"/>
      <c r="AA785" s="17"/>
      <c r="AL785" s="17"/>
      <c r="AM785" s="17"/>
      <c r="AN785" s="17"/>
      <c r="AO785" s="17"/>
    </row>
    <row r="786" ht="17.25" customHeight="1">
      <c r="A786" s="19">
        <v>199205.0</v>
      </c>
      <c r="B786" s="26">
        <v>0.0058</v>
      </c>
      <c r="C786" s="26">
        <v>0.023897</v>
      </c>
      <c r="D786" s="27">
        <f t="shared" si="7"/>
        <v>0.018097</v>
      </c>
      <c r="E786" s="28">
        <f t="shared" ref="E786:F786" si="796">LN(1+B786)</f>
        <v>0.005783244756</v>
      </c>
      <c r="F786" s="28">
        <f t="shared" si="796"/>
        <v>0.02361593562</v>
      </c>
      <c r="G786" s="27"/>
      <c r="H786" s="27"/>
      <c r="I786" s="28"/>
      <c r="J786" s="28"/>
      <c r="K786" s="28"/>
      <c r="L786" s="28"/>
      <c r="M786" s="29"/>
      <c r="N786" s="40"/>
      <c r="O786" s="40"/>
      <c r="P786" s="40"/>
      <c r="Y786" s="17"/>
      <c r="Z786" s="17"/>
      <c r="AA786" s="17"/>
      <c r="AL786" s="17"/>
      <c r="AM786" s="17"/>
      <c r="AN786" s="17"/>
      <c r="AO786" s="17"/>
    </row>
    <row r="787" ht="17.25" customHeight="1">
      <c r="A787" s="19">
        <v>199206.0</v>
      </c>
      <c r="B787" s="26">
        <v>-0.0202</v>
      </c>
      <c r="C787" s="26">
        <v>-0.02781</v>
      </c>
      <c r="D787" s="27">
        <f t="shared" si="7"/>
        <v>-0.00761</v>
      </c>
      <c r="E787" s="28">
        <f t="shared" ref="E787:F787" si="797">LN(1+B787)</f>
        <v>-0.02040680978</v>
      </c>
      <c r="F787" s="28">
        <f t="shared" si="797"/>
        <v>-0.02820402037</v>
      </c>
      <c r="G787" s="27"/>
      <c r="H787" s="27"/>
      <c r="I787" s="28"/>
      <c r="J787" s="28"/>
      <c r="K787" s="28"/>
      <c r="L787" s="28"/>
      <c r="M787" s="29"/>
      <c r="N787" s="40"/>
      <c r="O787" s="40"/>
      <c r="P787" s="40"/>
      <c r="Y787" s="17"/>
      <c r="Z787" s="17"/>
      <c r="AA787" s="17"/>
      <c r="AL787" s="17"/>
      <c r="AM787" s="17"/>
      <c r="AN787" s="17"/>
      <c r="AO787" s="17"/>
    </row>
    <row r="788" ht="17.25" customHeight="1">
      <c r="A788" s="19">
        <v>199207.0</v>
      </c>
      <c r="B788" s="26">
        <v>0.0408</v>
      </c>
      <c r="C788" s="26">
        <v>0.037109</v>
      </c>
      <c r="D788" s="27">
        <f t="shared" si="7"/>
        <v>-0.003691</v>
      </c>
      <c r="E788" s="28">
        <f t="shared" ref="E788:F788" si="798">LN(1+B788)</f>
        <v>0.03998964822</v>
      </c>
      <c r="F788" s="28">
        <f t="shared" si="798"/>
        <v>0.03643703462</v>
      </c>
      <c r="G788" s="27"/>
      <c r="H788" s="27"/>
      <c r="I788" s="28"/>
      <c r="J788" s="28"/>
      <c r="K788" s="28"/>
      <c r="L788" s="28"/>
      <c r="M788" s="29"/>
      <c r="N788" s="40"/>
      <c r="O788" s="40"/>
      <c r="P788" s="40"/>
      <c r="Y788" s="17"/>
      <c r="Z788" s="17"/>
      <c r="AA788" s="17"/>
      <c r="AL788" s="17"/>
      <c r="AM788" s="17"/>
      <c r="AN788" s="17"/>
      <c r="AO788" s="17"/>
    </row>
    <row r="789" ht="17.25" customHeight="1">
      <c r="A789" s="19">
        <v>199208.0</v>
      </c>
      <c r="B789" s="26">
        <v>-0.0212</v>
      </c>
      <c r="C789" s="26">
        <v>-0.027548</v>
      </c>
      <c r="D789" s="27">
        <f t="shared" si="7"/>
        <v>-0.006348</v>
      </c>
      <c r="E789" s="28">
        <f t="shared" ref="E789:F789" si="799">LN(1+B789)</f>
        <v>-0.02142794741</v>
      </c>
      <c r="F789" s="28">
        <f t="shared" si="799"/>
        <v>-0.02793456203</v>
      </c>
      <c r="G789" s="27"/>
      <c r="H789" s="27"/>
      <c r="I789" s="28"/>
      <c r="J789" s="28"/>
      <c r="K789" s="28"/>
      <c r="L789" s="28"/>
      <c r="M789" s="29"/>
      <c r="N789" s="40"/>
      <c r="O789" s="40"/>
      <c r="P789" s="40"/>
      <c r="Y789" s="17"/>
      <c r="Z789" s="17"/>
      <c r="AA789" s="17"/>
      <c r="AL789" s="17"/>
      <c r="AM789" s="17"/>
      <c r="AN789" s="17"/>
      <c r="AO789" s="17"/>
    </row>
    <row r="790" ht="17.25" customHeight="1">
      <c r="A790" s="19">
        <v>199209.0</v>
      </c>
      <c r="B790" s="26">
        <v>0.0145</v>
      </c>
      <c r="C790" s="26">
        <v>0.013745</v>
      </c>
      <c r="D790" s="27">
        <f t="shared" si="7"/>
        <v>-0.000755</v>
      </c>
      <c r="E790" s="28">
        <f t="shared" ref="E790:F790" si="800">LN(1+B790)</f>
        <v>0.01439588028</v>
      </c>
      <c r="F790" s="28">
        <f t="shared" si="800"/>
        <v>0.01365139425</v>
      </c>
      <c r="G790" s="27"/>
      <c r="H790" s="27"/>
      <c r="I790" s="28"/>
      <c r="J790" s="28"/>
      <c r="K790" s="28"/>
      <c r="L790" s="28"/>
      <c r="M790" s="29"/>
      <c r="N790" s="40"/>
      <c r="O790" s="40"/>
      <c r="P790" s="40"/>
      <c r="Y790" s="17"/>
      <c r="Z790" s="17"/>
      <c r="AA790" s="17"/>
      <c r="AL790" s="17"/>
      <c r="AM790" s="17"/>
      <c r="AN790" s="17"/>
      <c r="AO790" s="17"/>
    </row>
    <row r="791" ht="17.25" customHeight="1">
      <c r="A791" s="19">
        <v>199210.0</v>
      </c>
      <c r="B791" s="26">
        <v>0.0125</v>
      </c>
      <c r="C791" s="26">
        <v>0.019164</v>
      </c>
      <c r="D791" s="27">
        <f t="shared" si="7"/>
        <v>0.006664</v>
      </c>
      <c r="E791" s="28">
        <f t="shared" ref="E791:F791" si="801">LN(1+B791)</f>
        <v>0.01242252</v>
      </c>
      <c r="F791" s="28">
        <f t="shared" si="801"/>
        <v>0.01898268339</v>
      </c>
      <c r="G791" s="27"/>
      <c r="H791" s="27"/>
      <c r="I791" s="28"/>
      <c r="J791" s="28"/>
      <c r="K791" s="28"/>
      <c r="L791" s="28"/>
      <c r="M791" s="29"/>
      <c r="N791" s="40"/>
      <c r="O791" s="40"/>
      <c r="P791" s="40"/>
      <c r="Y791" s="17"/>
      <c r="Z791" s="17"/>
      <c r="AA791" s="17"/>
      <c r="AL791" s="17"/>
      <c r="AM791" s="17"/>
      <c r="AN791" s="17"/>
      <c r="AO791" s="17"/>
    </row>
    <row r="792" ht="17.25" customHeight="1">
      <c r="A792" s="19">
        <v>199211.0</v>
      </c>
      <c r="B792" s="26">
        <v>0.0436</v>
      </c>
      <c r="C792" s="26">
        <v>0.068812</v>
      </c>
      <c r="D792" s="27">
        <f t="shared" si="7"/>
        <v>0.025212</v>
      </c>
      <c r="E792" s="28">
        <f t="shared" ref="E792:F792" si="802">LN(1+B792)</f>
        <v>0.04267627428</v>
      </c>
      <c r="F792" s="28">
        <f t="shared" si="802"/>
        <v>0.06654775128</v>
      </c>
      <c r="G792" s="27"/>
      <c r="H792" s="27"/>
      <c r="I792" s="28"/>
      <c r="J792" s="28"/>
      <c r="K792" s="28"/>
      <c r="L792" s="28"/>
      <c r="M792" s="29"/>
      <c r="N792" s="40"/>
      <c r="O792" s="40"/>
      <c r="P792" s="40"/>
      <c r="Y792" s="17"/>
      <c r="Z792" s="17"/>
      <c r="AA792" s="17"/>
      <c r="AL792" s="17"/>
      <c r="AM792" s="17"/>
      <c r="AN792" s="17"/>
      <c r="AO792" s="17"/>
    </row>
    <row r="793" ht="17.25" customHeight="1">
      <c r="A793" s="19">
        <v>199212.0</v>
      </c>
      <c r="B793" s="26">
        <v>0.0181</v>
      </c>
      <c r="C793" s="26">
        <v>0.050863</v>
      </c>
      <c r="D793" s="27">
        <f t="shared" si="7"/>
        <v>0.032763</v>
      </c>
      <c r="E793" s="28">
        <f t="shared" ref="E793:F793" si="803">LN(1+B793)</f>
        <v>0.01793814513</v>
      </c>
      <c r="F793" s="28">
        <f t="shared" si="803"/>
        <v>0.04961173135</v>
      </c>
      <c r="G793" s="27"/>
      <c r="H793" s="27"/>
      <c r="I793" s="28"/>
      <c r="J793" s="28"/>
      <c r="K793" s="28"/>
      <c r="L793" s="28"/>
      <c r="M793" s="29"/>
      <c r="N793" s="40"/>
      <c r="O793" s="40"/>
      <c r="P793" s="40"/>
      <c r="Y793" s="17"/>
      <c r="Z793" s="17"/>
      <c r="AA793" s="17"/>
      <c r="AL793" s="17"/>
      <c r="AM793" s="17"/>
      <c r="AN793" s="17"/>
      <c r="AO793" s="17"/>
    </row>
    <row r="794" ht="17.25" customHeight="1">
      <c r="A794" s="19">
        <v>199301.0</v>
      </c>
      <c r="B794" s="26">
        <v>0.0116</v>
      </c>
      <c r="C794" s="26">
        <v>0.063608</v>
      </c>
      <c r="D794" s="27">
        <f t="shared" si="7"/>
        <v>0.052008</v>
      </c>
      <c r="E794" s="28">
        <f t="shared" ref="E794:F794" si="804">LN(1+B794)</f>
        <v>0.01153323581</v>
      </c>
      <c r="F794" s="28">
        <f t="shared" si="804"/>
        <v>0.06166690198</v>
      </c>
      <c r="G794" s="27"/>
      <c r="H794" s="27"/>
      <c r="I794" s="28"/>
      <c r="J794" s="28"/>
      <c r="K794" s="28"/>
      <c r="L794" s="28"/>
      <c r="M794" s="29"/>
      <c r="N794" s="40"/>
      <c r="O794" s="40"/>
      <c r="P794" s="40"/>
      <c r="Y794" s="17"/>
      <c r="Z794" s="17"/>
      <c r="AA794" s="17"/>
      <c r="AL794" s="17"/>
      <c r="AM794" s="17"/>
      <c r="AN794" s="17"/>
      <c r="AO794" s="17"/>
    </row>
    <row r="795" ht="17.25" customHeight="1">
      <c r="A795" s="19">
        <v>199302.0</v>
      </c>
      <c r="B795" s="26">
        <v>0.0034</v>
      </c>
      <c r="C795" s="26">
        <v>0.009461</v>
      </c>
      <c r="D795" s="27">
        <f t="shared" si="7"/>
        <v>0.006061</v>
      </c>
      <c r="E795" s="28">
        <f t="shared" ref="E795:F795" si="805">LN(1+B795)</f>
        <v>0.003394233068</v>
      </c>
      <c r="F795" s="28">
        <f t="shared" si="805"/>
        <v>0.009416525038</v>
      </c>
      <c r="G795" s="27"/>
      <c r="H795" s="27"/>
      <c r="I795" s="28"/>
      <c r="J795" s="28"/>
      <c r="K795" s="28"/>
      <c r="L795" s="28"/>
      <c r="M795" s="29"/>
      <c r="N795" s="40"/>
      <c r="O795" s="40"/>
      <c r="P795" s="40"/>
      <c r="Y795" s="17"/>
      <c r="Z795" s="17"/>
      <c r="AA795" s="17"/>
      <c r="AL795" s="17"/>
      <c r="AM795" s="17"/>
      <c r="AN795" s="17"/>
      <c r="AO795" s="17"/>
    </row>
    <row r="796" ht="17.25" customHeight="1">
      <c r="A796" s="19">
        <v>199303.0</v>
      </c>
      <c r="B796" s="26">
        <v>0.0255</v>
      </c>
      <c r="C796" s="26">
        <v>0.034111</v>
      </c>
      <c r="D796" s="27">
        <f t="shared" si="7"/>
        <v>0.008611</v>
      </c>
      <c r="E796" s="28">
        <f t="shared" ref="E796:F796" si="806">LN(1+B796)</f>
        <v>0.02518029853</v>
      </c>
      <c r="F796" s="28">
        <f t="shared" si="806"/>
        <v>0.03354212042</v>
      </c>
      <c r="G796" s="27"/>
      <c r="H796" s="27"/>
      <c r="I796" s="28"/>
      <c r="J796" s="28"/>
      <c r="K796" s="28"/>
      <c r="L796" s="28"/>
      <c r="M796" s="29"/>
      <c r="N796" s="40"/>
      <c r="O796" s="40"/>
      <c r="P796" s="40"/>
      <c r="Y796" s="17"/>
      <c r="Z796" s="17"/>
      <c r="AA796" s="17"/>
      <c r="AL796" s="17"/>
      <c r="AM796" s="17"/>
      <c r="AN796" s="17"/>
      <c r="AO796" s="17"/>
    </row>
    <row r="797" ht="17.25" customHeight="1">
      <c r="A797" s="19">
        <v>199304.0</v>
      </c>
      <c r="B797" s="26">
        <v>-0.0281</v>
      </c>
      <c r="C797" s="26">
        <v>-0.027049</v>
      </c>
      <c r="D797" s="27">
        <f t="shared" si="7"/>
        <v>0.001051</v>
      </c>
      <c r="E797" s="28">
        <f t="shared" ref="E797:F797" si="807">LN(1+B797)</f>
        <v>-0.02850236047</v>
      </c>
      <c r="F797" s="28">
        <f t="shared" si="807"/>
        <v>-0.02742155778</v>
      </c>
      <c r="G797" s="27"/>
      <c r="H797" s="27"/>
      <c r="I797" s="28"/>
      <c r="J797" s="28"/>
      <c r="K797" s="28"/>
      <c r="L797" s="28"/>
      <c r="M797" s="29"/>
      <c r="N797" s="40"/>
      <c r="O797" s="40"/>
      <c r="P797" s="40"/>
      <c r="Y797" s="17"/>
      <c r="Z797" s="17"/>
      <c r="AA797" s="17"/>
      <c r="AL797" s="17"/>
      <c r="AM797" s="17"/>
      <c r="AN797" s="17"/>
      <c r="AO797" s="17"/>
    </row>
    <row r="798" ht="17.25" customHeight="1">
      <c r="A798" s="19">
        <v>199305.0</v>
      </c>
      <c r="B798" s="26">
        <v>0.0311</v>
      </c>
      <c r="C798" s="26">
        <v>0.031393</v>
      </c>
      <c r="D798" s="27">
        <f t="shared" si="7"/>
        <v>0.000293</v>
      </c>
      <c r="E798" s="28">
        <f t="shared" ref="E798:F798" si="808">LN(1+B798)</f>
        <v>0.03062619354</v>
      </c>
      <c r="F798" s="28">
        <f t="shared" si="808"/>
        <v>0.03091031572</v>
      </c>
      <c r="G798" s="27"/>
      <c r="H798" s="27"/>
      <c r="I798" s="28"/>
      <c r="J798" s="28"/>
      <c r="K798" s="28"/>
      <c r="L798" s="28"/>
      <c r="M798" s="29"/>
      <c r="N798" s="40"/>
      <c r="O798" s="40"/>
      <c r="P798" s="40"/>
      <c r="Y798" s="17"/>
      <c r="Z798" s="17"/>
      <c r="AA798" s="17"/>
      <c r="AL798" s="17"/>
      <c r="AM798" s="17"/>
      <c r="AN798" s="17"/>
      <c r="AO798" s="17"/>
    </row>
    <row r="799" ht="17.25" customHeight="1">
      <c r="A799" s="19">
        <v>199306.0</v>
      </c>
      <c r="B799" s="26">
        <v>0.0056</v>
      </c>
      <c r="C799" s="26">
        <v>0.014876</v>
      </c>
      <c r="D799" s="27">
        <f t="shared" si="7"/>
        <v>0.009276</v>
      </c>
      <c r="E799" s="28">
        <f t="shared" ref="E799:F799" si="809">LN(1+B799)</f>
        <v>0.005584378294</v>
      </c>
      <c r="F799" s="28">
        <f t="shared" si="809"/>
        <v>0.01476643754</v>
      </c>
      <c r="G799" s="27"/>
      <c r="H799" s="27"/>
      <c r="I799" s="28"/>
      <c r="J799" s="28"/>
      <c r="K799" s="28"/>
      <c r="L799" s="28"/>
      <c r="M799" s="29"/>
      <c r="N799" s="40"/>
      <c r="O799" s="40"/>
      <c r="P799" s="40"/>
      <c r="Y799" s="17"/>
      <c r="Z799" s="17"/>
      <c r="AA799" s="17"/>
      <c r="AL799" s="17"/>
      <c r="AM799" s="17"/>
      <c r="AN799" s="17"/>
      <c r="AO799" s="17"/>
    </row>
    <row r="800" ht="17.25" customHeight="1">
      <c r="A800" s="19">
        <v>199307.0</v>
      </c>
      <c r="B800" s="26">
        <v>-0.001</v>
      </c>
      <c r="C800" s="26">
        <v>0.021185</v>
      </c>
      <c r="D800" s="27">
        <f t="shared" si="7"/>
        <v>0.022185</v>
      </c>
      <c r="E800" s="28">
        <f t="shared" ref="E800:F800" si="810">LN(1+B800)</f>
        <v>-0.001000500334</v>
      </c>
      <c r="F800" s="28">
        <f t="shared" si="810"/>
        <v>0.02096371768</v>
      </c>
      <c r="G800" s="27"/>
      <c r="H800" s="27"/>
      <c r="I800" s="28"/>
      <c r="J800" s="28"/>
      <c r="K800" s="28"/>
      <c r="L800" s="28"/>
      <c r="M800" s="29"/>
      <c r="N800" s="40"/>
      <c r="O800" s="40"/>
      <c r="P800" s="40"/>
      <c r="Y800" s="17"/>
      <c r="Z800" s="17"/>
      <c r="AA800" s="17"/>
      <c r="AL800" s="17"/>
      <c r="AM800" s="17"/>
      <c r="AN800" s="17"/>
      <c r="AO800" s="17"/>
    </row>
    <row r="801" ht="17.25" customHeight="1">
      <c r="A801" s="19">
        <v>199308.0</v>
      </c>
      <c r="B801" s="26">
        <v>0.0396</v>
      </c>
      <c r="C801" s="26">
        <v>0.034149</v>
      </c>
      <c r="D801" s="27">
        <f t="shared" si="7"/>
        <v>-0.005451</v>
      </c>
      <c r="E801" s="28">
        <f t="shared" ref="E801:F801" si="811">LN(1+B801)</f>
        <v>0.03883602379</v>
      </c>
      <c r="F801" s="28">
        <f t="shared" si="811"/>
        <v>0.03357886629</v>
      </c>
      <c r="G801" s="27"/>
      <c r="H801" s="27"/>
      <c r="I801" s="28"/>
      <c r="J801" s="28"/>
      <c r="K801" s="28"/>
      <c r="L801" s="28"/>
      <c r="M801" s="29"/>
      <c r="N801" s="40"/>
      <c r="O801" s="40"/>
      <c r="P801" s="40"/>
      <c r="Y801" s="17"/>
      <c r="Z801" s="17"/>
      <c r="AA801" s="17"/>
      <c r="AL801" s="17"/>
      <c r="AM801" s="17"/>
      <c r="AN801" s="17"/>
      <c r="AO801" s="17"/>
    </row>
    <row r="802" ht="17.25" customHeight="1">
      <c r="A802" s="19">
        <v>199309.0</v>
      </c>
      <c r="B802" s="26">
        <v>0.0014</v>
      </c>
      <c r="C802" s="26">
        <v>0.024602</v>
      </c>
      <c r="D802" s="27">
        <f t="shared" si="7"/>
        <v>0.023202</v>
      </c>
      <c r="E802" s="28">
        <f t="shared" ref="E802:F802" si="812">LN(1+B802)</f>
        <v>0.001399020914</v>
      </c>
      <c r="F802" s="28">
        <f t="shared" si="812"/>
        <v>0.0243042445</v>
      </c>
      <c r="G802" s="27"/>
      <c r="H802" s="27"/>
      <c r="I802" s="28"/>
      <c r="J802" s="28"/>
      <c r="K802" s="28"/>
      <c r="L802" s="28"/>
      <c r="M802" s="29"/>
      <c r="N802" s="40"/>
      <c r="O802" s="40"/>
      <c r="P802" s="40"/>
      <c r="Y802" s="17"/>
      <c r="Z802" s="17"/>
      <c r="AA802" s="17"/>
      <c r="AL802" s="17"/>
      <c r="AM802" s="17"/>
      <c r="AN802" s="17"/>
      <c r="AO802" s="17"/>
    </row>
    <row r="803" ht="17.25" customHeight="1">
      <c r="A803" s="19">
        <v>199310.0</v>
      </c>
      <c r="B803" s="26">
        <v>0.0163</v>
      </c>
      <c r="C803" s="26">
        <v>0.027022</v>
      </c>
      <c r="D803" s="27">
        <f t="shared" si="7"/>
        <v>0.010722</v>
      </c>
      <c r="E803" s="28">
        <f t="shared" ref="E803:F803" si="813">LN(1+B803)</f>
        <v>0.01616858116</v>
      </c>
      <c r="F803" s="28">
        <f t="shared" si="813"/>
        <v>0.02666335233</v>
      </c>
      <c r="G803" s="27"/>
      <c r="H803" s="27"/>
      <c r="I803" s="28"/>
      <c r="J803" s="28"/>
      <c r="K803" s="28"/>
      <c r="L803" s="28"/>
      <c r="M803" s="29"/>
      <c r="N803" s="40"/>
      <c r="O803" s="40"/>
      <c r="P803" s="40"/>
      <c r="Y803" s="17"/>
      <c r="Z803" s="17"/>
      <c r="AA803" s="17"/>
      <c r="AL803" s="17"/>
      <c r="AM803" s="17"/>
      <c r="AN803" s="17"/>
      <c r="AO803" s="17"/>
    </row>
    <row r="804" ht="17.25" customHeight="1">
      <c r="A804" s="19">
        <v>199311.0</v>
      </c>
      <c r="B804" s="26">
        <v>-0.0164</v>
      </c>
      <c r="C804" s="26">
        <v>-0.024434</v>
      </c>
      <c r="D804" s="27">
        <f t="shared" si="7"/>
        <v>-0.008034</v>
      </c>
      <c r="E804" s="28">
        <f t="shared" ref="E804:F804" si="814">LN(1+B804)</f>
        <v>-0.01653596864</v>
      </c>
      <c r="F804" s="28">
        <f t="shared" si="814"/>
        <v>-0.0247374636</v>
      </c>
      <c r="G804" s="27"/>
      <c r="H804" s="27"/>
      <c r="I804" s="28"/>
      <c r="J804" s="28"/>
      <c r="K804" s="28"/>
      <c r="L804" s="28"/>
      <c r="M804" s="29"/>
      <c r="N804" s="40"/>
      <c r="O804" s="40"/>
      <c r="P804" s="40"/>
      <c r="Y804" s="17"/>
      <c r="Z804" s="17"/>
      <c r="AA804" s="17"/>
      <c r="AL804" s="17"/>
      <c r="AM804" s="17"/>
      <c r="AN804" s="17"/>
      <c r="AO804" s="17"/>
    </row>
    <row r="805" ht="17.25" customHeight="1">
      <c r="A805" s="19">
        <v>199312.0</v>
      </c>
      <c r="B805" s="26">
        <v>0.0188</v>
      </c>
      <c r="C805" s="26">
        <v>0.025671</v>
      </c>
      <c r="D805" s="27">
        <f t="shared" si="7"/>
        <v>0.006871</v>
      </c>
      <c r="E805" s="28">
        <f t="shared" ref="E805:F805" si="815">LN(1+B805)</f>
        <v>0.01862546412</v>
      </c>
      <c r="F805" s="28">
        <f t="shared" si="815"/>
        <v>0.02534703256</v>
      </c>
      <c r="G805" s="27"/>
      <c r="H805" s="27"/>
      <c r="I805" s="28"/>
      <c r="J805" s="28"/>
      <c r="K805" s="28"/>
      <c r="L805" s="28"/>
      <c r="M805" s="29"/>
      <c r="N805" s="40"/>
      <c r="O805" s="40"/>
      <c r="P805" s="40"/>
      <c r="Y805" s="17"/>
      <c r="Z805" s="17"/>
      <c r="AA805" s="17"/>
      <c r="AL805" s="17"/>
      <c r="AM805" s="17"/>
      <c r="AN805" s="17"/>
      <c r="AO805" s="17"/>
    </row>
    <row r="806" ht="17.25" customHeight="1">
      <c r="A806" s="19">
        <v>199401.0</v>
      </c>
      <c r="B806" s="26">
        <v>0.0312</v>
      </c>
      <c r="C806" s="26">
        <v>0.048889</v>
      </c>
      <c r="D806" s="27">
        <f t="shared" si="7"/>
        <v>0.017689</v>
      </c>
      <c r="E806" s="28">
        <f t="shared" ref="E806:F806" si="816">LN(1+B806)</f>
        <v>0.03072317264</v>
      </c>
      <c r="F806" s="28">
        <f t="shared" si="816"/>
        <v>0.04773150875</v>
      </c>
      <c r="G806" s="27"/>
      <c r="H806" s="27"/>
      <c r="I806" s="28"/>
      <c r="J806" s="28"/>
      <c r="K806" s="28"/>
      <c r="L806" s="28"/>
      <c r="M806" s="29"/>
      <c r="N806" s="40"/>
      <c r="O806" s="40"/>
      <c r="P806" s="40"/>
      <c r="Y806" s="17"/>
      <c r="Z806" s="17"/>
      <c r="AA806" s="17"/>
      <c r="AL806" s="17"/>
      <c r="AM806" s="17"/>
      <c r="AN806" s="17"/>
      <c r="AO806" s="17"/>
    </row>
    <row r="807" ht="17.25" customHeight="1">
      <c r="A807" s="19">
        <v>199402.0</v>
      </c>
      <c r="B807" s="26">
        <v>-0.0234</v>
      </c>
      <c r="C807" s="26">
        <v>-0.010985</v>
      </c>
      <c r="D807" s="27">
        <f t="shared" si="7"/>
        <v>0.012415</v>
      </c>
      <c r="E807" s="28">
        <f t="shared" ref="E807:F807" si="817">LN(1+B807)</f>
        <v>-0.02367812735</v>
      </c>
      <c r="F807" s="28">
        <f t="shared" si="817"/>
        <v>-0.01104578064</v>
      </c>
      <c r="G807" s="27"/>
      <c r="H807" s="27"/>
      <c r="I807" s="28"/>
      <c r="J807" s="28"/>
      <c r="K807" s="28"/>
      <c r="L807" s="28"/>
      <c r="M807" s="29"/>
      <c r="N807" s="40"/>
      <c r="O807" s="40"/>
      <c r="P807" s="40"/>
      <c r="Y807" s="17"/>
      <c r="Z807" s="17"/>
      <c r="AA807" s="17"/>
      <c r="AL807" s="17"/>
      <c r="AM807" s="17"/>
      <c r="AN807" s="17"/>
      <c r="AO807" s="17"/>
    </row>
    <row r="808" ht="17.25" customHeight="1">
      <c r="A808" s="19">
        <v>199403.0</v>
      </c>
      <c r="B808" s="26">
        <v>-0.0451</v>
      </c>
      <c r="C808" s="26">
        <v>-0.043361</v>
      </c>
      <c r="D808" s="27">
        <f t="shared" si="7"/>
        <v>0.001739</v>
      </c>
      <c r="E808" s="28">
        <f t="shared" ref="E808:F808" si="818">LN(1+B808)</f>
        <v>-0.04614865603</v>
      </c>
      <c r="F808" s="28">
        <f t="shared" si="818"/>
        <v>-0.04432917918</v>
      </c>
      <c r="G808" s="27"/>
      <c r="H808" s="27"/>
      <c r="I808" s="28"/>
      <c r="J808" s="28"/>
      <c r="K808" s="28"/>
      <c r="L808" s="28"/>
      <c r="M808" s="29"/>
      <c r="N808" s="40"/>
      <c r="O808" s="40"/>
      <c r="P808" s="40"/>
      <c r="Y808" s="17"/>
      <c r="Z808" s="17"/>
      <c r="AA808" s="17"/>
      <c r="AL808" s="17"/>
      <c r="AM808" s="17"/>
      <c r="AN808" s="17"/>
      <c r="AO808" s="17"/>
    </row>
    <row r="809" ht="17.25" customHeight="1">
      <c r="A809" s="19">
        <v>199404.0</v>
      </c>
      <c r="B809" s="26">
        <v>0.0095</v>
      </c>
      <c r="C809" s="26">
        <v>0.014197</v>
      </c>
      <c r="D809" s="27">
        <f t="shared" si="7"/>
        <v>0.004697</v>
      </c>
      <c r="E809" s="28">
        <f t="shared" ref="E809:F809" si="819">LN(1+B809)</f>
        <v>0.009455158771</v>
      </c>
      <c r="F809" s="28">
        <f t="shared" si="819"/>
        <v>0.01409716638</v>
      </c>
      <c r="G809" s="27"/>
      <c r="H809" s="27"/>
      <c r="I809" s="28"/>
      <c r="J809" s="28"/>
      <c r="K809" s="28"/>
      <c r="L809" s="28"/>
      <c r="M809" s="29"/>
      <c r="N809" s="40"/>
      <c r="O809" s="40"/>
      <c r="P809" s="40"/>
      <c r="Y809" s="17"/>
      <c r="Z809" s="17"/>
      <c r="AA809" s="17"/>
      <c r="AL809" s="17"/>
      <c r="AM809" s="17"/>
      <c r="AN809" s="17"/>
      <c r="AO809" s="17"/>
    </row>
    <row r="810" ht="17.25" customHeight="1">
      <c r="A810" s="19">
        <v>199405.0</v>
      </c>
      <c r="B810" s="26">
        <v>0.0089</v>
      </c>
      <c r="C810" s="26">
        <v>0.001619</v>
      </c>
      <c r="D810" s="27">
        <f t="shared" si="7"/>
        <v>-0.007281</v>
      </c>
      <c r="E810" s="28">
        <f t="shared" ref="E810:F810" si="820">LN(1+B810)</f>
        <v>0.008860628432</v>
      </c>
      <c r="F810" s="28">
        <f t="shared" si="820"/>
        <v>0.001617690832</v>
      </c>
      <c r="G810" s="27"/>
      <c r="H810" s="27"/>
      <c r="I810" s="28"/>
      <c r="J810" s="28"/>
      <c r="K810" s="28"/>
      <c r="L810" s="28"/>
      <c r="M810" s="29"/>
      <c r="N810" s="40"/>
      <c r="O810" s="40"/>
      <c r="P810" s="40"/>
      <c r="Y810" s="17"/>
      <c r="Z810" s="17"/>
      <c r="AA810" s="17"/>
      <c r="AL810" s="17"/>
      <c r="AM810" s="17"/>
      <c r="AN810" s="17"/>
      <c r="AO810" s="17"/>
    </row>
    <row r="811" ht="17.25" customHeight="1">
      <c r="A811" s="19">
        <v>199406.0</v>
      </c>
      <c r="B811" s="26">
        <v>-0.0272</v>
      </c>
      <c r="C811" s="26">
        <v>-0.018241</v>
      </c>
      <c r="D811" s="27">
        <f t="shared" si="7"/>
        <v>0.008959</v>
      </c>
      <c r="E811" s="28">
        <f t="shared" ref="E811:F811" si="821">LN(1+B811)</f>
        <v>-0.02757676777</v>
      </c>
      <c r="F811" s="28">
        <f t="shared" si="821"/>
        <v>-0.01840941826</v>
      </c>
      <c r="G811" s="27"/>
      <c r="H811" s="27"/>
      <c r="I811" s="28"/>
      <c r="J811" s="28"/>
      <c r="K811" s="28"/>
      <c r="L811" s="28"/>
      <c r="M811" s="29"/>
      <c r="N811" s="40"/>
      <c r="O811" s="40"/>
      <c r="P811" s="40"/>
      <c r="Y811" s="17"/>
      <c r="Z811" s="17"/>
      <c r="AA811" s="17"/>
      <c r="AL811" s="17"/>
      <c r="AM811" s="17"/>
      <c r="AN811" s="17"/>
      <c r="AO811" s="17"/>
    </row>
    <row r="812" ht="17.25" customHeight="1">
      <c r="A812" s="19">
        <v>199407.0</v>
      </c>
      <c r="B812" s="26">
        <v>0.031</v>
      </c>
      <c r="C812" s="26">
        <v>0.021612</v>
      </c>
      <c r="D812" s="27">
        <f t="shared" si="7"/>
        <v>-0.009388</v>
      </c>
      <c r="E812" s="28">
        <f t="shared" ref="E812:F812" si="822">LN(1+B812)</f>
        <v>0.03052920503</v>
      </c>
      <c r="F812" s="28">
        <f t="shared" si="822"/>
        <v>0.02138177195</v>
      </c>
      <c r="G812" s="27"/>
      <c r="H812" s="27"/>
      <c r="I812" s="28"/>
      <c r="J812" s="28"/>
      <c r="K812" s="28"/>
      <c r="L812" s="28"/>
      <c r="M812" s="29"/>
      <c r="N812" s="40"/>
      <c r="O812" s="40"/>
      <c r="P812" s="40"/>
      <c r="Y812" s="17"/>
      <c r="Z812" s="17"/>
      <c r="AA812" s="17"/>
      <c r="AL812" s="17"/>
      <c r="AM812" s="17"/>
      <c r="AN812" s="17"/>
      <c r="AO812" s="17"/>
    </row>
    <row r="813" ht="17.25" customHeight="1">
      <c r="A813" s="19">
        <v>199408.0</v>
      </c>
      <c r="B813" s="26">
        <v>0.0438</v>
      </c>
      <c r="C813" s="26">
        <v>0.039547</v>
      </c>
      <c r="D813" s="27">
        <f t="shared" si="7"/>
        <v>-0.004253</v>
      </c>
      <c r="E813" s="28">
        <f t="shared" ref="E813:F813" si="823">LN(1+B813)</f>
        <v>0.04286790023</v>
      </c>
      <c r="F813" s="28">
        <f t="shared" si="823"/>
        <v>0.03878504134</v>
      </c>
      <c r="G813" s="27"/>
      <c r="H813" s="27"/>
      <c r="I813" s="28"/>
      <c r="J813" s="28"/>
      <c r="K813" s="28"/>
      <c r="L813" s="28"/>
      <c r="M813" s="29"/>
      <c r="N813" s="40"/>
      <c r="O813" s="40"/>
      <c r="P813" s="40"/>
      <c r="Y813" s="17"/>
      <c r="Z813" s="17"/>
      <c r="AA813" s="17"/>
      <c r="AL813" s="17"/>
      <c r="AM813" s="17"/>
      <c r="AN813" s="17"/>
      <c r="AO813" s="17"/>
    </row>
    <row r="814" ht="17.25" customHeight="1">
      <c r="A814" s="19">
        <v>199409.0</v>
      </c>
      <c r="B814" s="26">
        <v>-0.0194</v>
      </c>
      <c r="C814" s="26">
        <v>-2.09E-4</v>
      </c>
      <c r="D814" s="27">
        <f t="shared" si="7"/>
        <v>0.019191</v>
      </c>
      <c r="E814" s="28">
        <f t="shared" ref="E814:F814" si="824">LN(1+B814)</f>
        <v>-0.01959064977</v>
      </c>
      <c r="F814" s="28">
        <f t="shared" si="824"/>
        <v>-0.0002090218435</v>
      </c>
      <c r="G814" s="27"/>
      <c r="H814" s="27"/>
      <c r="I814" s="28"/>
      <c r="J814" s="28"/>
      <c r="K814" s="28"/>
      <c r="L814" s="28"/>
      <c r="M814" s="29"/>
      <c r="N814" s="40"/>
      <c r="O814" s="40"/>
      <c r="P814" s="40"/>
      <c r="Y814" s="17"/>
      <c r="Z814" s="17"/>
      <c r="AA814" s="17"/>
      <c r="AL814" s="17"/>
      <c r="AM814" s="17"/>
      <c r="AN814" s="17"/>
      <c r="AO814" s="17"/>
    </row>
    <row r="815" ht="17.25" customHeight="1">
      <c r="A815" s="19">
        <v>199410.0</v>
      </c>
      <c r="B815" s="26">
        <v>0.0172</v>
      </c>
      <c r="C815" s="26">
        <v>-0.015464</v>
      </c>
      <c r="D815" s="27">
        <f t="shared" si="7"/>
        <v>-0.032664</v>
      </c>
      <c r="E815" s="28">
        <f t="shared" ref="E815:F815" si="825">LN(1+B815)</f>
        <v>0.01705375457</v>
      </c>
      <c r="F815" s="28">
        <f t="shared" si="825"/>
        <v>-0.01558481479</v>
      </c>
      <c r="G815" s="27"/>
      <c r="H815" s="27"/>
      <c r="I815" s="28"/>
      <c r="J815" s="28"/>
      <c r="K815" s="28"/>
      <c r="L815" s="28"/>
      <c r="M815" s="29"/>
      <c r="N815" s="40"/>
      <c r="O815" s="40"/>
      <c r="P815" s="40"/>
      <c r="Y815" s="17"/>
      <c r="Z815" s="17"/>
      <c r="AA815" s="17"/>
      <c r="AL815" s="17"/>
      <c r="AM815" s="17"/>
      <c r="AN815" s="17"/>
      <c r="AO815" s="17"/>
    </row>
    <row r="816" ht="17.25" customHeight="1">
      <c r="A816" s="19">
        <v>199411.0</v>
      </c>
      <c r="B816" s="26">
        <v>-0.0367</v>
      </c>
      <c r="C816" s="26">
        <v>-0.036845</v>
      </c>
      <c r="D816" s="27">
        <f t="shared" si="7"/>
        <v>-0.000145</v>
      </c>
      <c r="E816" s="28">
        <f t="shared" ref="E816:F816" si="826">LN(1+B816)</f>
        <v>-0.03739038922</v>
      </c>
      <c r="F816" s="28">
        <f t="shared" si="826"/>
        <v>-0.03754092479</v>
      </c>
      <c r="G816" s="27"/>
      <c r="H816" s="27"/>
      <c r="I816" s="28"/>
      <c r="J816" s="28"/>
      <c r="K816" s="28"/>
      <c r="L816" s="28"/>
      <c r="M816" s="29"/>
      <c r="N816" s="40"/>
      <c r="O816" s="40"/>
      <c r="P816" s="40"/>
      <c r="Y816" s="17"/>
      <c r="Z816" s="17"/>
      <c r="AA816" s="17"/>
      <c r="AL816" s="17"/>
      <c r="AM816" s="17"/>
      <c r="AN816" s="17"/>
      <c r="AO816" s="17"/>
    </row>
    <row r="817" ht="17.25" customHeight="1">
      <c r="A817" s="19">
        <v>199412.0</v>
      </c>
      <c r="B817" s="26">
        <v>0.013</v>
      </c>
      <c r="C817" s="26">
        <v>0.015471</v>
      </c>
      <c r="D817" s="27">
        <f t="shared" si="7"/>
        <v>0.002471</v>
      </c>
      <c r="E817" s="28">
        <f t="shared" ref="E817:F817" si="827">LN(1+B817)</f>
        <v>0.01291622527</v>
      </c>
      <c r="F817" s="28">
        <f t="shared" si="827"/>
        <v>0.01535254427</v>
      </c>
      <c r="G817" s="27"/>
      <c r="H817" s="27"/>
      <c r="I817" s="28"/>
      <c r="J817" s="28"/>
      <c r="K817" s="28"/>
      <c r="L817" s="28"/>
      <c r="M817" s="29"/>
      <c r="N817" s="40"/>
      <c r="O817" s="40"/>
      <c r="P817" s="40"/>
      <c r="Y817" s="17"/>
      <c r="Z817" s="17"/>
      <c r="AA817" s="17"/>
      <c r="AL817" s="17"/>
      <c r="AM817" s="17"/>
      <c r="AN817" s="17"/>
      <c r="AO817" s="17"/>
    </row>
    <row r="818" ht="17.25" customHeight="1">
      <c r="A818" s="19">
        <v>199501.0</v>
      </c>
      <c r="B818" s="26">
        <v>0.0222</v>
      </c>
      <c r="C818" s="26">
        <v>0.008998</v>
      </c>
      <c r="D818" s="27">
        <f t="shared" si="7"/>
        <v>-0.013202</v>
      </c>
      <c r="E818" s="28">
        <f t="shared" ref="E818:F818" si="828">LN(1+B818)</f>
        <v>0.02195716735</v>
      </c>
      <c r="F818" s="28">
        <f t="shared" si="828"/>
        <v>0.008957759209</v>
      </c>
      <c r="G818" s="27"/>
      <c r="H818" s="27"/>
      <c r="I818" s="28"/>
      <c r="J818" s="28"/>
      <c r="K818" s="28"/>
      <c r="L818" s="28"/>
      <c r="M818" s="29"/>
      <c r="N818" s="40"/>
      <c r="O818" s="40"/>
      <c r="P818" s="40"/>
      <c r="Y818" s="17"/>
      <c r="Z818" s="17"/>
      <c r="AA818" s="17"/>
      <c r="AL818" s="17"/>
      <c r="AM818" s="17"/>
      <c r="AN818" s="17"/>
      <c r="AO818" s="17"/>
    </row>
    <row r="819" ht="17.25" customHeight="1">
      <c r="A819" s="19">
        <v>199502.0</v>
      </c>
      <c r="B819" s="26">
        <v>0.0403</v>
      </c>
      <c r="C819" s="26">
        <v>0.042537</v>
      </c>
      <c r="D819" s="27">
        <f t="shared" si="7"/>
        <v>0.002237</v>
      </c>
      <c r="E819" s="28">
        <f t="shared" ref="E819:F819" si="829">LN(1+B819)</f>
        <v>0.03950913309</v>
      </c>
      <c r="F819" s="28">
        <f t="shared" si="829"/>
        <v>0.04165716567</v>
      </c>
      <c r="G819" s="27"/>
      <c r="H819" s="27"/>
      <c r="I819" s="28"/>
      <c r="J819" s="28"/>
      <c r="K819" s="28"/>
      <c r="L819" s="28"/>
      <c r="M819" s="29"/>
      <c r="N819" s="40"/>
      <c r="O819" s="40"/>
      <c r="P819" s="40"/>
      <c r="Y819" s="17"/>
      <c r="Z819" s="17"/>
      <c r="AA819" s="17"/>
      <c r="AL819" s="17"/>
      <c r="AM819" s="17"/>
      <c r="AN819" s="17"/>
      <c r="AO819" s="17"/>
    </row>
    <row r="820" ht="17.25" customHeight="1">
      <c r="A820" s="19">
        <v>199503.0</v>
      </c>
      <c r="B820" s="26">
        <v>0.0265</v>
      </c>
      <c r="C820" s="26">
        <v>0.012955</v>
      </c>
      <c r="D820" s="27">
        <f t="shared" si="7"/>
        <v>-0.013545</v>
      </c>
      <c r="E820" s="28">
        <f t="shared" ref="E820:F820" si="830">LN(1+B820)</f>
        <v>0.02615495748</v>
      </c>
      <c r="F820" s="28">
        <f t="shared" si="830"/>
        <v>0.01287180177</v>
      </c>
      <c r="G820" s="27"/>
      <c r="H820" s="27"/>
      <c r="I820" s="28"/>
      <c r="J820" s="28"/>
      <c r="K820" s="28"/>
      <c r="L820" s="28"/>
      <c r="M820" s="29"/>
      <c r="N820" s="40"/>
      <c r="O820" s="40"/>
      <c r="P820" s="40"/>
      <c r="Y820" s="17"/>
      <c r="Z820" s="17"/>
      <c r="AA820" s="17"/>
      <c r="AL820" s="17"/>
      <c r="AM820" s="17"/>
      <c r="AN820" s="17"/>
      <c r="AO820" s="17"/>
    </row>
    <row r="821" ht="17.25" customHeight="1">
      <c r="A821" s="19">
        <v>199504.0</v>
      </c>
      <c r="B821" s="26">
        <v>0.0255</v>
      </c>
      <c r="C821" s="26">
        <v>0.033218</v>
      </c>
      <c r="D821" s="27">
        <f t="shared" si="7"/>
        <v>0.007718</v>
      </c>
      <c r="E821" s="28">
        <f t="shared" ref="E821:F821" si="831">LN(1+B821)</f>
        <v>0.02518029853</v>
      </c>
      <c r="F821" s="28">
        <f t="shared" si="831"/>
        <v>0.03267820369</v>
      </c>
      <c r="G821" s="27"/>
      <c r="H821" s="27"/>
      <c r="I821" s="28"/>
      <c r="J821" s="28"/>
      <c r="K821" s="28"/>
      <c r="L821" s="28"/>
      <c r="M821" s="29"/>
      <c r="N821" s="40"/>
      <c r="O821" s="40"/>
      <c r="P821" s="40"/>
      <c r="Y821" s="17"/>
      <c r="Z821" s="17"/>
      <c r="AA821" s="17"/>
      <c r="AL821" s="17"/>
      <c r="AM821" s="17"/>
      <c r="AN821" s="17"/>
      <c r="AO821" s="17"/>
    </row>
    <row r="822" ht="17.25" customHeight="1">
      <c r="A822" s="19">
        <v>199505.0</v>
      </c>
      <c r="B822" s="26">
        <v>0.0344</v>
      </c>
      <c r="C822" s="26">
        <v>0.02955</v>
      </c>
      <c r="D822" s="27">
        <f t="shared" si="7"/>
        <v>-0.00485</v>
      </c>
      <c r="E822" s="28">
        <f t="shared" ref="E822:F822" si="832">LN(1+B822)</f>
        <v>0.03382154848</v>
      </c>
      <c r="F822" s="28">
        <f t="shared" si="832"/>
        <v>0.02912181357</v>
      </c>
      <c r="G822" s="27"/>
      <c r="H822" s="27"/>
      <c r="I822" s="28"/>
      <c r="J822" s="28"/>
      <c r="K822" s="28"/>
      <c r="L822" s="28"/>
      <c r="M822" s="29"/>
      <c r="N822" s="40"/>
      <c r="O822" s="40"/>
      <c r="P822" s="40"/>
      <c r="Y822" s="17"/>
      <c r="Z822" s="17"/>
      <c r="AA822" s="17"/>
      <c r="AL822" s="17"/>
      <c r="AM822" s="17"/>
      <c r="AN822" s="17"/>
      <c r="AO822" s="17"/>
    </row>
    <row r="823" ht="17.25" customHeight="1">
      <c r="A823" s="19">
        <v>199506.0</v>
      </c>
      <c r="B823" s="26">
        <v>0.0319</v>
      </c>
      <c r="C823" s="26">
        <v>0.043521</v>
      </c>
      <c r="D823" s="27">
        <f t="shared" si="7"/>
        <v>0.011621</v>
      </c>
      <c r="E823" s="28">
        <f t="shared" ref="E823:F823" si="833">LN(1+B823)</f>
        <v>0.03140176314</v>
      </c>
      <c r="F823" s="28">
        <f t="shared" si="833"/>
        <v>0.04260057191</v>
      </c>
      <c r="G823" s="27"/>
      <c r="H823" s="27"/>
      <c r="I823" s="28"/>
      <c r="J823" s="28"/>
      <c r="K823" s="28"/>
      <c r="L823" s="28"/>
      <c r="M823" s="29"/>
      <c r="N823" s="40"/>
      <c r="O823" s="40"/>
      <c r="P823" s="40"/>
      <c r="Y823" s="17"/>
      <c r="Z823" s="17"/>
      <c r="AA823" s="17"/>
      <c r="AL823" s="17"/>
      <c r="AM823" s="17"/>
      <c r="AN823" s="17"/>
      <c r="AO823" s="17"/>
    </row>
    <row r="824" ht="17.25" customHeight="1">
      <c r="A824" s="19">
        <v>199507.0</v>
      </c>
      <c r="B824" s="26">
        <v>0.0417</v>
      </c>
      <c r="C824" s="26">
        <v>0.048239</v>
      </c>
      <c r="D824" s="27">
        <f t="shared" si="7"/>
        <v>0.006539</v>
      </c>
      <c r="E824" s="28">
        <f t="shared" ref="E824:F824" si="834">LN(1+B824)</f>
        <v>0.04085399401</v>
      </c>
      <c r="F824" s="28">
        <f t="shared" si="834"/>
        <v>0.04711161333</v>
      </c>
      <c r="G824" s="27"/>
      <c r="H824" s="27"/>
      <c r="I824" s="28"/>
      <c r="J824" s="28"/>
      <c r="K824" s="28"/>
      <c r="L824" s="28"/>
      <c r="M824" s="29"/>
      <c r="N824" s="40"/>
      <c r="O824" s="40"/>
      <c r="P824" s="40"/>
      <c r="Y824" s="17"/>
      <c r="Z824" s="17"/>
      <c r="AA824" s="17"/>
      <c r="AL824" s="17"/>
      <c r="AM824" s="17"/>
      <c r="AN824" s="17"/>
      <c r="AO824" s="17"/>
    </row>
    <row r="825" ht="17.25" customHeight="1">
      <c r="A825" s="19">
        <v>199508.0</v>
      </c>
      <c r="B825" s="26">
        <v>0.0102</v>
      </c>
      <c r="C825" s="26">
        <v>0.039387</v>
      </c>
      <c r="D825" s="27">
        <f t="shared" si="7"/>
        <v>0.029187</v>
      </c>
      <c r="E825" s="28">
        <f t="shared" ref="E825:F825" si="835">LN(1+B825)</f>
        <v>0.01014833105</v>
      </c>
      <c r="F825" s="28">
        <f t="shared" si="835"/>
        <v>0.0386311163</v>
      </c>
      <c r="G825" s="27"/>
      <c r="H825" s="27"/>
      <c r="I825" s="28"/>
      <c r="J825" s="28"/>
      <c r="K825" s="28"/>
      <c r="L825" s="28"/>
      <c r="M825" s="29"/>
      <c r="N825" s="40"/>
      <c r="O825" s="40"/>
      <c r="P825" s="40"/>
      <c r="Y825" s="17"/>
      <c r="Z825" s="17"/>
      <c r="AA825" s="17"/>
      <c r="AL825" s="17"/>
      <c r="AM825" s="17"/>
      <c r="AN825" s="17"/>
      <c r="AO825" s="17"/>
    </row>
    <row r="826" ht="17.25" customHeight="1">
      <c r="A826" s="19">
        <v>199509.0</v>
      </c>
      <c r="B826" s="26">
        <v>0.0378</v>
      </c>
      <c r="C826" s="26">
        <v>0.016687</v>
      </c>
      <c r="D826" s="27">
        <f t="shared" si="7"/>
        <v>-0.021113</v>
      </c>
      <c r="E826" s="28">
        <f t="shared" ref="E826:F826" si="836">LN(1+B826)</f>
        <v>0.03710308795</v>
      </c>
      <c r="F826" s="28">
        <f t="shared" si="836"/>
        <v>0.01654930175</v>
      </c>
      <c r="G826" s="27"/>
      <c r="H826" s="27"/>
      <c r="I826" s="28"/>
      <c r="J826" s="28"/>
      <c r="K826" s="28"/>
      <c r="L826" s="28"/>
      <c r="M826" s="29"/>
      <c r="N826" s="40"/>
      <c r="O826" s="40"/>
      <c r="P826" s="40"/>
      <c r="Y826" s="17"/>
      <c r="Z826" s="17"/>
      <c r="AA826" s="17"/>
      <c r="AL826" s="17"/>
      <c r="AM826" s="17"/>
      <c r="AN826" s="17"/>
      <c r="AO826" s="17"/>
    </row>
    <row r="827" ht="17.25" customHeight="1">
      <c r="A827" s="19">
        <v>199510.0</v>
      </c>
      <c r="B827" s="26">
        <v>-0.0105</v>
      </c>
      <c r="C827" s="26">
        <v>-0.038152</v>
      </c>
      <c r="D827" s="27">
        <f t="shared" si="7"/>
        <v>-0.027652</v>
      </c>
      <c r="E827" s="28">
        <f t="shared" ref="E827:F827" si="837">LN(1+B827)</f>
        <v>-0.01055551394</v>
      </c>
      <c r="F827" s="28">
        <f t="shared" si="837"/>
        <v>-0.03889884496</v>
      </c>
      <c r="G827" s="27"/>
      <c r="H827" s="27"/>
      <c r="I827" s="28"/>
      <c r="J827" s="28"/>
      <c r="K827" s="28"/>
      <c r="L827" s="28"/>
      <c r="M827" s="29"/>
      <c r="N827" s="40"/>
      <c r="O827" s="40"/>
      <c r="P827" s="40"/>
      <c r="Y827" s="17"/>
      <c r="Z827" s="17"/>
      <c r="AA827" s="17"/>
      <c r="AL827" s="17"/>
      <c r="AM827" s="17"/>
      <c r="AN827" s="17"/>
      <c r="AO827" s="17"/>
    </row>
    <row r="828" ht="17.25" customHeight="1">
      <c r="A828" s="19">
        <v>199511.0</v>
      </c>
      <c r="B828" s="26">
        <v>0.0438</v>
      </c>
      <c r="C828" s="26">
        <v>0.037025</v>
      </c>
      <c r="D828" s="27">
        <f t="shared" si="7"/>
        <v>-0.006775</v>
      </c>
      <c r="E828" s="28">
        <f t="shared" ref="E828:F828" si="838">LN(1+B828)</f>
        <v>0.04286790023</v>
      </c>
      <c r="F828" s="28">
        <f t="shared" si="838"/>
        <v>0.03635603696</v>
      </c>
      <c r="G828" s="27"/>
      <c r="H828" s="27"/>
      <c r="I828" s="28"/>
      <c r="J828" s="28"/>
      <c r="K828" s="28"/>
      <c r="L828" s="28"/>
      <c r="M828" s="29"/>
      <c r="N828" s="40"/>
      <c r="O828" s="40"/>
      <c r="P828" s="40"/>
      <c r="Y828" s="17"/>
      <c r="Z828" s="17"/>
      <c r="AA828" s="17"/>
      <c r="AL828" s="17"/>
      <c r="AM828" s="17"/>
      <c r="AN828" s="17"/>
      <c r="AO828" s="17"/>
    </row>
    <row r="829" ht="17.25" customHeight="1">
      <c r="A829" s="19">
        <v>199512.0</v>
      </c>
      <c r="B829" s="26">
        <v>0.0152</v>
      </c>
      <c r="C829" s="26">
        <v>0.022547</v>
      </c>
      <c r="D829" s="27">
        <f t="shared" si="7"/>
        <v>0.007347</v>
      </c>
      <c r="E829" s="28">
        <f t="shared" ref="E829:F829" si="839">LN(1+B829)</f>
        <v>0.01508563742</v>
      </c>
      <c r="F829" s="28">
        <f t="shared" si="839"/>
        <v>0.02229657365</v>
      </c>
      <c r="G829" s="27"/>
      <c r="H829" s="27"/>
      <c r="I829" s="28"/>
      <c r="J829" s="28"/>
      <c r="K829" s="28"/>
      <c r="L829" s="28"/>
      <c r="M829" s="29"/>
      <c r="N829" s="40"/>
      <c r="O829" s="40"/>
      <c r="P829" s="40"/>
      <c r="Y829" s="17"/>
      <c r="Z829" s="17"/>
      <c r="AA829" s="17"/>
      <c r="AL829" s="17"/>
      <c r="AM829" s="17"/>
      <c r="AN829" s="17"/>
      <c r="AO829" s="17"/>
    </row>
    <row r="830" ht="17.25" customHeight="1">
      <c r="A830" s="19">
        <v>199601.0</v>
      </c>
      <c r="B830" s="26">
        <v>0.0269</v>
      </c>
      <c r="C830" s="26">
        <v>0.006887</v>
      </c>
      <c r="D830" s="27">
        <f t="shared" si="7"/>
        <v>-0.020013</v>
      </c>
      <c r="E830" s="28">
        <f t="shared" ref="E830:F830" si="840">LN(1+B830)</f>
        <v>0.02654455522</v>
      </c>
      <c r="F830" s="28">
        <f t="shared" si="840"/>
        <v>0.006863392941</v>
      </c>
      <c r="G830" s="27"/>
      <c r="H830" s="27"/>
      <c r="I830" s="28"/>
      <c r="J830" s="28"/>
      <c r="K830" s="28"/>
      <c r="L830" s="28"/>
      <c r="M830" s="29"/>
      <c r="N830" s="40"/>
      <c r="O830" s="40"/>
      <c r="P830" s="40"/>
      <c r="Y830" s="17"/>
      <c r="Z830" s="17"/>
      <c r="AA830" s="17"/>
      <c r="AL830" s="17"/>
      <c r="AM830" s="17"/>
      <c r="AN830" s="17"/>
      <c r="AO830" s="17"/>
    </row>
    <row r="831" ht="17.25" customHeight="1">
      <c r="A831" s="19">
        <v>199602.0</v>
      </c>
      <c r="B831" s="26">
        <v>0.0172</v>
      </c>
      <c r="C831" s="26">
        <v>0.027796</v>
      </c>
      <c r="D831" s="27">
        <f t="shared" si="7"/>
        <v>0.010596</v>
      </c>
      <c r="E831" s="28">
        <f t="shared" ref="E831:F831" si="841">LN(1+B831)</f>
        <v>0.01705375457</v>
      </c>
      <c r="F831" s="28">
        <f t="shared" si="841"/>
        <v>0.02741670376</v>
      </c>
      <c r="G831" s="27"/>
      <c r="H831" s="27"/>
      <c r="I831" s="28"/>
      <c r="J831" s="28"/>
      <c r="K831" s="28"/>
      <c r="L831" s="28"/>
      <c r="M831" s="29"/>
      <c r="N831" s="40"/>
      <c r="O831" s="40"/>
      <c r="P831" s="40"/>
      <c r="Y831" s="17"/>
      <c r="Z831" s="17"/>
      <c r="AA831" s="17"/>
      <c r="AL831" s="17"/>
      <c r="AM831" s="17"/>
      <c r="AN831" s="17"/>
      <c r="AO831" s="17"/>
    </row>
    <row r="832" ht="17.25" customHeight="1">
      <c r="A832" s="19">
        <v>199603.0</v>
      </c>
      <c r="B832" s="26">
        <v>0.0112</v>
      </c>
      <c r="C832" s="26">
        <v>0.026298</v>
      </c>
      <c r="D832" s="27">
        <f t="shared" si="7"/>
        <v>0.015098</v>
      </c>
      <c r="E832" s="28">
        <f t="shared" ref="E832:F832" si="842">LN(1+B832)</f>
        <v>0.01113774441</v>
      </c>
      <c r="F832" s="28">
        <f t="shared" si="842"/>
        <v>0.02595815292</v>
      </c>
      <c r="G832" s="27"/>
      <c r="H832" s="27"/>
      <c r="I832" s="28"/>
      <c r="J832" s="28"/>
      <c r="K832" s="28"/>
      <c r="L832" s="28"/>
      <c r="M832" s="29"/>
      <c r="N832" s="40"/>
      <c r="O832" s="40"/>
      <c r="P832" s="40"/>
      <c r="Y832" s="17"/>
      <c r="Z832" s="17"/>
      <c r="AA832" s="17"/>
      <c r="AL832" s="17"/>
      <c r="AM832" s="17"/>
      <c r="AN832" s="17"/>
      <c r="AO832" s="17"/>
    </row>
    <row r="833" ht="17.25" customHeight="1">
      <c r="A833" s="19">
        <v>199604.0</v>
      </c>
      <c r="B833" s="26">
        <v>0.0252</v>
      </c>
      <c r="C833" s="26">
        <v>0.046315</v>
      </c>
      <c r="D833" s="27">
        <f t="shared" si="7"/>
        <v>0.021115</v>
      </c>
      <c r="E833" s="28">
        <f t="shared" ref="E833:F833" si="843">LN(1+B833)</f>
        <v>0.02488771551</v>
      </c>
      <c r="F833" s="28">
        <f t="shared" si="843"/>
        <v>0.04527446753</v>
      </c>
      <c r="G833" s="27"/>
      <c r="H833" s="27"/>
      <c r="I833" s="28"/>
      <c r="J833" s="28"/>
      <c r="K833" s="28"/>
      <c r="L833" s="28"/>
      <c r="M833" s="29"/>
      <c r="N833" s="40"/>
      <c r="O833" s="40"/>
      <c r="P833" s="40"/>
      <c r="Y833" s="17"/>
      <c r="Z833" s="17"/>
      <c r="AA833" s="17"/>
      <c r="AL833" s="17"/>
      <c r="AM833" s="17"/>
      <c r="AN833" s="17"/>
      <c r="AO833" s="17"/>
    </row>
    <row r="834" ht="17.25" customHeight="1">
      <c r="A834" s="19">
        <v>199605.0</v>
      </c>
      <c r="B834" s="26">
        <v>0.0278</v>
      </c>
      <c r="C834" s="26">
        <v>0.053554</v>
      </c>
      <c r="D834" s="27">
        <f t="shared" si="7"/>
        <v>0.025754</v>
      </c>
      <c r="E834" s="28">
        <f t="shared" ref="E834:F834" si="844">LN(1+B834)</f>
        <v>0.02742059558</v>
      </c>
      <c r="F834" s="28">
        <f t="shared" si="844"/>
        <v>0.05216921066</v>
      </c>
      <c r="G834" s="27"/>
      <c r="H834" s="27"/>
      <c r="I834" s="28"/>
      <c r="J834" s="28"/>
      <c r="K834" s="28"/>
      <c r="L834" s="28"/>
      <c r="M834" s="29"/>
      <c r="N834" s="40"/>
      <c r="O834" s="40"/>
      <c r="P834" s="40"/>
      <c r="Y834" s="17"/>
      <c r="Z834" s="17"/>
      <c r="AA834" s="17"/>
      <c r="AL834" s="17"/>
      <c r="AM834" s="17"/>
      <c r="AN834" s="17"/>
      <c r="AO834" s="17"/>
    </row>
    <row r="835" ht="17.25" customHeight="1">
      <c r="A835" s="19">
        <v>199606.0</v>
      </c>
      <c r="B835" s="26">
        <v>-0.0074</v>
      </c>
      <c r="C835" s="26">
        <v>-0.023838</v>
      </c>
      <c r="D835" s="27">
        <f t="shared" si="7"/>
        <v>-0.016438</v>
      </c>
      <c r="E835" s="28">
        <f t="shared" ref="E835:F835" si="845">LN(1+B835)</f>
        <v>-0.007427515829</v>
      </c>
      <c r="F835" s="28">
        <f t="shared" si="845"/>
        <v>-0.02412672274</v>
      </c>
      <c r="G835" s="27"/>
      <c r="H835" s="27"/>
      <c r="I835" s="28"/>
      <c r="J835" s="28"/>
      <c r="K835" s="28"/>
      <c r="L835" s="28"/>
      <c r="M835" s="29"/>
      <c r="N835" s="40"/>
      <c r="O835" s="40"/>
      <c r="P835" s="40"/>
      <c r="Y835" s="17"/>
      <c r="Z835" s="17"/>
      <c r="AA835" s="17"/>
      <c r="AL835" s="17"/>
      <c r="AM835" s="17"/>
      <c r="AN835" s="17"/>
      <c r="AO835" s="17"/>
    </row>
    <row r="836" ht="17.25" customHeight="1">
      <c r="A836" s="19">
        <v>199607.0</v>
      </c>
      <c r="B836" s="26">
        <v>-0.0552</v>
      </c>
      <c r="C836" s="26">
        <v>-0.054644</v>
      </c>
      <c r="D836" s="27">
        <f t="shared" si="7"/>
        <v>0.000556</v>
      </c>
      <c r="E836" s="28">
        <f t="shared" ref="E836:F836" si="846">LN(1+B836)</f>
        <v>-0.0567820141</v>
      </c>
      <c r="F836" s="28">
        <f t="shared" si="846"/>
        <v>-0.05619370285</v>
      </c>
      <c r="G836" s="27"/>
      <c r="H836" s="27"/>
      <c r="I836" s="28"/>
      <c r="J836" s="28"/>
      <c r="K836" s="28"/>
      <c r="L836" s="28"/>
      <c r="M836" s="29"/>
      <c r="N836" s="40"/>
      <c r="O836" s="40"/>
      <c r="P836" s="40"/>
      <c r="Y836" s="17"/>
      <c r="Z836" s="17"/>
      <c r="AA836" s="17"/>
      <c r="AL836" s="17"/>
      <c r="AM836" s="17"/>
      <c r="AN836" s="17"/>
      <c r="AO836" s="17"/>
    </row>
    <row r="837" ht="17.25" customHeight="1">
      <c r="A837" s="19">
        <v>199608.0</v>
      </c>
      <c r="B837" s="26">
        <v>0.0318</v>
      </c>
      <c r="C837" s="26">
        <v>0.044876</v>
      </c>
      <c r="D837" s="27">
        <f t="shared" si="7"/>
        <v>0.013076</v>
      </c>
      <c r="E837" s="28">
        <f t="shared" ref="E837:F837" si="847">LN(1+B837)</f>
        <v>0.03130484983</v>
      </c>
      <c r="F837" s="28">
        <f t="shared" si="847"/>
        <v>0.04389821809</v>
      </c>
      <c r="G837" s="27"/>
      <c r="H837" s="27"/>
      <c r="I837" s="28"/>
      <c r="J837" s="28"/>
      <c r="K837" s="28"/>
      <c r="L837" s="28"/>
      <c r="M837" s="29"/>
      <c r="N837" s="40"/>
      <c r="O837" s="40"/>
      <c r="P837" s="40"/>
      <c r="Y837" s="17"/>
      <c r="Z837" s="17"/>
      <c r="AA837" s="17"/>
      <c r="AL837" s="17"/>
      <c r="AM837" s="17"/>
      <c r="AN837" s="17"/>
      <c r="AO837" s="17"/>
    </row>
    <row r="838" ht="17.25" customHeight="1">
      <c r="A838" s="19">
        <v>199609.0</v>
      </c>
      <c r="B838" s="26">
        <v>0.0545</v>
      </c>
      <c r="C838" s="26">
        <v>0.032759</v>
      </c>
      <c r="D838" s="27">
        <f t="shared" si="7"/>
        <v>-0.021741</v>
      </c>
      <c r="E838" s="28">
        <f t="shared" ref="E838:F838" si="848">LN(1+B838)</f>
        <v>0.05306672094</v>
      </c>
      <c r="F838" s="28">
        <f t="shared" si="848"/>
        <v>0.03223386185</v>
      </c>
      <c r="G838" s="27"/>
      <c r="H838" s="27"/>
      <c r="I838" s="28"/>
      <c r="J838" s="28"/>
      <c r="K838" s="28"/>
      <c r="L838" s="28"/>
      <c r="M838" s="29"/>
      <c r="N838" s="40"/>
      <c r="O838" s="40"/>
      <c r="P838" s="40"/>
      <c r="Y838" s="17"/>
      <c r="Z838" s="17"/>
      <c r="AA838" s="17"/>
      <c r="AL838" s="17"/>
      <c r="AM838" s="17"/>
      <c r="AN838" s="17"/>
      <c r="AO838" s="17"/>
    </row>
    <row r="839" ht="17.25" customHeight="1">
      <c r="A839" s="19">
        <v>199610.0</v>
      </c>
      <c r="B839" s="26">
        <v>0.0128</v>
      </c>
      <c r="C839" s="26">
        <v>0.009932</v>
      </c>
      <c r="D839" s="27">
        <f t="shared" si="7"/>
        <v>-0.002868</v>
      </c>
      <c r="E839" s="28">
        <f t="shared" ref="E839:F839" si="849">LN(1+B839)</f>
        <v>0.01271877241</v>
      </c>
      <c r="F839" s="28">
        <f t="shared" si="849"/>
        <v>0.009883001854</v>
      </c>
      <c r="G839" s="27"/>
      <c r="H839" s="27"/>
      <c r="I839" s="28"/>
      <c r="J839" s="28"/>
      <c r="K839" s="28"/>
      <c r="L839" s="28"/>
      <c r="M839" s="29"/>
      <c r="N839" s="40"/>
      <c r="O839" s="40"/>
      <c r="P839" s="40"/>
      <c r="Y839" s="17"/>
      <c r="Z839" s="17"/>
      <c r="AA839" s="17"/>
      <c r="AL839" s="17"/>
      <c r="AM839" s="17"/>
      <c r="AN839" s="17"/>
      <c r="AO839" s="17"/>
    </row>
    <row r="840" ht="17.25" customHeight="1">
      <c r="A840" s="19">
        <v>199611.0</v>
      </c>
      <c r="B840" s="26">
        <v>0.0666</v>
      </c>
      <c r="C840" s="26">
        <v>0.039288</v>
      </c>
      <c r="D840" s="27">
        <f t="shared" si="7"/>
        <v>-0.027312</v>
      </c>
      <c r="E840" s="28">
        <f t="shared" ref="E840:F840" si="850">LN(1+B840)</f>
        <v>0.06447601918</v>
      </c>
      <c r="F840" s="28">
        <f t="shared" si="850"/>
        <v>0.03853586331</v>
      </c>
      <c r="G840" s="27"/>
      <c r="H840" s="27"/>
      <c r="I840" s="28"/>
      <c r="J840" s="28"/>
      <c r="K840" s="28"/>
      <c r="L840" s="28"/>
      <c r="M840" s="29"/>
      <c r="N840" s="40"/>
      <c r="O840" s="40"/>
      <c r="P840" s="40"/>
      <c r="Y840" s="17"/>
      <c r="Z840" s="17"/>
      <c r="AA840" s="17"/>
      <c r="AL840" s="17"/>
      <c r="AM840" s="17"/>
      <c r="AN840" s="17"/>
      <c r="AO840" s="17"/>
    </row>
    <row r="841" ht="17.25" customHeight="1">
      <c r="A841" s="19">
        <v>199612.0</v>
      </c>
      <c r="B841" s="26">
        <v>-0.0124</v>
      </c>
      <c r="C841" s="26">
        <v>0.022704</v>
      </c>
      <c r="D841" s="27">
        <f t="shared" si="7"/>
        <v>0.035104</v>
      </c>
      <c r="E841" s="28">
        <f t="shared" ref="E841:F841" si="851">LN(1+B841)</f>
        <v>-0.01247752151</v>
      </c>
      <c r="F841" s="28">
        <f t="shared" si="851"/>
        <v>0.02245010004</v>
      </c>
      <c r="G841" s="27"/>
      <c r="H841" s="27"/>
      <c r="I841" s="28"/>
      <c r="J841" s="28"/>
      <c r="K841" s="28"/>
      <c r="L841" s="28"/>
      <c r="M841" s="29"/>
      <c r="N841" s="40"/>
      <c r="O841" s="40"/>
      <c r="P841" s="40"/>
      <c r="Y841" s="17"/>
      <c r="Z841" s="17"/>
      <c r="AA841" s="17"/>
      <c r="AL841" s="17"/>
      <c r="AM841" s="17"/>
      <c r="AN841" s="17"/>
      <c r="AO841" s="17"/>
    </row>
    <row r="842" ht="17.25" customHeight="1">
      <c r="A842" s="19">
        <v>199701.0</v>
      </c>
      <c r="B842" s="26">
        <v>0.0544</v>
      </c>
      <c r="C842" s="26">
        <v>0.029067</v>
      </c>
      <c r="D842" s="27">
        <f t="shared" si="7"/>
        <v>-0.025333</v>
      </c>
      <c r="E842" s="28">
        <f t="shared" ref="E842:F842" si="852">LN(1+B842)</f>
        <v>0.05297188477</v>
      </c>
      <c r="F842" s="28">
        <f t="shared" si="852"/>
        <v>0.02865256649</v>
      </c>
      <c r="G842" s="27"/>
      <c r="H842" s="27"/>
      <c r="I842" s="28"/>
      <c r="J842" s="28"/>
      <c r="K842" s="28"/>
      <c r="L842" s="28"/>
      <c r="M842" s="29"/>
      <c r="N842" s="40"/>
      <c r="O842" s="40"/>
      <c r="P842" s="40"/>
      <c r="Y842" s="17"/>
      <c r="Z842" s="17"/>
      <c r="AA842" s="17"/>
      <c r="AL842" s="17"/>
      <c r="AM842" s="17"/>
      <c r="AN842" s="17"/>
      <c r="AO842" s="17"/>
    </row>
    <row r="843" ht="17.25" customHeight="1">
      <c r="A843" s="19">
        <v>199702.0</v>
      </c>
      <c r="B843" s="26">
        <v>-0.001</v>
      </c>
      <c r="C843" s="26">
        <v>0.012125</v>
      </c>
      <c r="D843" s="27">
        <f t="shared" si="7"/>
        <v>0.013125</v>
      </c>
      <c r="E843" s="28">
        <f t="shared" ref="E843:F843" si="853">LN(1+B843)</f>
        <v>-0.001000500334</v>
      </c>
      <c r="F843" s="28">
        <f t="shared" si="853"/>
        <v>0.01205208102</v>
      </c>
      <c r="G843" s="27"/>
      <c r="H843" s="27"/>
      <c r="I843" s="28"/>
      <c r="J843" s="28"/>
      <c r="K843" s="28"/>
      <c r="L843" s="28"/>
      <c r="M843" s="29"/>
      <c r="N843" s="40"/>
      <c r="O843" s="40"/>
      <c r="P843" s="40"/>
      <c r="Y843" s="17"/>
      <c r="Z843" s="17"/>
      <c r="AA843" s="17"/>
      <c r="AL843" s="17"/>
      <c r="AM843" s="17"/>
      <c r="AN843" s="17"/>
      <c r="AO843" s="17"/>
    </row>
    <row r="844" ht="17.25" customHeight="1">
      <c r="A844" s="19">
        <v>199703.0</v>
      </c>
      <c r="B844" s="26">
        <v>-0.046</v>
      </c>
      <c r="C844" s="26">
        <v>-0.01806</v>
      </c>
      <c r="D844" s="27">
        <f t="shared" si="7"/>
        <v>0.02794</v>
      </c>
      <c r="E844" s="28">
        <f t="shared" ref="E844:F844" si="854">LN(1+B844)</f>
        <v>-0.04709160753</v>
      </c>
      <c r="F844" s="28">
        <f t="shared" si="854"/>
        <v>-0.01822507229</v>
      </c>
      <c r="G844" s="27"/>
      <c r="H844" s="27"/>
      <c r="I844" s="28"/>
      <c r="J844" s="28"/>
      <c r="K844" s="28"/>
      <c r="L844" s="28"/>
      <c r="M844" s="29"/>
      <c r="N844" s="40"/>
      <c r="O844" s="40"/>
      <c r="P844" s="40"/>
      <c r="Y844" s="17"/>
      <c r="Z844" s="17"/>
      <c r="AA844" s="17"/>
      <c r="AL844" s="17"/>
      <c r="AM844" s="17"/>
      <c r="AN844" s="17"/>
      <c r="AO844" s="17"/>
    </row>
    <row r="845" ht="17.25" customHeight="1">
      <c r="A845" s="19">
        <v>199704.0</v>
      </c>
      <c r="B845" s="26">
        <v>0.0447</v>
      </c>
      <c r="C845" s="26">
        <v>-0.004489</v>
      </c>
      <c r="D845" s="27">
        <f t="shared" si="7"/>
        <v>-0.049189</v>
      </c>
      <c r="E845" s="28">
        <f t="shared" ref="E845:F845" si="855">LN(1+B845)</f>
        <v>0.04372976286</v>
      </c>
      <c r="F845" s="28">
        <f t="shared" si="855"/>
        <v>-0.004499105815</v>
      </c>
      <c r="G845" s="27"/>
      <c r="H845" s="27"/>
      <c r="I845" s="28"/>
      <c r="J845" s="28"/>
      <c r="K845" s="28"/>
      <c r="L845" s="28"/>
      <c r="M845" s="29"/>
      <c r="N845" s="40"/>
      <c r="O845" s="40"/>
      <c r="P845" s="40"/>
      <c r="Y845" s="17"/>
      <c r="Z845" s="17"/>
      <c r="AA845" s="17"/>
      <c r="AL845" s="17"/>
      <c r="AM845" s="17"/>
      <c r="AN845" s="17"/>
      <c r="AO845" s="17"/>
    </row>
    <row r="846" ht="17.25" customHeight="1">
      <c r="A846" s="19">
        <v>199705.0</v>
      </c>
      <c r="B846" s="26">
        <v>0.0723</v>
      </c>
      <c r="C846" s="26">
        <v>0.084213</v>
      </c>
      <c r="D846" s="27">
        <f t="shared" si="7"/>
        <v>0.011913</v>
      </c>
      <c r="E846" s="28">
        <f t="shared" ref="E846:F846" si="856">LN(1+B846)</f>
        <v>0.06980587424</v>
      </c>
      <c r="F846" s="28">
        <f t="shared" si="856"/>
        <v>0.08085437818</v>
      </c>
      <c r="G846" s="27"/>
      <c r="H846" s="27"/>
      <c r="I846" s="28"/>
      <c r="J846" s="28"/>
      <c r="K846" s="28"/>
      <c r="L846" s="28"/>
      <c r="M846" s="29"/>
      <c r="N846" s="40"/>
      <c r="O846" s="40"/>
      <c r="P846" s="40"/>
      <c r="Y846" s="17"/>
      <c r="Z846" s="17"/>
      <c r="AA846" s="17"/>
      <c r="AL846" s="17"/>
      <c r="AM846" s="17"/>
      <c r="AN846" s="17"/>
      <c r="AO846" s="17"/>
    </row>
    <row r="847" ht="17.25" customHeight="1">
      <c r="A847" s="19">
        <v>199706.0</v>
      </c>
      <c r="B847" s="26">
        <v>0.0447</v>
      </c>
      <c r="C847" s="26">
        <v>0.069037</v>
      </c>
      <c r="D847" s="27">
        <f t="shared" si="7"/>
        <v>0.024337</v>
      </c>
      <c r="E847" s="28">
        <f t="shared" ref="E847:F847" si="857">LN(1+B847)</f>
        <v>0.04372976286</v>
      </c>
      <c r="F847" s="28">
        <f t="shared" si="857"/>
        <v>0.06675824323</v>
      </c>
      <c r="G847" s="27"/>
      <c r="H847" s="27"/>
      <c r="I847" s="28"/>
      <c r="J847" s="28"/>
      <c r="K847" s="28"/>
      <c r="L847" s="28"/>
      <c r="M847" s="29"/>
      <c r="N847" s="40"/>
      <c r="O847" s="40"/>
      <c r="P847" s="40"/>
      <c r="Y847" s="17"/>
      <c r="Z847" s="17"/>
      <c r="AA847" s="17"/>
      <c r="AL847" s="17"/>
      <c r="AM847" s="17"/>
      <c r="AN847" s="17"/>
      <c r="AO847" s="17"/>
    </row>
    <row r="848" ht="17.25" customHeight="1">
      <c r="A848" s="19">
        <v>199707.0</v>
      </c>
      <c r="B848" s="26">
        <v>0.0776</v>
      </c>
      <c r="C848" s="26">
        <v>0.055703</v>
      </c>
      <c r="D848" s="27">
        <f t="shared" si="7"/>
        <v>-0.021897</v>
      </c>
      <c r="E848" s="28">
        <f t="shared" ref="E848:F848" si="858">LN(1+B848)</f>
        <v>0.07473634611</v>
      </c>
      <c r="F848" s="28">
        <f t="shared" si="858"/>
        <v>0.05420689573</v>
      </c>
      <c r="G848" s="27"/>
      <c r="H848" s="27"/>
      <c r="I848" s="28"/>
      <c r="J848" s="28"/>
      <c r="K848" s="28"/>
      <c r="L848" s="28"/>
      <c r="M848" s="29"/>
      <c r="N848" s="40"/>
      <c r="O848" s="40"/>
      <c r="P848" s="40"/>
      <c r="Y848" s="17"/>
      <c r="Z848" s="17"/>
      <c r="AA848" s="17"/>
      <c r="AL848" s="17"/>
      <c r="AM848" s="17"/>
      <c r="AN848" s="17"/>
      <c r="AO848" s="17"/>
    </row>
    <row r="849" ht="17.25" customHeight="1">
      <c r="A849" s="19">
        <v>199708.0</v>
      </c>
      <c r="B849" s="26">
        <v>-0.0374</v>
      </c>
      <c r="C849" s="26">
        <v>0.030223</v>
      </c>
      <c r="D849" s="27">
        <f t="shared" si="7"/>
        <v>0.067623</v>
      </c>
      <c r="E849" s="28">
        <f t="shared" ref="E849:F849" si="859">LN(1+B849)</f>
        <v>-0.03811732211</v>
      </c>
      <c r="F849" s="28">
        <f t="shared" si="859"/>
        <v>0.02977528366</v>
      </c>
      <c r="G849" s="27"/>
      <c r="H849" s="27"/>
      <c r="I849" s="28"/>
      <c r="J849" s="28"/>
      <c r="K849" s="28"/>
      <c r="L849" s="28"/>
      <c r="M849" s="29"/>
      <c r="N849" s="40"/>
      <c r="O849" s="40"/>
      <c r="P849" s="40"/>
      <c r="Y849" s="17"/>
      <c r="Z849" s="17"/>
      <c r="AA849" s="17"/>
      <c r="AL849" s="17"/>
      <c r="AM849" s="17"/>
      <c r="AN849" s="17"/>
      <c r="AO849" s="17"/>
    </row>
    <row r="850" ht="17.25" customHeight="1">
      <c r="A850" s="19">
        <v>199709.0</v>
      </c>
      <c r="B850" s="26">
        <v>0.0579</v>
      </c>
      <c r="C850" s="26">
        <v>0.082867</v>
      </c>
      <c r="D850" s="27">
        <f t="shared" si="7"/>
        <v>0.024967</v>
      </c>
      <c r="E850" s="28">
        <f t="shared" ref="E850:F850" si="860">LN(1+B850)</f>
        <v>0.05628581101</v>
      </c>
      <c r="F850" s="28">
        <f t="shared" si="860"/>
        <v>0.07961215346</v>
      </c>
      <c r="G850" s="27"/>
      <c r="H850" s="27"/>
      <c r="I850" s="28"/>
      <c r="J850" s="28"/>
      <c r="K850" s="28"/>
      <c r="L850" s="28"/>
      <c r="M850" s="29"/>
      <c r="N850" s="40"/>
      <c r="O850" s="40"/>
      <c r="P850" s="40"/>
      <c r="Y850" s="17"/>
      <c r="Z850" s="17"/>
      <c r="AA850" s="17"/>
      <c r="AL850" s="17"/>
      <c r="AM850" s="17"/>
      <c r="AN850" s="17"/>
      <c r="AO850" s="17"/>
    </row>
    <row r="851" ht="17.25" customHeight="1">
      <c r="A851" s="19">
        <v>199710.0</v>
      </c>
      <c r="B851" s="26">
        <v>-0.0338</v>
      </c>
      <c r="C851" s="26">
        <v>-0.020165</v>
      </c>
      <c r="D851" s="27">
        <f t="shared" si="7"/>
        <v>0.013635</v>
      </c>
      <c r="E851" s="28">
        <f t="shared" ref="E851:F851" si="861">LN(1+B851)</f>
        <v>-0.03438442686</v>
      </c>
      <c r="F851" s="28">
        <f t="shared" si="861"/>
        <v>-0.02037108884</v>
      </c>
      <c r="G851" s="27"/>
      <c r="H851" s="27"/>
      <c r="I851" s="28"/>
      <c r="J851" s="28"/>
      <c r="K851" s="28"/>
      <c r="L851" s="28"/>
      <c r="M851" s="29"/>
      <c r="N851" s="40"/>
      <c r="O851" s="40"/>
      <c r="P851" s="40"/>
      <c r="Y851" s="17"/>
      <c r="Z851" s="17"/>
      <c r="AA851" s="17"/>
      <c r="AL851" s="17"/>
      <c r="AM851" s="17"/>
      <c r="AN851" s="17"/>
      <c r="AO851" s="17"/>
    </row>
    <row r="852" ht="17.25" customHeight="1">
      <c r="A852" s="19">
        <v>199711.0</v>
      </c>
      <c r="B852" s="26">
        <v>0.0337</v>
      </c>
      <c r="C852" s="26">
        <v>0.005167</v>
      </c>
      <c r="D852" s="27">
        <f t="shared" si="7"/>
        <v>-0.028533</v>
      </c>
      <c r="E852" s="28">
        <f t="shared" ref="E852:F852" si="862">LN(1+B852)</f>
        <v>0.03314459859</v>
      </c>
      <c r="F852" s="28">
        <f t="shared" si="862"/>
        <v>0.005153696861</v>
      </c>
      <c r="G852" s="27"/>
      <c r="H852" s="27"/>
      <c r="I852" s="28"/>
      <c r="J852" s="28"/>
      <c r="K852" s="28"/>
      <c r="L852" s="28"/>
      <c r="M852" s="29"/>
      <c r="N852" s="40"/>
      <c r="O852" s="40"/>
      <c r="P852" s="40"/>
      <c r="Y852" s="17"/>
      <c r="Z852" s="17"/>
      <c r="AA852" s="17"/>
      <c r="AL852" s="17"/>
      <c r="AM852" s="17"/>
      <c r="AN852" s="17"/>
      <c r="AO852" s="17"/>
    </row>
    <row r="853" ht="17.25" customHeight="1">
      <c r="A853" s="19">
        <v>199712.0</v>
      </c>
      <c r="B853" s="26">
        <v>0.018</v>
      </c>
      <c r="C853" s="26">
        <v>0.023342</v>
      </c>
      <c r="D853" s="27">
        <f t="shared" si="7"/>
        <v>0.005342</v>
      </c>
      <c r="E853" s="28">
        <f t="shared" ref="E853:F853" si="863">LN(1+B853)</f>
        <v>0.01783991813</v>
      </c>
      <c r="F853" s="28">
        <f t="shared" si="863"/>
        <v>0.02307374195</v>
      </c>
      <c r="G853" s="27"/>
      <c r="H853" s="27"/>
      <c r="I853" s="28"/>
      <c r="J853" s="28"/>
      <c r="K853" s="28"/>
      <c r="L853" s="28"/>
      <c r="M853" s="29"/>
      <c r="N853" s="40"/>
      <c r="O853" s="40"/>
      <c r="P853" s="40"/>
      <c r="Y853" s="17"/>
      <c r="Z853" s="17"/>
      <c r="AA853" s="17"/>
      <c r="AL853" s="17"/>
      <c r="AM853" s="17"/>
      <c r="AN853" s="17"/>
      <c r="AO853" s="17"/>
    </row>
    <row r="854" ht="17.25" customHeight="1">
      <c r="A854" s="19">
        <v>199801.0</v>
      </c>
      <c r="B854" s="26">
        <v>0.0058</v>
      </c>
      <c r="C854" s="26">
        <v>-0.010299</v>
      </c>
      <c r="D854" s="27">
        <f t="shared" si="7"/>
        <v>-0.016099</v>
      </c>
      <c r="E854" s="28">
        <f t="shared" ref="E854:F854" si="864">LN(1+B854)</f>
        <v>0.005783244756</v>
      </c>
      <c r="F854" s="28">
        <f t="shared" si="864"/>
        <v>-0.01035240167</v>
      </c>
      <c r="G854" s="27"/>
      <c r="H854" s="27"/>
      <c r="I854" s="28"/>
      <c r="J854" s="28"/>
      <c r="K854" s="28"/>
      <c r="L854" s="28"/>
      <c r="M854" s="29"/>
      <c r="N854" s="40"/>
      <c r="O854" s="40"/>
      <c r="P854" s="40"/>
      <c r="Y854" s="17"/>
      <c r="Z854" s="17"/>
      <c r="AA854" s="17"/>
      <c r="AL854" s="17"/>
      <c r="AM854" s="17"/>
      <c r="AN854" s="17"/>
      <c r="AO854" s="17"/>
    </row>
    <row r="855" ht="17.25" customHeight="1">
      <c r="A855" s="19">
        <v>199802.0</v>
      </c>
      <c r="B855" s="26">
        <v>0.0743</v>
      </c>
      <c r="C855" s="26">
        <v>0.070923</v>
      </c>
      <c r="D855" s="27">
        <f t="shared" si="7"/>
        <v>-0.003377</v>
      </c>
      <c r="E855" s="28">
        <f t="shared" ref="E855:F855" si="865">LN(1+B855)</f>
        <v>0.07166928669</v>
      </c>
      <c r="F855" s="28">
        <f t="shared" si="865"/>
        <v>0.06852089346</v>
      </c>
      <c r="G855" s="27"/>
      <c r="H855" s="27"/>
      <c r="I855" s="28"/>
      <c r="J855" s="28"/>
      <c r="K855" s="28"/>
      <c r="L855" s="28"/>
      <c r="M855" s="29"/>
      <c r="N855" s="40"/>
      <c r="O855" s="40"/>
      <c r="P855" s="40"/>
      <c r="Y855" s="17"/>
      <c r="Z855" s="17"/>
      <c r="AA855" s="17"/>
      <c r="AL855" s="17"/>
      <c r="AM855" s="17"/>
      <c r="AN855" s="17"/>
      <c r="AO855" s="17"/>
    </row>
    <row r="856" ht="17.25" customHeight="1">
      <c r="A856" s="19">
        <v>199803.0</v>
      </c>
      <c r="B856" s="26">
        <v>0.0515</v>
      </c>
      <c r="C856" s="26">
        <v>0.046827</v>
      </c>
      <c r="D856" s="27">
        <f t="shared" si="7"/>
        <v>-0.004673</v>
      </c>
      <c r="E856" s="28">
        <f t="shared" ref="E856:F856" si="866">LN(1+B856)</f>
        <v>0.05021771616</v>
      </c>
      <c r="F856" s="28">
        <f t="shared" si="866"/>
        <v>0.04576368423</v>
      </c>
      <c r="G856" s="27"/>
      <c r="H856" s="27"/>
      <c r="I856" s="28"/>
      <c r="J856" s="28"/>
      <c r="K856" s="28"/>
      <c r="L856" s="28"/>
      <c r="M856" s="29"/>
      <c r="N856" s="40"/>
      <c r="O856" s="40"/>
      <c r="P856" s="40"/>
      <c r="Y856" s="17"/>
      <c r="Z856" s="17"/>
      <c r="AA856" s="17"/>
      <c r="AL856" s="17"/>
      <c r="AM856" s="17"/>
      <c r="AN856" s="17"/>
      <c r="AO856" s="17"/>
    </row>
    <row r="857" ht="17.25" customHeight="1">
      <c r="A857" s="19">
        <v>199804.0</v>
      </c>
      <c r="B857" s="26">
        <v>0.0116</v>
      </c>
      <c r="C857" s="26">
        <v>0.021415</v>
      </c>
      <c r="D857" s="27">
        <f t="shared" si="7"/>
        <v>0.009815</v>
      </c>
      <c r="E857" s="28">
        <f t="shared" ref="E857:F857" si="867">LN(1+B857)</f>
        <v>0.01153323581</v>
      </c>
      <c r="F857" s="28">
        <f t="shared" si="867"/>
        <v>0.02118892085</v>
      </c>
      <c r="G857" s="27"/>
      <c r="H857" s="27"/>
      <c r="I857" s="28"/>
      <c r="J857" s="28"/>
      <c r="K857" s="28"/>
      <c r="L857" s="28"/>
      <c r="M857" s="29"/>
      <c r="N857" s="40"/>
      <c r="O857" s="40"/>
      <c r="P857" s="40"/>
      <c r="Y857" s="17"/>
      <c r="Z857" s="17"/>
      <c r="AA857" s="17"/>
      <c r="AL857" s="17"/>
      <c r="AM857" s="17"/>
      <c r="AN857" s="17"/>
      <c r="AO857" s="17"/>
    </row>
    <row r="858" ht="17.25" customHeight="1">
      <c r="A858" s="19">
        <v>199805.0</v>
      </c>
      <c r="B858" s="26">
        <v>-0.0267</v>
      </c>
      <c r="C858" s="26">
        <v>-0.024278</v>
      </c>
      <c r="D858" s="27">
        <f t="shared" si="7"/>
        <v>0.002422</v>
      </c>
      <c r="E858" s="28">
        <f t="shared" ref="E858:F858" si="868">LN(1+B858)</f>
        <v>-0.02706291955</v>
      </c>
      <c r="F858" s="28">
        <f t="shared" si="868"/>
        <v>-0.02457756921</v>
      </c>
      <c r="G858" s="27"/>
      <c r="H858" s="27"/>
      <c r="I858" s="28"/>
      <c r="J858" s="28"/>
      <c r="K858" s="28"/>
      <c r="L858" s="28"/>
      <c r="M858" s="29"/>
      <c r="N858" s="40"/>
      <c r="O858" s="40"/>
      <c r="P858" s="40"/>
      <c r="Y858" s="17"/>
      <c r="Z858" s="17"/>
      <c r="AA858" s="17"/>
      <c r="AL858" s="17"/>
      <c r="AM858" s="17"/>
      <c r="AN858" s="17"/>
      <c r="AO858" s="17"/>
    </row>
    <row r="859" ht="17.25" customHeight="1">
      <c r="A859" s="19">
        <v>199806.0</v>
      </c>
      <c r="B859" s="26">
        <v>0.0359</v>
      </c>
      <c r="C859" s="26">
        <v>-0.001616</v>
      </c>
      <c r="D859" s="27">
        <f t="shared" si="7"/>
        <v>-0.037516</v>
      </c>
      <c r="E859" s="28">
        <f t="shared" ref="E859:F859" si="869">LN(1+B859)</f>
        <v>0.03527061408</v>
      </c>
      <c r="F859" s="28">
        <f t="shared" si="869"/>
        <v>-0.001617307136</v>
      </c>
      <c r="G859" s="27"/>
      <c r="H859" s="27"/>
      <c r="I859" s="28"/>
      <c r="J859" s="28"/>
      <c r="K859" s="28"/>
      <c r="L859" s="28"/>
      <c r="M859" s="29"/>
      <c r="N859" s="40"/>
      <c r="O859" s="40"/>
      <c r="P859" s="40"/>
      <c r="Y859" s="17"/>
      <c r="Z859" s="17"/>
      <c r="AA859" s="17"/>
      <c r="AL859" s="17"/>
      <c r="AM859" s="17"/>
      <c r="AN859" s="17"/>
      <c r="AO859" s="17"/>
    </row>
    <row r="860" ht="17.25" customHeight="1">
      <c r="A860" s="19">
        <v>199807.0</v>
      </c>
      <c r="B860" s="26">
        <v>-0.0206</v>
      </c>
      <c r="C860" s="26">
        <v>-0.074253</v>
      </c>
      <c r="D860" s="27">
        <f t="shared" si="7"/>
        <v>-0.053653</v>
      </c>
      <c r="E860" s="28">
        <f t="shared" ref="E860:F860" si="870">LN(1+B860)</f>
        <v>-0.02081513971</v>
      </c>
      <c r="F860" s="28">
        <f t="shared" si="870"/>
        <v>-0.07715429981</v>
      </c>
      <c r="G860" s="27"/>
      <c r="H860" s="27"/>
      <c r="I860" s="28"/>
      <c r="J860" s="28"/>
      <c r="K860" s="28"/>
      <c r="L860" s="28"/>
      <c r="M860" s="29"/>
      <c r="N860" s="40"/>
      <c r="O860" s="40"/>
      <c r="P860" s="40"/>
      <c r="Y860" s="17"/>
      <c r="Z860" s="17"/>
      <c r="AA860" s="17"/>
      <c r="AL860" s="17"/>
      <c r="AM860" s="17"/>
      <c r="AN860" s="17"/>
      <c r="AO860" s="17"/>
    </row>
    <row r="861" ht="17.25" customHeight="1">
      <c r="A861" s="19">
        <v>199808.0</v>
      </c>
      <c r="B861" s="26">
        <v>-0.1565</v>
      </c>
      <c r="C861" s="26">
        <v>-0.188106</v>
      </c>
      <c r="D861" s="27">
        <f t="shared" si="7"/>
        <v>-0.031606</v>
      </c>
      <c r="E861" s="28">
        <f t="shared" ref="E861:F861" si="871">LN(1+B861)</f>
        <v>-0.170195377</v>
      </c>
      <c r="F861" s="28">
        <f t="shared" si="871"/>
        <v>-0.2083854892</v>
      </c>
      <c r="G861" s="27"/>
      <c r="H861" s="27"/>
      <c r="I861" s="28"/>
      <c r="J861" s="28"/>
      <c r="K861" s="28"/>
      <c r="L861" s="28"/>
      <c r="M861" s="29"/>
      <c r="N861" s="40"/>
      <c r="O861" s="40"/>
      <c r="P861" s="40"/>
      <c r="Y861" s="17"/>
      <c r="Z861" s="17"/>
      <c r="AA861" s="17"/>
      <c r="AL861" s="17"/>
      <c r="AM861" s="17"/>
      <c r="AN861" s="17"/>
      <c r="AO861" s="17"/>
    </row>
    <row r="862" ht="17.25" customHeight="1">
      <c r="A862" s="19">
        <v>199809.0</v>
      </c>
      <c r="B862" s="26">
        <v>0.0661</v>
      </c>
      <c r="C862" s="26">
        <v>0.036424</v>
      </c>
      <c r="D862" s="27">
        <f t="shared" si="7"/>
        <v>-0.029676</v>
      </c>
      <c r="E862" s="28">
        <f t="shared" ref="E862:F862" si="872">LN(1+B862)</f>
        <v>0.06400712997</v>
      </c>
      <c r="F862" s="28">
        <f t="shared" si="872"/>
        <v>0.03577632652</v>
      </c>
      <c r="G862" s="27"/>
      <c r="H862" s="27"/>
      <c r="I862" s="28"/>
      <c r="J862" s="28"/>
      <c r="K862" s="28"/>
      <c r="L862" s="28"/>
      <c r="M862" s="29"/>
      <c r="N862" s="40"/>
      <c r="O862" s="40"/>
      <c r="P862" s="40"/>
      <c r="Y862" s="17"/>
      <c r="Z862" s="17"/>
      <c r="AA862" s="17"/>
      <c r="AL862" s="17"/>
      <c r="AM862" s="17"/>
      <c r="AN862" s="17"/>
      <c r="AO862" s="17"/>
    </row>
    <row r="863" ht="17.25" customHeight="1">
      <c r="A863" s="19">
        <v>199810.0</v>
      </c>
      <c r="B863" s="26">
        <v>0.0745</v>
      </c>
      <c r="C863" s="26">
        <v>0.033328</v>
      </c>
      <c r="D863" s="27">
        <f t="shared" si="7"/>
        <v>-0.041172</v>
      </c>
      <c r="E863" s="28">
        <f t="shared" ref="E863:F863" si="873">LN(1+B863)</f>
        <v>0.0718554371</v>
      </c>
      <c r="F863" s="28">
        <f t="shared" si="873"/>
        <v>0.03278466152</v>
      </c>
      <c r="G863" s="27"/>
      <c r="H863" s="27"/>
      <c r="I863" s="28"/>
      <c r="J863" s="28"/>
      <c r="K863" s="28"/>
      <c r="L863" s="28"/>
      <c r="M863" s="29"/>
      <c r="N863" s="40"/>
      <c r="O863" s="40"/>
      <c r="P863" s="40"/>
      <c r="Y863" s="17"/>
      <c r="Z863" s="17"/>
      <c r="AA863" s="17"/>
      <c r="AL863" s="17"/>
      <c r="AM863" s="17"/>
      <c r="AN863" s="17"/>
      <c r="AO863" s="17"/>
    </row>
    <row r="864" ht="17.25" customHeight="1">
      <c r="A864" s="19">
        <v>199811.0</v>
      </c>
      <c r="B864" s="26">
        <v>0.0641</v>
      </c>
      <c r="C864" s="26">
        <v>0.054904</v>
      </c>
      <c r="D864" s="27">
        <f t="shared" si="7"/>
        <v>-0.009196</v>
      </c>
      <c r="E864" s="28">
        <f t="shared" ref="E864:F864" si="874">LN(1+B864)</f>
        <v>0.06212937147</v>
      </c>
      <c r="F864" s="28">
        <f t="shared" si="874"/>
        <v>0.05344976753</v>
      </c>
      <c r="G864" s="27"/>
      <c r="H864" s="27"/>
      <c r="I864" s="28"/>
      <c r="J864" s="28"/>
      <c r="K864" s="28"/>
      <c r="L864" s="28"/>
      <c r="M864" s="29"/>
      <c r="N864" s="40"/>
      <c r="O864" s="40"/>
      <c r="P864" s="40"/>
      <c r="Y864" s="17"/>
      <c r="Z864" s="17"/>
      <c r="AA864" s="17"/>
      <c r="AL864" s="17"/>
      <c r="AM864" s="17"/>
      <c r="AN864" s="17"/>
      <c r="AO864" s="17"/>
    </row>
    <row r="865" ht="17.25" customHeight="1">
      <c r="A865" s="19">
        <v>199812.0</v>
      </c>
      <c r="B865" s="26">
        <v>0.0654</v>
      </c>
      <c r="C865" s="26">
        <v>0.02802</v>
      </c>
      <c r="D865" s="27">
        <f t="shared" si="7"/>
        <v>-0.03738</v>
      </c>
      <c r="E865" s="28">
        <f t="shared" ref="E865:F865" si="875">LN(1+B865)</f>
        <v>0.0633503155</v>
      </c>
      <c r="F865" s="28">
        <f t="shared" si="875"/>
        <v>0.0276346221</v>
      </c>
      <c r="G865" s="27"/>
      <c r="H865" s="27"/>
      <c r="I865" s="28"/>
      <c r="J865" s="28"/>
      <c r="K865" s="28"/>
      <c r="L865" s="28"/>
      <c r="M865" s="29"/>
      <c r="N865" s="40"/>
      <c r="O865" s="40"/>
      <c r="P865" s="40"/>
      <c r="Y865" s="17"/>
      <c r="Z865" s="17"/>
      <c r="AA865" s="17"/>
      <c r="AL865" s="17"/>
      <c r="AM865" s="17"/>
      <c r="AN865" s="17"/>
      <c r="AO865" s="17"/>
    </row>
    <row r="866" ht="17.25" customHeight="1">
      <c r="A866" s="19">
        <v>199901.0</v>
      </c>
      <c r="B866" s="26">
        <v>0.0385</v>
      </c>
      <c r="C866" s="26">
        <v>0.010679</v>
      </c>
      <c r="D866" s="27">
        <f t="shared" si="7"/>
        <v>-0.027821</v>
      </c>
      <c r="E866" s="28">
        <f t="shared" ref="E866:F866" si="876">LN(1+B866)</f>
        <v>0.03777736433</v>
      </c>
      <c r="F866" s="28">
        <f t="shared" si="876"/>
        <v>0.0106223822</v>
      </c>
      <c r="G866" s="27"/>
      <c r="H866" s="27"/>
      <c r="I866" s="28"/>
      <c r="J866" s="28"/>
      <c r="K866" s="28"/>
      <c r="L866" s="28"/>
      <c r="M866" s="29"/>
      <c r="N866" s="40"/>
      <c r="O866" s="40"/>
      <c r="P866" s="40"/>
      <c r="Y866" s="17"/>
      <c r="Z866" s="17"/>
      <c r="AA866" s="17"/>
      <c r="AL866" s="17"/>
      <c r="AM866" s="17"/>
      <c r="AN866" s="17"/>
      <c r="AO866" s="17"/>
    </row>
    <row r="867" ht="17.25" customHeight="1">
      <c r="A867" s="19">
        <v>199902.0</v>
      </c>
      <c r="B867" s="26">
        <v>-0.0373</v>
      </c>
      <c r="C867" s="26">
        <v>-0.084237</v>
      </c>
      <c r="D867" s="27">
        <f t="shared" si="7"/>
        <v>-0.046937</v>
      </c>
      <c r="E867" s="28">
        <f t="shared" ref="E867:F867" si="877">LN(1+B867)</f>
        <v>-0.0380134422</v>
      </c>
      <c r="F867" s="28">
        <f t="shared" si="877"/>
        <v>-0.08799768141</v>
      </c>
      <c r="G867" s="27"/>
      <c r="H867" s="27"/>
      <c r="I867" s="28"/>
      <c r="J867" s="28"/>
      <c r="K867" s="28"/>
      <c r="L867" s="28"/>
      <c r="M867" s="29"/>
      <c r="N867" s="40"/>
      <c r="O867" s="40"/>
      <c r="P867" s="40"/>
      <c r="Y867" s="17"/>
      <c r="Z867" s="17"/>
      <c r="AA867" s="17"/>
      <c r="AL867" s="17"/>
      <c r="AM867" s="17"/>
      <c r="AN867" s="17"/>
      <c r="AO867" s="17"/>
    </row>
    <row r="868" ht="17.25" customHeight="1">
      <c r="A868" s="19">
        <v>199903.0</v>
      </c>
      <c r="B868" s="26">
        <v>0.0388</v>
      </c>
      <c r="C868" s="26">
        <v>-0.027853</v>
      </c>
      <c r="D868" s="27">
        <f t="shared" si="7"/>
        <v>-0.066653</v>
      </c>
      <c r="E868" s="28">
        <f t="shared" ref="E868:F868" si="878">LN(1+B868)</f>
        <v>0.03806620081</v>
      </c>
      <c r="F868" s="28">
        <f t="shared" si="878"/>
        <v>-0.02824825139</v>
      </c>
      <c r="G868" s="27"/>
      <c r="H868" s="27"/>
      <c r="I868" s="28"/>
      <c r="J868" s="28"/>
      <c r="K868" s="28"/>
      <c r="L868" s="28"/>
      <c r="M868" s="29"/>
      <c r="N868" s="40"/>
      <c r="O868" s="40"/>
      <c r="P868" s="40"/>
      <c r="Y868" s="17"/>
      <c r="Z868" s="17"/>
      <c r="AA868" s="17"/>
      <c r="AL868" s="17"/>
      <c r="AM868" s="17"/>
      <c r="AN868" s="17"/>
      <c r="AO868" s="17"/>
    </row>
    <row r="869" ht="17.25" customHeight="1">
      <c r="A869" s="19">
        <v>199904.0</v>
      </c>
      <c r="B869" s="26">
        <v>0.047</v>
      </c>
      <c r="C869" s="26">
        <v>0.091712</v>
      </c>
      <c r="D869" s="27">
        <f t="shared" si="7"/>
        <v>0.044712</v>
      </c>
      <c r="E869" s="28">
        <f t="shared" ref="E869:F869" si="879">LN(1+B869)</f>
        <v>0.04592893189</v>
      </c>
      <c r="F869" s="28">
        <f t="shared" si="879"/>
        <v>0.08774710627</v>
      </c>
      <c r="G869" s="27"/>
      <c r="H869" s="27"/>
      <c r="I869" s="28"/>
      <c r="J869" s="28"/>
      <c r="K869" s="28"/>
      <c r="L869" s="28"/>
      <c r="M869" s="29"/>
      <c r="N869" s="40"/>
      <c r="O869" s="40"/>
      <c r="P869" s="40"/>
      <c r="Y869" s="17"/>
      <c r="Z869" s="17"/>
      <c r="AA869" s="17"/>
      <c r="AL869" s="17"/>
      <c r="AM869" s="17"/>
      <c r="AN869" s="17"/>
      <c r="AO869" s="17"/>
    </row>
    <row r="870" ht="17.25" customHeight="1">
      <c r="A870" s="19">
        <v>199905.0</v>
      </c>
      <c r="B870" s="26">
        <v>-0.0212</v>
      </c>
      <c r="C870" s="26">
        <v>0.037551</v>
      </c>
      <c r="D870" s="27">
        <f t="shared" si="7"/>
        <v>0.058751</v>
      </c>
      <c r="E870" s="28">
        <f t="shared" ref="E870:F870" si="880">LN(1+B870)</f>
        <v>-0.02142794741</v>
      </c>
      <c r="F870" s="28">
        <f t="shared" si="880"/>
        <v>0.03686312854</v>
      </c>
      <c r="G870" s="27"/>
      <c r="H870" s="27"/>
      <c r="I870" s="28"/>
      <c r="J870" s="28"/>
      <c r="K870" s="28"/>
      <c r="L870" s="28"/>
      <c r="M870" s="29"/>
      <c r="N870" s="40"/>
      <c r="O870" s="40"/>
      <c r="P870" s="40"/>
      <c r="Y870" s="17"/>
      <c r="Z870" s="17"/>
      <c r="AA870" s="17"/>
      <c r="AL870" s="17"/>
      <c r="AM870" s="17"/>
      <c r="AN870" s="17"/>
      <c r="AO870" s="17"/>
    </row>
    <row r="871" ht="17.25" customHeight="1">
      <c r="A871" s="19">
        <v>199906.0</v>
      </c>
      <c r="B871" s="26">
        <v>0.0517</v>
      </c>
      <c r="C871" s="26">
        <v>0.064515</v>
      </c>
      <c r="D871" s="27">
        <f t="shared" si="7"/>
        <v>0.012815</v>
      </c>
      <c r="E871" s="28">
        <f t="shared" ref="E871:F871" si="881">LN(1+B871)</f>
        <v>0.05040790254</v>
      </c>
      <c r="F871" s="28">
        <f t="shared" si="881"/>
        <v>0.06251929637</v>
      </c>
      <c r="G871" s="27"/>
      <c r="H871" s="27"/>
      <c r="I871" s="28"/>
      <c r="J871" s="28"/>
      <c r="K871" s="28"/>
      <c r="L871" s="28"/>
      <c r="M871" s="29"/>
      <c r="N871" s="40"/>
      <c r="O871" s="40"/>
      <c r="P871" s="40"/>
      <c r="Y871" s="17"/>
      <c r="Z871" s="17"/>
      <c r="AA871" s="17"/>
      <c r="AL871" s="17"/>
      <c r="AM871" s="17"/>
      <c r="AN871" s="17"/>
      <c r="AO871" s="17"/>
    </row>
    <row r="872" ht="17.25" customHeight="1">
      <c r="A872" s="19">
        <v>199907.0</v>
      </c>
      <c r="B872" s="26">
        <v>-0.0311</v>
      </c>
      <c r="C872" s="26">
        <v>-0.0117</v>
      </c>
      <c r="D872" s="27">
        <f t="shared" si="7"/>
        <v>0.0194</v>
      </c>
      <c r="E872" s="28">
        <f t="shared" ref="E872:F872" si="882">LN(1+B872)</f>
        <v>-0.03159387159</v>
      </c>
      <c r="F872" s="28">
        <f t="shared" si="882"/>
        <v>-0.0117689836</v>
      </c>
      <c r="G872" s="27"/>
      <c r="H872" s="27"/>
      <c r="I872" s="28"/>
      <c r="J872" s="28"/>
      <c r="K872" s="28"/>
      <c r="L872" s="28"/>
      <c r="M872" s="29"/>
      <c r="N872" s="40"/>
      <c r="O872" s="40"/>
      <c r="P872" s="40"/>
      <c r="Y872" s="17"/>
      <c r="Z872" s="17"/>
      <c r="AA872" s="17"/>
      <c r="AL872" s="17"/>
      <c r="AM872" s="17"/>
      <c r="AN872" s="17"/>
      <c r="AO872" s="17"/>
    </row>
    <row r="873" ht="17.25" customHeight="1">
      <c r="A873" s="19">
        <v>199908.0</v>
      </c>
      <c r="B873" s="26">
        <v>-0.0099</v>
      </c>
      <c r="C873" s="26">
        <v>-0.034268</v>
      </c>
      <c r="D873" s="27">
        <f t="shared" si="7"/>
        <v>-0.024368</v>
      </c>
      <c r="E873" s="28">
        <f t="shared" ref="E873:F873" si="883">LN(1+B873)</f>
        <v>-0.009949330854</v>
      </c>
      <c r="F873" s="28">
        <f t="shared" si="883"/>
        <v>-0.03486891597</v>
      </c>
      <c r="G873" s="27"/>
      <c r="H873" s="27"/>
      <c r="I873" s="28"/>
      <c r="J873" s="28"/>
      <c r="K873" s="28"/>
      <c r="L873" s="28"/>
      <c r="M873" s="29"/>
      <c r="N873" s="40"/>
      <c r="O873" s="40"/>
      <c r="P873" s="40"/>
      <c r="Y873" s="17"/>
      <c r="Z873" s="17"/>
      <c r="AA873" s="17"/>
      <c r="AL873" s="17"/>
      <c r="AM873" s="17"/>
      <c r="AN873" s="17"/>
      <c r="AO873" s="17"/>
    </row>
    <row r="874" ht="17.25" customHeight="1">
      <c r="A874" s="19">
        <v>199909.0</v>
      </c>
      <c r="B874" s="26">
        <v>-0.024</v>
      </c>
      <c r="C874" s="26">
        <v>-0.028843</v>
      </c>
      <c r="D874" s="27">
        <f t="shared" si="7"/>
        <v>-0.004843</v>
      </c>
      <c r="E874" s="28">
        <f t="shared" ref="E874:F874" si="884">LN(1+B874)</f>
        <v>-0.02429269257</v>
      </c>
      <c r="F874" s="28">
        <f t="shared" si="884"/>
        <v>-0.02926713478</v>
      </c>
      <c r="G874" s="27"/>
      <c r="H874" s="27"/>
      <c r="I874" s="28"/>
      <c r="J874" s="28"/>
      <c r="K874" s="28"/>
      <c r="L874" s="28"/>
      <c r="M874" s="29"/>
      <c r="N874" s="40"/>
      <c r="O874" s="40"/>
      <c r="P874" s="40"/>
      <c r="Y874" s="17"/>
      <c r="Z874" s="17"/>
      <c r="AA874" s="17"/>
      <c r="AL874" s="17"/>
      <c r="AM874" s="17"/>
      <c r="AN874" s="17"/>
      <c r="AO874" s="17"/>
    </row>
    <row r="875" ht="17.25" customHeight="1">
      <c r="A875" s="19">
        <v>199910.0</v>
      </c>
      <c r="B875" s="26">
        <v>0.0651</v>
      </c>
      <c r="C875" s="26">
        <v>-0.027004</v>
      </c>
      <c r="D875" s="27">
        <f t="shared" si="7"/>
        <v>-0.092104</v>
      </c>
      <c r="E875" s="28">
        <f t="shared" ref="E875:F875" si="885">LN(1+B875)</f>
        <v>0.06306869147</v>
      </c>
      <c r="F875" s="28">
        <f t="shared" si="885"/>
        <v>-0.0273753078</v>
      </c>
      <c r="G875" s="27"/>
      <c r="H875" s="27"/>
      <c r="I875" s="28"/>
      <c r="J875" s="28"/>
      <c r="K875" s="28"/>
      <c r="L875" s="28"/>
      <c r="M875" s="29"/>
      <c r="N875" s="40"/>
      <c r="O875" s="40"/>
      <c r="P875" s="40"/>
      <c r="Y875" s="17"/>
      <c r="Z875" s="17"/>
      <c r="AA875" s="17"/>
      <c r="AL875" s="17"/>
      <c r="AM875" s="17"/>
      <c r="AN875" s="17"/>
      <c r="AO875" s="17"/>
    </row>
    <row r="876" ht="17.25" customHeight="1">
      <c r="A876" s="19">
        <v>199911.0</v>
      </c>
      <c r="B876" s="26">
        <v>0.0373</v>
      </c>
      <c r="C876" s="26">
        <v>0.043349</v>
      </c>
      <c r="D876" s="27">
        <f t="shared" si="7"/>
        <v>0.006049</v>
      </c>
      <c r="E876" s="28">
        <f t="shared" ref="E876:F876" si="886">LN(1+B876)</f>
        <v>0.03662118346</v>
      </c>
      <c r="F876" s="28">
        <f t="shared" si="886"/>
        <v>0.04243573175</v>
      </c>
      <c r="G876" s="27"/>
      <c r="H876" s="27"/>
      <c r="I876" s="28"/>
      <c r="J876" s="28"/>
      <c r="K876" s="28"/>
      <c r="L876" s="28"/>
      <c r="M876" s="29"/>
      <c r="N876" s="40"/>
      <c r="O876" s="40"/>
      <c r="P876" s="40"/>
      <c r="Y876" s="17"/>
      <c r="Z876" s="17"/>
      <c r="AA876" s="17"/>
      <c r="AL876" s="17"/>
      <c r="AM876" s="17"/>
      <c r="AN876" s="17"/>
      <c r="AO876" s="17"/>
    </row>
    <row r="877" ht="17.25" customHeight="1">
      <c r="A877" s="19">
        <v>199912.0</v>
      </c>
      <c r="B877" s="26">
        <v>0.0816</v>
      </c>
      <c r="C877" s="26">
        <v>0.066659</v>
      </c>
      <c r="D877" s="27">
        <f t="shared" si="7"/>
        <v>-0.014941</v>
      </c>
      <c r="E877" s="28">
        <f t="shared" ref="E877:F877" si="887">LN(1+B877)</f>
        <v>0.07844142631</v>
      </c>
      <c r="F877" s="28">
        <f t="shared" si="887"/>
        <v>0.06453133361</v>
      </c>
      <c r="G877" s="27"/>
      <c r="H877" s="27"/>
      <c r="I877" s="28"/>
      <c r="J877" s="28"/>
      <c r="K877" s="28"/>
      <c r="L877" s="28"/>
      <c r="M877" s="29"/>
      <c r="N877" s="40"/>
      <c r="O877" s="40"/>
      <c r="P877" s="40"/>
      <c r="Y877" s="17"/>
      <c r="Z877" s="17"/>
      <c r="AA877" s="17"/>
      <c r="AL877" s="17"/>
      <c r="AM877" s="17"/>
      <c r="AN877" s="17"/>
      <c r="AO877" s="17"/>
    </row>
    <row r="878" ht="17.25" customHeight="1">
      <c r="A878" s="19">
        <v>200001.0</v>
      </c>
      <c r="B878" s="26">
        <v>-0.0433</v>
      </c>
      <c r="C878" s="26">
        <v>0.003625</v>
      </c>
      <c r="D878" s="27">
        <f t="shared" si="7"/>
        <v>0.046925</v>
      </c>
      <c r="E878" s="28">
        <f t="shared" ref="E878:F878" si="888">LN(1+B878)</f>
        <v>-0.0442654163</v>
      </c>
      <c r="F878" s="28">
        <f t="shared" si="888"/>
        <v>0.003618445523</v>
      </c>
      <c r="G878" s="27"/>
      <c r="H878" s="27"/>
      <c r="I878" s="28"/>
      <c r="J878" s="28"/>
      <c r="K878" s="28"/>
      <c r="L878" s="28"/>
      <c r="M878" s="29"/>
      <c r="N878" s="40"/>
      <c r="O878" s="40"/>
      <c r="P878" s="40"/>
      <c r="Y878" s="17"/>
      <c r="Z878" s="17"/>
      <c r="AA878" s="17"/>
      <c r="AL878" s="17"/>
      <c r="AM878" s="17"/>
      <c r="AN878" s="17"/>
      <c r="AO878" s="17"/>
    </row>
    <row r="879" ht="17.25" customHeight="1">
      <c r="A879" s="19">
        <v>200002.0</v>
      </c>
      <c r="B879" s="26">
        <v>0.0288</v>
      </c>
      <c r="C879" s="26">
        <v>0.131301</v>
      </c>
      <c r="D879" s="27">
        <f t="shared" si="7"/>
        <v>0.102501</v>
      </c>
      <c r="E879" s="28">
        <f t="shared" ref="E879:F879" si="889">LN(1+B879)</f>
        <v>0.0283930745</v>
      </c>
      <c r="F879" s="28">
        <f t="shared" si="889"/>
        <v>0.1233682979</v>
      </c>
      <c r="G879" s="27"/>
      <c r="H879" s="27"/>
      <c r="I879" s="28"/>
      <c r="J879" s="28"/>
      <c r="K879" s="28"/>
      <c r="L879" s="28"/>
      <c r="M879" s="29"/>
      <c r="N879" s="40"/>
      <c r="O879" s="40"/>
      <c r="P879" s="40"/>
      <c r="Y879" s="17"/>
      <c r="Z879" s="17"/>
      <c r="AA879" s="17"/>
      <c r="AL879" s="17"/>
      <c r="AM879" s="17"/>
      <c r="AN879" s="17"/>
      <c r="AO879" s="17"/>
    </row>
    <row r="880" ht="17.25" customHeight="1">
      <c r="A880" s="19">
        <v>200003.0</v>
      </c>
      <c r="B880" s="26">
        <v>0.0567</v>
      </c>
      <c r="C880" s="26">
        <v>-0.012043</v>
      </c>
      <c r="D880" s="27">
        <f t="shared" si="7"/>
        <v>-0.068743</v>
      </c>
      <c r="E880" s="28">
        <f t="shared" ref="E880:F880" si="890">LN(1+B880)</f>
        <v>0.05515084446</v>
      </c>
      <c r="F880" s="28">
        <f t="shared" si="890"/>
        <v>-0.01211610445</v>
      </c>
      <c r="G880" s="27"/>
      <c r="H880" s="27"/>
      <c r="I880" s="28"/>
      <c r="J880" s="28"/>
      <c r="K880" s="28"/>
      <c r="L880" s="28"/>
      <c r="M880" s="29"/>
      <c r="N880" s="40"/>
      <c r="O880" s="40"/>
      <c r="P880" s="40"/>
      <c r="Y880" s="17"/>
      <c r="Z880" s="17"/>
      <c r="AA880" s="17"/>
      <c r="AL880" s="17"/>
      <c r="AM880" s="17"/>
      <c r="AN880" s="17"/>
      <c r="AO880" s="17"/>
    </row>
    <row r="881" ht="17.25" customHeight="1">
      <c r="A881" s="19">
        <v>200004.0</v>
      </c>
      <c r="B881" s="26">
        <v>-0.0594</v>
      </c>
      <c r="C881" s="26">
        <v>-0.043476</v>
      </c>
      <c r="D881" s="27">
        <f t="shared" si="7"/>
        <v>0.015924</v>
      </c>
      <c r="E881" s="28">
        <f t="shared" ref="E881:F881" si="891">LN(1+B881)</f>
        <v>-0.06123730947</v>
      </c>
      <c r="F881" s="28">
        <f t="shared" si="891"/>
        <v>-0.04444939894</v>
      </c>
      <c r="G881" s="27"/>
      <c r="H881" s="27"/>
      <c r="I881" s="28"/>
      <c r="J881" s="28"/>
      <c r="K881" s="28"/>
      <c r="L881" s="28"/>
      <c r="M881" s="29"/>
      <c r="N881" s="40"/>
      <c r="O881" s="40"/>
      <c r="P881" s="40"/>
      <c r="Y881" s="17"/>
      <c r="Z881" s="17"/>
      <c r="AA881" s="17"/>
      <c r="AL881" s="17"/>
      <c r="AM881" s="17"/>
      <c r="AN881" s="17"/>
      <c r="AO881" s="17"/>
    </row>
    <row r="882" ht="17.25" customHeight="1">
      <c r="A882" s="19">
        <v>200005.0</v>
      </c>
      <c r="B882" s="26">
        <v>-0.0392</v>
      </c>
      <c r="C882" s="26">
        <v>-0.049489</v>
      </c>
      <c r="D882" s="27">
        <f t="shared" si="7"/>
        <v>-0.010289</v>
      </c>
      <c r="E882" s="28">
        <f t="shared" ref="E882:F882" si="892">LN(1+B882)</f>
        <v>-0.03998900822</v>
      </c>
      <c r="F882" s="28">
        <f t="shared" si="892"/>
        <v>-0.05075554426</v>
      </c>
      <c r="G882" s="27"/>
      <c r="H882" s="27"/>
      <c r="I882" s="28"/>
      <c r="J882" s="28"/>
      <c r="K882" s="28"/>
      <c r="L882" s="28"/>
      <c r="M882" s="29"/>
      <c r="N882" s="40"/>
      <c r="O882" s="40"/>
      <c r="P882" s="40"/>
      <c r="Y882" s="17"/>
      <c r="Z882" s="17"/>
      <c r="AA882" s="17"/>
      <c r="AL882" s="17"/>
      <c r="AM882" s="17"/>
      <c r="AN882" s="17"/>
      <c r="AO882" s="17"/>
    </row>
    <row r="883" ht="17.25" customHeight="1">
      <c r="A883" s="19">
        <v>200006.0</v>
      </c>
      <c r="B883" s="26">
        <v>0.0504</v>
      </c>
      <c r="C883" s="26">
        <v>0.085776</v>
      </c>
      <c r="D883" s="27">
        <f t="shared" si="7"/>
        <v>0.035376</v>
      </c>
      <c r="E883" s="28">
        <f t="shared" ref="E883:F883" si="893">LN(1+B883)</f>
        <v>0.04917104401</v>
      </c>
      <c r="F883" s="28">
        <f t="shared" si="893"/>
        <v>0.08229493873</v>
      </c>
      <c r="G883" s="27"/>
      <c r="H883" s="27"/>
      <c r="I883" s="28"/>
      <c r="J883" s="28"/>
      <c r="K883" s="28"/>
      <c r="L883" s="28"/>
      <c r="M883" s="29"/>
      <c r="N883" s="40"/>
      <c r="O883" s="40"/>
      <c r="P883" s="40"/>
      <c r="Y883" s="17"/>
      <c r="Z883" s="17"/>
      <c r="AA883" s="17"/>
      <c r="AL883" s="17"/>
      <c r="AM883" s="17"/>
      <c r="AN883" s="17"/>
      <c r="AO883" s="17"/>
    </row>
    <row r="884" ht="17.25" customHeight="1">
      <c r="A884" s="19">
        <v>200007.0</v>
      </c>
      <c r="B884" s="26">
        <v>-0.0203</v>
      </c>
      <c r="C884" s="26">
        <v>0.018849</v>
      </c>
      <c r="D884" s="27">
        <f t="shared" si="7"/>
        <v>0.039149</v>
      </c>
      <c r="E884" s="28">
        <f t="shared" ref="E884:F884" si="894">LN(1+B884)</f>
        <v>-0.02050887663</v>
      </c>
      <c r="F884" s="28">
        <f t="shared" si="894"/>
        <v>0.01867355877</v>
      </c>
      <c r="G884" s="27"/>
      <c r="H884" s="27"/>
      <c r="I884" s="28"/>
      <c r="J884" s="28"/>
      <c r="K884" s="28"/>
      <c r="L884" s="28"/>
      <c r="M884" s="29"/>
      <c r="N884" s="40"/>
      <c r="O884" s="40"/>
      <c r="P884" s="40"/>
      <c r="Y884" s="17"/>
      <c r="Z884" s="17"/>
      <c r="AA884" s="17"/>
      <c r="AL884" s="17"/>
      <c r="AM884" s="17"/>
      <c r="AN884" s="17"/>
      <c r="AO884" s="17"/>
    </row>
    <row r="885" ht="17.25" customHeight="1">
      <c r="A885" s="19">
        <v>200008.0</v>
      </c>
      <c r="B885" s="26">
        <v>0.0753</v>
      </c>
      <c r="C885" s="26">
        <v>0.06671</v>
      </c>
      <c r="D885" s="27">
        <f t="shared" si="7"/>
        <v>-0.00859</v>
      </c>
      <c r="E885" s="28">
        <f t="shared" ref="E885:F885" si="895">LN(1+B885)</f>
        <v>0.07259969241</v>
      </c>
      <c r="F885" s="28">
        <f t="shared" si="895"/>
        <v>0.06457914531</v>
      </c>
      <c r="G885" s="27"/>
      <c r="H885" s="27"/>
      <c r="I885" s="28"/>
      <c r="J885" s="28"/>
      <c r="K885" s="28"/>
      <c r="L885" s="28"/>
      <c r="M885" s="29"/>
      <c r="N885" s="40"/>
      <c r="O885" s="40"/>
      <c r="P885" s="40"/>
      <c r="Y885" s="17"/>
      <c r="Z885" s="17"/>
      <c r="AA885" s="17"/>
      <c r="AL885" s="17"/>
      <c r="AM885" s="17"/>
      <c r="AN885" s="17"/>
      <c r="AO885" s="17"/>
    </row>
    <row r="886" ht="17.25" customHeight="1">
      <c r="A886" s="19">
        <v>200009.0</v>
      </c>
      <c r="B886" s="26">
        <v>-0.0494</v>
      </c>
      <c r="C886" s="26">
        <v>-0.004569</v>
      </c>
      <c r="D886" s="27">
        <f t="shared" si="7"/>
        <v>0.044831</v>
      </c>
      <c r="E886" s="28">
        <f t="shared" ref="E886:F886" si="896">LN(1+B886)</f>
        <v>-0.0506619148</v>
      </c>
      <c r="F886" s="28">
        <f t="shared" si="896"/>
        <v>-0.004579469784</v>
      </c>
      <c r="G886" s="27"/>
      <c r="H886" s="27"/>
      <c r="I886" s="28"/>
      <c r="J886" s="28"/>
      <c r="K886" s="28"/>
      <c r="L886" s="28"/>
      <c r="M886" s="29"/>
      <c r="N886" s="40"/>
      <c r="O886" s="40"/>
      <c r="P886" s="40"/>
      <c r="Y886" s="17"/>
      <c r="Z886" s="17"/>
      <c r="AA886" s="17"/>
      <c r="AL886" s="17"/>
      <c r="AM886" s="17"/>
      <c r="AN886" s="17"/>
      <c r="AO886" s="17"/>
    </row>
    <row r="887" ht="17.25" customHeight="1">
      <c r="A887" s="19">
        <v>200010.0</v>
      </c>
      <c r="B887" s="26">
        <v>-0.022</v>
      </c>
      <c r="C887" s="26">
        <v>-0.015683</v>
      </c>
      <c r="D887" s="27">
        <f t="shared" si="7"/>
        <v>0.006317</v>
      </c>
      <c r="E887" s="28">
        <f t="shared" ref="E887:F887" si="897">LN(1+B887)</f>
        <v>-0.02224560895</v>
      </c>
      <c r="F887" s="28">
        <f t="shared" si="897"/>
        <v>-0.01580727934</v>
      </c>
      <c r="G887" s="27"/>
      <c r="H887" s="27"/>
      <c r="I887" s="28"/>
      <c r="J887" s="28"/>
      <c r="K887" s="28"/>
      <c r="L887" s="28"/>
      <c r="M887" s="29"/>
      <c r="N887" s="40"/>
      <c r="O887" s="40"/>
      <c r="P887" s="40"/>
      <c r="Y887" s="17"/>
      <c r="Z887" s="17"/>
      <c r="AA887" s="17"/>
      <c r="AL887" s="17"/>
      <c r="AM887" s="17"/>
      <c r="AN887" s="17"/>
      <c r="AO887" s="17"/>
    </row>
    <row r="888" ht="17.25" customHeight="1">
      <c r="A888" s="19">
        <v>200011.0</v>
      </c>
      <c r="B888" s="26">
        <v>-0.1021</v>
      </c>
      <c r="C888" s="26">
        <v>-0.029313</v>
      </c>
      <c r="D888" s="27">
        <f t="shared" si="7"/>
        <v>0.072787</v>
      </c>
      <c r="E888" s="28">
        <f t="shared" ref="E888:F888" si="898">LN(1+B888)</f>
        <v>-0.1076965755</v>
      </c>
      <c r="F888" s="28">
        <f t="shared" si="898"/>
        <v>-0.02975121075</v>
      </c>
      <c r="G888" s="27"/>
      <c r="H888" s="27"/>
      <c r="I888" s="28"/>
      <c r="J888" s="28"/>
      <c r="K888" s="28"/>
      <c r="L888" s="28"/>
      <c r="M888" s="29"/>
      <c r="N888" s="40"/>
      <c r="O888" s="40"/>
      <c r="P888" s="40"/>
      <c r="Y888" s="17"/>
      <c r="Z888" s="17"/>
      <c r="AA888" s="17"/>
      <c r="AL888" s="17"/>
      <c r="AM888" s="17"/>
      <c r="AN888" s="17"/>
      <c r="AO888" s="17"/>
    </row>
    <row r="889" ht="17.25" customHeight="1">
      <c r="A889" s="19">
        <v>200012.0</v>
      </c>
      <c r="B889" s="26">
        <v>0.0169</v>
      </c>
      <c r="C889" s="26">
        <v>0.086265</v>
      </c>
      <c r="D889" s="27">
        <f t="shared" si="7"/>
        <v>0.069365</v>
      </c>
      <c r="E889" s="28">
        <f t="shared" ref="E889:F889" si="899">LN(1+B889)</f>
        <v>0.01675878381</v>
      </c>
      <c r="F889" s="28">
        <f t="shared" si="899"/>
        <v>0.08274520648</v>
      </c>
      <c r="G889" s="27"/>
      <c r="H889" s="27"/>
      <c r="I889" s="28"/>
      <c r="J889" s="28"/>
      <c r="K889" s="28"/>
      <c r="L889" s="28"/>
      <c r="M889" s="29"/>
      <c r="N889" s="40"/>
      <c r="O889" s="40"/>
      <c r="P889" s="40"/>
      <c r="Y889" s="17"/>
      <c r="Z889" s="17"/>
      <c r="AA889" s="17"/>
      <c r="AL889" s="17"/>
      <c r="AM889" s="17"/>
      <c r="AN889" s="17"/>
      <c r="AO889" s="17"/>
    </row>
    <row r="890" ht="17.25" customHeight="1">
      <c r="A890" s="19">
        <v>200101.0</v>
      </c>
      <c r="B890" s="26">
        <v>0.0367</v>
      </c>
      <c r="C890" s="26">
        <v>0.06863</v>
      </c>
      <c r="D890" s="27">
        <f t="shared" si="7"/>
        <v>0.03193</v>
      </c>
      <c r="E890" s="28">
        <f t="shared" ref="E890:F890" si="900">LN(1+B890)</f>
        <v>0.03604259135</v>
      </c>
      <c r="F890" s="28">
        <f t="shared" si="900"/>
        <v>0.06637745426</v>
      </c>
      <c r="G890" s="27"/>
      <c r="H890" s="27"/>
      <c r="I890" s="28"/>
      <c r="J890" s="28"/>
      <c r="K890" s="28"/>
      <c r="L890" s="28"/>
      <c r="M890" s="29"/>
      <c r="N890" s="40"/>
      <c r="O890" s="40"/>
      <c r="P890" s="40"/>
      <c r="Y890" s="17"/>
      <c r="Z890" s="17"/>
      <c r="AA890" s="17"/>
      <c r="AL890" s="17"/>
      <c r="AM890" s="17"/>
      <c r="AN890" s="17"/>
      <c r="AO890" s="17"/>
    </row>
    <row r="891" ht="17.25" customHeight="1">
      <c r="A891" s="19">
        <v>200102.0</v>
      </c>
      <c r="B891" s="26">
        <v>-0.0967</v>
      </c>
      <c r="C891" s="26">
        <v>2.2E-5</v>
      </c>
      <c r="D891" s="27">
        <f t="shared" si="7"/>
        <v>0.096722</v>
      </c>
      <c r="E891" s="28">
        <f t="shared" ref="E891:F891" si="901">LN(1+B891)</f>
        <v>-0.1017005548</v>
      </c>
      <c r="F891" s="28">
        <f t="shared" si="901"/>
        <v>0.000021999758</v>
      </c>
      <c r="G891" s="27"/>
      <c r="H891" s="27"/>
      <c r="I891" s="28"/>
      <c r="J891" s="28"/>
      <c r="K891" s="28"/>
      <c r="L891" s="28"/>
      <c r="M891" s="29"/>
      <c r="N891" s="40"/>
      <c r="O891" s="40"/>
      <c r="P891" s="40"/>
      <c r="Y891" s="17"/>
      <c r="Z891" s="17"/>
      <c r="AA891" s="17"/>
      <c r="AL891" s="17"/>
      <c r="AM891" s="17"/>
      <c r="AN891" s="17"/>
      <c r="AO891" s="17"/>
    </row>
    <row r="892" ht="17.25" customHeight="1">
      <c r="A892" s="19">
        <v>200103.0</v>
      </c>
      <c r="B892" s="26">
        <v>-0.0684</v>
      </c>
      <c r="C892" s="26">
        <v>-0.015864</v>
      </c>
      <c r="D892" s="27">
        <f t="shared" si="7"/>
        <v>0.052536</v>
      </c>
      <c r="E892" s="28">
        <f t="shared" ref="E892:F892" si="902">LN(1+B892)</f>
        <v>-0.07085174097</v>
      </c>
      <c r="F892" s="28">
        <f t="shared" si="902"/>
        <v>-0.0159911801</v>
      </c>
      <c r="G892" s="27"/>
      <c r="H892" s="27"/>
      <c r="I892" s="28"/>
      <c r="J892" s="28"/>
      <c r="K892" s="28"/>
      <c r="L892" s="28"/>
      <c r="M892" s="29"/>
      <c r="N892" s="40"/>
      <c r="O892" s="40"/>
      <c r="P892" s="40"/>
      <c r="Y892" s="17"/>
      <c r="Z892" s="17"/>
      <c r="AA892" s="17"/>
      <c r="AL892" s="17"/>
      <c r="AM892" s="17"/>
      <c r="AN892" s="17"/>
      <c r="AO892" s="17"/>
    </row>
    <row r="893" ht="17.25" customHeight="1">
      <c r="A893" s="19">
        <v>200104.0</v>
      </c>
      <c r="B893" s="26">
        <v>0.0833</v>
      </c>
      <c r="C893" s="26">
        <v>0.050816</v>
      </c>
      <c r="D893" s="27">
        <f t="shared" si="7"/>
        <v>-0.032484</v>
      </c>
      <c r="E893" s="28">
        <f t="shared" ref="E893:F893" si="903">LN(1+B893)</f>
        <v>0.08001193797</v>
      </c>
      <c r="F893" s="28">
        <f t="shared" si="903"/>
        <v>0.04956700521</v>
      </c>
      <c r="G893" s="27"/>
      <c r="H893" s="27"/>
      <c r="I893" s="28"/>
      <c r="J893" s="28"/>
      <c r="K893" s="28"/>
      <c r="L893" s="28"/>
      <c r="M893" s="29"/>
      <c r="N893" s="40"/>
      <c r="O893" s="40"/>
      <c r="P893" s="40"/>
      <c r="Y893" s="17"/>
      <c r="Z893" s="17"/>
      <c r="AA893" s="17"/>
      <c r="AL893" s="17"/>
      <c r="AM893" s="17"/>
      <c r="AN893" s="17"/>
      <c r="AO893" s="17"/>
    </row>
    <row r="894" ht="17.25" customHeight="1">
      <c r="A894" s="19">
        <v>200105.0</v>
      </c>
      <c r="B894" s="26">
        <v>0.0104</v>
      </c>
      <c r="C894" s="26">
        <v>0.0631</v>
      </c>
      <c r="D894" s="27">
        <f t="shared" si="7"/>
        <v>0.0527</v>
      </c>
      <c r="E894" s="28">
        <f t="shared" ref="E894:F894" si="904">LN(1+B894)</f>
        <v>0.01034629205</v>
      </c>
      <c r="F894" s="28">
        <f t="shared" si="904"/>
        <v>0.06118916831</v>
      </c>
      <c r="G894" s="27"/>
      <c r="H894" s="27"/>
      <c r="I894" s="28"/>
      <c r="J894" s="28"/>
      <c r="K894" s="28"/>
      <c r="L894" s="28"/>
      <c r="M894" s="29"/>
      <c r="N894" s="40"/>
      <c r="O894" s="40"/>
      <c r="P894" s="40"/>
      <c r="Y894" s="17"/>
      <c r="Z894" s="17"/>
      <c r="AA894" s="17"/>
      <c r="AL894" s="17"/>
      <c r="AM894" s="17"/>
      <c r="AN894" s="17"/>
      <c r="AO894" s="17"/>
    </row>
    <row r="895" ht="17.25" customHeight="1">
      <c r="A895" s="19">
        <v>200106.0</v>
      </c>
      <c r="B895" s="26">
        <v>-0.0166</v>
      </c>
      <c r="C895" s="26">
        <v>0.031503</v>
      </c>
      <c r="D895" s="27">
        <f t="shared" si="7"/>
        <v>0.048103</v>
      </c>
      <c r="E895" s="28">
        <f t="shared" ref="E895:F895" si="905">LN(1+B895)</f>
        <v>-0.016739324</v>
      </c>
      <c r="F895" s="28">
        <f t="shared" si="905"/>
        <v>0.03101696191</v>
      </c>
      <c r="G895" s="27"/>
      <c r="H895" s="27"/>
      <c r="I895" s="28"/>
      <c r="J895" s="28"/>
      <c r="K895" s="28"/>
      <c r="L895" s="28"/>
      <c r="M895" s="29"/>
      <c r="N895" s="40"/>
      <c r="O895" s="40"/>
      <c r="P895" s="40"/>
      <c r="Y895" s="17"/>
      <c r="Z895" s="17"/>
      <c r="AA895" s="17"/>
      <c r="AL895" s="17"/>
      <c r="AM895" s="17"/>
      <c r="AN895" s="17"/>
      <c r="AO895" s="17"/>
    </row>
    <row r="896" ht="17.25" customHeight="1">
      <c r="A896" s="19">
        <v>200107.0</v>
      </c>
      <c r="B896" s="26">
        <v>-0.0183</v>
      </c>
      <c r="C896" s="26">
        <v>-0.01089</v>
      </c>
      <c r="D896" s="27">
        <f t="shared" si="7"/>
        <v>0.00741</v>
      </c>
      <c r="E896" s="28">
        <f t="shared" ref="E896:F896" si="906">LN(1+B896)</f>
        <v>-0.01846951628</v>
      </c>
      <c r="F896" s="28">
        <f t="shared" si="906"/>
        <v>-0.01094973009</v>
      </c>
      <c r="G896" s="27"/>
      <c r="H896" s="27"/>
      <c r="I896" s="28"/>
      <c r="J896" s="28"/>
      <c r="K896" s="28"/>
      <c r="L896" s="28"/>
      <c r="M896" s="29"/>
      <c r="N896" s="40"/>
      <c r="O896" s="40"/>
      <c r="P896" s="40"/>
      <c r="Y896" s="17"/>
      <c r="Z896" s="17"/>
      <c r="AA896" s="17"/>
      <c r="AL896" s="17"/>
      <c r="AM896" s="17"/>
      <c r="AN896" s="17"/>
      <c r="AO896" s="17"/>
    </row>
    <row r="897" ht="17.25" customHeight="1">
      <c r="A897" s="19">
        <v>200108.0</v>
      </c>
      <c r="B897" s="26">
        <v>-0.0615</v>
      </c>
      <c r="C897" s="26">
        <v>-0.014791</v>
      </c>
      <c r="D897" s="27">
        <f t="shared" si="7"/>
        <v>0.046709</v>
      </c>
      <c r="E897" s="28">
        <f t="shared" ref="E897:F897" si="907">LN(1+B897)</f>
        <v>-0.06347242296</v>
      </c>
      <c r="F897" s="28">
        <f t="shared" si="907"/>
        <v>-0.01490147758</v>
      </c>
      <c r="G897" s="27"/>
      <c r="H897" s="27"/>
      <c r="I897" s="28"/>
      <c r="J897" s="28"/>
      <c r="K897" s="28"/>
      <c r="L897" s="28"/>
      <c r="M897" s="29"/>
      <c r="N897" s="40"/>
      <c r="O897" s="40"/>
      <c r="P897" s="40"/>
      <c r="Y897" s="17"/>
      <c r="Z897" s="17"/>
      <c r="AA897" s="17"/>
      <c r="AL897" s="17"/>
      <c r="AM897" s="17"/>
      <c r="AN897" s="17"/>
      <c r="AO897" s="17"/>
    </row>
    <row r="898" ht="17.25" customHeight="1">
      <c r="A898" s="19">
        <v>200109.0</v>
      </c>
      <c r="B898" s="26">
        <v>-0.0897</v>
      </c>
      <c r="C898" s="26">
        <v>-0.141521</v>
      </c>
      <c r="D898" s="27">
        <f t="shared" si="7"/>
        <v>-0.051821</v>
      </c>
      <c r="E898" s="28">
        <f t="shared" ref="E898:F898" si="908">LN(1+B898)</f>
        <v>-0.09398106347</v>
      </c>
      <c r="F898" s="28">
        <f t="shared" si="908"/>
        <v>-0.1525930602</v>
      </c>
      <c r="G898" s="27"/>
      <c r="H898" s="27"/>
      <c r="I898" s="28"/>
      <c r="J898" s="28"/>
      <c r="K898" s="28"/>
      <c r="L898" s="28"/>
      <c r="M898" s="29"/>
      <c r="N898" s="40"/>
      <c r="O898" s="40"/>
      <c r="P898" s="40"/>
      <c r="Y898" s="17"/>
      <c r="Z898" s="17"/>
      <c r="AA898" s="17"/>
      <c r="AL898" s="17"/>
      <c r="AM898" s="17"/>
      <c r="AN898" s="17"/>
      <c r="AO898" s="17"/>
    </row>
    <row r="899" ht="17.25" customHeight="1">
      <c r="A899" s="19">
        <v>200110.0</v>
      </c>
      <c r="B899" s="26">
        <v>0.0268</v>
      </c>
      <c r="C899" s="26">
        <v>0.044857</v>
      </c>
      <c r="D899" s="27">
        <f t="shared" si="7"/>
        <v>0.018057</v>
      </c>
      <c r="E899" s="28">
        <f t="shared" ref="E899:F899" si="909">LN(1+B899)</f>
        <v>0.02644717001</v>
      </c>
      <c r="F899" s="28">
        <f t="shared" si="909"/>
        <v>0.04388003395</v>
      </c>
      <c r="G899" s="27"/>
      <c r="H899" s="27"/>
      <c r="I899" s="28"/>
      <c r="J899" s="28"/>
      <c r="K899" s="28"/>
      <c r="L899" s="28"/>
      <c r="M899" s="29"/>
      <c r="N899" s="40"/>
      <c r="O899" s="40"/>
      <c r="P899" s="40"/>
      <c r="Y899" s="17"/>
      <c r="Z899" s="17"/>
      <c r="AA899" s="17"/>
      <c r="AL899" s="17"/>
      <c r="AM899" s="17"/>
      <c r="AN899" s="17"/>
      <c r="AO899" s="17"/>
    </row>
    <row r="900" ht="17.25" customHeight="1">
      <c r="A900" s="19">
        <v>200111.0</v>
      </c>
      <c r="B900" s="26">
        <v>0.0771</v>
      </c>
      <c r="C900" s="26">
        <v>0.090717</v>
      </c>
      <c r="D900" s="27">
        <f t="shared" si="7"/>
        <v>0.013617</v>
      </c>
      <c r="E900" s="28">
        <f t="shared" ref="E900:F900" si="910">LN(1+B900)</f>
        <v>0.07427224437</v>
      </c>
      <c r="F900" s="28">
        <f t="shared" si="910"/>
        <v>0.08683527815</v>
      </c>
      <c r="G900" s="27"/>
      <c r="H900" s="27"/>
      <c r="I900" s="28"/>
      <c r="J900" s="28"/>
      <c r="K900" s="28"/>
      <c r="L900" s="28"/>
      <c r="M900" s="29"/>
      <c r="N900" s="40"/>
      <c r="O900" s="40"/>
      <c r="P900" s="40"/>
      <c r="Y900" s="17"/>
      <c r="Z900" s="17"/>
      <c r="AA900" s="17"/>
      <c r="AL900" s="17"/>
      <c r="AM900" s="17"/>
      <c r="AN900" s="17"/>
      <c r="AO900" s="17"/>
    </row>
    <row r="901" ht="17.25" customHeight="1">
      <c r="A901" s="19">
        <v>200112.0</v>
      </c>
      <c r="B901" s="26">
        <v>0.0175</v>
      </c>
      <c r="C901" s="26">
        <v>0.06689</v>
      </c>
      <c r="D901" s="27">
        <f t="shared" si="7"/>
        <v>0.04939</v>
      </c>
      <c r="E901" s="28">
        <f t="shared" ref="E901:F901" si="911">LN(1+B901)</f>
        <v>0.01734863833</v>
      </c>
      <c r="F901" s="28">
        <f t="shared" si="911"/>
        <v>0.06474787422</v>
      </c>
      <c r="G901" s="27"/>
      <c r="H901" s="27"/>
      <c r="I901" s="28"/>
      <c r="J901" s="28"/>
      <c r="K901" s="28"/>
      <c r="L901" s="28"/>
      <c r="M901" s="29"/>
      <c r="N901" s="40"/>
      <c r="O901" s="40"/>
      <c r="P901" s="40"/>
      <c r="Y901" s="17"/>
      <c r="Z901" s="17"/>
      <c r="AA901" s="17"/>
      <c r="AL901" s="17"/>
      <c r="AM901" s="17"/>
      <c r="AN901" s="17"/>
      <c r="AO901" s="17"/>
    </row>
    <row r="902" ht="17.25" customHeight="1">
      <c r="A902" s="19">
        <v>200201.0</v>
      </c>
      <c r="B902" s="26">
        <v>-0.013</v>
      </c>
      <c r="C902" s="26">
        <v>0.033048</v>
      </c>
      <c r="D902" s="27">
        <f t="shared" si="7"/>
        <v>0.046048</v>
      </c>
      <c r="E902" s="28">
        <f t="shared" ref="E902:F902" si="912">LN(1+B902)</f>
        <v>-0.01308523955</v>
      </c>
      <c r="F902" s="28">
        <f t="shared" si="912"/>
        <v>0.03251365566</v>
      </c>
      <c r="G902" s="27"/>
      <c r="H902" s="27"/>
      <c r="I902" s="28"/>
      <c r="J902" s="28"/>
      <c r="K902" s="28"/>
      <c r="L902" s="28"/>
      <c r="M902" s="29"/>
      <c r="N902" s="40"/>
      <c r="O902" s="40"/>
      <c r="P902" s="40"/>
      <c r="Y902" s="17"/>
      <c r="Z902" s="17"/>
      <c r="AA902" s="17"/>
      <c r="AL902" s="17"/>
      <c r="AM902" s="17"/>
      <c r="AN902" s="17"/>
      <c r="AO902" s="17"/>
    </row>
    <row r="903" ht="17.25" customHeight="1">
      <c r="A903" s="19">
        <v>200202.0</v>
      </c>
      <c r="B903" s="26">
        <v>-0.0216</v>
      </c>
      <c r="C903" s="26">
        <v>-0.010152</v>
      </c>
      <c r="D903" s="27">
        <f t="shared" si="7"/>
        <v>0.011448</v>
      </c>
      <c r="E903" s="28">
        <f t="shared" ref="E903:F903" si="913">LN(1+B903)</f>
        <v>-0.02183669461</v>
      </c>
      <c r="F903" s="28">
        <f t="shared" si="913"/>
        <v>-0.01020388299</v>
      </c>
      <c r="G903" s="27"/>
      <c r="H903" s="27"/>
      <c r="I903" s="28"/>
      <c r="J903" s="28"/>
      <c r="K903" s="28"/>
      <c r="L903" s="28"/>
      <c r="M903" s="29"/>
      <c r="N903" s="40"/>
      <c r="O903" s="40"/>
      <c r="P903" s="40"/>
      <c r="Y903" s="17"/>
      <c r="Z903" s="17"/>
      <c r="AA903" s="17"/>
      <c r="AL903" s="17"/>
      <c r="AM903" s="17"/>
      <c r="AN903" s="17"/>
      <c r="AO903" s="17"/>
    </row>
    <row r="904" ht="17.25" customHeight="1">
      <c r="A904" s="19">
        <v>200203.0</v>
      </c>
      <c r="B904" s="26">
        <v>0.0437</v>
      </c>
      <c r="C904" s="26">
        <v>0.099117</v>
      </c>
      <c r="D904" s="27">
        <f t="shared" si="7"/>
        <v>0.055417</v>
      </c>
      <c r="E904" s="28">
        <f t="shared" ref="E904:F904" si="914">LN(1+B904)</f>
        <v>0.04277209184</v>
      </c>
      <c r="F904" s="28">
        <f t="shared" si="914"/>
        <v>0.09450713017</v>
      </c>
      <c r="G904" s="27"/>
      <c r="H904" s="27"/>
      <c r="I904" s="28"/>
      <c r="J904" s="28"/>
      <c r="K904" s="28"/>
      <c r="L904" s="28"/>
      <c r="M904" s="29"/>
      <c r="N904" s="40"/>
      <c r="O904" s="40"/>
      <c r="P904" s="40"/>
      <c r="Y904" s="17"/>
      <c r="Z904" s="17"/>
      <c r="AA904" s="17"/>
      <c r="AL904" s="17"/>
      <c r="AM904" s="17"/>
      <c r="AN904" s="17"/>
      <c r="AO904" s="17"/>
    </row>
    <row r="905" ht="17.25" customHeight="1">
      <c r="A905" s="19">
        <v>200204.0</v>
      </c>
      <c r="B905" s="26">
        <v>-0.0505</v>
      </c>
      <c r="C905" s="26">
        <v>0.04227</v>
      </c>
      <c r="D905" s="27">
        <f t="shared" si="7"/>
        <v>0.09277</v>
      </c>
      <c r="E905" s="28">
        <f t="shared" ref="E905:F905" si="915">LN(1+B905)</f>
        <v>-0.05181974873</v>
      </c>
      <c r="F905" s="28">
        <f t="shared" si="915"/>
        <v>0.04140102685</v>
      </c>
      <c r="G905" s="27"/>
      <c r="H905" s="27"/>
      <c r="I905" s="28"/>
      <c r="J905" s="28"/>
      <c r="K905" s="28"/>
      <c r="L905" s="28"/>
      <c r="M905" s="29"/>
      <c r="N905" s="40"/>
      <c r="O905" s="40"/>
      <c r="P905" s="40"/>
      <c r="Y905" s="17"/>
      <c r="Z905" s="17"/>
      <c r="AA905" s="17"/>
      <c r="AL905" s="17"/>
      <c r="AM905" s="17"/>
      <c r="AN905" s="17"/>
      <c r="AO905" s="17"/>
    </row>
    <row r="906" ht="17.25" customHeight="1">
      <c r="A906" s="19">
        <v>200205.0</v>
      </c>
      <c r="B906" s="26">
        <v>-0.0124</v>
      </c>
      <c r="C906" s="26">
        <v>-0.026494</v>
      </c>
      <c r="D906" s="27">
        <f t="shared" si="7"/>
        <v>-0.014094</v>
      </c>
      <c r="E906" s="28">
        <f t="shared" ref="E906:F906" si="916">LN(1+B906)</f>
        <v>-0.01247752151</v>
      </c>
      <c r="F906" s="28">
        <f t="shared" si="916"/>
        <v>-0.02685129086</v>
      </c>
      <c r="G906" s="27"/>
      <c r="H906" s="27"/>
      <c r="I906" s="28"/>
      <c r="J906" s="28"/>
      <c r="K906" s="28"/>
      <c r="L906" s="28"/>
      <c r="M906" s="29"/>
      <c r="N906" s="40"/>
      <c r="O906" s="40"/>
      <c r="P906" s="40"/>
      <c r="Y906" s="17"/>
      <c r="Z906" s="17"/>
      <c r="AA906" s="17"/>
      <c r="AL906" s="17"/>
      <c r="AM906" s="17"/>
      <c r="AN906" s="17"/>
      <c r="AO906" s="17"/>
    </row>
    <row r="907" ht="17.25" customHeight="1">
      <c r="A907" s="19">
        <v>200206.0</v>
      </c>
      <c r="B907" s="26">
        <v>-0.0708</v>
      </c>
      <c r="C907" s="26">
        <v>-0.024015</v>
      </c>
      <c r="D907" s="27">
        <f t="shared" si="7"/>
        <v>0.046785</v>
      </c>
      <c r="E907" s="28">
        <f t="shared" ref="E907:F907" si="917">LN(1+B907)</f>
        <v>-0.07343127809</v>
      </c>
      <c r="F907" s="28">
        <f t="shared" si="917"/>
        <v>-0.02430806154</v>
      </c>
      <c r="G907" s="27"/>
      <c r="H907" s="27"/>
      <c r="I907" s="28"/>
      <c r="J907" s="28"/>
      <c r="K907" s="28"/>
      <c r="L907" s="28"/>
      <c r="M907" s="29"/>
      <c r="N907" s="40"/>
      <c r="O907" s="40"/>
      <c r="P907" s="40"/>
      <c r="Y907" s="17"/>
      <c r="Z907" s="17"/>
      <c r="AA907" s="17"/>
      <c r="AL907" s="17"/>
      <c r="AM907" s="17"/>
      <c r="AN907" s="17"/>
      <c r="AO907" s="17"/>
    </row>
    <row r="908" ht="17.25" customHeight="1">
      <c r="A908" s="19">
        <v>200207.0</v>
      </c>
      <c r="B908" s="26">
        <v>-0.0803</v>
      </c>
      <c r="C908" s="26">
        <v>-0.153101</v>
      </c>
      <c r="D908" s="27">
        <f t="shared" si="7"/>
        <v>-0.072801</v>
      </c>
      <c r="E908" s="28">
        <f t="shared" ref="E908:F908" si="918">LN(1+B908)</f>
        <v>-0.08370774907</v>
      </c>
      <c r="F908" s="28">
        <f t="shared" si="918"/>
        <v>-0.1661738358</v>
      </c>
      <c r="G908" s="27"/>
      <c r="H908" s="27"/>
      <c r="I908" s="28"/>
      <c r="J908" s="28"/>
      <c r="K908" s="28"/>
      <c r="L908" s="28"/>
      <c r="M908" s="29"/>
      <c r="N908" s="40"/>
      <c r="O908" s="40"/>
      <c r="P908" s="40"/>
      <c r="Y908" s="17"/>
      <c r="Z908" s="17"/>
      <c r="AA908" s="17"/>
      <c r="AL908" s="17"/>
      <c r="AM908" s="17"/>
      <c r="AN908" s="17"/>
      <c r="AO908" s="17"/>
    </row>
    <row r="909" ht="17.25" customHeight="1">
      <c r="A909" s="19">
        <v>200208.0</v>
      </c>
      <c r="B909" s="26">
        <v>0.0064</v>
      </c>
      <c r="C909" s="26">
        <v>-0.004485</v>
      </c>
      <c r="D909" s="27">
        <f t="shared" si="7"/>
        <v>-0.010885</v>
      </c>
      <c r="E909" s="28">
        <f t="shared" ref="E909:F909" si="919">LN(1+B909)</f>
        <v>0.006379606964</v>
      </c>
      <c r="F909" s="28">
        <f t="shared" si="919"/>
        <v>-0.004495087786</v>
      </c>
      <c r="G909" s="27"/>
      <c r="H909" s="27"/>
      <c r="I909" s="28"/>
      <c r="J909" s="28"/>
      <c r="K909" s="28"/>
      <c r="L909" s="28"/>
      <c r="M909" s="29"/>
      <c r="N909" s="40"/>
      <c r="O909" s="40"/>
      <c r="P909" s="40"/>
      <c r="Y909" s="17"/>
      <c r="Z909" s="17"/>
      <c r="AA909" s="17"/>
      <c r="AL909" s="17"/>
      <c r="AM909" s="17"/>
      <c r="AN909" s="17"/>
      <c r="AO909" s="17"/>
    </row>
    <row r="910" ht="17.25" customHeight="1">
      <c r="A910" s="19">
        <v>200209.0</v>
      </c>
      <c r="B910" s="26">
        <v>-0.1021</v>
      </c>
      <c r="C910" s="26">
        <v>-0.071005</v>
      </c>
      <c r="D910" s="27">
        <f t="shared" si="7"/>
        <v>0.031095</v>
      </c>
      <c r="E910" s="28">
        <f t="shared" ref="E910:F910" si="920">LN(1+B910)</f>
        <v>-0.1076965755</v>
      </c>
      <c r="F910" s="28">
        <f t="shared" si="920"/>
        <v>-0.07365192231</v>
      </c>
      <c r="G910" s="27"/>
      <c r="H910" s="27"/>
      <c r="I910" s="28"/>
      <c r="J910" s="28"/>
      <c r="K910" s="28"/>
      <c r="L910" s="28"/>
      <c r="M910" s="29"/>
      <c r="N910" s="40"/>
      <c r="O910" s="40"/>
      <c r="P910" s="40"/>
      <c r="Y910" s="17"/>
      <c r="Z910" s="17"/>
      <c r="AA910" s="17"/>
      <c r="AL910" s="17"/>
      <c r="AM910" s="17"/>
      <c r="AN910" s="17"/>
      <c r="AO910" s="17"/>
    </row>
    <row r="911" ht="17.25" customHeight="1">
      <c r="A911" s="19">
        <v>200210.0</v>
      </c>
      <c r="B911" s="26">
        <v>0.0798</v>
      </c>
      <c r="C911" s="26">
        <v>0.0054</v>
      </c>
      <c r="D911" s="27">
        <f t="shared" si="7"/>
        <v>-0.0744</v>
      </c>
      <c r="E911" s="28">
        <f t="shared" ref="E911:F911" si="921">LN(1+B911)</f>
        <v>0.0767758388</v>
      </c>
      <c r="F911" s="28">
        <f t="shared" si="921"/>
        <v>0.005385472276</v>
      </c>
      <c r="G911" s="27"/>
      <c r="H911" s="27"/>
      <c r="I911" s="28"/>
      <c r="J911" s="28"/>
      <c r="K911" s="28"/>
      <c r="L911" s="28"/>
      <c r="M911" s="29"/>
      <c r="N911" s="40"/>
      <c r="O911" s="40"/>
      <c r="P911" s="40"/>
      <c r="Y911" s="17"/>
      <c r="Z911" s="17"/>
      <c r="AA911" s="17"/>
      <c r="AL911" s="17"/>
      <c r="AM911" s="17"/>
      <c r="AN911" s="17"/>
      <c r="AO911" s="17"/>
    </row>
    <row r="912" ht="17.25" customHeight="1">
      <c r="A912" s="19">
        <v>200211.0</v>
      </c>
      <c r="B912" s="26">
        <v>0.0608</v>
      </c>
      <c r="C912" s="26">
        <v>0.076826</v>
      </c>
      <c r="D912" s="27">
        <f t="shared" si="7"/>
        <v>0.016026</v>
      </c>
      <c r="E912" s="28">
        <f t="shared" ref="E912:F912" si="922">LN(1+B912)</f>
        <v>0.05902334045</v>
      </c>
      <c r="F912" s="28">
        <f t="shared" si="922"/>
        <v>0.07401782523</v>
      </c>
      <c r="G912" s="27"/>
      <c r="H912" s="27"/>
      <c r="I912" s="28"/>
      <c r="J912" s="28"/>
      <c r="K912" s="28"/>
      <c r="L912" s="28"/>
      <c r="M912" s="29"/>
      <c r="N912" s="40"/>
      <c r="O912" s="40"/>
      <c r="P912" s="40"/>
      <c r="Y912" s="17"/>
      <c r="Z912" s="17"/>
      <c r="AA912" s="17"/>
      <c r="AL912" s="17"/>
      <c r="AM912" s="17"/>
      <c r="AN912" s="17"/>
      <c r="AO912" s="17"/>
    </row>
    <row r="913" ht="17.25" customHeight="1">
      <c r="A913" s="19">
        <v>200212.0</v>
      </c>
      <c r="B913" s="26">
        <v>-0.0565</v>
      </c>
      <c r="C913" s="26">
        <v>-0.03583</v>
      </c>
      <c r="D913" s="27">
        <f t="shared" si="7"/>
        <v>0.02067</v>
      </c>
      <c r="E913" s="28">
        <f t="shared" ref="E913:F913" si="923">LN(1+B913)</f>
        <v>-0.05815891417</v>
      </c>
      <c r="F913" s="28">
        <f t="shared" si="923"/>
        <v>-0.03648765137</v>
      </c>
      <c r="G913" s="27"/>
      <c r="H913" s="27"/>
      <c r="I913" s="28"/>
      <c r="J913" s="28"/>
      <c r="K913" s="28"/>
      <c r="L913" s="28"/>
      <c r="M913" s="29"/>
      <c r="N913" s="40"/>
      <c r="O913" s="40"/>
      <c r="P913" s="40"/>
      <c r="Y913" s="17"/>
      <c r="Z913" s="17"/>
      <c r="AA913" s="17"/>
      <c r="AL913" s="17"/>
      <c r="AM913" s="17"/>
      <c r="AN913" s="17"/>
      <c r="AO913" s="17"/>
    </row>
    <row r="914" ht="17.25" customHeight="1">
      <c r="A914" s="19">
        <v>200301.0</v>
      </c>
      <c r="B914" s="26">
        <v>-0.0247</v>
      </c>
      <c r="C914" s="26">
        <v>-0.012782</v>
      </c>
      <c r="D914" s="27">
        <f t="shared" si="7"/>
        <v>0.011918</v>
      </c>
      <c r="E914" s="28">
        <f t="shared" ref="E914:F914" si="924">LN(1+B914)</f>
        <v>-0.025010163</v>
      </c>
      <c r="F914" s="28">
        <f t="shared" si="924"/>
        <v>-0.01286439261</v>
      </c>
      <c r="G914" s="27"/>
      <c r="H914" s="27"/>
      <c r="I914" s="28"/>
      <c r="J914" s="28"/>
      <c r="K914" s="28"/>
      <c r="L914" s="28"/>
      <c r="M914" s="29"/>
      <c r="N914" s="40"/>
      <c r="O914" s="40"/>
      <c r="P914" s="40"/>
      <c r="Y914" s="17"/>
      <c r="Z914" s="17"/>
      <c r="AA914" s="17"/>
      <c r="AL914" s="17"/>
      <c r="AM914" s="17"/>
      <c r="AN914" s="17"/>
      <c r="AO914" s="17"/>
    </row>
    <row r="915" ht="17.25" customHeight="1">
      <c r="A915" s="19">
        <v>200302.0</v>
      </c>
      <c r="B915" s="26">
        <v>-0.0179</v>
      </c>
      <c r="C915" s="26">
        <v>-0.037313</v>
      </c>
      <c r="D915" s="27">
        <f t="shared" si="7"/>
        <v>-0.019413</v>
      </c>
      <c r="E915" s="28">
        <f t="shared" ref="E915:F915" si="925">LN(1+B915)</f>
        <v>-0.01806214282</v>
      </c>
      <c r="F915" s="28">
        <f t="shared" si="925"/>
        <v>-0.03802694598</v>
      </c>
      <c r="G915" s="27"/>
      <c r="H915" s="27"/>
      <c r="I915" s="28"/>
      <c r="J915" s="28"/>
      <c r="K915" s="28"/>
      <c r="L915" s="28"/>
      <c r="M915" s="29"/>
      <c r="N915" s="40"/>
      <c r="O915" s="40"/>
      <c r="P915" s="40"/>
      <c r="Y915" s="17"/>
      <c r="Z915" s="17"/>
      <c r="AA915" s="17"/>
      <c r="AL915" s="17"/>
      <c r="AM915" s="17"/>
      <c r="AN915" s="17"/>
      <c r="AO915" s="17"/>
    </row>
    <row r="916" ht="17.25" customHeight="1">
      <c r="A916" s="19">
        <v>200303.0</v>
      </c>
      <c r="B916" s="26">
        <v>0.0119</v>
      </c>
      <c r="C916" s="26">
        <v>0.010764</v>
      </c>
      <c r="D916" s="27">
        <f t="shared" si="7"/>
        <v>-0.001136</v>
      </c>
      <c r="E916" s="28">
        <f t="shared" ref="E916:F916" si="926">LN(1+B916)</f>
        <v>0.01182975175</v>
      </c>
      <c r="F916" s="28">
        <f t="shared" si="926"/>
        <v>0.01070648054</v>
      </c>
      <c r="G916" s="27"/>
      <c r="H916" s="27"/>
      <c r="I916" s="28"/>
      <c r="J916" s="28"/>
      <c r="K916" s="28"/>
      <c r="L916" s="28"/>
      <c r="M916" s="29"/>
      <c r="N916" s="40"/>
      <c r="O916" s="40"/>
      <c r="P916" s="40"/>
      <c r="Y916" s="17"/>
      <c r="Z916" s="17"/>
      <c r="AA916" s="17"/>
      <c r="AL916" s="17"/>
      <c r="AM916" s="17"/>
      <c r="AN916" s="17"/>
      <c r="AO916" s="17"/>
    </row>
    <row r="917" ht="17.25" customHeight="1">
      <c r="A917" s="19">
        <v>200304.0</v>
      </c>
      <c r="B917" s="26">
        <v>0.0832</v>
      </c>
      <c r="C917" s="26">
        <v>0.095335</v>
      </c>
      <c r="D917" s="27">
        <f t="shared" si="7"/>
        <v>0.012135</v>
      </c>
      <c r="E917" s="28">
        <f t="shared" ref="E917:F917" si="927">LN(1+B917)</f>
        <v>0.07991962318</v>
      </c>
      <c r="F917" s="28">
        <f t="shared" si="927"/>
        <v>0.09106025255</v>
      </c>
      <c r="G917" s="27"/>
      <c r="H917" s="27"/>
      <c r="I917" s="28"/>
      <c r="J917" s="28"/>
      <c r="K917" s="28"/>
      <c r="L917" s="28"/>
      <c r="M917" s="29"/>
      <c r="N917" s="40"/>
      <c r="O917" s="40"/>
      <c r="P917" s="40"/>
      <c r="Y917" s="17"/>
      <c r="Z917" s="17"/>
      <c r="AA917" s="17"/>
      <c r="AL917" s="17"/>
      <c r="AM917" s="17"/>
      <c r="AN917" s="17"/>
      <c r="AO917" s="17"/>
    </row>
    <row r="918" ht="17.25" customHeight="1">
      <c r="A918" s="19">
        <v>200305.0</v>
      </c>
      <c r="B918" s="26">
        <v>0.0614</v>
      </c>
      <c r="C918" s="26">
        <v>0.106693</v>
      </c>
      <c r="D918" s="27">
        <f t="shared" si="7"/>
        <v>0.045293</v>
      </c>
      <c r="E918" s="28">
        <f t="shared" ref="E918:F918" si="928">LN(1+B918)</f>
        <v>0.05958879141</v>
      </c>
      <c r="F918" s="28">
        <f t="shared" si="928"/>
        <v>0.1013762892</v>
      </c>
      <c r="G918" s="27"/>
      <c r="H918" s="27"/>
      <c r="I918" s="28"/>
      <c r="J918" s="28"/>
      <c r="K918" s="28"/>
      <c r="L918" s="28"/>
      <c r="M918" s="29"/>
      <c r="N918" s="40"/>
      <c r="O918" s="40"/>
      <c r="P918" s="40"/>
      <c r="Y918" s="17"/>
      <c r="Z918" s="17"/>
      <c r="AA918" s="17"/>
      <c r="AL918" s="17"/>
      <c r="AM918" s="17"/>
      <c r="AN918" s="17"/>
      <c r="AO918" s="17"/>
    </row>
    <row r="919" ht="17.25" customHeight="1">
      <c r="A919" s="19">
        <v>200306.0</v>
      </c>
      <c r="B919" s="26">
        <v>0.0152</v>
      </c>
      <c r="C919" s="26">
        <v>0.035209</v>
      </c>
      <c r="D919" s="27">
        <f t="shared" si="7"/>
        <v>0.020009</v>
      </c>
      <c r="E919" s="28">
        <f t="shared" ref="E919:F919" si="929">LN(1+B919)</f>
        <v>0.01508563742</v>
      </c>
      <c r="F919" s="28">
        <f t="shared" si="929"/>
        <v>0.0346033387</v>
      </c>
      <c r="G919" s="27"/>
      <c r="H919" s="27"/>
      <c r="I919" s="28"/>
      <c r="J919" s="28"/>
      <c r="K919" s="28"/>
      <c r="L919" s="28"/>
      <c r="M919" s="29"/>
      <c r="N919" s="40"/>
      <c r="O919" s="40"/>
      <c r="P919" s="40"/>
      <c r="Y919" s="17"/>
      <c r="Z919" s="17"/>
      <c r="AA919" s="17"/>
      <c r="AL919" s="17"/>
      <c r="AM919" s="17"/>
      <c r="AN919" s="17"/>
      <c r="AO919" s="17"/>
    </row>
    <row r="920" ht="17.25" customHeight="1">
      <c r="A920" s="19">
        <v>200307.0</v>
      </c>
      <c r="B920" s="26">
        <v>0.0242</v>
      </c>
      <c r="C920" s="26">
        <v>0.066437</v>
      </c>
      <c r="D920" s="27">
        <f t="shared" si="7"/>
        <v>0.042237</v>
      </c>
      <c r="E920" s="28">
        <f t="shared" ref="E920:F920" si="930">LN(1+B920)</f>
        <v>0.02391182005</v>
      </c>
      <c r="F920" s="28">
        <f t="shared" si="930"/>
        <v>0.06432318545</v>
      </c>
      <c r="G920" s="27"/>
      <c r="H920" s="27"/>
      <c r="I920" s="28"/>
      <c r="J920" s="28"/>
      <c r="K920" s="28"/>
      <c r="L920" s="28"/>
      <c r="M920" s="29"/>
      <c r="N920" s="40"/>
      <c r="O920" s="40"/>
      <c r="P920" s="40"/>
      <c r="Y920" s="17"/>
      <c r="Z920" s="17"/>
      <c r="AA920" s="17"/>
      <c r="AL920" s="17"/>
      <c r="AM920" s="17"/>
      <c r="AN920" s="17"/>
      <c r="AO920" s="17"/>
    </row>
    <row r="921" ht="17.25" customHeight="1">
      <c r="A921" s="19">
        <v>200308.0</v>
      </c>
      <c r="B921" s="26">
        <v>0.0241</v>
      </c>
      <c r="C921" s="26">
        <v>0.060561</v>
      </c>
      <c r="D921" s="27">
        <f t="shared" si="7"/>
        <v>0.036461</v>
      </c>
      <c r="E921" s="28">
        <f t="shared" ref="E921:F921" si="931">LN(1+B921)</f>
        <v>0.0238141781</v>
      </c>
      <c r="F921" s="28">
        <f t="shared" si="931"/>
        <v>0.05879801341</v>
      </c>
      <c r="G921" s="27"/>
      <c r="H921" s="27"/>
      <c r="I921" s="28"/>
      <c r="J921" s="28"/>
      <c r="K921" s="28"/>
      <c r="L921" s="28"/>
      <c r="M921" s="29"/>
      <c r="N921" s="40"/>
      <c r="O921" s="40"/>
      <c r="P921" s="40"/>
      <c r="Y921" s="17"/>
      <c r="Z921" s="17"/>
      <c r="AA921" s="17"/>
      <c r="AL921" s="17"/>
      <c r="AM921" s="17"/>
      <c r="AN921" s="17"/>
      <c r="AO921" s="17"/>
    </row>
    <row r="922" ht="17.25" customHeight="1">
      <c r="A922" s="19">
        <v>200309.0</v>
      </c>
      <c r="B922" s="26">
        <v>-0.0116</v>
      </c>
      <c r="C922" s="26">
        <v>0.00922</v>
      </c>
      <c r="D922" s="27">
        <f t="shared" si="7"/>
        <v>0.02082</v>
      </c>
      <c r="E922" s="28">
        <f t="shared" ref="E922:F922" si="932">LN(1+B922)</f>
        <v>-0.01166780487</v>
      </c>
      <c r="F922" s="28">
        <f t="shared" si="932"/>
        <v>0.009177755266</v>
      </c>
      <c r="G922" s="27"/>
      <c r="H922" s="27"/>
      <c r="I922" s="28"/>
      <c r="J922" s="28"/>
      <c r="K922" s="28"/>
      <c r="L922" s="28"/>
      <c r="M922" s="29"/>
      <c r="N922" s="40"/>
      <c r="O922" s="40"/>
      <c r="P922" s="40"/>
      <c r="Y922" s="17"/>
      <c r="Z922" s="17"/>
      <c r="AA922" s="17"/>
      <c r="AL922" s="17"/>
      <c r="AM922" s="17"/>
      <c r="AN922" s="17"/>
      <c r="AO922" s="17"/>
    </row>
    <row r="923" ht="17.25" customHeight="1">
      <c r="A923" s="19">
        <v>200310.0</v>
      </c>
      <c r="B923" s="26">
        <v>0.0615</v>
      </c>
      <c r="C923" s="26">
        <v>0.107909</v>
      </c>
      <c r="D923" s="27">
        <f t="shared" si="7"/>
        <v>0.046409</v>
      </c>
      <c r="E923" s="28">
        <f t="shared" ref="E923:F923" si="933">LN(1+B923)</f>
        <v>0.05968300216</v>
      </c>
      <c r="F923" s="28">
        <f t="shared" si="933"/>
        <v>0.102474455</v>
      </c>
      <c r="G923" s="27"/>
      <c r="H923" s="27"/>
      <c r="I923" s="28"/>
      <c r="J923" s="28"/>
      <c r="K923" s="28"/>
      <c r="L923" s="28"/>
      <c r="M923" s="29"/>
      <c r="N923" s="40"/>
      <c r="O923" s="40"/>
      <c r="P923" s="40"/>
      <c r="Y923" s="17"/>
      <c r="Z923" s="17"/>
      <c r="AA923" s="17"/>
      <c r="AL923" s="17"/>
      <c r="AM923" s="17"/>
      <c r="AN923" s="17"/>
      <c r="AO923" s="17"/>
    </row>
    <row r="924" ht="17.25" customHeight="1">
      <c r="A924" s="19">
        <v>200311.0</v>
      </c>
      <c r="B924" s="26">
        <v>0.0142</v>
      </c>
      <c r="C924" s="26">
        <v>0.04676</v>
      </c>
      <c r="D924" s="27">
        <f t="shared" si="7"/>
        <v>0.03256</v>
      </c>
      <c r="E924" s="28">
        <f t="shared" ref="E924:F924" si="934">LN(1+B924)</f>
        <v>0.01410012438</v>
      </c>
      <c r="F924" s="28">
        <f t="shared" si="934"/>
        <v>0.04569967925</v>
      </c>
      <c r="G924" s="27"/>
      <c r="H924" s="27"/>
      <c r="I924" s="28"/>
      <c r="J924" s="28"/>
      <c r="K924" s="28"/>
      <c r="L924" s="28"/>
      <c r="M924" s="29"/>
      <c r="N924" s="40"/>
      <c r="O924" s="40"/>
      <c r="P924" s="40"/>
      <c r="Y924" s="17"/>
      <c r="Z924" s="17"/>
      <c r="AA924" s="17"/>
      <c r="AL924" s="17"/>
      <c r="AM924" s="17"/>
      <c r="AN924" s="17"/>
      <c r="AO924" s="17"/>
    </row>
    <row r="925" ht="17.25" customHeight="1">
      <c r="A925" s="19">
        <v>200312.0</v>
      </c>
      <c r="B925" s="26">
        <v>0.0437</v>
      </c>
      <c r="C925" s="26">
        <v>0.03107</v>
      </c>
      <c r="D925" s="27">
        <f t="shared" si="7"/>
        <v>-0.01263</v>
      </c>
      <c r="E925" s="28">
        <f t="shared" ref="E925:F925" si="935">LN(1+B925)</f>
        <v>0.04277209184</v>
      </c>
      <c r="F925" s="28">
        <f t="shared" si="935"/>
        <v>0.03059709798</v>
      </c>
      <c r="G925" s="27"/>
      <c r="H925" s="27"/>
      <c r="I925" s="28"/>
      <c r="J925" s="28"/>
      <c r="K925" s="28"/>
      <c r="L925" s="28"/>
      <c r="M925" s="29"/>
      <c r="N925" s="40"/>
      <c r="O925" s="40"/>
      <c r="P925" s="40"/>
      <c r="Y925" s="17"/>
      <c r="Z925" s="17"/>
      <c r="AA925" s="17"/>
      <c r="AL925" s="17"/>
      <c r="AM925" s="17"/>
      <c r="AN925" s="17"/>
      <c r="AO925" s="17"/>
    </row>
    <row r="926" ht="17.25" customHeight="1">
      <c r="A926" s="19">
        <v>200401.0</v>
      </c>
      <c r="B926" s="26">
        <v>0.0222</v>
      </c>
      <c r="C926" s="26">
        <v>0.072328</v>
      </c>
      <c r="D926" s="27">
        <f t="shared" si="7"/>
        <v>0.050128</v>
      </c>
      <c r="E926" s="28">
        <f t="shared" ref="E926:F926" si="936">LN(1+B926)</f>
        <v>0.02195716735</v>
      </c>
      <c r="F926" s="28">
        <f t="shared" si="936"/>
        <v>0.069831986</v>
      </c>
      <c r="G926" s="27"/>
      <c r="H926" s="27"/>
      <c r="I926" s="28"/>
      <c r="J926" s="28"/>
      <c r="K926" s="28"/>
      <c r="L926" s="28"/>
      <c r="M926" s="29"/>
      <c r="N926" s="40"/>
      <c r="O926" s="40"/>
      <c r="P926" s="40"/>
      <c r="Y926" s="17"/>
      <c r="Z926" s="17"/>
      <c r="AA926" s="17"/>
      <c r="AL926" s="17"/>
      <c r="AM926" s="17"/>
      <c r="AN926" s="17"/>
      <c r="AO926" s="17"/>
    </row>
    <row r="927" ht="17.25" customHeight="1">
      <c r="A927" s="19">
        <v>200402.0</v>
      </c>
      <c r="B927" s="26">
        <v>0.0146</v>
      </c>
      <c r="C927" s="26">
        <v>0.002898</v>
      </c>
      <c r="D927" s="27">
        <f t="shared" si="7"/>
        <v>-0.011702</v>
      </c>
      <c r="E927" s="28">
        <f t="shared" ref="E927:F927" si="937">LN(1+B927)</f>
        <v>0.01449444615</v>
      </c>
      <c r="F927" s="28">
        <f t="shared" si="937"/>
        <v>0.002893808893</v>
      </c>
      <c r="G927" s="27"/>
      <c r="H927" s="27"/>
      <c r="I927" s="28"/>
      <c r="J927" s="28"/>
      <c r="K927" s="28"/>
      <c r="L927" s="28"/>
      <c r="M927" s="29"/>
      <c r="N927" s="40"/>
      <c r="O927" s="40"/>
      <c r="P927" s="40"/>
      <c r="Y927" s="17"/>
      <c r="Z927" s="17"/>
      <c r="AA927" s="17"/>
      <c r="AL927" s="17"/>
      <c r="AM927" s="17"/>
      <c r="AN927" s="17"/>
      <c r="AO927" s="17"/>
    </row>
    <row r="928" ht="17.25" customHeight="1">
      <c r="A928" s="19">
        <v>200403.0</v>
      </c>
      <c r="B928" s="26">
        <v>-0.0123</v>
      </c>
      <c r="C928" s="26">
        <v>0.004087</v>
      </c>
      <c r="D928" s="27">
        <f t="shared" si="7"/>
        <v>0.016387</v>
      </c>
      <c r="E928" s="28">
        <f t="shared" ref="E928:F928" si="938">LN(1+B928)</f>
        <v>-0.01237627107</v>
      </c>
      <c r="F928" s="28">
        <f t="shared" si="938"/>
        <v>0.004078670902</v>
      </c>
      <c r="G928" s="27"/>
      <c r="H928" s="27"/>
      <c r="I928" s="28"/>
      <c r="J928" s="28"/>
      <c r="K928" s="28"/>
      <c r="L928" s="28"/>
      <c r="M928" s="29"/>
      <c r="N928" s="40"/>
      <c r="O928" s="40"/>
      <c r="P928" s="40"/>
      <c r="Y928" s="17"/>
      <c r="Z928" s="17"/>
      <c r="AA928" s="17"/>
      <c r="AL928" s="17"/>
      <c r="AM928" s="17"/>
      <c r="AN928" s="17"/>
      <c r="AO928" s="17"/>
    </row>
    <row r="929" ht="17.25" customHeight="1">
      <c r="A929" s="19">
        <v>200404.0</v>
      </c>
      <c r="B929" s="26">
        <v>-0.0175</v>
      </c>
      <c r="C929" s="26">
        <v>-0.060914</v>
      </c>
      <c r="D929" s="27">
        <f t="shared" si="7"/>
        <v>-0.043414</v>
      </c>
      <c r="E929" s="28">
        <f t="shared" ref="E929:F929" si="939">LN(1+B929)</f>
        <v>-0.01765493524</v>
      </c>
      <c r="F929" s="28">
        <f t="shared" si="939"/>
        <v>-0.06284821717</v>
      </c>
      <c r="G929" s="27"/>
      <c r="H929" s="27"/>
      <c r="I929" s="28"/>
      <c r="J929" s="28"/>
      <c r="K929" s="28"/>
      <c r="L929" s="28"/>
      <c r="M929" s="29"/>
      <c r="N929" s="40"/>
      <c r="O929" s="40"/>
      <c r="P929" s="40"/>
      <c r="Y929" s="17"/>
      <c r="Z929" s="17"/>
      <c r="AA929" s="17"/>
      <c r="AL929" s="17"/>
      <c r="AM929" s="17"/>
      <c r="AN929" s="17"/>
      <c r="AO929" s="17"/>
    </row>
    <row r="930" ht="17.25" customHeight="1">
      <c r="A930" s="19">
        <v>200405.0</v>
      </c>
      <c r="B930" s="26">
        <v>0.0123</v>
      </c>
      <c r="C930" s="26">
        <v>0.007002</v>
      </c>
      <c r="D930" s="27">
        <f t="shared" si="7"/>
        <v>-0.005298</v>
      </c>
      <c r="E930" s="28">
        <f t="shared" ref="E930:F930" si="940">LN(1+B930)</f>
        <v>0.01222496962</v>
      </c>
      <c r="F930" s="28">
        <f t="shared" si="940"/>
        <v>0.006977599832</v>
      </c>
      <c r="G930" s="27"/>
      <c r="H930" s="27"/>
      <c r="I930" s="28"/>
      <c r="J930" s="28"/>
      <c r="K930" s="28"/>
      <c r="L930" s="28"/>
      <c r="M930" s="29"/>
      <c r="N930" s="40"/>
      <c r="O930" s="40"/>
      <c r="P930" s="40"/>
      <c r="Y930" s="17"/>
      <c r="Z930" s="17"/>
      <c r="AA930" s="17"/>
      <c r="AL930" s="17"/>
      <c r="AM930" s="17"/>
      <c r="AN930" s="17"/>
      <c r="AO930" s="17"/>
    </row>
    <row r="931" ht="17.25" customHeight="1">
      <c r="A931" s="19">
        <v>200406.0</v>
      </c>
      <c r="B931" s="26">
        <v>0.0194</v>
      </c>
      <c r="C931" s="26">
        <v>0.043401</v>
      </c>
      <c r="D931" s="27">
        <f t="shared" si="7"/>
        <v>0.024001</v>
      </c>
      <c r="E931" s="28">
        <f t="shared" ref="E931:F931" si="941">LN(1+B931)</f>
        <v>0.01921421892</v>
      </c>
      <c r="F931" s="28">
        <f t="shared" si="941"/>
        <v>0.04248557001</v>
      </c>
      <c r="G931" s="27"/>
      <c r="H931" s="27"/>
      <c r="I931" s="28"/>
      <c r="J931" s="28"/>
      <c r="K931" s="28"/>
      <c r="L931" s="28"/>
      <c r="M931" s="29"/>
      <c r="N931" s="40"/>
      <c r="O931" s="40"/>
      <c r="P931" s="40"/>
      <c r="Y931" s="17"/>
      <c r="Z931" s="17"/>
      <c r="AA931" s="17"/>
      <c r="AL931" s="17"/>
      <c r="AM931" s="17"/>
      <c r="AN931" s="17"/>
      <c r="AO931" s="17"/>
    </row>
    <row r="932" ht="17.25" customHeight="1">
      <c r="A932" s="19">
        <v>200407.0</v>
      </c>
      <c r="B932" s="26">
        <v>-0.0396</v>
      </c>
      <c r="C932" s="26">
        <v>-0.052013</v>
      </c>
      <c r="D932" s="27">
        <f t="shared" si="7"/>
        <v>-0.012413</v>
      </c>
      <c r="E932" s="28">
        <f t="shared" ref="E932:F932" si="942">LN(1+B932)</f>
        <v>-0.04040541464</v>
      </c>
      <c r="F932" s="28">
        <f t="shared" si="942"/>
        <v>-0.0534144899</v>
      </c>
      <c r="G932" s="27"/>
      <c r="H932" s="27"/>
      <c r="I932" s="28"/>
      <c r="J932" s="28"/>
      <c r="K932" s="28"/>
      <c r="L932" s="28"/>
      <c r="M932" s="29"/>
      <c r="N932" s="40"/>
      <c r="O932" s="40"/>
      <c r="P932" s="40"/>
      <c r="Y932" s="17"/>
      <c r="Z932" s="17"/>
      <c r="AA932" s="17"/>
      <c r="AL932" s="17"/>
      <c r="AM932" s="17"/>
      <c r="AN932" s="17"/>
      <c r="AO932" s="17"/>
    </row>
    <row r="933" ht="17.25" customHeight="1">
      <c r="A933" s="19">
        <v>200408.0</v>
      </c>
      <c r="B933" s="26">
        <v>0.0019</v>
      </c>
      <c r="C933" s="26">
        <v>-0.006391</v>
      </c>
      <c r="D933" s="27">
        <f t="shared" si="7"/>
        <v>-0.008291</v>
      </c>
      <c r="E933" s="28">
        <f t="shared" ref="E933:F933" si="943">LN(1+B933)</f>
        <v>0.001898197283</v>
      </c>
      <c r="F933" s="28">
        <f t="shared" si="943"/>
        <v>-0.006411509873</v>
      </c>
      <c r="G933" s="27"/>
      <c r="H933" s="27"/>
      <c r="I933" s="28"/>
      <c r="J933" s="28"/>
      <c r="K933" s="28"/>
      <c r="L933" s="28"/>
      <c r="M933" s="29"/>
      <c r="N933" s="40"/>
      <c r="O933" s="40"/>
      <c r="P933" s="40"/>
      <c r="Y933" s="17"/>
      <c r="Z933" s="17"/>
      <c r="AA933" s="17"/>
      <c r="AL933" s="17"/>
      <c r="AM933" s="17"/>
      <c r="AN933" s="17"/>
      <c r="AO933" s="17"/>
    </row>
    <row r="934" ht="17.25" customHeight="1">
      <c r="A934" s="19">
        <v>200409.0</v>
      </c>
      <c r="B934" s="26">
        <v>0.0171</v>
      </c>
      <c r="C934" s="26">
        <v>0.036371</v>
      </c>
      <c r="D934" s="27">
        <f t="shared" si="7"/>
        <v>0.019271</v>
      </c>
      <c r="E934" s="28">
        <f t="shared" ref="E934:F934" si="944">LN(1+B934)</f>
        <v>0.01695544065</v>
      </c>
      <c r="F934" s="28">
        <f t="shared" si="944"/>
        <v>0.03572518784</v>
      </c>
      <c r="G934" s="27"/>
      <c r="H934" s="27"/>
      <c r="I934" s="28"/>
      <c r="J934" s="28"/>
      <c r="K934" s="28"/>
      <c r="L934" s="28"/>
      <c r="M934" s="29"/>
      <c r="N934" s="40"/>
      <c r="O934" s="40"/>
      <c r="P934" s="40"/>
      <c r="Y934" s="17"/>
      <c r="Z934" s="17"/>
      <c r="AA934" s="17"/>
      <c r="AL934" s="17"/>
      <c r="AM934" s="17"/>
      <c r="AN934" s="17"/>
      <c r="AO934" s="17"/>
    </row>
    <row r="935" ht="17.25" customHeight="1">
      <c r="A935" s="19">
        <v>200410.0</v>
      </c>
      <c r="B935" s="26">
        <v>0.0154</v>
      </c>
      <c r="C935" s="26">
        <v>0.012476</v>
      </c>
      <c r="D935" s="27">
        <f t="shared" si="7"/>
        <v>-0.002924</v>
      </c>
      <c r="E935" s="28">
        <f t="shared" ref="E935:F935" si="945">LN(1+B935)</f>
        <v>0.01528262353</v>
      </c>
      <c r="F935" s="28">
        <f t="shared" si="945"/>
        <v>0.01239881601</v>
      </c>
      <c r="G935" s="27"/>
      <c r="H935" s="27"/>
      <c r="I935" s="28"/>
      <c r="J935" s="28"/>
      <c r="K935" s="28"/>
      <c r="L935" s="28"/>
      <c r="M935" s="29"/>
      <c r="N935" s="40"/>
      <c r="O935" s="40"/>
      <c r="P935" s="40"/>
      <c r="Y935" s="17"/>
      <c r="Z935" s="17"/>
      <c r="AA935" s="17"/>
      <c r="AL935" s="17"/>
      <c r="AM935" s="17"/>
      <c r="AN935" s="17"/>
      <c r="AO935" s="17"/>
    </row>
    <row r="936" ht="17.25" customHeight="1">
      <c r="A936" s="19">
        <v>200411.0</v>
      </c>
      <c r="B936" s="26">
        <v>0.0469</v>
      </c>
      <c r="C936" s="26">
        <v>0.087784</v>
      </c>
      <c r="D936" s="27">
        <f t="shared" si="7"/>
        <v>0.040884</v>
      </c>
      <c r="E936" s="28">
        <f t="shared" ref="E936:F936" si="946">LN(1+B936)</f>
        <v>0.04583341634</v>
      </c>
      <c r="F936" s="28">
        <f t="shared" si="946"/>
        <v>0.08414259931</v>
      </c>
      <c r="G936" s="27"/>
      <c r="H936" s="27"/>
      <c r="I936" s="28"/>
      <c r="J936" s="28"/>
      <c r="K936" s="28"/>
      <c r="L936" s="28"/>
      <c r="M936" s="29"/>
      <c r="N936" s="40"/>
      <c r="O936" s="40"/>
      <c r="P936" s="40"/>
      <c r="Y936" s="17"/>
      <c r="Z936" s="17"/>
      <c r="AA936" s="17"/>
      <c r="AL936" s="17"/>
      <c r="AM936" s="17"/>
      <c r="AN936" s="17"/>
      <c r="AO936" s="17"/>
    </row>
    <row r="937" ht="17.25" customHeight="1">
      <c r="A937" s="19">
        <v>200412.0</v>
      </c>
      <c r="B937" s="26">
        <v>0.0359</v>
      </c>
      <c r="C937" s="26">
        <v>0.037097</v>
      </c>
      <c r="D937" s="27">
        <f t="shared" si="7"/>
        <v>0.001197</v>
      </c>
      <c r="E937" s="28">
        <f t="shared" ref="E937:F937" si="947">LN(1+B937)</f>
        <v>0.03527061408</v>
      </c>
      <c r="F937" s="28">
        <f t="shared" si="947"/>
        <v>0.03642546393</v>
      </c>
      <c r="G937" s="27"/>
      <c r="H937" s="27"/>
      <c r="I937" s="28"/>
      <c r="J937" s="28"/>
      <c r="K937" s="28"/>
      <c r="L937" s="28"/>
      <c r="M937" s="29"/>
      <c r="N937" s="40"/>
      <c r="O937" s="40"/>
      <c r="P937" s="40"/>
      <c r="Y937" s="17"/>
      <c r="Z937" s="17"/>
      <c r="AA937" s="17"/>
      <c r="AL937" s="17"/>
      <c r="AM937" s="17"/>
      <c r="AN937" s="17"/>
      <c r="AO937" s="17"/>
    </row>
    <row r="938" ht="17.25" customHeight="1">
      <c r="A938" s="19">
        <v>200501.0</v>
      </c>
      <c r="B938" s="26">
        <v>-0.026</v>
      </c>
      <c r="C938" s="26">
        <v>-0.02663</v>
      </c>
      <c r="D938" s="27">
        <f t="shared" si="7"/>
        <v>-0.00063</v>
      </c>
      <c r="E938" s="28">
        <f t="shared" ref="E938:F938" si="948">LN(1+B938)</f>
        <v>-0.02634397534</v>
      </c>
      <c r="F938" s="28">
        <f t="shared" si="948"/>
        <v>-0.02699100186</v>
      </c>
      <c r="G938" s="27"/>
      <c r="H938" s="27"/>
      <c r="I938" s="28"/>
      <c r="J938" s="28"/>
      <c r="K938" s="28"/>
      <c r="L938" s="28"/>
      <c r="M938" s="29"/>
      <c r="N938" s="40"/>
      <c r="O938" s="40"/>
      <c r="P938" s="40"/>
      <c r="Y938" s="17"/>
      <c r="Z938" s="17"/>
      <c r="AA938" s="17"/>
      <c r="AL938" s="17"/>
      <c r="AM938" s="17"/>
      <c r="AN938" s="17"/>
      <c r="AO938" s="17"/>
    </row>
    <row r="939" ht="17.25" customHeight="1">
      <c r="A939" s="19">
        <v>200502.0</v>
      </c>
      <c r="B939" s="26">
        <v>0.0205</v>
      </c>
      <c r="C939" s="26">
        <v>0.02804</v>
      </c>
      <c r="D939" s="27">
        <f t="shared" si="7"/>
        <v>0.00754</v>
      </c>
      <c r="E939" s="28">
        <f t="shared" ref="E939:F939" si="949">LN(1+B939)</f>
        <v>0.02029270327</v>
      </c>
      <c r="F939" s="28">
        <f t="shared" si="949"/>
        <v>0.02765407678</v>
      </c>
      <c r="G939" s="27"/>
      <c r="H939" s="27"/>
      <c r="I939" s="28"/>
      <c r="J939" s="28"/>
      <c r="K939" s="28"/>
      <c r="L939" s="28"/>
      <c r="M939" s="29"/>
      <c r="N939" s="40"/>
      <c r="O939" s="40"/>
      <c r="P939" s="40"/>
      <c r="Y939" s="17"/>
      <c r="Z939" s="17"/>
      <c r="AA939" s="17"/>
      <c r="AL939" s="17"/>
      <c r="AM939" s="17"/>
      <c r="AN939" s="17"/>
      <c r="AO939" s="17"/>
    </row>
    <row r="940" ht="17.25" customHeight="1">
      <c r="A940" s="19">
        <v>200503.0</v>
      </c>
      <c r="B940" s="26">
        <v>-0.0176</v>
      </c>
      <c r="C940" s="26">
        <v>-0.014772</v>
      </c>
      <c r="D940" s="27">
        <f t="shared" si="7"/>
        <v>0.002828</v>
      </c>
      <c r="E940" s="28">
        <f t="shared" ref="E940:F940" si="950">LN(1+B940)</f>
        <v>-0.01775672159</v>
      </c>
      <c r="F940" s="28">
        <f t="shared" si="950"/>
        <v>-0.01488219251</v>
      </c>
      <c r="G940" s="27"/>
      <c r="H940" s="27"/>
      <c r="I940" s="28"/>
      <c r="J940" s="28"/>
      <c r="K940" s="28"/>
      <c r="L940" s="28"/>
      <c r="M940" s="29"/>
      <c r="N940" s="40"/>
      <c r="O940" s="40"/>
      <c r="P940" s="40"/>
      <c r="Y940" s="17"/>
      <c r="Z940" s="17"/>
      <c r="AA940" s="17"/>
      <c r="AL940" s="17"/>
      <c r="AM940" s="17"/>
      <c r="AN940" s="17"/>
      <c r="AO940" s="17"/>
    </row>
    <row r="941" ht="17.25" customHeight="1">
      <c r="A941" s="19">
        <v>200504.0</v>
      </c>
      <c r="B941" s="26">
        <v>-0.024</v>
      </c>
      <c r="C941" s="26">
        <v>-0.057186</v>
      </c>
      <c r="D941" s="27">
        <f t="shared" si="7"/>
        <v>-0.033186</v>
      </c>
      <c r="E941" s="28">
        <f t="shared" ref="E941:F941" si="951">LN(1+B941)</f>
        <v>-0.02429269257</v>
      </c>
      <c r="F941" s="28">
        <f t="shared" si="951"/>
        <v>-0.05888625865</v>
      </c>
      <c r="G941" s="27"/>
      <c r="H941" s="27"/>
      <c r="I941" s="28"/>
      <c r="J941" s="28"/>
      <c r="K941" s="28"/>
      <c r="L941" s="28"/>
      <c r="M941" s="29"/>
      <c r="N941" s="40"/>
      <c r="O941" s="40"/>
      <c r="P941" s="40"/>
      <c r="Y941" s="17"/>
      <c r="Z941" s="17"/>
      <c r="AA941" s="17"/>
      <c r="AL941" s="17"/>
      <c r="AM941" s="17"/>
      <c r="AN941" s="17"/>
      <c r="AO941" s="17"/>
    </row>
    <row r="942" ht="17.25" customHeight="1">
      <c r="A942" s="19">
        <v>200505.0</v>
      </c>
      <c r="B942" s="26">
        <v>0.0389</v>
      </c>
      <c r="C942" s="26">
        <v>0.057183</v>
      </c>
      <c r="D942" s="27">
        <f t="shared" si="7"/>
        <v>0.018283</v>
      </c>
      <c r="E942" s="28">
        <f t="shared" ref="E942:F942" si="952">LN(1+B942)</f>
        <v>0.03816246109</v>
      </c>
      <c r="F942" s="28">
        <f t="shared" si="952"/>
        <v>0.05560782341</v>
      </c>
      <c r="G942" s="27"/>
      <c r="H942" s="27"/>
      <c r="I942" s="28"/>
      <c r="J942" s="28"/>
      <c r="K942" s="28"/>
      <c r="L942" s="28"/>
      <c r="M942" s="29"/>
      <c r="N942" s="40"/>
      <c r="O942" s="40"/>
      <c r="P942" s="40"/>
      <c r="Y942" s="17"/>
      <c r="Z942" s="17"/>
      <c r="AA942" s="17"/>
      <c r="AL942" s="17"/>
      <c r="AM942" s="17"/>
      <c r="AN942" s="17"/>
      <c r="AO942" s="17"/>
    </row>
    <row r="943" ht="17.25" customHeight="1">
      <c r="A943" s="19">
        <v>200506.0</v>
      </c>
      <c r="B943" s="26">
        <v>0.008</v>
      </c>
      <c r="C943" s="26">
        <v>0.047555</v>
      </c>
      <c r="D943" s="27">
        <f t="shared" si="7"/>
        <v>0.039555</v>
      </c>
      <c r="E943" s="28">
        <f t="shared" ref="E943:F943" si="953">LN(1+B943)</f>
        <v>0.007968169649</v>
      </c>
      <c r="F943" s="28">
        <f t="shared" si="953"/>
        <v>0.0464588774</v>
      </c>
      <c r="G943" s="27"/>
      <c r="H943" s="27"/>
      <c r="I943" s="28"/>
      <c r="J943" s="28"/>
      <c r="K943" s="28"/>
      <c r="L943" s="28"/>
      <c r="M943" s="29"/>
      <c r="N943" s="40"/>
      <c r="O943" s="40"/>
      <c r="P943" s="40"/>
      <c r="Y943" s="17"/>
      <c r="Z943" s="17"/>
      <c r="AA943" s="17"/>
      <c r="AL943" s="17"/>
      <c r="AM943" s="17"/>
      <c r="AN943" s="17"/>
      <c r="AO943" s="17"/>
    </row>
    <row r="944" ht="17.25" customHeight="1">
      <c r="A944" s="19">
        <v>200507.0</v>
      </c>
      <c r="B944" s="26">
        <v>0.0416</v>
      </c>
      <c r="C944" s="26">
        <v>0.059866</v>
      </c>
      <c r="D944" s="27">
        <f t="shared" si="7"/>
        <v>0.018266</v>
      </c>
      <c r="E944" s="28">
        <f t="shared" ref="E944:F944" si="954">LN(1+B944)</f>
        <v>0.04075799247</v>
      </c>
      <c r="F944" s="28">
        <f t="shared" si="954"/>
        <v>0.05814248504</v>
      </c>
      <c r="G944" s="27"/>
      <c r="H944" s="27"/>
      <c r="I944" s="28"/>
      <c r="J944" s="28"/>
      <c r="K944" s="28"/>
      <c r="L944" s="28"/>
      <c r="M944" s="29"/>
      <c r="N944" s="40"/>
      <c r="O944" s="40"/>
      <c r="P944" s="40"/>
      <c r="Y944" s="17"/>
      <c r="Z944" s="17"/>
      <c r="AA944" s="17"/>
      <c r="AL944" s="17"/>
      <c r="AM944" s="17"/>
      <c r="AN944" s="17"/>
      <c r="AO944" s="17"/>
    </row>
    <row r="945" ht="17.25" customHeight="1">
      <c r="A945" s="19">
        <v>200508.0</v>
      </c>
      <c r="B945" s="26">
        <v>-0.0092</v>
      </c>
      <c r="C945" s="26">
        <v>-0.012413</v>
      </c>
      <c r="D945" s="27">
        <f t="shared" si="7"/>
        <v>-0.003213</v>
      </c>
      <c r="E945" s="28">
        <f t="shared" ref="E945:F945" si="955">LN(1+B945)</f>
        <v>-0.009242581367</v>
      </c>
      <c r="F945" s="28">
        <f t="shared" si="955"/>
        <v>-0.01249068482</v>
      </c>
      <c r="G945" s="27"/>
      <c r="H945" s="27"/>
      <c r="I945" s="28"/>
      <c r="J945" s="28"/>
      <c r="K945" s="28"/>
      <c r="L945" s="28"/>
      <c r="M945" s="29"/>
      <c r="N945" s="40"/>
      <c r="O945" s="40"/>
      <c r="P945" s="40"/>
      <c r="Y945" s="17"/>
      <c r="Z945" s="17"/>
      <c r="AA945" s="17"/>
      <c r="AL945" s="17"/>
      <c r="AM945" s="17"/>
      <c r="AN945" s="17"/>
      <c r="AO945" s="17"/>
    </row>
    <row r="946" ht="17.25" customHeight="1">
      <c r="A946" s="19">
        <v>200509.0</v>
      </c>
      <c r="B946" s="26">
        <v>0.0078</v>
      </c>
      <c r="C946" s="26">
        <v>0.002636</v>
      </c>
      <c r="D946" s="27">
        <f t="shared" si="7"/>
        <v>-0.005164</v>
      </c>
      <c r="E946" s="28">
        <f t="shared" ref="E946:F946" si="956">LN(1+B946)</f>
        <v>0.007769737264</v>
      </c>
      <c r="F946" s="28">
        <f t="shared" si="956"/>
        <v>0.002632531845</v>
      </c>
      <c r="G946" s="27"/>
      <c r="H946" s="27"/>
      <c r="I946" s="28"/>
      <c r="J946" s="28"/>
      <c r="K946" s="28"/>
      <c r="L946" s="28"/>
      <c r="M946" s="29"/>
      <c r="N946" s="40"/>
      <c r="O946" s="40"/>
      <c r="P946" s="40"/>
      <c r="Y946" s="17"/>
      <c r="Z946" s="17"/>
      <c r="AA946" s="17"/>
      <c r="AL946" s="17"/>
      <c r="AM946" s="17"/>
      <c r="AN946" s="17"/>
      <c r="AO946" s="17"/>
    </row>
    <row r="947" ht="17.25" customHeight="1">
      <c r="A947" s="19">
        <v>200510.0</v>
      </c>
      <c r="B947" s="26">
        <v>-0.0175</v>
      </c>
      <c r="C947" s="26">
        <v>-0.022453</v>
      </c>
      <c r="D947" s="27">
        <f t="shared" si="7"/>
        <v>-0.004953</v>
      </c>
      <c r="E947" s="28">
        <f t="shared" ref="E947:F947" si="957">LN(1+B947)</f>
        <v>-0.01765493524</v>
      </c>
      <c r="F947" s="28">
        <f t="shared" si="957"/>
        <v>-0.02270890644</v>
      </c>
      <c r="G947" s="27"/>
      <c r="H947" s="27"/>
      <c r="I947" s="28"/>
      <c r="J947" s="28"/>
      <c r="K947" s="28"/>
      <c r="L947" s="28"/>
      <c r="M947" s="29"/>
      <c r="N947" s="40"/>
      <c r="O947" s="40"/>
      <c r="P947" s="40"/>
      <c r="Y947" s="17"/>
      <c r="Z947" s="17"/>
      <c r="AA947" s="17"/>
      <c r="AL947" s="17"/>
      <c r="AM947" s="17"/>
      <c r="AN947" s="17"/>
      <c r="AO947" s="17"/>
    </row>
    <row r="948" ht="17.25" customHeight="1">
      <c r="A948" s="19">
        <v>200511.0</v>
      </c>
      <c r="B948" s="26">
        <v>0.0392</v>
      </c>
      <c r="C948" s="26">
        <v>0.040298</v>
      </c>
      <c r="D948" s="27">
        <f t="shared" si="7"/>
        <v>0.001098</v>
      </c>
      <c r="E948" s="28">
        <f t="shared" ref="E948:F948" si="958">LN(1+B948)</f>
        <v>0.03845118637</v>
      </c>
      <c r="F948" s="28">
        <f t="shared" si="958"/>
        <v>0.03950721057</v>
      </c>
      <c r="G948" s="27"/>
      <c r="H948" s="27"/>
      <c r="I948" s="28"/>
      <c r="J948" s="28"/>
      <c r="K948" s="28"/>
      <c r="L948" s="28"/>
      <c r="M948" s="29"/>
      <c r="N948" s="40"/>
      <c r="O948" s="40"/>
      <c r="P948" s="40"/>
      <c r="Y948" s="17"/>
      <c r="Z948" s="17"/>
      <c r="AA948" s="17"/>
      <c r="AL948" s="17"/>
      <c r="AM948" s="17"/>
      <c r="AN948" s="17"/>
      <c r="AO948" s="17"/>
    </row>
    <row r="949" ht="17.25" customHeight="1">
      <c r="A949" s="19">
        <v>200512.0</v>
      </c>
      <c r="B949" s="26">
        <v>7.0E-4</v>
      </c>
      <c r="C949" s="26">
        <v>-0.00323</v>
      </c>
      <c r="D949" s="27">
        <f t="shared" si="7"/>
        <v>-0.00393</v>
      </c>
      <c r="E949" s="28">
        <f t="shared" ref="E949:F949" si="959">LN(1+B949)</f>
        <v>0.0006997551143</v>
      </c>
      <c r="F949" s="28">
        <f t="shared" si="959"/>
        <v>-0.00323522771</v>
      </c>
      <c r="G949" s="27"/>
      <c r="H949" s="27"/>
      <c r="I949" s="28"/>
      <c r="J949" s="28"/>
      <c r="K949" s="28"/>
      <c r="L949" s="28"/>
      <c r="M949" s="29"/>
      <c r="N949" s="40"/>
      <c r="O949" s="40"/>
      <c r="P949" s="40"/>
      <c r="Y949" s="17"/>
      <c r="Z949" s="17"/>
      <c r="AA949" s="17"/>
      <c r="AL949" s="17"/>
      <c r="AM949" s="17"/>
      <c r="AN949" s="17"/>
      <c r="AO949" s="17"/>
    </row>
    <row r="950" ht="17.25" customHeight="1">
      <c r="A950" s="19">
        <v>200601.0</v>
      </c>
      <c r="B950" s="26">
        <v>0.0339</v>
      </c>
      <c r="C950" s="26">
        <v>0.081654</v>
      </c>
      <c r="D950" s="27">
        <f t="shared" si="7"/>
        <v>0.047754</v>
      </c>
      <c r="E950" s="28">
        <f t="shared" ref="E950:F950" si="960">LN(1+B950)</f>
        <v>0.03333805961</v>
      </c>
      <c r="F950" s="28">
        <f t="shared" si="960"/>
        <v>0.0784913511</v>
      </c>
      <c r="G950" s="27"/>
      <c r="H950" s="27"/>
      <c r="I950" s="28"/>
      <c r="J950" s="28"/>
      <c r="K950" s="28"/>
      <c r="L950" s="28"/>
      <c r="M950" s="29"/>
      <c r="N950" s="40"/>
      <c r="O950" s="40"/>
      <c r="P950" s="40"/>
      <c r="Y950" s="17"/>
      <c r="Z950" s="17"/>
      <c r="AA950" s="17"/>
      <c r="AL950" s="17"/>
      <c r="AM950" s="17"/>
      <c r="AN950" s="17"/>
      <c r="AO950" s="17"/>
    </row>
    <row r="951" ht="17.25" customHeight="1">
      <c r="A951" s="19">
        <v>200602.0</v>
      </c>
      <c r="B951" s="26">
        <v>4.0E-4</v>
      </c>
      <c r="C951" s="26">
        <v>-0.005208</v>
      </c>
      <c r="D951" s="27">
        <f t="shared" si="7"/>
        <v>-0.005608</v>
      </c>
      <c r="E951" s="28">
        <f t="shared" ref="E951:F951" si="961">LN(1+B951)</f>
        <v>0.0003999200213</v>
      </c>
      <c r="F951" s="28">
        <f t="shared" si="961"/>
        <v>-0.005221608903</v>
      </c>
      <c r="G951" s="27"/>
      <c r="H951" s="27"/>
      <c r="I951" s="28"/>
      <c r="J951" s="28"/>
      <c r="K951" s="28"/>
      <c r="L951" s="28"/>
      <c r="M951" s="29"/>
      <c r="N951" s="40"/>
      <c r="O951" s="40"/>
      <c r="P951" s="40"/>
      <c r="Y951" s="17"/>
      <c r="Z951" s="17"/>
      <c r="AA951" s="17"/>
      <c r="AL951" s="17"/>
      <c r="AM951" s="17"/>
      <c r="AN951" s="17"/>
      <c r="AO951" s="17"/>
    </row>
    <row r="952" ht="17.25" customHeight="1">
      <c r="A952" s="19">
        <v>200603.0</v>
      </c>
      <c r="B952" s="26">
        <v>0.0183</v>
      </c>
      <c r="C952" s="26">
        <v>0.053598</v>
      </c>
      <c r="D952" s="27">
        <f t="shared" si="7"/>
        <v>0.035298</v>
      </c>
      <c r="E952" s="28">
        <f t="shared" ref="E952:F952" si="962">LN(1+B952)</f>
        <v>0.0181345702</v>
      </c>
      <c r="F952" s="28">
        <f t="shared" si="962"/>
        <v>0.05221097319</v>
      </c>
      <c r="G952" s="27"/>
      <c r="H952" s="27"/>
      <c r="I952" s="28"/>
      <c r="J952" s="28"/>
      <c r="K952" s="28"/>
      <c r="L952" s="28"/>
      <c r="M952" s="29"/>
      <c r="N952" s="40"/>
      <c r="O952" s="40"/>
      <c r="P952" s="40"/>
      <c r="Y952" s="17"/>
      <c r="Z952" s="17"/>
      <c r="AA952" s="17"/>
      <c r="AL952" s="17"/>
      <c r="AM952" s="17"/>
      <c r="AN952" s="17"/>
      <c r="AO952" s="17"/>
    </row>
    <row r="953" ht="17.25" customHeight="1">
      <c r="A953" s="19">
        <v>200604.0</v>
      </c>
      <c r="B953" s="26">
        <v>0.0109</v>
      </c>
      <c r="C953" s="26">
        <v>0.008286</v>
      </c>
      <c r="D953" s="27">
        <f t="shared" si="7"/>
        <v>-0.002614</v>
      </c>
      <c r="E953" s="28">
        <f t="shared" ref="E953:F953" si="963">LN(1+B953)</f>
        <v>0.01084102318</v>
      </c>
      <c r="F953" s="28">
        <f t="shared" si="963"/>
        <v>0.008251859564</v>
      </c>
      <c r="G953" s="27"/>
      <c r="H953" s="27"/>
      <c r="I953" s="28"/>
      <c r="J953" s="28"/>
      <c r="K953" s="28"/>
      <c r="L953" s="28"/>
      <c r="M953" s="29"/>
      <c r="N953" s="40"/>
      <c r="O953" s="40"/>
      <c r="P953" s="40"/>
      <c r="Y953" s="17"/>
      <c r="Z953" s="17"/>
      <c r="AA953" s="17"/>
      <c r="AL953" s="17"/>
      <c r="AM953" s="17"/>
      <c r="AN953" s="17"/>
      <c r="AO953" s="17"/>
    </row>
    <row r="954" ht="17.25" customHeight="1">
      <c r="A954" s="19">
        <v>200605.0</v>
      </c>
      <c r="B954" s="26">
        <v>-0.0314</v>
      </c>
      <c r="C954" s="26">
        <v>-0.040432</v>
      </c>
      <c r="D954" s="27">
        <f t="shared" si="7"/>
        <v>-0.009032</v>
      </c>
      <c r="E954" s="28">
        <f t="shared" ref="E954:F954" si="964">LN(1+B954)</f>
        <v>-0.03190354901</v>
      </c>
      <c r="F954" s="28">
        <f t="shared" si="964"/>
        <v>-0.0412720958</v>
      </c>
      <c r="G954" s="27"/>
      <c r="H954" s="27"/>
      <c r="I954" s="28"/>
      <c r="J954" s="28"/>
      <c r="K954" s="28"/>
      <c r="L954" s="28"/>
      <c r="M954" s="29"/>
      <c r="N954" s="40"/>
      <c r="O954" s="40"/>
      <c r="P954" s="40"/>
      <c r="Y954" s="17"/>
      <c r="Z954" s="17"/>
      <c r="AA954" s="17"/>
      <c r="AL954" s="17"/>
      <c r="AM954" s="17"/>
      <c r="AN954" s="17"/>
      <c r="AO954" s="17"/>
    </row>
    <row r="955" ht="17.25" customHeight="1">
      <c r="A955" s="19">
        <v>200606.0</v>
      </c>
      <c r="B955" s="26">
        <v>5.0E-4</v>
      </c>
      <c r="C955" s="26">
        <v>1.87E-4</v>
      </c>
      <c r="D955" s="27">
        <f t="shared" si="7"/>
        <v>-0.000313</v>
      </c>
      <c r="E955" s="28">
        <f t="shared" ref="E955:F955" si="965">LN(1+B955)</f>
        <v>0.0004998750417</v>
      </c>
      <c r="F955" s="28">
        <f t="shared" si="965"/>
        <v>0.0001869825177</v>
      </c>
      <c r="G955" s="27"/>
      <c r="H955" s="27"/>
      <c r="I955" s="28"/>
      <c r="J955" s="28"/>
      <c r="K955" s="28"/>
      <c r="L955" s="28"/>
      <c r="M955" s="29"/>
      <c r="N955" s="40"/>
      <c r="O955" s="40"/>
      <c r="P955" s="40"/>
      <c r="Y955" s="17"/>
      <c r="Z955" s="17"/>
      <c r="AA955" s="17"/>
      <c r="AL955" s="17"/>
      <c r="AM955" s="17"/>
      <c r="AN955" s="17"/>
      <c r="AO955" s="17"/>
    </row>
    <row r="956" ht="17.25" customHeight="1">
      <c r="A956" s="19">
        <v>200607.0</v>
      </c>
      <c r="B956" s="26">
        <v>-0.0038</v>
      </c>
      <c r="C956" s="26">
        <v>-0.021527</v>
      </c>
      <c r="D956" s="27">
        <f t="shared" si="7"/>
        <v>-0.017727</v>
      </c>
      <c r="E956" s="28">
        <f t="shared" ref="E956:F956" si="966">LN(1+B956)</f>
        <v>-0.003807238343</v>
      </c>
      <c r="F956" s="28">
        <f t="shared" si="966"/>
        <v>-0.02176208578</v>
      </c>
      <c r="G956" s="27"/>
      <c r="H956" s="27"/>
      <c r="I956" s="28"/>
      <c r="J956" s="28"/>
      <c r="K956" s="28"/>
      <c r="L956" s="28"/>
      <c r="M956" s="29"/>
      <c r="N956" s="40"/>
      <c r="O956" s="40"/>
      <c r="P956" s="40"/>
      <c r="Y956" s="17"/>
      <c r="Z956" s="17"/>
      <c r="AA956" s="17"/>
      <c r="AL956" s="17"/>
      <c r="AM956" s="17"/>
      <c r="AN956" s="17"/>
      <c r="AO956" s="17"/>
    </row>
    <row r="957" ht="17.25" customHeight="1">
      <c r="A957" s="19">
        <v>200608.0</v>
      </c>
      <c r="B957" s="26">
        <v>0.0245</v>
      </c>
      <c r="C957" s="26">
        <v>0.025223</v>
      </c>
      <c r="D957" s="27">
        <f t="shared" si="7"/>
        <v>0.000723</v>
      </c>
      <c r="E957" s="28">
        <f t="shared" ref="E957:F957" si="967">LN(1+B957)</f>
        <v>0.0242046887</v>
      </c>
      <c r="F957" s="28">
        <f t="shared" si="967"/>
        <v>0.0249101499</v>
      </c>
      <c r="G957" s="27"/>
      <c r="H957" s="27"/>
      <c r="I957" s="28"/>
      <c r="J957" s="28"/>
      <c r="K957" s="28"/>
      <c r="L957" s="28"/>
      <c r="M957" s="29"/>
      <c r="N957" s="40"/>
      <c r="O957" s="40"/>
      <c r="P957" s="40"/>
      <c r="Y957" s="17"/>
      <c r="Z957" s="17"/>
      <c r="AA957" s="17"/>
      <c r="AL957" s="17"/>
      <c r="AM957" s="17"/>
      <c r="AN957" s="17"/>
      <c r="AO957" s="17"/>
    </row>
    <row r="958" ht="17.25" customHeight="1">
      <c r="A958" s="19">
        <v>200609.0</v>
      </c>
      <c r="B958" s="26">
        <v>0.0225</v>
      </c>
      <c r="C958" s="26">
        <v>0.013171</v>
      </c>
      <c r="D958" s="27">
        <f t="shared" si="7"/>
        <v>-0.009329</v>
      </c>
      <c r="E958" s="28">
        <f t="shared" ref="E958:F958" si="968">LN(1+B958)</f>
        <v>0.02225060893</v>
      </c>
      <c r="F958" s="28">
        <f t="shared" si="968"/>
        <v>0.01308501655</v>
      </c>
      <c r="G958" s="27"/>
      <c r="H958" s="27"/>
      <c r="I958" s="28"/>
      <c r="J958" s="28"/>
      <c r="K958" s="28"/>
      <c r="L958" s="28"/>
      <c r="M958" s="29"/>
      <c r="N958" s="40"/>
      <c r="O958" s="40"/>
      <c r="P958" s="40"/>
      <c r="Y958" s="17"/>
      <c r="Z958" s="17"/>
      <c r="AA958" s="17"/>
      <c r="AL958" s="17"/>
      <c r="AM958" s="17"/>
      <c r="AN958" s="17"/>
      <c r="AO958" s="17"/>
    </row>
    <row r="959" ht="17.25" customHeight="1">
      <c r="A959" s="19">
        <v>200610.0</v>
      </c>
      <c r="B959" s="26">
        <v>0.0364</v>
      </c>
      <c r="C959" s="26">
        <v>0.045665</v>
      </c>
      <c r="D959" s="27">
        <f t="shared" si="7"/>
        <v>0.009265</v>
      </c>
      <c r="E959" s="28">
        <f t="shared" ref="E959:F959" si="969">LN(1+B959)</f>
        <v>0.03575316971</v>
      </c>
      <c r="F959" s="28">
        <f t="shared" si="969"/>
        <v>0.04465304666</v>
      </c>
      <c r="G959" s="27"/>
      <c r="H959" s="27"/>
      <c r="I959" s="28"/>
      <c r="J959" s="28"/>
      <c r="K959" s="28"/>
      <c r="L959" s="28"/>
      <c r="M959" s="29"/>
      <c r="N959" s="40"/>
      <c r="O959" s="40"/>
      <c r="P959" s="40"/>
      <c r="Y959" s="17"/>
      <c r="Z959" s="17"/>
      <c r="AA959" s="17"/>
      <c r="AL959" s="17"/>
      <c r="AM959" s="17"/>
      <c r="AN959" s="17"/>
      <c r="AO959" s="17"/>
    </row>
    <row r="960" ht="17.25" customHeight="1">
      <c r="A960" s="19">
        <v>200611.0</v>
      </c>
      <c r="B960" s="26">
        <v>0.0213</v>
      </c>
      <c r="C960" s="26">
        <v>0.027404</v>
      </c>
      <c r="D960" s="27">
        <f t="shared" si="7"/>
        <v>0.006104</v>
      </c>
      <c r="E960" s="28">
        <f t="shared" ref="E960:F960" si="970">LN(1+B960)</f>
        <v>0.0210763256</v>
      </c>
      <c r="F960" s="28">
        <f t="shared" si="970"/>
        <v>0.02703523237</v>
      </c>
      <c r="G960" s="27"/>
      <c r="H960" s="27"/>
      <c r="I960" s="28"/>
      <c r="J960" s="28"/>
      <c r="K960" s="28"/>
      <c r="L960" s="28"/>
      <c r="M960" s="29"/>
      <c r="N960" s="40"/>
      <c r="O960" s="40"/>
      <c r="P960" s="40"/>
      <c r="Y960" s="17"/>
      <c r="Z960" s="17"/>
      <c r="AA960" s="17"/>
      <c r="AL960" s="17"/>
      <c r="AM960" s="17"/>
      <c r="AN960" s="17"/>
      <c r="AO960" s="17"/>
    </row>
    <row r="961" ht="17.25" customHeight="1">
      <c r="A961" s="19">
        <v>200612.0</v>
      </c>
      <c r="B961" s="26">
        <v>0.0127</v>
      </c>
      <c r="C961" s="26">
        <v>0.020235</v>
      </c>
      <c r="D961" s="27">
        <f t="shared" si="7"/>
        <v>0.007535</v>
      </c>
      <c r="E961" s="28">
        <f t="shared" ref="E961:F961" si="971">LN(1+B961)</f>
        <v>0.01262003136</v>
      </c>
      <c r="F961" s="28">
        <f t="shared" si="971"/>
        <v>0.02003299292</v>
      </c>
      <c r="G961" s="27"/>
      <c r="H961" s="27"/>
      <c r="I961" s="28"/>
      <c r="J961" s="28"/>
      <c r="K961" s="28"/>
      <c r="L961" s="28"/>
      <c r="M961" s="29"/>
      <c r="N961" s="40"/>
      <c r="O961" s="40"/>
      <c r="P961" s="40"/>
      <c r="Y961" s="17"/>
      <c r="Z961" s="17"/>
      <c r="AA961" s="17"/>
      <c r="AL961" s="17"/>
      <c r="AM961" s="17"/>
      <c r="AN961" s="17"/>
      <c r="AO961" s="17"/>
    </row>
    <row r="962" ht="17.25" customHeight="1">
      <c r="A962" s="19">
        <v>200701.0</v>
      </c>
      <c r="B962" s="26">
        <v>0.0184</v>
      </c>
      <c r="C962" s="26">
        <v>0.019196</v>
      </c>
      <c r="D962" s="27">
        <f t="shared" si="7"/>
        <v>0.000796</v>
      </c>
      <c r="E962" s="28">
        <f t="shared" ref="E962:F962" si="972">LN(1+B962)</f>
        <v>0.01823276826</v>
      </c>
      <c r="F962" s="28">
        <f t="shared" si="972"/>
        <v>0.01901408118</v>
      </c>
      <c r="G962" s="27"/>
      <c r="H962" s="27"/>
      <c r="I962" s="28"/>
      <c r="J962" s="28"/>
      <c r="K962" s="28"/>
      <c r="L962" s="28"/>
      <c r="M962" s="29"/>
      <c r="N962" s="40"/>
      <c r="O962" s="40"/>
      <c r="P962" s="40"/>
      <c r="Y962" s="17"/>
      <c r="Z962" s="17"/>
      <c r="AA962" s="17"/>
      <c r="AL962" s="17"/>
      <c r="AM962" s="17"/>
      <c r="AN962" s="17"/>
      <c r="AO962" s="17"/>
    </row>
    <row r="963" ht="17.25" customHeight="1">
      <c r="A963" s="19">
        <v>200702.0</v>
      </c>
      <c r="B963" s="26">
        <v>-0.0158</v>
      </c>
      <c r="C963" s="26">
        <v>-0.010489</v>
      </c>
      <c r="D963" s="27">
        <f t="shared" si="7"/>
        <v>0.005311</v>
      </c>
      <c r="E963" s="28">
        <f t="shared" ref="E963:F963" si="973">LN(1+B963)</f>
        <v>-0.01592615055</v>
      </c>
      <c r="F963" s="28">
        <f t="shared" si="973"/>
        <v>-0.01054439728</v>
      </c>
      <c r="G963" s="27"/>
      <c r="H963" s="27"/>
      <c r="I963" s="28"/>
      <c r="J963" s="28"/>
      <c r="K963" s="28"/>
      <c r="L963" s="28"/>
      <c r="M963" s="29"/>
      <c r="N963" s="40"/>
      <c r="O963" s="40"/>
      <c r="P963" s="40"/>
      <c r="Y963" s="17"/>
      <c r="Z963" s="17"/>
      <c r="AA963" s="17"/>
      <c r="AL963" s="17"/>
      <c r="AM963" s="17"/>
      <c r="AN963" s="17"/>
      <c r="AO963" s="17"/>
    </row>
    <row r="964" ht="17.25" customHeight="1">
      <c r="A964" s="19">
        <v>200703.0</v>
      </c>
      <c r="B964" s="26">
        <v>0.0111</v>
      </c>
      <c r="C964" s="26">
        <v>0.003487</v>
      </c>
      <c r="D964" s="27">
        <f t="shared" si="7"/>
        <v>-0.007613</v>
      </c>
      <c r="E964" s="28">
        <f t="shared" ref="E964:F964" si="974">LN(1+B964)</f>
        <v>0.01103884712</v>
      </c>
      <c r="F964" s="28">
        <f t="shared" si="974"/>
        <v>0.003480934512</v>
      </c>
      <c r="G964" s="27"/>
      <c r="H964" s="27"/>
      <c r="I964" s="28"/>
      <c r="J964" s="28"/>
      <c r="K964" s="28"/>
      <c r="L964" s="28"/>
      <c r="M964" s="29"/>
      <c r="N964" s="40"/>
      <c r="O964" s="40"/>
      <c r="P964" s="40"/>
      <c r="Y964" s="17"/>
      <c r="Z964" s="17"/>
      <c r="AA964" s="17"/>
      <c r="AL964" s="17"/>
      <c r="AM964" s="17"/>
      <c r="AN964" s="17"/>
      <c r="AO964" s="17"/>
    </row>
    <row r="965" ht="17.25" customHeight="1">
      <c r="A965" s="19">
        <v>200704.0</v>
      </c>
      <c r="B965" s="26">
        <v>0.0393</v>
      </c>
      <c r="C965" s="26">
        <v>0.009535</v>
      </c>
      <c r="D965" s="27">
        <f t="shared" si="7"/>
        <v>-0.029765</v>
      </c>
      <c r="E965" s="28">
        <f t="shared" ref="E965:F965" si="975">LN(1+B965)</f>
        <v>0.03854740961</v>
      </c>
      <c r="F965" s="28">
        <f t="shared" si="975"/>
        <v>0.009489828799</v>
      </c>
      <c r="G965" s="27"/>
      <c r="H965" s="27"/>
      <c r="I965" s="28"/>
      <c r="J965" s="28"/>
      <c r="K965" s="28"/>
      <c r="L965" s="28"/>
      <c r="M965" s="29"/>
      <c r="N965" s="40"/>
      <c r="O965" s="40"/>
      <c r="P965" s="40"/>
      <c r="Y965" s="17"/>
      <c r="Z965" s="17"/>
      <c r="AA965" s="17"/>
      <c r="AL965" s="17"/>
      <c r="AM965" s="17"/>
      <c r="AN965" s="17"/>
      <c r="AO965" s="17"/>
    </row>
    <row r="966" ht="17.25" customHeight="1">
      <c r="A966" s="19">
        <v>200705.0</v>
      </c>
      <c r="B966" s="26">
        <v>0.0365</v>
      </c>
      <c r="C966" s="26">
        <v>0.031037</v>
      </c>
      <c r="D966" s="27">
        <f t="shared" si="7"/>
        <v>-0.005463</v>
      </c>
      <c r="E966" s="28">
        <f t="shared" ref="E966:F966" si="976">LN(1+B966)</f>
        <v>0.03584965289</v>
      </c>
      <c r="F966" s="28">
        <f t="shared" si="976"/>
        <v>0.03056509188</v>
      </c>
      <c r="G966" s="27"/>
      <c r="H966" s="27"/>
      <c r="I966" s="28"/>
      <c r="J966" s="28"/>
      <c r="K966" s="28"/>
      <c r="L966" s="28"/>
      <c r="M966" s="29"/>
      <c r="N966" s="40"/>
      <c r="O966" s="40"/>
      <c r="P966" s="40"/>
      <c r="Y966" s="17"/>
      <c r="Z966" s="17"/>
      <c r="AA966" s="17"/>
      <c r="AL966" s="17"/>
      <c r="AM966" s="17"/>
      <c r="AN966" s="17"/>
      <c r="AO966" s="17"/>
    </row>
    <row r="967" ht="17.25" customHeight="1">
      <c r="A967" s="19">
        <v>200706.0</v>
      </c>
      <c r="B967" s="26">
        <v>-0.0156</v>
      </c>
      <c r="C967" s="26">
        <v>-0.016191</v>
      </c>
      <c r="D967" s="27">
        <f t="shared" si="7"/>
        <v>-0.000591</v>
      </c>
      <c r="E967" s="28">
        <f t="shared" ref="E967:F967" si="977">LN(1+B967)</f>
        <v>-0.01572296047</v>
      </c>
      <c r="F967" s="28">
        <f t="shared" si="977"/>
        <v>-0.01632350646</v>
      </c>
      <c r="G967" s="27"/>
      <c r="H967" s="27"/>
      <c r="I967" s="28"/>
      <c r="J967" s="28"/>
      <c r="K967" s="28"/>
      <c r="L967" s="28"/>
      <c r="M967" s="29"/>
      <c r="N967" s="40"/>
      <c r="O967" s="40"/>
      <c r="P967" s="40"/>
      <c r="Y967" s="17"/>
      <c r="Z967" s="17"/>
      <c r="AA967" s="17"/>
      <c r="AL967" s="17"/>
      <c r="AM967" s="17"/>
      <c r="AN967" s="17"/>
      <c r="AO967" s="17"/>
    </row>
    <row r="968" ht="17.25" customHeight="1">
      <c r="A968" s="19">
        <v>200707.0</v>
      </c>
      <c r="B968" s="26">
        <v>-0.0333</v>
      </c>
      <c r="C968" s="26">
        <v>-0.082207</v>
      </c>
      <c r="D968" s="27">
        <f t="shared" si="7"/>
        <v>-0.048907</v>
      </c>
      <c r="E968" s="28">
        <f t="shared" ref="E968:F968" si="978">LN(1+B968)</f>
        <v>-0.03386706951</v>
      </c>
      <c r="F968" s="28">
        <f t="shared" si="978"/>
        <v>-0.08578340398</v>
      </c>
      <c r="G968" s="27"/>
      <c r="H968" s="27"/>
      <c r="I968" s="28"/>
      <c r="J968" s="28"/>
      <c r="K968" s="28"/>
      <c r="L968" s="28"/>
      <c r="M968" s="29"/>
      <c r="N968" s="40"/>
      <c r="O968" s="40"/>
      <c r="P968" s="40"/>
      <c r="Y968" s="17"/>
      <c r="Z968" s="17"/>
      <c r="AA968" s="17"/>
      <c r="AL968" s="17"/>
      <c r="AM968" s="17"/>
      <c r="AN968" s="17"/>
      <c r="AO968" s="17"/>
    </row>
    <row r="969" ht="17.25" customHeight="1">
      <c r="A969" s="19">
        <v>200708.0</v>
      </c>
      <c r="B969" s="26">
        <v>0.0134</v>
      </c>
      <c r="C969" s="26">
        <v>-0.006619</v>
      </c>
      <c r="D969" s="27">
        <f t="shared" si="7"/>
        <v>-0.020019</v>
      </c>
      <c r="E969" s="28">
        <f t="shared" ref="E969:F969" si="979">LN(1+B969)</f>
        <v>0.01331101406</v>
      </c>
      <c r="F969" s="28">
        <f t="shared" si="979"/>
        <v>-0.006641002725</v>
      </c>
      <c r="G969" s="27"/>
      <c r="H969" s="27"/>
      <c r="I969" s="28"/>
      <c r="J969" s="28"/>
      <c r="K969" s="28"/>
      <c r="L969" s="28"/>
      <c r="M969" s="29"/>
      <c r="N969" s="40"/>
      <c r="O969" s="40"/>
      <c r="P969" s="40"/>
      <c r="Y969" s="17"/>
      <c r="Z969" s="17"/>
      <c r="AA969" s="17"/>
      <c r="AL969" s="17"/>
      <c r="AM969" s="17"/>
      <c r="AN969" s="17"/>
      <c r="AO969" s="17"/>
    </row>
    <row r="970" ht="17.25" customHeight="1">
      <c r="A970" s="19">
        <v>200709.0</v>
      </c>
      <c r="B970" s="26">
        <v>0.0354</v>
      </c>
      <c r="C970" s="26">
        <v>9.34E-4</v>
      </c>
      <c r="D970" s="27">
        <f t="shared" si="7"/>
        <v>-0.034466</v>
      </c>
      <c r="E970" s="28">
        <f t="shared" ref="E970:F970" si="980">LN(1+B970)</f>
        <v>0.03478782549</v>
      </c>
      <c r="F970" s="28">
        <f t="shared" si="980"/>
        <v>0.0009335640934</v>
      </c>
      <c r="G970" s="27"/>
      <c r="H970" s="27"/>
      <c r="I970" s="28"/>
      <c r="J970" s="28"/>
      <c r="K970" s="28"/>
      <c r="L970" s="28"/>
      <c r="M970" s="29"/>
      <c r="N970" s="40"/>
      <c r="O970" s="40"/>
      <c r="P970" s="40"/>
      <c r="Y970" s="17"/>
      <c r="Z970" s="17"/>
      <c r="AA970" s="17"/>
      <c r="AL970" s="17"/>
      <c r="AM970" s="17"/>
      <c r="AN970" s="17"/>
      <c r="AO970" s="17"/>
    </row>
    <row r="971" ht="17.25" customHeight="1">
      <c r="A971" s="19">
        <v>200710.0</v>
      </c>
      <c r="B971" s="26">
        <v>0.0212</v>
      </c>
      <c r="C971" s="26">
        <v>0.001482</v>
      </c>
      <c r="D971" s="27">
        <f t="shared" si="7"/>
        <v>-0.019718</v>
      </c>
      <c r="E971" s="28">
        <f t="shared" ref="E971:F971" si="981">LN(1+B971)</f>
        <v>0.02097840639</v>
      </c>
      <c r="F971" s="28">
        <f t="shared" si="981"/>
        <v>0.001480902922</v>
      </c>
      <c r="G971" s="27"/>
      <c r="H971" s="27"/>
      <c r="I971" s="28"/>
      <c r="J971" s="28"/>
      <c r="K971" s="28"/>
      <c r="L971" s="28"/>
      <c r="M971" s="29"/>
      <c r="N971" s="40"/>
      <c r="O971" s="40"/>
      <c r="P971" s="40"/>
      <c r="Y971" s="17"/>
      <c r="Z971" s="17"/>
      <c r="AA971" s="17"/>
      <c r="AL971" s="17"/>
      <c r="AM971" s="17"/>
      <c r="AN971" s="17"/>
      <c r="AO971" s="17"/>
    </row>
    <row r="972" ht="17.25" customHeight="1">
      <c r="A972" s="19">
        <v>200711.0</v>
      </c>
      <c r="B972" s="26">
        <v>-0.0449</v>
      </c>
      <c r="C972" s="26">
        <v>-0.079013</v>
      </c>
      <c r="D972" s="27">
        <f t="shared" si="7"/>
        <v>-0.034113</v>
      </c>
      <c r="E972" s="28">
        <f t="shared" ref="E972:F972" si="982">LN(1+B972)</f>
        <v>-0.04593923194</v>
      </c>
      <c r="F972" s="28">
        <f t="shared" si="982"/>
        <v>-0.08230935792</v>
      </c>
      <c r="G972" s="27"/>
      <c r="H972" s="27"/>
      <c r="I972" s="28"/>
      <c r="J972" s="28"/>
      <c r="K972" s="28"/>
      <c r="L972" s="28"/>
      <c r="M972" s="29"/>
      <c r="N972" s="40"/>
      <c r="O972" s="40"/>
      <c r="P972" s="40"/>
      <c r="Y972" s="17"/>
      <c r="Z972" s="17"/>
      <c r="AA972" s="17"/>
      <c r="AL972" s="17"/>
      <c r="AM972" s="17"/>
      <c r="AN972" s="17"/>
      <c r="AO972" s="17"/>
    </row>
    <row r="973" ht="17.25" customHeight="1">
      <c r="A973" s="19">
        <v>200712.0</v>
      </c>
      <c r="B973" s="26">
        <v>-0.006</v>
      </c>
      <c r="C973" s="26">
        <v>-0.009297</v>
      </c>
      <c r="D973" s="27">
        <f t="shared" si="7"/>
        <v>-0.003297</v>
      </c>
      <c r="E973" s="28">
        <f t="shared" ref="E973:F973" si="983">LN(1+B973)</f>
        <v>-0.006018072326</v>
      </c>
      <c r="F973" s="28">
        <f t="shared" si="983"/>
        <v>-0.009340486846</v>
      </c>
      <c r="G973" s="27"/>
      <c r="H973" s="27"/>
      <c r="I973" s="28"/>
      <c r="J973" s="28"/>
      <c r="K973" s="28"/>
      <c r="L973" s="28"/>
      <c r="M973" s="29"/>
      <c r="N973" s="40"/>
      <c r="O973" s="40"/>
      <c r="P973" s="40"/>
      <c r="Y973" s="17"/>
      <c r="Z973" s="17"/>
      <c r="AA973" s="17"/>
      <c r="AL973" s="17"/>
      <c r="AM973" s="17"/>
      <c r="AN973" s="17"/>
      <c r="AO973" s="17"/>
    </row>
    <row r="974" ht="17.25" customHeight="1">
      <c r="A974" s="19">
        <v>200801.0</v>
      </c>
      <c r="B974" s="26">
        <v>-0.0615</v>
      </c>
      <c r="C974" s="26">
        <v>-0.039366</v>
      </c>
      <c r="D974" s="27">
        <f t="shared" si="7"/>
        <v>0.022134</v>
      </c>
      <c r="E974" s="28">
        <f t="shared" ref="E974:F974" si="984">LN(1+B974)</f>
        <v>-0.06347242296</v>
      </c>
      <c r="F974" s="28">
        <f t="shared" si="984"/>
        <v>-0.04016179583</v>
      </c>
      <c r="G974" s="27"/>
      <c r="H974" s="27"/>
      <c r="I974" s="28"/>
      <c r="J974" s="28"/>
      <c r="K974" s="28"/>
      <c r="L974" s="28"/>
      <c r="M974" s="29"/>
      <c r="N974" s="40"/>
      <c r="O974" s="40"/>
      <c r="P974" s="40"/>
      <c r="Y974" s="17"/>
      <c r="Z974" s="17"/>
      <c r="AA974" s="17"/>
      <c r="AL974" s="17"/>
      <c r="AM974" s="17"/>
      <c r="AN974" s="17"/>
      <c r="AO974" s="17"/>
    </row>
    <row r="975" ht="17.25" customHeight="1">
      <c r="A975" s="19">
        <v>200802.0</v>
      </c>
      <c r="B975" s="26">
        <v>-0.0296</v>
      </c>
      <c r="C975" s="26">
        <v>-0.039608</v>
      </c>
      <c r="D975" s="27">
        <f t="shared" si="7"/>
        <v>-0.010008</v>
      </c>
      <c r="E975" s="28">
        <f t="shared" ref="E975:F975" si="985">LN(1+B975)</f>
        <v>-0.03004692135</v>
      </c>
      <c r="F975" s="28">
        <f t="shared" si="985"/>
        <v>-0.04041374453</v>
      </c>
      <c r="G975" s="27"/>
      <c r="H975" s="27"/>
      <c r="I975" s="28"/>
      <c r="J975" s="28"/>
      <c r="K975" s="28"/>
      <c r="L975" s="28"/>
      <c r="M975" s="29"/>
      <c r="N975" s="40"/>
      <c r="O975" s="40"/>
      <c r="P975" s="40"/>
      <c r="Y975" s="17"/>
      <c r="Z975" s="17"/>
      <c r="AA975" s="17"/>
      <c r="AL975" s="17"/>
      <c r="AM975" s="17"/>
      <c r="AN975" s="17"/>
      <c r="AO975" s="17"/>
    </row>
    <row r="976" ht="17.25" customHeight="1">
      <c r="A976" s="19">
        <v>200803.0</v>
      </c>
      <c r="B976" s="26">
        <v>-0.0076</v>
      </c>
      <c r="C976" s="26">
        <v>0.001903</v>
      </c>
      <c r="D976" s="27">
        <f t="shared" si="7"/>
        <v>0.009503</v>
      </c>
      <c r="E976" s="28">
        <f t="shared" ref="E976:F976" si="986">LN(1+B976)</f>
        <v>-0.007629027164</v>
      </c>
      <c r="F976" s="28">
        <f t="shared" si="986"/>
        <v>0.001901191589</v>
      </c>
      <c r="G976" s="27"/>
      <c r="H976" s="27"/>
      <c r="I976" s="28"/>
      <c r="J976" s="28"/>
      <c r="K976" s="28"/>
      <c r="L976" s="28"/>
      <c r="M976" s="29"/>
      <c r="N976" s="40"/>
      <c r="O976" s="40"/>
      <c r="P976" s="40"/>
      <c r="Y976" s="17"/>
      <c r="Z976" s="17"/>
      <c r="AA976" s="17"/>
      <c r="AL976" s="17"/>
      <c r="AM976" s="17"/>
      <c r="AN976" s="17"/>
      <c r="AO976" s="17"/>
    </row>
    <row r="977" ht="17.25" customHeight="1">
      <c r="A977" s="19">
        <v>200804.0</v>
      </c>
      <c r="B977" s="26">
        <v>0.0478</v>
      </c>
      <c r="C977" s="26">
        <v>0.015267</v>
      </c>
      <c r="D977" s="27">
        <f t="shared" si="7"/>
        <v>-0.032533</v>
      </c>
      <c r="E977" s="28">
        <f t="shared" ref="E977:F977" si="987">LN(1+B977)</f>
        <v>0.04669272799</v>
      </c>
      <c r="F977" s="28">
        <f t="shared" si="987"/>
        <v>0.01515163209</v>
      </c>
      <c r="G977" s="27"/>
      <c r="H977" s="27"/>
      <c r="I977" s="28"/>
      <c r="J977" s="28"/>
      <c r="K977" s="28"/>
      <c r="L977" s="28"/>
      <c r="M977" s="29"/>
      <c r="N977" s="40"/>
      <c r="O977" s="40"/>
      <c r="P977" s="40"/>
      <c r="Y977" s="17"/>
      <c r="Z977" s="17"/>
      <c r="AA977" s="17"/>
      <c r="AL977" s="17"/>
      <c r="AM977" s="17"/>
      <c r="AN977" s="17"/>
      <c r="AO977" s="17"/>
    </row>
    <row r="978" ht="17.25" customHeight="1">
      <c r="A978" s="19">
        <v>200805.0</v>
      </c>
      <c r="B978" s="26">
        <v>0.0204</v>
      </c>
      <c r="C978" s="26">
        <v>0.030015</v>
      </c>
      <c r="D978" s="27">
        <f t="shared" si="7"/>
        <v>0.009615</v>
      </c>
      <c r="E978" s="28">
        <f t="shared" ref="E978:F978" si="988">LN(1+B978)</f>
        <v>0.02019470729</v>
      </c>
      <c r="F978" s="28">
        <f t="shared" si="988"/>
        <v>0.02957336524</v>
      </c>
      <c r="G978" s="27"/>
      <c r="H978" s="27"/>
      <c r="I978" s="28"/>
      <c r="J978" s="28"/>
      <c r="K978" s="28"/>
      <c r="L978" s="28"/>
      <c r="M978" s="29"/>
      <c r="N978" s="40"/>
      <c r="O978" s="40"/>
      <c r="P978" s="40"/>
      <c r="Y978" s="17"/>
      <c r="Z978" s="17"/>
      <c r="AA978" s="17"/>
      <c r="AL978" s="17"/>
      <c r="AM978" s="17"/>
      <c r="AN978" s="17"/>
      <c r="AO978" s="17"/>
    </row>
    <row r="979" ht="17.25" customHeight="1">
      <c r="A979" s="19">
        <v>200806.0</v>
      </c>
      <c r="B979" s="26">
        <v>-0.0827</v>
      </c>
      <c r="C979" s="26">
        <v>-0.088965</v>
      </c>
      <c r="D979" s="27">
        <f t="shared" si="7"/>
        <v>-0.006265</v>
      </c>
      <c r="E979" s="28">
        <f t="shared" ref="E979:F979" si="989">LN(1+B979)</f>
        <v>-0.08632070647</v>
      </c>
      <c r="F979" s="28">
        <f t="shared" si="989"/>
        <v>-0.09317396314</v>
      </c>
      <c r="G979" s="27"/>
      <c r="H979" s="27"/>
      <c r="I979" s="28"/>
      <c r="J979" s="28"/>
      <c r="K979" s="28"/>
      <c r="L979" s="28"/>
      <c r="M979" s="29"/>
      <c r="N979" s="40"/>
      <c r="O979" s="40"/>
      <c r="P979" s="40"/>
      <c r="Y979" s="17"/>
      <c r="Z979" s="17"/>
      <c r="AA979" s="17"/>
      <c r="AL979" s="17"/>
      <c r="AM979" s="17"/>
      <c r="AN979" s="17"/>
      <c r="AO979" s="17"/>
    </row>
    <row r="980" ht="17.25" customHeight="1">
      <c r="A980" s="19">
        <v>200807.0</v>
      </c>
      <c r="B980" s="26">
        <v>-0.0062</v>
      </c>
      <c r="C980" s="26">
        <v>0.052999</v>
      </c>
      <c r="D980" s="27">
        <f t="shared" si="7"/>
        <v>0.059199</v>
      </c>
      <c r="E980" s="28">
        <f t="shared" ref="E980:F980" si="990">LN(1+B980)</f>
        <v>-0.006219299814</v>
      </c>
      <c r="F980" s="28">
        <f t="shared" si="990"/>
        <v>0.05164228348</v>
      </c>
      <c r="G980" s="27"/>
      <c r="H980" s="27"/>
      <c r="I980" s="28"/>
      <c r="J980" s="28"/>
      <c r="K980" s="28"/>
      <c r="L980" s="28"/>
      <c r="M980" s="29"/>
      <c r="N980" s="40"/>
      <c r="O980" s="40"/>
      <c r="P980" s="40"/>
      <c r="Y980" s="17"/>
      <c r="Z980" s="17"/>
      <c r="AA980" s="17"/>
      <c r="AL980" s="17"/>
      <c r="AM980" s="17"/>
      <c r="AN980" s="17"/>
      <c r="AO980" s="17"/>
    </row>
    <row r="981" ht="17.25" customHeight="1">
      <c r="A981" s="19">
        <v>200808.0</v>
      </c>
      <c r="B981" s="26">
        <v>0.0166</v>
      </c>
      <c r="C981" s="26">
        <v>0.070479</v>
      </c>
      <c r="D981" s="27">
        <f t="shared" si="7"/>
        <v>0.053879</v>
      </c>
      <c r="E981" s="28">
        <f t="shared" ref="E981:F981" si="991">LN(1+B981)</f>
        <v>0.01646372603</v>
      </c>
      <c r="F981" s="28">
        <f t="shared" si="991"/>
        <v>0.06810621185</v>
      </c>
      <c r="G981" s="27"/>
      <c r="H981" s="27"/>
      <c r="I981" s="28"/>
      <c r="J981" s="28"/>
      <c r="K981" s="28"/>
      <c r="L981" s="28"/>
      <c r="M981" s="29"/>
      <c r="N981" s="40"/>
      <c r="O981" s="40"/>
      <c r="P981" s="40"/>
      <c r="Y981" s="17"/>
      <c r="Z981" s="17"/>
      <c r="AA981" s="17"/>
      <c r="AL981" s="17"/>
      <c r="AM981" s="17"/>
      <c r="AN981" s="17"/>
      <c r="AO981" s="17"/>
    </row>
    <row r="982" ht="17.25" customHeight="1">
      <c r="A982" s="19">
        <v>200809.0</v>
      </c>
      <c r="B982" s="26">
        <v>-0.0909</v>
      </c>
      <c r="C982" s="26">
        <v>-0.069905</v>
      </c>
      <c r="D982" s="27">
        <f t="shared" si="7"/>
        <v>0.020995</v>
      </c>
      <c r="E982" s="28">
        <f t="shared" ref="E982:F982" si="992">LN(1+B982)</f>
        <v>-0.09530017985</v>
      </c>
      <c r="F982" s="28">
        <f t="shared" si="992"/>
        <v>-0.07246854751</v>
      </c>
      <c r="G982" s="27"/>
      <c r="H982" s="27"/>
      <c r="I982" s="28"/>
      <c r="J982" s="28"/>
      <c r="K982" s="28"/>
      <c r="L982" s="28"/>
      <c r="M982" s="29"/>
      <c r="N982" s="40"/>
      <c r="O982" s="40"/>
      <c r="P982" s="40"/>
      <c r="Y982" s="17"/>
      <c r="Z982" s="17"/>
      <c r="AA982" s="17"/>
      <c r="AL982" s="17"/>
      <c r="AM982" s="17"/>
      <c r="AN982" s="17"/>
      <c r="AO982" s="17"/>
    </row>
    <row r="983" ht="17.25" customHeight="1">
      <c r="A983" s="19">
        <v>200810.0</v>
      </c>
      <c r="B983" s="26">
        <v>-0.1715</v>
      </c>
      <c r="C983" s="26">
        <v>-0.205932</v>
      </c>
      <c r="D983" s="27">
        <f t="shared" si="7"/>
        <v>-0.034432</v>
      </c>
      <c r="E983" s="28">
        <f t="shared" ref="E983:F983" si="993">LN(1+B983)</f>
        <v>-0.1881384421</v>
      </c>
      <c r="F983" s="28">
        <f t="shared" si="993"/>
        <v>-0.2305861791</v>
      </c>
      <c r="G983" s="27"/>
      <c r="H983" s="27"/>
      <c r="I983" s="28"/>
      <c r="J983" s="28"/>
      <c r="K983" s="28"/>
      <c r="L983" s="28"/>
      <c r="M983" s="29"/>
      <c r="N983" s="40"/>
      <c r="O983" s="40"/>
      <c r="P983" s="40"/>
      <c r="Y983" s="17"/>
      <c r="Z983" s="17"/>
      <c r="AA983" s="17"/>
      <c r="AL983" s="17"/>
      <c r="AM983" s="17"/>
      <c r="AN983" s="17"/>
      <c r="AO983" s="17"/>
    </row>
    <row r="984" ht="17.25" customHeight="1">
      <c r="A984" s="19">
        <v>200811.0</v>
      </c>
      <c r="B984" s="26">
        <v>-0.0783</v>
      </c>
      <c r="C984" s="26">
        <v>-0.143367</v>
      </c>
      <c r="D984" s="27">
        <f t="shared" si="7"/>
        <v>-0.065067</v>
      </c>
      <c r="E984" s="28">
        <f t="shared" ref="E984:F984" si="994">LN(1+B984)</f>
        <v>-0.08153548798</v>
      </c>
      <c r="F984" s="28">
        <f t="shared" si="994"/>
        <v>-0.1547456901</v>
      </c>
      <c r="G984" s="27"/>
      <c r="H984" s="27"/>
      <c r="I984" s="28"/>
      <c r="J984" s="28"/>
      <c r="K984" s="28"/>
      <c r="L984" s="28"/>
      <c r="M984" s="29"/>
      <c r="N984" s="40"/>
      <c r="O984" s="40"/>
      <c r="P984" s="40"/>
      <c r="Y984" s="17"/>
      <c r="Z984" s="17"/>
      <c r="AA984" s="17"/>
      <c r="AL984" s="17"/>
      <c r="AM984" s="17"/>
      <c r="AN984" s="17"/>
      <c r="AO984" s="17"/>
    </row>
    <row r="985" ht="17.25" customHeight="1">
      <c r="A985" s="19">
        <v>200812.0</v>
      </c>
      <c r="B985" s="26">
        <v>0.0174</v>
      </c>
      <c r="C985" s="26">
        <v>0.053899</v>
      </c>
      <c r="D985" s="27">
        <f t="shared" si="7"/>
        <v>0.036499</v>
      </c>
      <c r="E985" s="28">
        <f t="shared" ref="E985:F985" si="995">LN(1+B985)</f>
        <v>0.01725035341</v>
      </c>
      <c r="F985" s="28">
        <f t="shared" si="995"/>
        <v>0.0524966201</v>
      </c>
      <c r="G985" s="27"/>
      <c r="H985" s="27"/>
      <c r="I985" s="28"/>
      <c r="J985" s="28"/>
      <c r="K985" s="28"/>
      <c r="L985" s="28"/>
      <c r="M985" s="29"/>
      <c r="N985" s="40"/>
      <c r="O985" s="40"/>
      <c r="P985" s="40"/>
      <c r="Y985" s="17"/>
      <c r="Z985" s="17"/>
      <c r="AA985" s="17"/>
      <c r="AL985" s="17"/>
      <c r="AM985" s="17"/>
      <c r="AN985" s="17"/>
      <c r="AO985" s="17"/>
    </row>
    <row r="986" ht="17.25" customHeight="1">
      <c r="A986" s="19">
        <v>200901.0</v>
      </c>
      <c r="B986" s="26">
        <v>-0.0812</v>
      </c>
      <c r="C986" s="26">
        <v>-0.160718</v>
      </c>
      <c r="D986" s="27">
        <f t="shared" si="7"/>
        <v>-0.079518</v>
      </c>
      <c r="E986" s="28">
        <f t="shared" ref="E986:F986" si="996">LN(1+B986)</f>
        <v>-0.08468680817</v>
      </c>
      <c r="F986" s="28">
        <f t="shared" si="996"/>
        <v>-0.1752085146</v>
      </c>
      <c r="G986" s="27"/>
      <c r="H986" s="27"/>
      <c r="I986" s="28"/>
      <c r="J986" s="28"/>
      <c r="K986" s="28"/>
      <c r="L986" s="28"/>
      <c r="M986" s="29"/>
      <c r="N986" s="40"/>
      <c r="O986" s="40"/>
      <c r="P986" s="40"/>
      <c r="Y986" s="17"/>
      <c r="Z986" s="17"/>
      <c r="AA986" s="17"/>
      <c r="AL986" s="17"/>
      <c r="AM986" s="17"/>
      <c r="AN986" s="17"/>
      <c r="AO986" s="17"/>
    </row>
    <row r="987" ht="17.25" customHeight="1">
      <c r="A987" s="19">
        <v>200902.0</v>
      </c>
      <c r="B987" s="26">
        <v>-0.1009</v>
      </c>
      <c r="C987" s="26">
        <v>-0.150774</v>
      </c>
      <c r="D987" s="27">
        <f t="shared" si="7"/>
        <v>-0.049874</v>
      </c>
      <c r="E987" s="28">
        <f t="shared" ref="E987:F987" si="997">LN(1+B987)</f>
        <v>-0.106361016</v>
      </c>
      <c r="F987" s="28">
        <f t="shared" si="997"/>
        <v>-0.1634299326</v>
      </c>
      <c r="G987" s="27"/>
      <c r="H987" s="27"/>
      <c r="I987" s="28"/>
      <c r="J987" s="28"/>
      <c r="K987" s="28"/>
      <c r="L987" s="28"/>
      <c r="M987" s="29"/>
      <c r="N987" s="40"/>
      <c r="O987" s="40"/>
      <c r="P987" s="40"/>
      <c r="Y987" s="17"/>
      <c r="Z987" s="17"/>
      <c r="AA987" s="17"/>
      <c r="AL987" s="17"/>
      <c r="AM987" s="17"/>
      <c r="AN987" s="17"/>
      <c r="AO987" s="17"/>
    </row>
    <row r="988" ht="17.25" customHeight="1">
      <c r="A988" s="19">
        <v>200903.0</v>
      </c>
      <c r="B988" s="26">
        <v>0.0897</v>
      </c>
      <c r="C988" s="26">
        <v>0.110487</v>
      </c>
      <c r="D988" s="27">
        <f t="shared" si="7"/>
        <v>0.020787</v>
      </c>
      <c r="E988" s="28">
        <f t="shared" ref="E988:F988" si="998">LN(1+B988)</f>
        <v>0.085902429</v>
      </c>
      <c r="F988" s="28">
        <f t="shared" si="998"/>
        <v>0.1047986578</v>
      </c>
      <c r="G988" s="27"/>
      <c r="H988" s="27"/>
      <c r="I988" s="28"/>
      <c r="J988" s="28"/>
      <c r="K988" s="28"/>
      <c r="L988" s="28"/>
      <c r="M988" s="29"/>
      <c r="N988" s="40"/>
      <c r="O988" s="40"/>
      <c r="P988" s="40"/>
      <c r="Y988" s="17"/>
      <c r="Z988" s="17"/>
      <c r="AA988" s="17"/>
      <c r="AL988" s="17"/>
      <c r="AM988" s="17"/>
      <c r="AN988" s="17"/>
      <c r="AO988" s="17"/>
    </row>
    <row r="989" ht="17.25" customHeight="1">
      <c r="A989" s="19">
        <v>200904.0</v>
      </c>
      <c r="B989" s="26">
        <v>0.1019</v>
      </c>
      <c r="C989" s="26">
        <v>0.18304</v>
      </c>
      <c r="D989" s="27">
        <f t="shared" si="7"/>
        <v>0.08114</v>
      </c>
      <c r="E989" s="28">
        <f t="shared" ref="E989:F989" si="999">LN(1+B989)</f>
        <v>0.09703596251</v>
      </c>
      <c r="F989" s="28">
        <f t="shared" si="999"/>
        <v>0.1680873968</v>
      </c>
      <c r="G989" s="27"/>
      <c r="H989" s="27"/>
      <c r="I989" s="28"/>
      <c r="J989" s="28"/>
      <c r="K989" s="28"/>
      <c r="L989" s="28"/>
      <c r="M989" s="29"/>
      <c r="N989" s="40"/>
      <c r="O989" s="40"/>
      <c r="P989" s="40"/>
      <c r="Y989" s="17"/>
      <c r="Z989" s="17"/>
      <c r="AA989" s="17"/>
      <c r="AL989" s="17"/>
      <c r="AM989" s="17"/>
      <c r="AN989" s="17"/>
      <c r="AO989" s="17"/>
    </row>
    <row r="990" ht="17.25" customHeight="1">
      <c r="A990" s="19">
        <v>200905.0</v>
      </c>
      <c r="B990" s="26">
        <v>0.0521</v>
      </c>
      <c r="C990" s="26">
        <v>0.024796</v>
      </c>
      <c r="D990" s="27">
        <f t="shared" si="7"/>
        <v>-0.027304</v>
      </c>
      <c r="E990" s="28">
        <f t="shared" ref="E990:F990" si="1000">LN(1+B990)</f>
        <v>0.05078816683</v>
      </c>
      <c r="F990" s="28">
        <f t="shared" si="1000"/>
        <v>0.02449356839</v>
      </c>
      <c r="G990" s="27"/>
      <c r="H990" s="27"/>
      <c r="I990" s="28"/>
      <c r="J990" s="28"/>
      <c r="K990" s="28"/>
      <c r="L990" s="28"/>
      <c r="M990" s="29"/>
      <c r="N990" s="40"/>
      <c r="O990" s="40"/>
      <c r="P990" s="40"/>
      <c r="Y990" s="17"/>
      <c r="Z990" s="17"/>
      <c r="AA990" s="17"/>
      <c r="AL990" s="17"/>
      <c r="AM990" s="17"/>
      <c r="AN990" s="17"/>
      <c r="AO990" s="17"/>
    </row>
    <row r="991" ht="17.25" customHeight="1">
      <c r="A991" s="19">
        <v>200906.0</v>
      </c>
      <c r="B991" s="26">
        <v>0.0044</v>
      </c>
      <c r="C991" s="26">
        <v>0.007106</v>
      </c>
      <c r="D991" s="27">
        <f t="shared" si="7"/>
        <v>0.002706</v>
      </c>
      <c r="E991" s="28">
        <f t="shared" ref="E991:F991" si="1001">LN(1+B991)</f>
        <v>0.004390348301</v>
      </c>
      <c r="F991" s="28">
        <f t="shared" si="1001"/>
        <v>0.007080871355</v>
      </c>
      <c r="G991" s="27"/>
      <c r="H991" s="27"/>
      <c r="I991" s="28"/>
      <c r="J991" s="28"/>
      <c r="K991" s="28"/>
      <c r="L991" s="28"/>
      <c r="M991" s="29"/>
      <c r="N991" s="40"/>
      <c r="O991" s="40"/>
      <c r="P991" s="40"/>
      <c r="Y991" s="17"/>
      <c r="Z991" s="17"/>
      <c r="AA991" s="17"/>
      <c r="AL991" s="17"/>
      <c r="AM991" s="17"/>
      <c r="AN991" s="17"/>
      <c r="AO991" s="17"/>
    </row>
    <row r="992" ht="17.25" customHeight="1">
      <c r="A992" s="19">
        <v>200907.0</v>
      </c>
      <c r="B992" s="26">
        <v>0.0773</v>
      </c>
      <c r="C992" s="26">
        <v>0.133708</v>
      </c>
      <c r="D992" s="27">
        <f t="shared" si="7"/>
        <v>0.056408</v>
      </c>
      <c r="E992" s="28">
        <f t="shared" ref="E992:F992" si="1002">LN(1+B992)</f>
        <v>0.07445791092</v>
      </c>
      <c r="F992" s="28">
        <f t="shared" si="1002"/>
        <v>0.1254936766</v>
      </c>
      <c r="G992" s="27"/>
      <c r="H992" s="27"/>
      <c r="I992" s="28"/>
      <c r="J992" s="28"/>
      <c r="K992" s="28"/>
      <c r="L992" s="28"/>
      <c r="M992" s="29"/>
      <c r="N992" s="40"/>
      <c r="O992" s="40"/>
      <c r="P992" s="40"/>
      <c r="Y992" s="17"/>
      <c r="Z992" s="17"/>
      <c r="AA992" s="17"/>
      <c r="AL992" s="17"/>
      <c r="AM992" s="17"/>
      <c r="AN992" s="17"/>
      <c r="AO992" s="17"/>
    </row>
    <row r="993" ht="17.25" customHeight="1">
      <c r="A993" s="19">
        <v>200908.0</v>
      </c>
      <c r="B993" s="26">
        <v>0.0334</v>
      </c>
      <c r="C993" s="26">
        <v>0.081881</v>
      </c>
      <c r="D993" s="27">
        <f t="shared" si="7"/>
        <v>0.048481</v>
      </c>
      <c r="E993" s="28">
        <f t="shared" ref="E993:F993" si="1003">LN(1+B993)</f>
        <v>0.03285433687</v>
      </c>
      <c r="F993" s="28">
        <f t="shared" si="1003"/>
        <v>0.07870119286</v>
      </c>
      <c r="G993" s="27"/>
      <c r="H993" s="27"/>
      <c r="I993" s="28"/>
      <c r="J993" s="28"/>
      <c r="K993" s="28"/>
      <c r="L993" s="28"/>
      <c r="M993" s="29"/>
      <c r="N993" s="40"/>
      <c r="O993" s="40"/>
      <c r="P993" s="40"/>
      <c r="Y993" s="17"/>
      <c r="Z993" s="17"/>
      <c r="AA993" s="17"/>
      <c r="AL993" s="17"/>
      <c r="AM993" s="17"/>
      <c r="AN993" s="17"/>
      <c r="AO993" s="17"/>
    </row>
    <row r="994" ht="17.25" customHeight="1">
      <c r="A994" s="19">
        <v>200909.0</v>
      </c>
      <c r="B994" s="26">
        <v>0.0409</v>
      </c>
      <c r="C994" s="26">
        <v>0.075795</v>
      </c>
      <c r="D994" s="27">
        <f t="shared" si="7"/>
        <v>0.034895</v>
      </c>
      <c r="E994" s="28">
        <f t="shared" ref="E994:F994" si="1004">LN(1+B994)</f>
        <v>0.04008572354</v>
      </c>
      <c r="F994" s="28">
        <f t="shared" si="1004"/>
        <v>0.07305992314</v>
      </c>
      <c r="G994" s="27"/>
      <c r="H994" s="27"/>
      <c r="I994" s="28"/>
      <c r="J994" s="28"/>
      <c r="K994" s="28"/>
      <c r="L994" s="28"/>
      <c r="M994" s="29"/>
      <c r="N994" s="40"/>
      <c r="O994" s="40"/>
      <c r="P994" s="40"/>
      <c r="Y994" s="17"/>
      <c r="Z994" s="17"/>
      <c r="AA994" s="17"/>
      <c r="AL994" s="17"/>
      <c r="AM994" s="17"/>
      <c r="AN994" s="17"/>
      <c r="AO994" s="17"/>
    </row>
    <row r="995" ht="17.25" customHeight="1">
      <c r="A995" s="19">
        <v>200910.0</v>
      </c>
      <c r="B995" s="26">
        <v>-0.0259</v>
      </c>
      <c r="C995" s="26">
        <v>-0.093979</v>
      </c>
      <c r="D995" s="27">
        <f t="shared" si="7"/>
        <v>-0.068079</v>
      </c>
      <c r="E995" s="28">
        <f t="shared" ref="E995:F995" si="1005">LN(1+B995)</f>
        <v>-0.02624131121</v>
      </c>
      <c r="F995" s="28">
        <f t="shared" si="1005"/>
        <v>-0.0986927944</v>
      </c>
      <c r="G995" s="27"/>
      <c r="H995" s="27"/>
      <c r="I995" s="28"/>
      <c r="J995" s="28"/>
      <c r="K995" s="28"/>
      <c r="L995" s="28"/>
      <c r="M995" s="29"/>
      <c r="N995" s="40"/>
      <c r="O995" s="40"/>
      <c r="P995" s="40"/>
      <c r="Y995" s="17"/>
      <c r="Z995" s="17"/>
      <c r="AA995" s="17"/>
      <c r="AL995" s="17"/>
      <c r="AM995" s="17"/>
      <c r="AN995" s="17"/>
      <c r="AO995" s="17"/>
    </row>
    <row r="996" ht="17.25" customHeight="1">
      <c r="A996" s="19">
        <v>200911.0</v>
      </c>
      <c r="B996" s="26">
        <v>0.0556</v>
      </c>
      <c r="C996" s="26">
        <v>0.041184</v>
      </c>
      <c r="D996" s="27">
        <f t="shared" si="7"/>
        <v>-0.014416</v>
      </c>
      <c r="E996" s="28">
        <f t="shared" ref="E996:F996" si="1006">LN(1+B996)</f>
        <v>0.05410932565</v>
      </c>
      <c r="F996" s="28">
        <f t="shared" si="1006"/>
        <v>0.04035852714</v>
      </c>
      <c r="G996" s="27"/>
      <c r="H996" s="27"/>
      <c r="I996" s="28"/>
      <c r="J996" s="28"/>
      <c r="K996" s="28"/>
      <c r="L996" s="28"/>
      <c r="M996" s="29"/>
      <c r="N996" s="40"/>
      <c r="O996" s="40"/>
      <c r="P996" s="40"/>
      <c r="Y996" s="17"/>
      <c r="Z996" s="17"/>
      <c r="AA996" s="17"/>
      <c r="AL996" s="17"/>
      <c r="AM996" s="17"/>
      <c r="AN996" s="17"/>
      <c r="AO996" s="17"/>
    </row>
    <row r="997" ht="17.25" customHeight="1">
      <c r="A997" s="19">
        <v>200912.0</v>
      </c>
      <c r="B997" s="26">
        <v>0.0276</v>
      </c>
      <c r="C997" s="26">
        <v>0.083772</v>
      </c>
      <c r="D997" s="27">
        <f t="shared" si="7"/>
        <v>0.056172</v>
      </c>
      <c r="E997" s="28">
        <f t="shared" ref="E997:F997" si="1007">LN(1+B997)</f>
        <v>0.02722598625</v>
      </c>
      <c r="F997" s="28">
        <f t="shared" si="1007"/>
        <v>0.08044754879</v>
      </c>
      <c r="G997" s="27"/>
      <c r="H997" s="27"/>
      <c r="I997" s="28"/>
      <c r="J997" s="28"/>
      <c r="K997" s="28"/>
      <c r="L997" s="28"/>
      <c r="M997" s="29"/>
      <c r="N997" s="40"/>
      <c r="O997" s="40"/>
      <c r="P997" s="40"/>
      <c r="Y997" s="17"/>
      <c r="Z997" s="17"/>
      <c r="AA997" s="17"/>
      <c r="AL997" s="17"/>
      <c r="AM997" s="17"/>
      <c r="AN997" s="17"/>
      <c r="AO997" s="17"/>
    </row>
    <row r="998" ht="17.25" customHeight="1">
      <c r="A998" s="19">
        <v>201001.0</v>
      </c>
      <c r="B998" s="26">
        <v>-0.0336</v>
      </c>
      <c r="C998" s="26">
        <v>-0.026859</v>
      </c>
      <c r="D998" s="27">
        <f t="shared" si="7"/>
        <v>0.006741</v>
      </c>
      <c r="E998" s="28">
        <f t="shared" ref="E998:F998" si="1008">LN(1+B998)</f>
        <v>-0.0341774518</v>
      </c>
      <c r="F998" s="28">
        <f t="shared" si="1008"/>
        <v>-0.02722629465</v>
      </c>
      <c r="G998" s="27"/>
      <c r="H998" s="27"/>
      <c r="I998" s="28"/>
      <c r="J998" s="28"/>
      <c r="K998" s="28"/>
      <c r="L998" s="28"/>
      <c r="M998" s="29"/>
      <c r="N998" s="40"/>
      <c r="O998" s="40"/>
      <c r="P998" s="40"/>
      <c r="Y998" s="17"/>
      <c r="Z998" s="17"/>
      <c r="AA998" s="17"/>
      <c r="AL998" s="17"/>
      <c r="AM998" s="17"/>
      <c r="AN998" s="17"/>
      <c r="AO998" s="17"/>
    </row>
    <row r="999" ht="17.25" customHeight="1">
      <c r="A999" s="19">
        <v>201002.0</v>
      </c>
      <c r="B999" s="26">
        <v>0.034</v>
      </c>
      <c r="C999" s="26">
        <v>0.074536</v>
      </c>
      <c r="D999" s="27">
        <f t="shared" si="7"/>
        <v>0.040536</v>
      </c>
      <c r="E999" s="28">
        <f t="shared" ref="E999:F999" si="1009">LN(1+B999)</f>
        <v>0.03343477609</v>
      </c>
      <c r="F999" s="28">
        <f t="shared" si="1009"/>
        <v>0.07188894049</v>
      </c>
      <c r="G999" s="27"/>
      <c r="H999" s="27"/>
      <c r="I999" s="28"/>
      <c r="J999" s="28"/>
      <c r="K999" s="28"/>
      <c r="L999" s="28"/>
      <c r="M999" s="29"/>
      <c r="N999" s="40"/>
      <c r="O999" s="40"/>
      <c r="P999" s="40"/>
      <c r="Y999" s="17"/>
      <c r="Z999" s="17"/>
      <c r="AA999" s="17"/>
      <c r="AL999" s="17"/>
      <c r="AM999" s="17"/>
      <c r="AN999" s="17"/>
      <c r="AO999" s="17"/>
    </row>
    <row r="1000" ht="17.25" customHeight="1">
      <c r="A1000" s="19">
        <v>201003.0</v>
      </c>
      <c r="B1000" s="26">
        <v>0.0632</v>
      </c>
      <c r="C1000" s="26">
        <v>0.089499</v>
      </c>
      <c r="D1000" s="27">
        <f t="shared" si="7"/>
        <v>0.026299</v>
      </c>
      <c r="E1000" s="28">
        <f t="shared" ref="E1000:F1000" si="1010">LN(1+B1000)</f>
        <v>0.06128322842</v>
      </c>
      <c r="F1000" s="28">
        <f t="shared" si="1010"/>
        <v>0.08571795755</v>
      </c>
      <c r="G1000" s="27"/>
      <c r="H1000" s="27"/>
      <c r="I1000" s="28"/>
      <c r="J1000" s="28"/>
      <c r="K1000" s="28"/>
      <c r="L1000" s="28"/>
      <c r="M1000" s="29"/>
      <c r="N1000" s="40"/>
      <c r="O1000" s="40"/>
      <c r="P1000" s="40"/>
      <c r="Y1000" s="17"/>
      <c r="Z1000" s="17"/>
      <c r="AA1000" s="17"/>
      <c r="AL1000" s="17"/>
      <c r="AM1000" s="17"/>
      <c r="AN1000" s="17"/>
      <c r="AO1000" s="17"/>
    </row>
    <row r="1001" ht="17.25" customHeight="1">
      <c r="A1001" s="19">
        <v>201004.0</v>
      </c>
      <c r="B1001" s="26">
        <v>0.0201</v>
      </c>
      <c r="C1001" s="26">
        <v>0.092931</v>
      </c>
      <c r="D1001" s="27">
        <f t="shared" si="7"/>
        <v>0.072831</v>
      </c>
      <c r="E1001" s="28">
        <f t="shared" ref="E1001:F1001" si="1011">LN(1+B1001)</f>
        <v>0.01990066171</v>
      </c>
      <c r="F1001" s="28">
        <f t="shared" si="1011"/>
        <v>0.0888630782</v>
      </c>
      <c r="G1001" s="27"/>
      <c r="H1001" s="27"/>
      <c r="I1001" s="28"/>
      <c r="J1001" s="28"/>
      <c r="K1001" s="28"/>
      <c r="L1001" s="28"/>
      <c r="M1001" s="29"/>
      <c r="N1001" s="40"/>
      <c r="O1001" s="40"/>
      <c r="P1001" s="40"/>
      <c r="Y1001" s="17"/>
      <c r="Z1001" s="17"/>
      <c r="AA1001" s="17"/>
      <c r="AL1001" s="17"/>
      <c r="AM1001" s="17"/>
      <c r="AN1001" s="17"/>
      <c r="AO1001" s="17"/>
    </row>
    <row r="1002" ht="17.25" customHeight="1">
      <c r="A1002" s="19">
        <v>201005.0</v>
      </c>
      <c r="B1002" s="26">
        <v>-0.0788</v>
      </c>
      <c r="C1002" s="26">
        <v>-0.103687</v>
      </c>
      <c r="D1002" s="27">
        <f t="shared" si="7"/>
        <v>-0.024887</v>
      </c>
      <c r="E1002" s="28">
        <f t="shared" ref="E1002:F1002" si="1012">LN(1+B1002)</f>
        <v>-0.08207811104</v>
      </c>
      <c r="F1002" s="28">
        <f t="shared" si="1012"/>
        <v>-0.1094655967</v>
      </c>
      <c r="G1002" s="27"/>
      <c r="H1002" s="27"/>
      <c r="I1002" s="28"/>
      <c r="J1002" s="28"/>
      <c r="K1002" s="28"/>
      <c r="L1002" s="28"/>
      <c r="M1002" s="29"/>
      <c r="N1002" s="40"/>
      <c r="O1002" s="40"/>
      <c r="P1002" s="40"/>
      <c r="Y1002" s="17"/>
      <c r="Z1002" s="17"/>
      <c r="AA1002" s="17"/>
      <c r="AL1002" s="17"/>
      <c r="AM1002" s="17"/>
      <c r="AN1002" s="17"/>
      <c r="AO1002" s="17"/>
    </row>
    <row r="1003" ht="17.25" customHeight="1">
      <c r="A1003" s="19">
        <v>201006.0</v>
      </c>
      <c r="B1003" s="26">
        <v>-0.0556</v>
      </c>
      <c r="C1003" s="26">
        <v>-0.108838</v>
      </c>
      <c r="D1003" s="27">
        <f t="shared" si="7"/>
        <v>-0.053238</v>
      </c>
      <c r="E1003" s="28">
        <f t="shared" ref="E1003:F1003" si="1013">LN(1+B1003)</f>
        <v>-0.05720547377</v>
      </c>
      <c r="F1003" s="28">
        <f t="shared" si="1013"/>
        <v>-0.1152290499</v>
      </c>
      <c r="G1003" s="27"/>
      <c r="H1003" s="27"/>
      <c r="I1003" s="28"/>
      <c r="J1003" s="28"/>
      <c r="K1003" s="28"/>
      <c r="L1003" s="28"/>
      <c r="M1003" s="29"/>
      <c r="N1003" s="40"/>
      <c r="O1003" s="40"/>
      <c r="P1003" s="40"/>
      <c r="Y1003" s="17"/>
      <c r="Z1003" s="17"/>
      <c r="AA1003" s="17"/>
      <c r="AL1003" s="17"/>
      <c r="AM1003" s="17"/>
      <c r="AN1003" s="17"/>
      <c r="AO1003" s="17"/>
    </row>
    <row r="1004" ht="17.25" customHeight="1">
      <c r="A1004" s="19">
        <v>201007.0</v>
      </c>
      <c r="B1004" s="26">
        <v>0.0694</v>
      </c>
      <c r="C1004" s="26">
        <v>0.072318</v>
      </c>
      <c r="D1004" s="27">
        <f t="shared" si="7"/>
        <v>0.002918</v>
      </c>
      <c r="E1004" s="28">
        <f t="shared" ref="E1004:F1004" si="1014">LN(1+B1004)</f>
        <v>0.06709774353</v>
      </c>
      <c r="F1004" s="28">
        <f t="shared" si="1014"/>
        <v>0.06982266045</v>
      </c>
      <c r="G1004" s="27"/>
      <c r="H1004" s="27"/>
      <c r="I1004" s="28"/>
      <c r="J1004" s="28"/>
      <c r="K1004" s="28"/>
      <c r="L1004" s="28"/>
      <c r="M1004" s="29"/>
      <c r="N1004" s="40"/>
      <c r="O1004" s="40"/>
      <c r="P1004" s="40"/>
      <c r="Y1004" s="17"/>
      <c r="Z1004" s="17"/>
      <c r="AA1004" s="17"/>
      <c r="AL1004" s="17"/>
      <c r="AM1004" s="17"/>
      <c r="AN1004" s="17"/>
      <c r="AO1004" s="17"/>
    </row>
    <row r="1005" ht="17.25" customHeight="1">
      <c r="A1005" s="19">
        <v>201008.0</v>
      </c>
      <c r="B1005" s="26">
        <v>-0.0476</v>
      </c>
      <c r="C1005" s="26">
        <v>-0.086118</v>
      </c>
      <c r="D1005" s="27">
        <f t="shared" si="7"/>
        <v>-0.038518</v>
      </c>
      <c r="E1005" s="28">
        <f t="shared" ref="E1005:F1005" si="1015">LN(1+B1005)</f>
        <v>-0.04877016437</v>
      </c>
      <c r="F1005" s="28">
        <f t="shared" si="1015"/>
        <v>-0.09005381871</v>
      </c>
      <c r="G1005" s="27"/>
      <c r="H1005" s="27"/>
      <c r="I1005" s="28"/>
      <c r="J1005" s="28"/>
      <c r="K1005" s="28"/>
      <c r="L1005" s="28"/>
      <c r="M1005" s="29"/>
      <c r="N1005" s="40"/>
      <c r="O1005" s="40"/>
      <c r="P1005" s="40"/>
      <c r="Y1005" s="17"/>
      <c r="Z1005" s="17"/>
      <c r="AA1005" s="17"/>
      <c r="AL1005" s="17"/>
      <c r="AM1005" s="17"/>
      <c r="AN1005" s="17"/>
      <c r="AO1005" s="17"/>
    </row>
    <row r="1006" ht="17.25" customHeight="1">
      <c r="A1006" s="19">
        <v>201009.0</v>
      </c>
      <c r="B1006" s="26">
        <v>0.0955</v>
      </c>
      <c r="C1006" s="26">
        <v>0.109568</v>
      </c>
      <c r="D1006" s="27">
        <f t="shared" si="7"/>
        <v>0.014068</v>
      </c>
      <c r="E1006" s="28">
        <f t="shared" ref="E1006:F1006" si="1016">LN(1+B1006)</f>
        <v>0.09121088005</v>
      </c>
      <c r="F1006" s="28">
        <f t="shared" si="1016"/>
        <v>0.1039707504</v>
      </c>
      <c r="G1006" s="27"/>
      <c r="H1006" s="27"/>
      <c r="I1006" s="28"/>
      <c r="J1006" s="28"/>
      <c r="K1006" s="28"/>
      <c r="L1006" s="28"/>
      <c r="M1006" s="29"/>
      <c r="N1006" s="40"/>
      <c r="O1006" s="40"/>
      <c r="P1006" s="40"/>
      <c r="Y1006" s="17"/>
      <c r="Z1006" s="17"/>
      <c r="AA1006" s="17"/>
      <c r="AL1006" s="17"/>
      <c r="AM1006" s="17"/>
      <c r="AN1006" s="17"/>
      <c r="AO1006" s="17"/>
    </row>
    <row r="1007" ht="17.25" customHeight="1">
      <c r="A1007" s="19">
        <v>201010.0</v>
      </c>
      <c r="B1007" s="26">
        <v>0.0389</v>
      </c>
      <c r="C1007" s="26">
        <v>0.036404</v>
      </c>
      <c r="D1007" s="27">
        <f t="shared" si="7"/>
        <v>-0.002496</v>
      </c>
      <c r="E1007" s="28">
        <f t="shared" ref="E1007:F1007" si="1017">LN(1+B1007)</f>
        <v>0.03816246109</v>
      </c>
      <c r="F1007" s="28">
        <f t="shared" si="1017"/>
        <v>0.03575702921</v>
      </c>
      <c r="G1007" s="27"/>
      <c r="H1007" s="27"/>
      <c r="I1007" s="28"/>
      <c r="J1007" s="28"/>
      <c r="K1007" s="28"/>
      <c r="L1007" s="28"/>
      <c r="M1007" s="29"/>
      <c r="N1007" s="40"/>
      <c r="O1007" s="40"/>
      <c r="P1007" s="40"/>
      <c r="Y1007" s="17"/>
      <c r="Z1007" s="17"/>
      <c r="AA1007" s="17"/>
      <c r="AL1007" s="17"/>
      <c r="AM1007" s="17"/>
      <c r="AN1007" s="17"/>
      <c r="AO1007" s="17"/>
    </row>
    <row r="1008" ht="17.25" customHeight="1">
      <c r="A1008" s="19">
        <v>201011.0</v>
      </c>
      <c r="B1008" s="26">
        <v>0.0061</v>
      </c>
      <c r="C1008" s="26">
        <v>0.033312</v>
      </c>
      <c r="D1008" s="27">
        <f t="shared" si="7"/>
        <v>0.027212</v>
      </c>
      <c r="E1008" s="28">
        <f t="shared" ref="E1008:F1008" si="1018">LN(1+B1008)</f>
        <v>0.006081470316</v>
      </c>
      <c r="F1008" s="28">
        <f t="shared" si="1018"/>
        <v>0.03276917745</v>
      </c>
      <c r="G1008" s="27"/>
      <c r="H1008" s="27"/>
      <c r="I1008" s="28"/>
      <c r="J1008" s="28"/>
      <c r="K1008" s="28"/>
      <c r="L1008" s="28"/>
      <c r="M1008" s="29"/>
      <c r="N1008" s="40"/>
      <c r="O1008" s="40"/>
      <c r="P1008" s="40"/>
      <c r="Y1008" s="17"/>
      <c r="Z1008" s="17"/>
      <c r="AA1008" s="17"/>
      <c r="AL1008" s="17"/>
      <c r="AM1008" s="17"/>
      <c r="AN1008" s="17"/>
      <c r="AO1008" s="17"/>
    </row>
    <row r="1009" ht="17.25" customHeight="1">
      <c r="A1009" s="19">
        <v>201012.0</v>
      </c>
      <c r="B1009" s="26">
        <v>0.0683</v>
      </c>
      <c r="C1009" s="26">
        <v>0.094636</v>
      </c>
      <c r="D1009" s="27">
        <f t="shared" si="7"/>
        <v>0.026336</v>
      </c>
      <c r="E1009" s="28">
        <f t="shared" ref="E1009:F1009" si="1019">LN(1+B1009)</f>
        <v>0.06606859997</v>
      </c>
      <c r="F1009" s="28">
        <f t="shared" si="1019"/>
        <v>0.09042188791</v>
      </c>
      <c r="G1009" s="27"/>
      <c r="H1009" s="27"/>
      <c r="I1009" s="28"/>
      <c r="J1009" s="28"/>
      <c r="K1009" s="28"/>
      <c r="L1009" s="28"/>
      <c r="M1009" s="29"/>
      <c r="N1009" s="40"/>
      <c r="O1009" s="40"/>
      <c r="P1009" s="40"/>
      <c r="Y1009" s="17"/>
      <c r="Z1009" s="17"/>
      <c r="AA1009" s="17"/>
      <c r="AL1009" s="17"/>
      <c r="AM1009" s="17"/>
      <c r="AN1009" s="17"/>
      <c r="AO1009" s="17"/>
    </row>
    <row r="1010" ht="17.25" customHeight="1">
      <c r="A1010" s="19">
        <v>201101.0</v>
      </c>
      <c r="B1010" s="26">
        <v>0.02</v>
      </c>
      <c r="C1010" s="26">
        <v>0.003442</v>
      </c>
      <c r="D1010" s="27">
        <f t="shared" si="7"/>
        <v>-0.016558</v>
      </c>
      <c r="E1010" s="28">
        <f t="shared" ref="E1010:F1010" si="1020">LN(1+B1010)</f>
        <v>0.0198026273</v>
      </c>
      <c r="F1010" s="28">
        <f t="shared" si="1020"/>
        <v>0.003436089876</v>
      </c>
      <c r="G1010" s="27"/>
      <c r="H1010" s="27"/>
      <c r="I1010" s="28"/>
      <c r="J1010" s="28"/>
      <c r="K1010" s="28"/>
      <c r="L1010" s="28"/>
      <c r="M1010" s="29"/>
      <c r="N1010" s="40"/>
      <c r="O1010" s="40"/>
      <c r="P1010" s="40"/>
      <c r="Y1010" s="17"/>
      <c r="Z1010" s="17"/>
      <c r="AA1010" s="17"/>
      <c r="AL1010" s="17"/>
      <c r="AM1010" s="17"/>
      <c r="AN1010" s="17"/>
      <c r="AO1010" s="17"/>
    </row>
    <row r="1011" ht="17.25" customHeight="1">
      <c r="A1011" s="19">
        <v>201102.0</v>
      </c>
      <c r="B1011" s="26">
        <v>0.035</v>
      </c>
      <c r="C1011" s="26">
        <v>0.056043</v>
      </c>
      <c r="D1011" s="27">
        <f t="shared" si="7"/>
        <v>0.021043</v>
      </c>
      <c r="E1011" s="28">
        <f t="shared" ref="E1011:F1011" si="1021">LN(1+B1011)</f>
        <v>0.03440142672</v>
      </c>
      <c r="F1011" s="28">
        <f t="shared" si="1021"/>
        <v>0.05452890415</v>
      </c>
      <c r="G1011" s="27"/>
      <c r="H1011" s="27"/>
      <c r="I1011" s="28"/>
      <c r="J1011" s="28"/>
      <c r="K1011" s="28"/>
      <c r="L1011" s="28"/>
      <c r="M1011" s="29"/>
      <c r="N1011" s="40"/>
      <c r="O1011" s="40"/>
      <c r="P1011" s="40"/>
      <c r="Y1011" s="17"/>
      <c r="Z1011" s="17"/>
      <c r="AA1011" s="17"/>
      <c r="AL1011" s="17"/>
      <c r="AM1011" s="17"/>
      <c r="AN1011" s="17"/>
      <c r="AO1011" s="17"/>
    </row>
    <row r="1012" ht="17.25" customHeight="1">
      <c r="A1012" s="19">
        <v>201103.0</v>
      </c>
      <c r="B1012" s="26">
        <v>0.0047</v>
      </c>
      <c r="C1012" s="26">
        <v>0.014611</v>
      </c>
      <c r="D1012" s="27">
        <f t="shared" si="7"/>
        <v>0.009911</v>
      </c>
      <c r="E1012" s="28">
        <f t="shared" ref="E1012:F1012" si="1022">LN(1+B1012)</f>
        <v>0.004688989486</v>
      </c>
      <c r="F1012" s="28">
        <f t="shared" si="1022"/>
        <v>0.0145052878</v>
      </c>
      <c r="G1012" s="27"/>
      <c r="H1012" s="27"/>
      <c r="I1012" s="28"/>
      <c r="J1012" s="28"/>
      <c r="K1012" s="28"/>
      <c r="L1012" s="28"/>
      <c r="M1012" s="29"/>
      <c r="N1012" s="40"/>
      <c r="O1012" s="40"/>
      <c r="P1012" s="40"/>
      <c r="Y1012" s="17"/>
      <c r="Z1012" s="17"/>
      <c r="AA1012" s="17"/>
      <c r="AL1012" s="17"/>
      <c r="AM1012" s="17"/>
      <c r="AN1012" s="17"/>
      <c r="AO1012" s="17"/>
    </row>
    <row r="1013" ht="17.25" customHeight="1">
      <c r="A1013" s="19">
        <v>201104.0</v>
      </c>
      <c r="B1013" s="26">
        <v>0.029</v>
      </c>
      <c r="C1013" s="26">
        <v>0.010561</v>
      </c>
      <c r="D1013" s="27">
        <f t="shared" si="7"/>
        <v>-0.018439</v>
      </c>
      <c r="E1013" s="28">
        <f t="shared" ref="E1013:F1013" si="1023">LN(1+B1013)</f>
        <v>0.02858745685</v>
      </c>
      <c r="F1013" s="28">
        <f t="shared" si="1023"/>
        <v>0.01050562219</v>
      </c>
      <c r="G1013" s="27"/>
      <c r="H1013" s="27"/>
      <c r="I1013" s="28"/>
      <c r="J1013" s="28"/>
      <c r="K1013" s="28"/>
      <c r="L1013" s="28"/>
      <c r="M1013" s="29"/>
      <c r="N1013" s="40"/>
      <c r="O1013" s="40"/>
      <c r="P1013" s="40"/>
      <c r="Y1013" s="17"/>
      <c r="Z1013" s="17"/>
      <c r="AA1013" s="17"/>
      <c r="AL1013" s="17"/>
      <c r="AM1013" s="17"/>
      <c r="AN1013" s="17"/>
      <c r="AO1013" s="17"/>
    </row>
    <row r="1014" ht="17.25" customHeight="1">
      <c r="A1014" s="19">
        <v>201105.0</v>
      </c>
      <c r="B1014" s="26">
        <v>-0.0127</v>
      </c>
      <c r="C1014" s="26">
        <v>-0.031974</v>
      </c>
      <c r="D1014" s="27">
        <f t="shared" si="7"/>
        <v>-0.019274</v>
      </c>
      <c r="E1014" s="28">
        <f t="shared" ref="E1014:F1014" si="1024">LN(1+B1014)</f>
        <v>-0.01278133436</v>
      </c>
      <c r="F1014" s="28">
        <f t="shared" si="1024"/>
        <v>-0.03249633256</v>
      </c>
      <c r="G1014" s="27"/>
      <c r="H1014" s="27"/>
      <c r="I1014" s="28"/>
      <c r="J1014" s="28"/>
      <c r="K1014" s="28"/>
      <c r="L1014" s="28"/>
      <c r="M1014" s="29"/>
      <c r="N1014" s="40"/>
      <c r="O1014" s="40"/>
      <c r="P1014" s="40"/>
      <c r="Y1014" s="17"/>
      <c r="Z1014" s="17"/>
      <c r="AA1014" s="17"/>
      <c r="AL1014" s="17"/>
      <c r="AM1014" s="17"/>
      <c r="AN1014" s="17"/>
      <c r="AO1014" s="17"/>
    </row>
    <row r="1015" ht="17.25" customHeight="1">
      <c r="A1015" s="19">
        <v>201106.0</v>
      </c>
      <c r="B1015" s="26">
        <v>-0.0175</v>
      </c>
      <c r="C1015" s="26">
        <v>-0.018913</v>
      </c>
      <c r="D1015" s="27">
        <f t="shared" si="7"/>
        <v>-0.001413</v>
      </c>
      <c r="E1015" s="28">
        <f t="shared" ref="E1015:F1015" si="1025">LN(1+B1015)</f>
        <v>-0.01765493524</v>
      </c>
      <c r="F1015" s="28">
        <f t="shared" si="1025"/>
        <v>-0.01909413833</v>
      </c>
      <c r="G1015" s="27"/>
      <c r="H1015" s="27"/>
      <c r="I1015" s="28"/>
      <c r="J1015" s="28"/>
      <c r="K1015" s="28"/>
      <c r="L1015" s="28"/>
      <c r="M1015" s="29"/>
      <c r="N1015" s="40"/>
      <c r="O1015" s="40"/>
      <c r="P1015" s="40"/>
      <c r="Y1015" s="17"/>
      <c r="Z1015" s="17"/>
      <c r="AA1015" s="17"/>
      <c r="AL1015" s="17"/>
      <c r="AM1015" s="17"/>
      <c r="AN1015" s="17"/>
      <c r="AO1015" s="17"/>
    </row>
    <row r="1016" ht="17.25" customHeight="1">
      <c r="A1016" s="19">
        <v>201107.0</v>
      </c>
      <c r="B1016" s="26">
        <v>-0.0235</v>
      </c>
      <c r="C1016" s="26">
        <v>-0.030352</v>
      </c>
      <c r="D1016" s="27">
        <f t="shared" si="7"/>
        <v>-0.006852</v>
      </c>
      <c r="E1016" s="28">
        <f t="shared" ref="E1016:F1016" si="1026">LN(1+B1016)</f>
        <v>-0.02378052867</v>
      </c>
      <c r="F1016" s="28">
        <f t="shared" si="1026"/>
        <v>-0.03082215994</v>
      </c>
      <c r="G1016" s="27"/>
      <c r="H1016" s="27"/>
      <c r="I1016" s="28"/>
      <c r="J1016" s="28"/>
      <c r="K1016" s="28"/>
      <c r="L1016" s="28"/>
      <c r="M1016" s="29"/>
      <c r="N1016" s="40"/>
      <c r="O1016" s="40"/>
      <c r="P1016" s="40"/>
      <c r="Y1016" s="17"/>
      <c r="Z1016" s="17"/>
      <c r="AA1016" s="17"/>
      <c r="AL1016" s="17"/>
      <c r="AM1016" s="17"/>
      <c r="AN1016" s="17"/>
      <c r="AO1016" s="17"/>
    </row>
    <row r="1017" ht="17.25" customHeight="1">
      <c r="A1017" s="19">
        <v>201108.0</v>
      </c>
      <c r="B1017" s="26">
        <v>-0.0598</v>
      </c>
      <c r="C1017" s="26">
        <v>-0.097399</v>
      </c>
      <c r="D1017" s="27">
        <f t="shared" si="7"/>
        <v>-0.037599</v>
      </c>
      <c r="E1017" s="28">
        <f t="shared" ref="E1017:F1017" si="1027">LN(1+B1017)</f>
        <v>-0.06166266039</v>
      </c>
      <c r="F1017" s="28">
        <f t="shared" si="1027"/>
        <v>-0.1024746837</v>
      </c>
      <c r="G1017" s="27"/>
      <c r="H1017" s="27"/>
      <c r="I1017" s="28"/>
      <c r="J1017" s="28"/>
      <c r="K1017" s="28"/>
      <c r="L1017" s="28"/>
      <c r="M1017" s="29"/>
      <c r="N1017" s="40"/>
      <c r="O1017" s="40"/>
      <c r="P1017" s="40"/>
      <c r="Y1017" s="17"/>
      <c r="Z1017" s="17"/>
      <c r="AA1017" s="17"/>
      <c r="AL1017" s="17"/>
      <c r="AM1017" s="17"/>
      <c r="AN1017" s="17"/>
      <c r="AO1017" s="17"/>
    </row>
    <row r="1018" ht="17.25" customHeight="1">
      <c r="A1018" s="19">
        <v>201109.0</v>
      </c>
      <c r="B1018" s="26">
        <v>-0.0759</v>
      </c>
      <c r="C1018" s="26">
        <v>-0.108019</v>
      </c>
      <c r="D1018" s="27">
        <f t="shared" si="7"/>
        <v>-0.032119</v>
      </c>
      <c r="E1018" s="28">
        <f t="shared" ref="E1018:F1018" si="1028">LN(1+B1018)</f>
        <v>-0.07893498809</v>
      </c>
      <c r="F1018" s="28">
        <f t="shared" si="1028"/>
        <v>-0.1143104471</v>
      </c>
      <c r="G1018" s="27"/>
      <c r="H1018" s="27"/>
      <c r="I1018" s="28"/>
      <c r="J1018" s="28"/>
      <c r="K1018" s="28"/>
      <c r="L1018" s="28"/>
      <c r="M1018" s="29"/>
      <c r="N1018" s="40"/>
      <c r="O1018" s="40"/>
      <c r="P1018" s="40"/>
      <c r="Y1018" s="17"/>
      <c r="Z1018" s="17"/>
      <c r="AA1018" s="17"/>
      <c r="AL1018" s="17"/>
      <c r="AM1018" s="17"/>
      <c r="AN1018" s="17"/>
      <c r="AO1018" s="17"/>
    </row>
    <row r="1019" ht="17.25" customHeight="1">
      <c r="A1019" s="19">
        <v>201110.0</v>
      </c>
      <c r="B1019" s="26">
        <v>0.1135</v>
      </c>
      <c r="C1019" s="26">
        <v>0.131351</v>
      </c>
      <c r="D1019" s="27">
        <f t="shared" si="7"/>
        <v>0.017851</v>
      </c>
      <c r="E1019" s="28">
        <f t="shared" ref="E1019:F1019" si="1029">LN(1+B1019)</f>
        <v>0.1075082077</v>
      </c>
      <c r="F1019" s="28">
        <f t="shared" si="1029"/>
        <v>0.1234124938</v>
      </c>
      <c r="G1019" s="27"/>
      <c r="H1019" s="27"/>
      <c r="I1019" s="28"/>
      <c r="J1019" s="28"/>
      <c r="K1019" s="28"/>
      <c r="L1019" s="28"/>
      <c r="M1019" s="29"/>
      <c r="N1019" s="40"/>
      <c r="O1019" s="40"/>
      <c r="P1019" s="40"/>
      <c r="Y1019" s="17"/>
      <c r="Z1019" s="17"/>
      <c r="AA1019" s="17"/>
      <c r="AL1019" s="17"/>
      <c r="AM1019" s="17"/>
      <c r="AN1019" s="17"/>
      <c r="AO1019" s="17"/>
    </row>
    <row r="1020" ht="17.25" customHeight="1">
      <c r="A1020" s="19">
        <v>201111.0</v>
      </c>
      <c r="B1020" s="26">
        <v>-0.0028</v>
      </c>
      <c r="C1020" s="26">
        <v>-0.001686</v>
      </c>
      <c r="D1020" s="27">
        <f t="shared" si="7"/>
        <v>0.001114</v>
      </c>
      <c r="E1020" s="28">
        <f t="shared" ref="E1020:F1020" si="1030">LN(1+B1020)</f>
        <v>-0.002803927333</v>
      </c>
      <c r="F1020" s="28">
        <f t="shared" si="1030"/>
        <v>-0.001687422898</v>
      </c>
      <c r="G1020" s="27"/>
      <c r="H1020" s="27"/>
      <c r="I1020" s="28"/>
      <c r="J1020" s="28"/>
      <c r="K1020" s="28"/>
      <c r="L1020" s="28"/>
      <c r="M1020" s="29"/>
      <c r="N1020" s="40"/>
      <c r="O1020" s="40"/>
      <c r="P1020" s="40"/>
      <c r="Y1020" s="17"/>
      <c r="Z1020" s="17"/>
      <c r="AA1020" s="17"/>
      <c r="AL1020" s="17"/>
      <c r="AM1020" s="17"/>
      <c r="AN1020" s="17"/>
      <c r="AO1020" s="17"/>
    </row>
    <row r="1021" ht="17.25" customHeight="1">
      <c r="A1021" s="19">
        <v>201112.0</v>
      </c>
      <c r="B1021" s="26">
        <v>0.0074</v>
      </c>
      <c r="C1021" s="26">
        <v>0.011746</v>
      </c>
      <c r="D1021" s="27">
        <f t="shared" si="7"/>
        <v>0.004346</v>
      </c>
      <c r="E1021" s="28">
        <f t="shared" ref="E1021:F1021" si="1031">LN(1+B1021)</f>
        <v>0.007372754329</v>
      </c>
      <c r="F1021" s="28">
        <f t="shared" si="1031"/>
        <v>0.01167755122</v>
      </c>
      <c r="G1021" s="27"/>
      <c r="H1021" s="27"/>
      <c r="I1021" s="28"/>
      <c r="J1021" s="28"/>
      <c r="K1021" s="28"/>
      <c r="L1021" s="28"/>
      <c r="M1021" s="29"/>
      <c r="N1021" s="40"/>
      <c r="O1021" s="40"/>
      <c r="P1021" s="40"/>
      <c r="Y1021" s="17"/>
      <c r="Z1021" s="17"/>
      <c r="AA1021" s="17"/>
      <c r="AL1021" s="17"/>
      <c r="AM1021" s="17"/>
      <c r="AN1021" s="17"/>
      <c r="AO1021" s="17"/>
    </row>
    <row r="1022" ht="17.25" customHeight="1">
      <c r="A1022" s="19">
        <v>201201.0</v>
      </c>
      <c r="B1022" s="26">
        <v>0.0505</v>
      </c>
      <c r="C1022" s="26">
        <v>0.058503</v>
      </c>
      <c r="D1022" s="27">
        <f t="shared" si="7"/>
        <v>0.008003</v>
      </c>
      <c r="E1022" s="28">
        <f t="shared" ref="E1022:F1022" si="1032">LN(1+B1022)</f>
        <v>0.0492662413</v>
      </c>
      <c r="F1022" s="28">
        <f t="shared" si="1032"/>
        <v>0.05685564579</v>
      </c>
      <c r="G1022" s="27"/>
      <c r="H1022" s="27"/>
      <c r="I1022" s="28"/>
      <c r="J1022" s="28"/>
      <c r="K1022" s="28"/>
      <c r="L1022" s="28"/>
      <c r="M1022" s="29"/>
      <c r="N1022" s="40"/>
      <c r="O1022" s="40"/>
      <c r="P1022" s="40"/>
      <c r="Y1022" s="17"/>
      <c r="Z1022" s="17"/>
      <c r="AA1022" s="17"/>
      <c r="AL1022" s="17"/>
      <c r="AM1022" s="17"/>
      <c r="AN1022" s="17"/>
      <c r="AO1022" s="17"/>
    </row>
    <row r="1023" ht="17.25" customHeight="1">
      <c r="A1023" s="19">
        <v>201202.0</v>
      </c>
      <c r="B1023" s="26">
        <v>0.0442</v>
      </c>
      <c r="C1023" s="26">
        <v>0.029373</v>
      </c>
      <c r="D1023" s="27">
        <f t="shared" si="7"/>
        <v>-0.014827</v>
      </c>
      <c r="E1023" s="28">
        <f t="shared" ref="E1023:F1023" si="1033">LN(1+B1023)</f>
        <v>0.04325104199</v>
      </c>
      <c r="F1023" s="28">
        <f t="shared" si="1033"/>
        <v>0.02894987902</v>
      </c>
      <c r="G1023" s="27"/>
      <c r="H1023" s="27"/>
      <c r="I1023" s="28"/>
      <c r="J1023" s="28"/>
      <c r="K1023" s="28"/>
      <c r="L1023" s="28"/>
      <c r="M1023" s="29"/>
      <c r="N1023" s="40"/>
      <c r="O1023" s="40"/>
      <c r="P1023" s="40"/>
      <c r="Y1023" s="17"/>
      <c r="Z1023" s="17"/>
      <c r="AA1023" s="17"/>
      <c r="AL1023" s="17"/>
      <c r="AM1023" s="17"/>
      <c r="AN1023" s="17"/>
      <c r="AO1023" s="17"/>
    </row>
    <row r="1024" ht="17.25" customHeight="1">
      <c r="A1024" s="19">
        <v>201203.0</v>
      </c>
      <c r="B1024" s="26">
        <v>0.0311</v>
      </c>
      <c r="C1024" s="26">
        <v>0.030831</v>
      </c>
      <c r="D1024" s="27">
        <f t="shared" si="7"/>
        <v>-0.000269</v>
      </c>
      <c r="E1024" s="28">
        <f t="shared" ref="E1024:F1024" si="1034">LN(1+B1024)</f>
        <v>0.03062619354</v>
      </c>
      <c r="F1024" s="28">
        <f t="shared" si="1034"/>
        <v>0.03036527307</v>
      </c>
      <c r="G1024" s="27"/>
      <c r="H1024" s="27"/>
      <c r="I1024" s="28"/>
      <c r="J1024" s="28"/>
      <c r="K1024" s="28"/>
      <c r="L1024" s="28"/>
      <c r="M1024" s="29"/>
      <c r="N1024" s="40"/>
      <c r="O1024" s="40"/>
      <c r="P1024" s="40"/>
      <c r="Y1024" s="17"/>
      <c r="Z1024" s="17"/>
      <c r="AA1024" s="17"/>
      <c r="AL1024" s="17"/>
      <c r="AM1024" s="17"/>
      <c r="AN1024" s="17"/>
      <c r="AO1024" s="17"/>
    </row>
    <row r="1025" ht="17.25" customHeight="1">
      <c r="A1025" s="19">
        <v>201204.0</v>
      </c>
      <c r="B1025" s="26">
        <v>-0.0085</v>
      </c>
      <c r="C1025" s="26">
        <v>-0.009131</v>
      </c>
      <c r="D1025" s="27">
        <f t="shared" si="7"/>
        <v>-0.000631</v>
      </c>
      <c r="E1025" s="28">
        <f t="shared" ref="E1025:F1025" si="1035">LN(1+B1025)</f>
        <v>-0.008536331022</v>
      </c>
      <c r="F1025" s="28">
        <f t="shared" si="1035"/>
        <v>-0.009172943097</v>
      </c>
      <c r="G1025" s="27"/>
      <c r="H1025" s="27"/>
      <c r="I1025" s="28"/>
      <c r="J1025" s="28"/>
      <c r="K1025" s="28"/>
      <c r="L1025" s="28"/>
      <c r="M1025" s="29"/>
      <c r="N1025" s="40"/>
      <c r="O1025" s="40"/>
      <c r="P1025" s="40"/>
      <c r="Y1025" s="17"/>
      <c r="Z1025" s="17"/>
      <c r="AA1025" s="17"/>
      <c r="AL1025" s="17"/>
      <c r="AM1025" s="17"/>
      <c r="AN1025" s="17"/>
      <c r="AO1025" s="17"/>
    </row>
    <row r="1026" ht="17.25" customHeight="1">
      <c r="A1026" s="19">
        <v>201205.0</v>
      </c>
      <c r="B1026" s="26">
        <v>-0.0618</v>
      </c>
      <c r="C1026" s="26">
        <v>-0.062397</v>
      </c>
      <c r="D1026" s="27">
        <f t="shared" si="7"/>
        <v>-0.000597</v>
      </c>
      <c r="E1026" s="28">
        <f t="shared" ref="E1026:F1026" si="1036">LN(1+B1026)</f>
        <v>-0.06379213309</v>
      </c>
      <c r="F1026" s="28">
        <f t="shared" si="1036"/>
        <v>-0.06442866051</v>
      </c>
      <c r="G1026" s="27"/>
      <c r="H1026" s="27"/>
      <c r="I1026" s="28"/>
      <c r="J1026" s="28"/>
      <c r="K1026" s="28"/>
      <c r="L1026" s="28"/>
      <c r="M1026" s="29"/>
      <c r="N1026" s="40"/>
      <c r="O1026" s="40"/>
      <c r="P1026" s="40"/>
      <c r="Y1026" s="17"/>
      <c r="Z1026" s="17"/>
      <c r="AA1026" s="17"/>
      <c r="AL1026" s="17"/>
      <c r="AM1026" s="17"/>
      <c r="AN1026" s="17"/>
      <c r="AO1026" s="17"/>
    </row>
    <row r="1027" ht="17.25" customHeight="1">
      <c r="A1027" s="19">
        <v>201206.0</v>
      </c>
      <c r="B1027" s="26">
        <v>0.0389</v>
      </c>
      <c r="C1027" s="26">
        <v>0.047887</v>
      </c>
      <c r="D1027" s="27">
        <f t="shared" si="7"/>
        <v>0.008987</v>
      </c>
      <c r="E1027" s="28">
        <f t="shared" ref="E1027:F1027" si="1037">LN(1+B1027)</f>
        <v>0.03816246109</v>
      </c>
      <c r="F1027" s="28">
        <f t="shared" si="1037"/>
        <v>0.04677575566</v>
      </c>
      <c r="G1027" s="27"/>
      <c r="H1027" s="27"/>
      <c r="I1027" s="28"/>
      <c r="J1027" s="28"/>
      <c r="K1027" s="28"/>
      <c r="L1027" s="28"/>
      <c r="M1027" s="29"/>
      <c r="N1027" s="40"/>
      <c r="O1027" s="40"/>
      <c r="P1027" s="40"/>
      <c r="Y1027" s="17"/>
      <c r="Z1027" s="17"/>
      <c r="AA1027" s="17"/>
      <c r="AL1027" s="17"/>
      <c r="AM1027" s="17"/>
      <c r="AN1027" s="17"/>
      <c r="AO1027" s="17"/>
    </row>
    <row r="1028" ht="17.25" customHeight="1">
      <c r="A1028" s="19">
        <v>201207.0</v>
      </c>
      <c r="B1028" s="26">
        <v>0.0079</v>
      </c>
      <c r="C1028" s="26">
        <v>-0.017068</v>
      </c>
      <c r="D1028" s="27">
        <f t="shared" si="7"/>
        <v>-0.024968</v>
      </c>
      <c r="E1028" s="28">
        <f t="shared" ref="E1028:F1028" si="1038">LN(1+B1028)</f>
        <v>0.007868958379</v>
      </c>
      <c r="F1028" s="28">
        <f t="shared" si="1038"/>
        <v>-0.01721533722</v>
      </c>
      <c r="G1028" s="27"/>
      <c r="H1028" s="27"/>
      <c r="I1028" s="28"/>
      <c r="J1028" s="28"/>
      <c r="K1028" s="28"/>
      <c r="L1028" s="28"/>
      <c r="M1028" s="29"/>
      <c r="N1028" s="40"/>
      <c r="O1028" s="40"/>
      <c r="P1028" s="40"/>
      <c r="Y1028" s="17"/>
      <c r="Z1028" s="17"/>
      <c r="AA1028" s="17"/>
      <c r="AL1028" s="17"/>
      <c r="AM1028" s="17"/>
      <c r="AN1028" s="17"/>
      <c r="AO1028" s="17"/>
    </row>
    <row r="1029" ht="17.25" customHeight="1">
      <c r="A1029" s="19">
        <v>201208.0</v>
      </c>
      <c r="B1029" s="26">
        <v>0.0256</v>
      </c>
      <c r="C1029" s="26">
        <v>0.037404</v>
      </c>
      <c r="D1029" s="27">
        <f t="shared" si="7"/>
        <v>0.011804</v>
      </c>
      <c r="E1029" s="28">
        <f t="shared" ref="E1029:F1029" si="1039">LN(1+B1029)</f>
        <v>0.02527780718</v>
      </c>
      <c r="F1029" s="28">
        <f t="shared" si="1039"/>
        <v>0.03672143872</v>
      </c>
      <c r="G1029" s="27"/>
      <c r="H1029" s="27"/>
      <c r="I1029" s="28"/>
      <c r="J1029" s="28"/>
      <c r="K1029" s="28"/>
      <c r="L1029" s="28"/>
      <c r="M1029" s="29"/>
      <c r="N1029" s="40"/>
      <c r="O1029" s="40"/>
      <c r="P1029" s="40"/>
      <c r="Y1029" s="17"/>
      <c r="Z1029" s="17"/>
      <c r="AA1029" s="17"/>
      <c r="AL1029" s="17"/>
      <c r="AM1029" s="17"/>
      <c r="AN1029" s="17"/>
      <c r="AO1029" s="17"/>
    </row>
    <row r="1030" ht="17.25" customHeight="1">
      <c r="A1030" s="19">
        <v>201209.0</v>
      </c>
      <c r="B1030" s="26">
        <v>0.0274</v>
      </c>
      <c r="C1030" s="26">
        <v>0.041139</v>
      </c>
      <c r="D1030" s="27">
        <f t="shared" si="7"/>
        <v>0.013739</v>
      </c>
      <c r="E1030" s="28">
        <f t="shared" ref="E1030:F1030" si="1040">LN(1+B1030)</f>
        <v>0.02703133905</v>
      </c>
      <c r="F1030" s="28">
        <f t="shared" si="1040"/>
        <v>0.04031530618</v>
      </c>
      <c r="G1030" s="27"/>
      <c r="H1030" s="27"/>
      <c r="I1030" s="28"/>
      <c r="J1030" s="28"/>
      <c r="K1030" s="28"/>
      <c r="L1030" s="28"/>
      <c r="M1030" s="29"/>
      <c r="N1030" s="40"/>
      <c r="O1030" s="40"/>
      <c r="P1030" s="40"/>
      <c r="Y1030" s="17"/>
      <c r="Z1030" s="17"/>
      <c r="AA1030" s="17"/>
      <c r="AL1030" s="17"/>
      <c r="AM1030" s="17"/>
      <c r="AN1030" s="17"/>
      <c r="AO1030" s="17"/>
    </row>
    <row r="1031" ht="17.25" customHeight="1">
      <c r="A1031" s="19">
        <v>201210.0</v>
      </c>
      <c r="B1031" s="26">
        <v>-0.0175</v>
      </c>
      <c r="C1031" s="26">
        <v>-0.008733</v>
      </c>
      <c r="D1031" s="27">
        <f t="shared" si="7"/>
        <v>0.008767</v>
      </c>
      <c r="E1031" s="28">
        <f t="shared" ref="E1031:F1031" si="1041">LN(1+B1031)</f>
        <v>-0.01765493524</v>
      </c>
      <c r="F1031" s="28">
        <f t="shared" si="1041"/>
        <v>-0.008771356117</v>
      </c>
      <c r="G1031" s="27"/>
      <c r="H1031" s="27"/>
      <c r="I1031" s="28"/>
      <c r="J1031" s="28"/>
      <c r="K1031" s="28"/>
      <c r="L1031" s="28"/>
      <c r="M1031" s="29"/>
      <c r="N1031" s="40"/>
      <c r="O1031" s="40"/>
      <c r="P1031" s="40"/>
      <c r="Y1031" s="17"/>
      <c r="Z1031" s="17"/>
      <c r="AA1031" s="17"/>
      <c r="AL1031" s="17"/>
      <c r="AM1031" s="17"/>
      <c r="AN1031" s="17"/>
      <c r="AO1031" s="17"/>
    </row>
    <row r="1032" ht="17.25" customHeight="1">
      <c r="A1032" s="19">
        <v>201211.0</v>
      </c>
      <c r="B1032" s="26">
        <v>0.0079</v>
      </c>
      <c r="C1032" s="26">
        <v>0.008674</v>
      </c>
      <c r="D1032" s="27">
        <f t="shared" si="7"/>
        <v>0.000774</v>
      </c>
      <c r="E1032" s="28">
        <f t="shared" ref="E1032:F1032" si="1042">LN(1+B1032)</f>
        <v>0.007868958379</v>
      </c>
      <c r="F1032" s="28">
        <f t="shared" si="1042"/>
        <v>0.008636596995</v>
      </c>
      <c r="G1032" s="27"/>
      <c r="H1032" s="27"/>
      <c r="I1032" s="28"/>
      <c r="J1032" s="28"/>
      <c r="K1032" s="28"/>
      <c r="L1032" s="28"/>
      <c r="M1032" s="29"/>
      <c r="N1032" s="40"/>
      <c r="O1032" s="40"/>
      <c r="P1032" s="40"/>
      <c r="Y1032" s="17"/>
      <c r="Z1032" s="17"/>
      <c r="AA1032" s="17"/>
      <c r="AL1032" s="17"/>
      <c r="AM1032" s="17"/>
      <c r="AN1032" s="17"/>
      <c r="AO1032" s="17"/>
    </row>
    <row r="1033" ht="17.25" customHeight="1">
      <c r="A1033" s="19">
        <v>201212.0</v>
      </c>
      <c r="B1033" s="26">
        <v>0.0119</v>
      </c>
      <c r="C1033" s="26">
        <v>0.044199</v>
      </c>
      <c r="D1033" s="27">
        <f t="shared" si="7"/>
        <v>0.032299</v>
      </c>
      <c r="E1033" s="28">
        <f t="shared" ref="E1033:F1033" si="1043">LN(1+B1033)</f>
        <v>0.01182975175</v>
      </c>
      <c r="F1033" s="28">
        <f t="shared" si="1043"/>
        <v>0.04325008432</v>
      </c>
      <c r="G1033" s="27"/>
      <c r="H1033" s="27"/>
      <c r="I1033" s="28"/>
      <c r="J1033" s="28"/>
      <c r="K1033" s="28"/>
      <c r="L1033" s="28"/>
      <c r="M1033" s="29"/>
      <c r="N1033" s="40"/>
      <c r="O1033" s="40"/>
      <c r="P1033" s="40"/>
      <c r="Y1033" s="17"/>
      <c r="Z1033" s="17"/>
      <c r="AA1033" s="17"/>
      <c r="AL1033" s="17"/>
      <c r="AM1033" s="17"/>
      <c r="AN1033" s="17"/>
      <c r="AO1033" s="17"/>
    </row>
    <row r="1034" ht="17.25" customHeight="1">
      <c r="A1034" s="19">
        <v>201301.0</v>
      </c>
      <c r="B1034" s="26">
        <v>0.0557</v>
      </c>
      <c r="C1034" s="26">
        <v>0.058106</v>
      </c>
      <c r="D1034" s="27">
        <f t="shared" si="7"/>
        <v>0.002406</v>
      </c>
      <c r="E1034" s="28">
        <f t="shared" ref="E1034:F1034" si="1044">LN(1+B1034)</f>
        <v>0.05420405401</v>
      </c>
      <c r="F1034" s="28">
        <f t="shared" si="1044"/>
        <v>0.05648051745</v>
      </c>
      <c r="G1034" s="27"/>
      <c r="H1034" s="27"/>
      <c r="I1034" s="28"/>
      <c r="J1034" s="28"/>
      <c r="K1034" s="28"/>
      <c r="L1034" s="28"/>
      <c r="M1034" s="29"/>
      <c r="N1034" s="40"/>
      <c r="O1034" s="40"/>
      <c r="P1034" s="40"/>
      <c r="Y1034" s="17"/>
      <c r="Z1034" s="17"/>
      <c r="AA1034" s="17"/>
      <c r="AL1034" s="17"/>
      <c r="AM1034" s="17"/>
      <c r="AN1034" s="17"/>
      <c r="AO1034" s="17"/>
    </row>
    <row r="1035" ht="17.25" customHeight="1">
      <c r="A1035" s="19">
        <v>201302.0</v>
      </c>
      <c r="B1035" s="26">
        <v>0.0129</v>
      </c>
      <c r="C1035" s="26">
        <v>0.013242</v>
      </c>
      <c r="D1035" s="27">
        <f t="shared" si="7"/>
        <v>0.000342</v>
      </c>
      <c r="E1035" s="28">
        <f t="shared" ref="E1035:F1035" si="1045">LN(1+B1035)</f>
        <v>0.01281750371</v>
      </c>
      <c r="F1035" s="28">
        <f t="shared" si="1045"/>
        <v>0.01315509111</v>
      </c>
      <c r="G1035" s="27"/>
      <c r="H1035" s="27"/>
      <c r="I1035" s="28"/>
      <c r="J1035" s="28"/>
      <c r="K1035" s="28"/>
      <c r="L1035" s="28"/>
      <c r="M1035" s="29"/>
      <c r="N1035" s="40"/>
      <c r="O1035" s="40"/>
      <c r="P1035" s="40"/>
      <c r="Y1035" s="17"/>
      <c r="Z1035" s="17"/>
      <c r="AA1035" s="17"/>
      <c r="AL1035" s="17"/>
      <c r="AM1035" s="17"/>
      <c r="AN1035" s="17"/>
      <c r="AO1035" s="17"/>
    </row>
    <row r="1036" ht="17.25" customHeight="1">
      <c r="A1036" s="19">
        <v>201303.0</v>
      </c>
      <c r="B1036" s="26">
        <v>0.0403</v>
      </c>
      <c r="C1036" s="26">
        <v>0.045439</v>
      </c>
      <c r="D1036" s="27">
        <f t="shared" si="7"/>
        <v>0.005139</v>
      </c>
      <c r="E1036" s="28">
        <f t="shared" ref="E1036:F1036" si="1046">LN(1+B1036)</f>
        <v>0.03950913309</v>
      </c>
      <c r="F1036" s="28">
        <f t="shared" si="1046"/>
        <v>0.0444368929</v>
      </c>
      <c r="G1036" s="27"/>
      <c r="H1036" s="27"/>
      <c r="I1036" s="28"/>
      <c r="J1036" s="28"/>
      <c r="K1036" s="28"/>
      <c r="L1036" s="28"/>
      <c r="M1036" s="29"/>
      <c r="N1036" s="40"/>
      <c r="O1036" s="40"/>
      <c r="P1036" s="40"/>
      <c r="Y1036" s="17"/>
      <c r="Z1036" s="17"/>
      <c r="AA1036" s="17"/>
      <c r="AL1036" s="17"/>
      <c r="AM1036" s="17"/>
      <c r="AN1036" s="17"/>
      <c r="AO1036" s="17"/>
    </row>
    <row r="1037" ht="17.25" customHeight="1">
      <c r="A1037" s="19">
        <v>201304.0</v>
      </c>
      <c r="B1037" s="26">
        <v>0.0155</v>
      </c>
      <c r="C1037" s="26">
        <v>-0.001701</v>
      </c>
      <c r="D1037" s="27">
        <f t="shared" si="7"/>
        <v>-0.017201</v>
      </c>
      <c r="E1037" s="28">
        <f t="shared" ref="E1037:F1037" si="1047">LN(1+B1037)</f>
        <v>0.01538110204</v>
      </c>
      <c r="F1037" s="28">
        <f t="shared" si="1047"/>
        <v>-0.001702448343</v>
      </c>
      <c r="G1037" s="27"/>
      <c r="H1037" s="27"/>
      <c r="I1037" s="28"/>
      <c r="J1037" s="28"/>
      <c r="K1037" s="28"/>
      <c r="L1037" s="28"/>
      <c r="M1037" s="29"/>
      <c r="N1037" s="40"/>
      <c r="O1037" s="40"/>
      <c r="P1037" s="40"/>
      <c r="Y1037" s="17"/>
      <c r="Z1037" s="17"/>
      <c r="AA1037" s="17"/>
      <c r="AL1037" s="17"/>
      <c r="AM1037" s="17"/>
      <c r="AN1037" s="17"/>
      <c r="AO1037" s="17"/>
    </row>
    <row r="1038" ht="17.25" customHeight="1">
      <c r="A1038" s="19">
        <v>201305.0</v>
      </c>
      <c r="B1038" s="26">
        <v>0.028</v>
      </c>
      <c r="C1038" s="26">
        <v>0.05199</v>
      </c>
      <c r="D1038" s="27">
        <f t="shared" si="7"/>
        <v>0.02399</v>
      </c>
      <c r="E1038" s="28">
        <f t="shared" ref="E1038:F1038" si="1048">LN(1+B1038)</f>
        <v>0.02761516703</v>
      </c>
      <c r="F1038" s="28">
        <f t="shared" si="1048"/>
        <v>0.05068360857</v>
      </c>
      <c r="G1038" s="27"/>
      <c r="H1038" s="27"/>
      <c r="I1038" s="28"/>
      <c r="J1038" s="28"/>
      <c r="K1038" s="28"/>
      <c r="L1038" s="28"/>
      <c r="M1038" s="29"/>
      <c r="N1038" s="40"/>
      <c r="O1038" s="40"/>
      <c r="P1038" s="40"/>
      <c r="Y1038" s="17"/>
      <c r="Z1038" s="17"/>
      <c r="AA1038" s="17"/>
      <c r="AL1038" s="17"/>
      <c r="AM1038" s="17"/>
      <c r="AN1038" s="17"/>
      <c r="AO1038" s="17"/>
    </row>
    <row r="1039" ht="17.25" customHeight="1">
      <c r="A1039" s="19">
        <v>201306.0</v>
      </c>
      <c r="B1039" s="26">
        <v>-0.012</v>
      </c>
      <c r="C1039" s="26">
        <v>-0.001188</v>
      </c>
      <c r="D1039" s="27">
        <f t="shared" si="7"/>
        <v>0.010812</v>
      </c>
      <c r="E1039" s="28">
        <f t="shared" ref="E1039:F1039" si="1049">LN(1+B1039)</f>
        <v>-0.01207258123</v>
      </c>
      <c r="F1039" s="28">
        <f t="shared" si="1049"/>
        <v>-0.001188706231</v>
      </c>
      <c r="G1039" s="27"/>
      <c r="H1039" s="27"/>
      <c r="I1039" s="28"/>
      <c r="J1039" s="28"/>
      <c r="K1039" s="28"/>
      <c r="L1039" s="28"/>
      <c r="M1039" s="29"/>
      <c r="N1039" s="40"/>
      <c r="O1039" s="40"/>
      <c r="P1039" s="40"/>
      <c r="Y1039" s="17"/>
      <c r="Z1039" s="17"/>
      <c r="AA1039" s="17"/>
      <c r="AL1039" s="17"/>
      <c r="AM1039" s="17"/>
      <c r="AN1039" s="17"/>
      <c r="AO1039" s="17"/>
    </row>
    <row r="1040" ht="17.25" customHeight="1">
      <c r="A1040" s="19">
        <v>201307.0</v>
      </c>
      <c r="B1040" s="26">
        <v>0.0565</v>
      </c>
      <c r="C1040" s="26">
        <v>0.078817</v>
      </c>
      <c r="D1040" s="27">
        <f t="shared" si="7"/>
        <v>0.022317</v>
      </c>
      <c r="E1040" s="28">
        <f t="shared" ref="E1040:F1040" si="1050">LN(1+B1040)</f>
        <v>0.05496155807</v>
      </c>
      <c r="F1040" s="28">
        <f t="shared" si="1050"/>
        <v>0.07586507041</v>
      </c>
      <c r="G1040" s="27"/>
      <c r="H1040" s="27"/>
      <c r="I1040" s="28"/>
      <c r="J1040" s="28"/>
      <c r="K1040" s="28"/>
      <c r="L1040" s="28"/>
      <c r="M1040" s="29"/>
      <c r="N1040" s="40"/>
      <c r="O1040" s="40"/>
      <c r="P1040" s="40"/>
      <c r="Y1040" s="17"/>
      <c r="Z1040" s="17"/>
      <c r="AA1040" s="17"/>
      <c r="AL1040" s="17"/>
      <c r="AM1040" s="17"/>
      <c r="AN1040" s="17"/>
      <c r="AO1040" s="17"/>
    </row>
    <row r="1041" ht="17.25" customHeight="1">
      <c r="A1041" s="19">
        <v>201308.0</v>
      </c>
      <c r="B1041" s="26">
        <v>-0.0271</v>
      </c>
      <c r="C1041" s="26">
        <v>-0.038395</v>
      </c>
      <c r="D1041" s="27">
        <f t="shared" si="7"/>
        <v>-0.011295</v>
      </c>
      <c r="E1041" s="28">
        <f t="shared" ref="E1041:F1041" si="1051">LN(1+B1041)</f>
        <v>-0.027473977</v>
      </c>
      <c r="F1041" s="28">
        <f t="shared" si="1051"/>
        <v>-0.03915151555</v>
      </c>
      <c r="G1041" s="27"/>
      <c r="H1041" s="27"/>
      <c r="I1041" s="28"/>
      <c r="J1041" s="28"/>
      <c r="K1041" s="28"/>
      <c r="L1041" s="28"/>
      <c r="M1041" s="29"/>
      <c r="N1041" s="40"/>
      <c r="O1041" s="40"/>
      <c r="P1041" s="40"/>
      <c r="Y1041" s="17"/>
      <c r="Z1041" s="17"/>
      <c r="AA1041" s="17"/>
      <c r="AL1041" s="17"/>
      <c r="AM1041" s="17"/>
      <c r="AN1041" s="17"/>
      <c r="AO1041" s="17"/>
    </row>
    <row r="1042" ht="17.25" customHeight="1">
      <c r="A1042" s="19">
        <v>201309.0</v>
      </c>
      <c r="B1042" s="26">
        <v>0.0377</v>
      </c>
      <c r="C1042" s="26">
        <v>0.056102</v>
      </c>
      <c r="D1042" s="27">
        <f t="shared" si="7"/>
        <v>0.018402</v>
      </c>
      <c r="E1042" s="28">
        <f t="shared" ref="E1042:F1042" si="1052">LN(1+B1042)</f>
        <v>0.03700672563</v>
      </c>
      <c r="F1042" s="28">
        <f t="shared" si="1052"/>
        <v>0.05458477153</v>
      </c>
      <c r="G1042" s="27"/>
      <c r="H1042" s="27"/>
      <c r="I1042" s="28"/>
      <c r="J1042" s="28"/>
      <c r="K1042" s="28"/>
      <c r="L1042" s="28"/>
      <c r="M1042" s="29"/>
      <c r="N1042" s="40"/>
      <c r="O1042" s="40"/>
      <c r="P1042" s="40"/>
      <c r="Y1042" s="17"/>
      <c r="Z1042" s="17"/>
      <c r="AA1042" s="17"/>
      <c r="AL1042" s="17"/>
      <c r="AM1042" s="17"/>
      <c r="AN1042" s="17"/>
      <c r="AO1042" s="17"/>
    </row>
    <row r="1043" ht="17.25" customHeight="1">
      <c r="A1043" s="19">
        <v>201310.0</v>
      </c>
      <c r="B1043" s="26">
        <v>0.0418</v>
      </c>
      <c r="C1043" s="26">
        <v>0.03946</v>
      </c>
      <c r="D1043" s="27">
        <f t="shared" si="7"/>
        <v>-0.00234</v>
      </c>
      <c r="E1043" s="28">
        <f t="shared" ref="E1043:F1043" si="1053">LN(1+B1043)</f>
        <v>0.04094998633</v>
      </c>
      <c r="F1043" s="28">
        <f t="shared" si="1053"/>
        <v>0.03870134754</v>
      </c>
      <c r="G1043" s="27"/>
      <c r="H1043" s="27"/>
      <c r="I1043" s="28"/>
      <c r="J1043" s="28"/>
      <c r="K1043" s="28"/>
      <c r="L1043" s="28"/>
      <c r="M1043" s="29"/>
      <c r="N1043" s="40"/>
      <c r="O1043" s="40"/>
      <c r="P1043" s="40"/>
      <c r="Y1043" s="17"/>
      <c r="Z1043" s="17"/>
      <c r="AA1043" s="17"/>
      <c r="AL1043" s="17"/>
      <c r="AM1043" s="17"/>
      <c r="AN1043" s="17"/>
      <c r="AO1043" s="17"/>
    </row>
    <row r="1044" ht="17.25" customHeight="1">
      <c r="A1044" s="19">
        <v>201311.0</v>
      </c>
      <c r="B1044" s="26">
        <v>0.0313</v>
      </c>
      <c r="C1044" s="26">
        <v>0.045237</v>
      </c>
      <c r="D1044" s="27">
        <f t="shared" si="7"/>
        <v>0.013937</v>
      </c>
      <c r="E1044" s="28">
        <f t="shared" ref="E1044:F1044" si="1054">LN(1+B1044)</f>
        <v>0.03082014234</v>
      </c>
      <c r="F1044" s="28">
        <f t="shared" si="1054"/>
        <v>0.04424365396</v>
      </c>
      <c r="G1044" s="27"/>
      <c r="H1044" s="27"/>
      <c r="I1044" s="28"/>
      <c r="J1044" s="28"/>
      <c r="K1044" s="28"/>
      <c r="L1044" s="28"/>
      <c r="M1044" s="29"/>
      <c r="N1044" s="40"/>
      <c r="O1044" s="40"/>
      <c r="P1044" s="40"/>
      <c r="Y1044" s="17"/>
      <c r="Z1044" s="17"/>
      <c r="AA1044" s="17"/>
      <c r="AL1044" s="17"/>
      <c r="AM1044" s="17"/>
      <c r="AN1044" s="17"/>
      <c r="AO1044" s="17"/>
    </row>
    <row r="1045" ht="17.25" customHeight="1">
      <c r="A1045" s="19">
        <v>201312.0</v>
      </c>
      <c r="B1045" s="26">
        <v>0.0281</v>
      </c>
      <c r="C1045" s="26">
        <v>0.018888</v>
      </c>
      <c r="D1045" s="27">
        <f t="shared" si="7"/>
        <v>-0.009212</v>
      </c>
      <c r="E1045" s="28">
        <f t="shared" ref="E1045:F1045" si="1055">LN(1+B1045)</f>
        <v>0.02771243857</v>
      </c>
      <c r="F1045" s="28">
        <f t="shared" si="1055"/>
        <v>0.01871183652</v>
      </c>
      <c r="G1045" s="27"/>
      <c r="H1045" s="27"/>
      <c r="I1045" s="28"/>
      <c r="J1045" s="28"/>
      <c r="K1045" s="28"/>
      <c r="L1045" s="28"/>
      <c r="M1045" s="29"/>
      <c r="N1045" s="40"/>
      <c r="O1045" s="40"/>
      <c r="P1045" s="40"/>
      <c r="Y1045" s="17"/>
      <c r="Z1045" s="17"/>
      <c r="AA1045" s="17"/>
      <c r="AL1045" s="17"/>
      <c r="AM1045" s="17"/>
      <c r="AN1045" s="17"/>
      <c r="AO1045" s="17"/>
    </row>
    <row r="1046" ht="17.25" customHeight="1">
      <c r="A1046" s="19">
        <v>201401.0</v>
      </c>
      <c r="B1046" s="26">
        <v>-0.0332</v>
      </c>
      <c r="C1046" s="26">
        <v>-0.036886</v>
      </c>
      <c r="D1046" s="27">
        <f t="shared" si="7"/>
        <v>-0.003686</v>
      </c>
      <c r="E1046" s="28">
        <f t="shared" ref="E1046:F1046" si="1056">LN(1+B1046)</f>
        <v>-0.03376363015</v>
      </c>
      <c r="F1046" s="28">
        <f t="shared" si="1056"/>
        <v>-0.03758349413</v>
      </c>
      <c r="G1046" s="27"/>
      <c r="H1046" s="27"/>
      <c r="I1046" s="28"/>
      <c r="J1046" s="28"/>
      <c r="K1046" s="28"/>
      <c r="L1046" s="28"/>
      <c r="M1046" s="29"/>
      <c r="N1046" s="40"/>
      <c r="O1046" s="40"/>
      <c r="P1046" s="40"/>
      <c r="Y1046" s="17"/>
      <c r="Z1046" s="17"/>
      <c r="AA1046" s="17"/>
      <c r="AL1046" s="17"/>
      <c r="AM1046" s="17"/>
      <c r="AN1046" s="17"/>
      <c r="AO1046" s="17"/>
    </row>
    <row r="1047" ht="17.25" customHeight="1">
      <c r="A1047" s="19">
        <v>201402.0</v>
      </c>
      <c r="B1047" s="26">
        <v>0.0465</v>
      </c>
      <c r="C1047" s="26">
        <v>0.051966</v>
      </c>
      <c r="D1047" s="27">
        <f t="shared" si="7"/>
        <v>0.005466</v>
      </c>
      <c r="E1047" s="28">
        <f t="shared" ref="E1047:F1047" si="1057">LN(1+B1047)</f>
        <v>0.0454512629</v>
      </c>
      <c r="F1047" s="28">
        <f t="shared" si="1057"/>
        <v>0.0506607944</v>
      </c>
      <c r="G1047" s="27"/>
      <c r="H1047" s="27"/>
      <c r="I1047" s="28"/>
      <c r="J1047" s="28"/>
      <c r="K1047" s="28"/>
      <c r="L1047" s="28"/>
      <c r="M1047" s="29"/>
      <c r="N1047" s="40"/>
      <c r="O1047" s="40"/>
      <c r="P1047" s="40"/>
      <c r="Y1047" s="17"/>
      <c r="Z1047" s="17"/>
      <c r="AA1047" s="17"/>
      <c r="AL1047" s="17"/>
      <c r="AM1047" s="17"/>
      <c r="AN1047" s="17"/>
      <c r="AO1047" s="17"/>
    </row>
    <row r="1048" ht="17.25" customHeight="1">
      <c r="A1048" s="19">
        <v>201403.0</v>
      </c>
      <c r="B1048" s="26">
        <v>0.0043</v>
      </c>
      <c r="C1048" s="26">
        <v>0.013785</v>
      </c>
      <c r="D1048" s="27">
        <f t="shared" si="7"/>
        <v>0.009485</v>
      </c>
      <c r="E1048" s="28">
        <f t="shared" ref="E1048:F1048" si="1058">LN(1+B1048)</f>
        <v>0.004290781417</v>
      </c>
      <c r="F1048" s="28">
        <f t="shared" si="1058"/>
        <v>0.01369085113</v>
      </c>
      <c r="G1048" s="27"/>
      <c r="H1048" s="27"/>
      <c r="I1048" s="28"/>
      <c r="J1048" s="28"/>
      <c r="K1048" s="28"/>
      <c r="L1048" s="28"/>
      <c r="M1048" s="29"/>
      <c r="N1048" s="40"/>
      <c r="O1048" s="40"/>
      <c r="P1048" s="40"/>
      <c r="Y1048" s="17"/>
      <c r="Z1048" s="17"/>
      <c r="AA1048" s="17"/>
      <c r="AL1048" s="17"/>
      <c r="AM1048" s="17"/>
      <c r="AN1048" s="17"/>
      <c r="AO1048" s="17"/>
    </row>
    <row r="1049" ht="17.25" customHeight="1">
      <c r="A1049" s="19">
        <v>201404.0</v>
      </c>
      <c r="B1049" s="26">
        <v>-0.0019</v>
      </c>
      <c r="C1049" s="26">
        <v>-0.0274</v>
      </c>
      <c r="D1049" s="27">
        <f t="shared" si="7"/>
        <v>-0.0255</v>
      </c>
      <c r="E1049" s="28">
        <f t="shared" ref="E1049:F1049" si="1059">LN(1+B1049)</f>
        <v>-0.00190180729</v>
      </c>
      <c r="F1049" s="28">
        <f t="shared" si="1059"/>
        <v>-0.02778238101</v>
      </c>
      <c r="G1049" s="27"/>
      <c r="H1049" s="27"/>
      <c r="I1049" s="28"/>
      <c r="J1049" s="28"/>
      <c r="K1049" s="28"/>
      <c r="L1049" s="28"/>
      <c r="M1049" s="29"/>
      <c r="N1049" s="40"/>
      <c r="O1049" s="40"/>
      <c r="P1049" s="40"/>
      <c r="Y1049" s="17"/>
      <c r="Z1049" s="17"/>
      <c r="AA1049" s="17"/>
      <c r="AL1049" s="17"/>
      <c r="AM1049" s="17"/>
      <c r="AN1049" s="17"/>
      <c r="AO1049" s="17"/>
    </row>
    <row r="1050" ht="17.25" customHeight="1">
      <c r="A1050" s="19">
        <v>201405.0</v>
      </c>
      <c r="B1050" s="26">
        <v>0.0206</v>
      </c>
      <c r="C1050" s="26">
        <v>8.61E-4</v>
      </c>
      <c r="D1050" s="27">
        <f t="shared" si="7"/>
        <v>-0.019739</v>
      </c>
      <c r="E1050" s="28">
        <f t="shared" ref="E1050:F1050" si="1060">LN(1+B1050)</f>
        <v>0.02039068965</v>
      </c>
      <c r="F1050" s="28">
        <f t="shared" si="1060"/>
        <v>0.0008606295521</v>
      </c>
      <c r="G1050" s="27"/>
      <c r="H1050" s="27"/>
      <c r="I1050" s="28"/>
      <c r="J1050" s="28"/>
      <c r="K1050" s="28"/>
      <c r="L1050" s="28"/>
      <c r="M1050" s="29"/>
      <c r="N1050" s="40"/>
      <c r="O1050" s="40"/>
      <c r="P1050" s="40"/>
      <c r="Y1050" s="17"/>
      <c r="Z1050" s="17"/>
      <c r="AA1050" s="17"/>
      <c r="AL1050" s="17"/>
      <c r="AM1050" s="17"/>
      <c r="AN1050" s="17"/>
      <c r="AO1050" s="17"/>
    </row>
    <row r="1051" ht="17.25" customHeight="1">
      <c r="A1051" s="19">
        <v>201406.0</v>
      </c>
      <c r="B1051" s="26">
        <v>0.0261</v>
      </c>
      <c r="C1051" s="26">
        <v>0.044407</v>
      </c>
      <c r="D1051" s="27">
        <f t="shared" si="7"/>
        <v>0.018307</v>
      </c>
      <c r="E1051" s="28">
        <f t="shared" ref="E1051:F1051" si="1061">LN(1+B1051)</f>
        <v>0.02576520789</v>
      </c>
      <c r="F1051" s="28">
        <f t="shared" si="1061"/>
        <v>0.04344926023</v>
      </c>
      <c r="G1051" s="27"/>
      <c r="H1051" s="27"/>
      <c r="I1051" s="28"/>
      <c r="J1051" s="28"/>
      <c r="K1051" s="28"/>
      <c r="L1051" s="28"/>
      <c r="M1051" s="29"/>
      <c r="N1051" s="40"/>
      <c r="O1051" s="40"/>
      <c r="P1051" s="40"/>
      <c r="Y1051" s="17"/>
      <c r="Z1051" s="17"/>
      <c r="AA1051" s="17"/>
      <c r="AL1051" s="17"/>
      <c r="AM1051" s="17"/>
      <c r="AN1051" s="17"/>
      <c r="AO1051" s="17"/>
    </row>
    <row r="1052" ht="17.25" customHeight="1">
      <c r="A1052" s="19">
        <v>201407.0</v>
      </c>
      <c r="B1052" s="26">
        <v>-0.0204</v>
      </c>
      <c r="C1052" s="26">
        <v>-0.054594</v>
      </c>
      <c r="D1052" s="27">
        <f t="shared" si="7"/>
        <v>-0.034194</v>
      </c>
      <c r="E1052" s="28">
        <f t="shared" ref="E1052:F1052" si="1062">LN(1+B1052)</f>
        <v>-0.0206109539</v>
      </c>
      <c r="F1052" s="28">
        <f t="shared" si="1062"/>
        <v>-0.05614081412</v>
      </c>
      <c r="G1052" s="27"/>
      <c r="H1052" s="27"/>
      <c r="I1052" s="28"/>
      <c r="J1052" s="28"/>
      <c r="K1052" s="28"/>
      <c r="L1052" s="28"/>
      <c r="M1052" s="29"/>
      <c r="N1052" s="40"/>
      <c r="O1052" s="40"/>
      <c r="P1052" s="40"/>
      <c r="Y1052" s="17"/>
      <c r="Z1052" s="17"/>
      <c r="AA1052" s="17"/>
      <c r="AL1052" s="17"/>
      <c r="AM1052" s="17"/>
      <c r="AN1052" s="17"/>
      <c r="AO1052" s="17"/>
    </row>
    <row r="1053" ht="17.25" customHeight="1">
      <c r="A1053" s="19">
        <v>201408.0</v>
      </c>
      <c r="B1053" s="26">
        <v>0.0424</v>
      </c>
      <c r="C1053" s="26">
        <v>0.045295</v>
      </c>
      <c r="D1053" s="27">
        <f t="shared" si="7"/>
        <v>0.002895</v>
      </c>
      <c r="E1053" s="28">
        <f t="shared" ref="E1053:F1053" si="1063">LN(1+B1053)</f>
        <v>0.04152574683</v>
      </c>
      <c r="F1053" s="28">
        <f t="shared" si="1063"/>
        <v>0.04429914223</v>
      </c>
      <c r="G1053" s="27"/>
      <c r="H1053" s="27"/>
      <c r="I1053" s="28"/>
      <c r="J1053" s="28"/>
      <c r="K1053" s="28"/>
      <c r="L1053" s="28"/>
      <c r="M1053" s="29"/>
      <c r="N1053" s="40"/>
      <c r="O1053" s="40"/>
      <c r="P1053" s="40"/>
      <c r="Y1053" s="17"/>
      <c r="Z1053" s="17"/>
      <c r="AA1053" s="17"/>
      <c r="AL1053" s="17"/>
      <c r="AM1053" s="17"/>
      <c r="AN1053" s="17"/>
      <c r="AO1053" s="17"/>
    </row>
    <row r="1054" ht="17.25" customHeight="1">
      <c r="A1054" s="19">
        <v>201409.0</v>
      </c>
      <c r="B1054" s="26">
        <v>-0.0197</v>
      </c>
      <c r="C1054" s="26">
        <v>-0.06439</v>
      </c>
      <c r="D1054" s="27">
        <f t="shared" si="7"/>
        <v>-0.04469</v>
      </c>
      <c r="E1054" s="28">
        <f t="shared" ref="E1054:F1054" si="1064">LN(1+B1054)</f>
        <v>-0.01989663171</v>
      </c>
      <c r="F1054" s="28">
        <f t="shared" si="1064"/>
        <v>-0.066556556</v>
      </c>
      <c r="G1054" s="27"/>
      <c r="H1054" s="27"/>
      <c r="I1054" s="28"/>
      <c r="J1054" s="28"/>
      <c r="K1054" s="28"/>
      <c r="L1054" s="28"/>
      <c r="M1054" s="29"/>
      <c r="N1054" s="40"/>
      <c r="O1054" s="40"/>
      <c r="P1054" s="40"/>
      <c r="Y1054" s="17"/>
      <c r="Z1054" s="17"/>
      <c r="AA1054" s="17"/>
      <c r="AL1054" s="17"/>
      <c r="AM1054" s="17"/>
      <c r="AN1054" s="17"/>
      <c r="AO1054" s="17"/>
    </row>
    <row r="1055" ht="17.25" customHeight="1">
      <c r="A1055" s="19">
        <v>201410.0</v>
      </c>
      <c r="B1055" s="26">
        <v>0.0252</v>
      </c>
      <c r="C1055" s="26">
        <v>0.052151</v>
      </c>
      <c r="D1055" s="27">
        <f t="shared" si="7"/>
        <v>0.026951</v>
      </c>
      <c r="E1055" s="28">
        <f t="shared" ref="E1055:F1055" si="1065">LN(1+B1055)</f>
        <v>0.02488771551</v>
      </c>
      <c r="F1055" s="28">
        <f t="shared" si="1065"/>
        <v>0.05083664014</v>
      </c>
      <c r="G1055" s="27"/>
      <c r="H1055" s="27"/>
      <c r="I1055" s="28"/>
      <c r="J1055" s="28"/>
      <c r="K1055" s="28"/>
      <c r="L1055" s="28"/>
      <c r="M1055" s="29"/>
      <c r="N1055" s="40"/>
      <c r="O1055" s="40"/>
      <c r="P1055" s="40"/>
      <c r="Y1055" s="17"/>
      <c r="Z1055" s="17"/>
      <c r="AA1055" s="17"/>
      <c r="AL1055" s="17"/>
      <c r="AM1055" s="17"/>
      <c r="AN1055" s="17"/>
      <c r="AO1055" s="17"/>
    </row>
    <row r="1056" ht="17.25" customHeight="1">
      <c r="A1056" s="19">
        <v>201411.0</v>
      </c>
      <c r="B1056" s="26">
        <v>0.0255</v>
      </c>
      <c r="C1056" s="26">
        <v>-0.010665</v>
      </c>
      <c r="D1056" s="27">
        <f t="shared" si="7"/>
        <v>-0.036165</v>
      </c>
      <c r="E1056" s="28">
        <f t="shared" ref="E1056:F1056" si="1066">LN(1+B1056)</f>
        <v>0.02518029853</v>
      </c>
      <c r="F1056" s="28">
        <f t="shared" si="1066"/>
        <v>-0.01072227873</v>
      </c>
      <c r="G1056" s="27"/>
      <c r="H1056" s="27"/>
      <c r="I1056" s="28"/>
      <c r="J1056" s="28"/>
      <c r="K1056" s="28"/>
      <c r="L1056" s="28"/>
      <c r="M1056" s="29"/>
      <c r="N1056" s="40"/>
      <c r="O1056" s="40"/>
      <c r="P1056" s="40"/>
      <c r="Y1056" s="17"/>
      <c r="Z1056" s="17"/>
      <c r="AA1056" s="17"/>
      <c r="AL1056" s="17"/>
      <c r="AM1056" s="17"/>
      <c r="AN1056" s="17"/>
      <c r="AO1056" s="17"/>
    </row>
    <row r="1057" ht="17.25" customHeight="1">
      <c r="A1057" s="19">
        <v>201412.0</v>
      </c>
      <c r="B1057" s="26">
        <v>-6.0E-4</v>
      </c>
      <c r="C1057" s="26">
        <v>0.032662</v>
      </c>
      <c r="D1057" s="27">
        <f t="shared" si="7"/>
        <v>0.033262</v>
      </c>
      <c r="E1057" s="28">
        <f t="shared" ref="E1057:F1057" si="1067">LN(1+B1057)</f>
        <v>-0.000600180072</v>
      </c>
      <c r="F1057" s="28">
        <f t="shared" si="1067"/>
        <v>0.03213993427</v>
      </c>
      <c r="G1057" s="27"/>
      <c r="H1057" s="27"/>
      <c r="I1057" s="28"/>
      <c r="J1057" s="28"/>
      <c r="K1057" s="28"/>
      <c r="L1057" s="28"/>
      <c r="M1057" s="29"/>
      <c r="N1057" s="40"/>
      <c r="O1057" s="40"/>
      <c r="P1057" s="40"/>
      <c r="Y1057" s="17"/>
      <c r="Z1057" s="17"/>
      <c r="AA1057" s="17"/>
      <c r="AL1057" s="17"/>
      <c r="AM1057" s="17"/>
      <c r="AN1057" s="17"/>
      <c r="AO1057" s="17"/>
    </row>
    <row r="1058" ht="17.25" customHeight="1">
      <c r="A1058" s="19">
        <v>201501.0</v>
      </c>
      <c r="B1058" s="26">
        <v>-0.0311</v>
      </c>
      <c r="C1058" s="26">
        <v>-0.051879</v>
      </c>
      <c r="D1058" s="27">
        <f t="shared" si="7"/>
        <v>-0.020779</v>
      </c>
      <c r="E1058" s="28">
        <f t="shared" ref="E1058:F1058" si="1068">LN(1+B1058)</f>
        <v>-0.03159387159</v>
      </c>
      <c r="F1058" s="28">
        <f t="shared" si="1068"/>
        <v>-0.05327314774</v>
      </c>
      <c r="G1058" s="27"/>
      <c r="H1058" s="27"/>
      <c r="I1058" s="28"/>
      <c r="J1058" s="28"/>
      <c r="K1058" s="28"/>
      <c r="L1058" s="28"/>
      <c r="M1058" s="29"/>
      <c r="N1058" s="40"/>
      <c r="O1058" s="40"/>
      <c r="P1058" s="40"/>
      <c r="Y1058" s="17"/>
      <c r="Z1058" s="17"/>
      <c r="AA1058" s="17"/>
      <c r="AL1058" s="17"/>
      <c r="AM1058" s="17"/>
      <c r="AN1058" s="17"/>
      <c r="AO1058" s="17"/>
    </row>
    <row r="1059" ht="17.25" customHeight="1">
      <c r="A1059" s="19">
        <v>201502.0</v>
      </c>
      <c r="B1059" s="26">
        <v>0.0613</v>
      </c>
      <c r="C1059" s="26">
        <v>0.050056</v>
      </c>
      <c r="D1059" s="27">
        <f t="shared" si="7"/>
        <v>-0.011244</v>
      </c>
      <c r="E1059" s="28">
        <f t="shared" ref="E1059:F1059" si="1069">LN(1+B1059)</f>
        <v>0.05949457179</v>
      </c>
      <c r="F1059" s="28">
        <f t="shared" si="1069"/>
        <v>0.04884349608</v>
      </c>
      <c r="G1059" s="27"/>
      <c r="H1059" s="27"/>
      <c r="I1059" s="28"/>
      <c r="J1059" s="28"/>
      <c r="K1059" s="28"/>
      <c r="L1059" s="28"/>
      <c r="M1059" s="29"/>
      <c r="N1059" s="40"/>
      <c r="O1059" s="40"/>
      <c r="P1059" s="40"/>
      <c r="Y1059" s="17"/>
      <c r="Z1059" s="17"/>
      <c r="AA1059" s="17"/>
      <c r="AL1059" s="17"/>
      <c r="AM1059" s="17"/>
      <c r="AN1059" s="17"/>
      <c r="AO1059" s="17"/>
    </row>
    <row r="1060" ht="17.25" customHeight="1">
      <c r="A1060" s="19">
        <v>201503.0</v>
      </c>
      <c r="B1060" s="26">
        <v>-0.0112</v>
      </c>
      <c r="C1060" s="26">
        <v>0.011345</v>
      </c>
      <c r="D1060" s="27">
        <f t="shared" si="7"/>
        <v>0.022545</v>
      </c>
      <c r="E1060" s="28">
        <f t="shared" ref="E1060:F1060" si="1070">LN(1+B1060)</f>
        <v>-0.01126319228</v>
      </c>
      <c r="F1060" s="28">
        <f t="shared" si="1070"/>
        <v>0.01128112812</v>
      </c>
      <c r="G1060" s="27"/>
      <c r="H1060" s="27"/>
      <c r="I1060" s="28"/>
      <c r="J1060" s="28"/>
      <c r="K1060" s="28"/>
      <c r="L1060" s="28"/>
      <c r="M1060" s="29"/>
      <c r="N1060" s="40"/>
      <c r="O1060" s="40"/>
      <c r="P1060" s="40"/>
      <c r="Y1060" s="17"/>
      <c r="Z1060" s="17"/>
      <c r="AA1060" s="17"/>
      <c r="AL1060" s="17"/>
      <c r="AM1060" s="17"/>
      <c r="AN1060" s="17"/>
      <c r="AO1060" s="17"/>
    </row>
    <row r="1061" ht="17.25" customHeight="1">
      <c r="A1061" s="19">
        <v>201504.0</v>
      </c>
      <c r="B1061" s="26">
        <v>0.0059</v>
      </c>
      <c r="C1061" s="26">
        <v>-0.007281</v>
      </c>
      <c r="D1061" s="27">
        <f t="shared" si="7"/>
        <v>-0.013181</v>
      </c>
      <c r="E1061" s="28">
        <f t="shared" ref="E1061:F1061" si="1071">LN(1+B1061)</f>
        <v>0.005882663158</v>
      </c>
      <c r="F1061" s="28">
        <f t="shared" si="1071"/>
        <v>-0.00730763585</v>
      </c>
      <c r="G1061" s="27"/>
      <c r="H1061" s="27"/>
      <c r="I1061" s="28"/>
      <c r="J1061" s="28"/>
      <c r="K1061" s="28"/>
      <c r="L1061" s="28"/>
      <c r="M1061" s="29"/>
      <c r="N1061" s="40"/>
      <c r="O1061" s="40"/>
      <c r="P1061" s="40"/>
      <c r="Y1061" s="17"/>
      <c r="Z1061" s="17"/>
      <c r="AA1061" s="17"/>
      <c r="AL1061" s="17"/>
      <c r="AM1061" s="17"/>
      <c r="AN1061" s="17"/>
      <c r="AO1061" s="17"/>
    </row>
    <row r="1062" ht="17.25" customHeight="1">
      <c r="A1062" s="19">
        <v>201505.0</v>
      </c>
      <c r="B1062" s="26">
        <v>0.0136</v>
      </c>
      <c r="C1062" s="26">
        <v>0.00881</v>
      </c>
      <c r="D1062" s="27">
        <f t="shared" si="7"/>
        <v>-0.00479</v>
      </c>
      <c r="E1062" s="28">
        <f t="shared" ref="E1062:F1062" si="1072">LN(1+B1062)</f>
        <v>0.01350835002</v>
      </c>
      <c r="F1062" s="28">
        <f t="shared" si="1072"/>
        <v>0.008771418387</v>
      </c>
      <c r="G1062" s="27"/>
      <c r="H1062" s="27"/>
      <c r="I1062" s="28"/>
      <c r="J1062" s="28"/>
      <c r="K1062" s="28"/>
      <c r="L1062" s="28"/>
      <c r="M1062" s="29"/>
      <c r="N1062" s="40"/>
      <c r="O1062" s="40"/>
      <c r="P1062" s="40"/>
      <c r="Y1062" s="17"/>
      <c r="Z1062" s="17"/>
      <c r="AA1062" s="17"/>
      <c r="AL1062" s="17"/>
      <c r="AM1062" s="17"/>
      <c r="AN1062" s="17"/>
      <c r="AO1062" s="17"/>
    </row>
    <row r="1063" ht="17.25" customHeight="1">
      <c r="A1063" s="19">
        <v>201506.0</v>
      </c>
      <c r="B1063" s="26">
        <v>-0.0153</v>
      </c>
      <c r="C1063" s="26">
        <v>0.006035</v>
      </c>
      <c r="D1063" s="27">
        <f t="shared" si="7"/>
        <v>0.021335</v>
      </c>
      <c r="E1063" s="28">
        <f t="shared" ref="E1063:F1063" si="1073">LN(1+B1063)</f>
        <v>-0.01541825273</v>
      </c>
      <c r="F1063" s="28">
        <f t="shared" si="1073"/>
        <v>0.006016862325</v>
      </c>
      <c r="G1063" s="27"/>
      <c r="H1063" s="27"/>
      <c r="I1063" s="28"/>
      <c r="J1063" s="28"/>
      <c r="K1063" s="28"/>
      <c r="L1063" s="28"/>
      <c r="M1063" s="29"/>
      <c r="N1063" s="40"/>
      <c r="O1063" s="40"/>
      <c r="P1063" s="40"/>
      <c r="Y1063" s="17"/>
      <c r="Z1063" s="17"/>
      <c r="AA1063" s="17"/>
      <c r="AL1063" s="17"/>
      <c r="AM1063" s="17"/>
      <c r="AN1063" s="17"/>
      <c r="AO1063" s="17"/>
    </row>
    <row r="1064" ht="17.25" customHeight="1">
      <c r="A1064" s="19">
        <v>201507.0</v>
      </c>
      <c r="B1064" s="26">
        <v>0.0154</v>
      </c>
      <c r="C1064" s="26">
        <v>-0.056037</v>
      </c>
      <c r="D1064" s="27">
        <f t="shared" si="7"/>
        <v>-0.071437</v>
      </c>
      <c r="E1064" s="28">
        <f t="shared" ref="E1064:F1064" si="1074">LN(1+B1064)</f>
        <v>0.01528262353</v>
      </c>
      <c r="F1064" s="28">
        <f t="shared" si="1074"/>
        <v>-0.05766830852</v>
      </c>
      <c r="G1064" s="27"/>
      <c r="H1064" s="27"/>
      <c r="I1064" s="28"/>
      <c r="J1064" s="28"/>
      <c r="K1064" s="28"/>
      <c r="L1064" s="28"/>
      <c r="M1064" s="29"/>
      <c r="N1064" s="40"/>
      <c r="O1064" s="40"/>
      <c r="P1064" s="40"/>
      <c r="Y1064" s="17"/>
      <c r="Z1064" s="17"/>
      <c r="AA1064" s="17"/>
      <c r="AL1064" s="17"/>
      <c r="AM1064" s="17"/>
      <c r="AN1064" s="17"/>
      <c r="AO1064" s="17"/>
    </row>
    <row r="1065" ht="17.25" customHeight="1">
      <c r="A1065" s="19">
        <v>201508.0</v>
      </c>
      <c r="B1065" s="26">
        <v>-0.0604</v>
      </c>
      <c r="C1065" s="26">
        <v>-0.033404</v>
      </c>
      <c r="D1065" s="27">
        <f t="shared" si="7"/>
        <v>0.026996</v>
      </c>
      <c r="E1065" s="28">
        <f t="shared" ref="E1065:F1065" si="1075">LN(1+B1065)</f>
        <v>-0.0623010262</v>
      </c>
      <c r="F1065" s="28">
        <f t="shared" si="1075"/>
        <v>-0.0339746578</v>
      </c>
      <c r="G1065" s="27"/>
      <c r="H1065" s="27"/>
      <c r="I1065" s="28"/>
      <c r="J1065" s="28"/>
      <c r="K1065" s="28"/>
      <c r="L1065" s="28"/>
      <c r="M1065" s="29"/>
      <c r="N1065" s="40"/>
      <c r="O1065" s="40"/>
      <c r="P1065" s="40"/>
      <c r="Y1065" s="17"/>
      <c r="Z1065" s="17"/>
      <c r="AA1065" s="17"/>
      <c r="AL1065" s="17"/>
      <c r="AM1065" s="17"/>
      <c r="AN1065" s="17"/>
      <c r="AO1065" s="17"/>
    </row>
    <row r="1066" ht="17.25" customHeight="1">
      <c r="A1066" s="19">
        <v>201509.0</v>
      </c>
      <c r="B1066" s="26">
        <v>-0.0307</v>
      </c>
      <c r="C1066" s="26">
        <v>-0.047172</v>
      </c>
      <c r="D1066" s="27">
        <f t="shared" si="7"/>
        <v>-0.016472</v>
      </c>
      <c r="E1066" s="28">
        <f t="shared" ref="E1066:F1066" si="1076">LN(1+B1066)</f>
        <v>-0.03118111748</v>
      </c>
      <c r="F1066" s="28">
        <f t="shared" si="1076"/>
        <v>-0.0483208743</v>
      </c>
      <c r="G1066" s="27"/>
      <c r="H1066" s="27"/>
      <c r="I1066" s="28"/>
      <c r="J1066" s="28"/>
      <c r="K1066" s="28"/>
      <c r="L1066" s="28"/>
      <c r="M1066" s="29"/>
      <c r="N1066" s="40"/>
      <c r="O1066" s="40"/>
      <c r="P1066" s="40"/>
      <c r="Y1066" s="17"/>
      <c r="Z1066" s="17"/>
      <c r="AA1066" s="17"/>
      <c r="AL1066" s="17"/>
      <c r="AM1066" s="17"/>
      <c r="AN1066" s="17"/>
      <c r="AO1066" s="17"/>
    </row>
    <row r="1067" ht="17.25" customHeight="1">
      <c r="A1067" s="19">
        <v>201510.0</v>
      </c>
      <c r="B1067" s="26">
        <v>0.0775</v>
      </c>
      <c r="C1067" s="26">
        <v>0.057017</v>
      </c>
      <c r="D1067" s="27">
        <f t="shared" si="7"/>
        <v>-0.020483</v>
      </c>
      <c r="E1067" s="28">
        <f t="shared" ref="E1067:F1067" si="1077">LN(1+B1067)</f>
        <v>0.074643543</v>
      </c>
      <c r="F1067" s="28">
        <f t="shared" si="1077"/>
        <v>0.05545079001</v>
      </c>
      <c r="G1067" s="27"/>
      <c r="H1067" s="27"/>
      <c r="I1067" s="28"/>
      <c r="J1067" s="28"/>
      <c r="K1067" s="28"/>
      <c r="L1067" s="28"/>
      <c r="M1067" s="29"/>
      <c r="N1067" s="40"/>
      <c r="O1067" s="40"/>
      <c r="P1067" s="40"/>
      <c r="Y1067" s="17"/>
      <c r="Z1067" s="17"/>
      <c r="AA1067" s="17"/>
      <c r="AL1067" s="17"/>
      <c r="AM1067" s="17"/>
      <c r="AN1067" s="17"/>
      <c r="AO1067" s="17"/>
    </row>
    <row r="1068" ht="17.25" customHeight="1">
      <c r="A1068" s="19">
        <v>201511.0</v>
      </c>
      <c r="B1068" s="26">
        <v>0.0056</v>
      </c>
      <c r="C1068" s="26">
        <v>0.036571</v>
      </c>
      <c r="D1068" s="27">
        <f t="shared" si="7"/>
        <v>0.030971</v>
      </c>
      <c r="E1068" s="28">
        <f t="shared" ref="E1068:F1068" si="1078">LN(1+B1068)</f>
        <v>0.005584378294</v>
      </c>
      <c r="F1068" s="28">
        <f t="shared" si="1078"/>
        <v>0.03591815031</v>
      </c>
      <c r="G1068" s="27"/>
      <c r="H1068" s="27"/>
      <c r="I1068" s="28"/>
      <c r="J1068" s="28"/>
      <c r="K1068" s="28"/>
      <c r="L1068" s="28"/>
      <c r="M1068" s="29"/>
      <c r="N1068" s="40"/>
      <c r="O1068" s="40"/>
      <c r="P1068" s="40"/>
      <c r="Y1068" s="17"/>
      <c r="Z1068" s="17"/>
      <c r="AA1068" s="17"/>
      <c r="AL1068" s="17"/>
      <c r="AM1068" s="17"/>
      <c r="AN1068" s="17"/>
      <c r="AO1068" s="17"/>
    </row>
    <row r="1069" ht="17.25" customHeight="1">
      <c r="A1069" s="19">
        <v>201512.0</v>
      </c>
      <c r="B1069" s="26">
        <v>-0.0216</v>
      </c>
      <c r="C1069" s="26">
        <v>-0.068243</v>
      </c>
      <c r="D1069" s="27">
        <f t="shared" si="7"/>
        <v>-0.046643</v>
      </c>
      <c r="E1069" s="28">
        <f t="shared" ref="E1069:F1069" si="1079">LN(1+B1069)</f>
        <v>-0.02183669461</v>
      </c>
      <c r="F1069" s="28">
        <f t="shared" si="1079"/>
        <v>-0.07068322791</v>
      </c>
      <c r="G1069" s="27"/>
      <c r="H1069" s="27"/>
      <c r="I1069" s="28"/>
      <c r="J1069" s="28"/>
      <c r="K1069" s="28"/>
      <c r="L1069" s="28"/>
      <c r="M1069" s="29"/>
      <c r="N1069" s="40"/>
      <c r="O1069" s="40"/>
      <c r="P1069" s="40"/>
      <c r="Y1069" s="17"/>
      <c r="Z1069" s="17"/>
      <c r="AA1069" s="17"/>
      <c r="AL1069" s="17"/>
      <c r="AM1069" s="17"/>
      <c r="AN1069" s="17"/>
      <c r="AO1069" s="17"/>
    </row>
    <row r="1070" ht="17.25" customHeight="1">
      <c r="A1070" s="19">
        <v>201601.0</v>
      </c>
      <c r="B1070" s="26">
        <v>-0.0576</v>
      </c>
      <c r="C1070" s="26">
        <v>-0.069269</v>
      </c>
      <c r="D1070" s="27">
        <f t="shared" si="7"/>
        <v>-0.011669</v>
      </c>
      <c r="E1070" s="28">
        <f t="shared" ref="E1070:F1070" si="1080">LN(1+B1070)</f>
        <v>-0.05932546608</v>
      </c>
      <c r="F1070" s="28">
        <f t="shared" si="1080"/>
        <v>-0.07178498008</v>
      </c>
      <c r="G1070" s="27"/>
      <c r="H1070" s="27"/>
      <c r="I1070" s="28"/>
      <c r="J1070" s="28"/>
      <c r="K1070" s="28"/>
      <c r="L1070" s="28"/>
      <c r="M1070" s="29"/>
      <c r="N1070" s="40"/>
      <c r="O1070" s="40"/>
      <c r="P1070" s="40"/>
      <c r="Y1070" s="17"/>
      <c r="Z1070" s="17"/>
      <c r="AA1070" s="17"/>
      <c r="AL1070" s="17"/>
      <c r="AM1070" s="17"/>
      <c r="AN1070" s="17"/>
      <c r="AO1070" s="17"/>
    </row>
    <row r="1071" ht="17.25" customHeight="1">
      <c r="A1071" s="19">
        <v>201602.0</v>
      </c>
      <c r="B1071" s="26">
        <v>-5.0E-4</v>
      </c>
      <c r="C1071" s="26">
        <v>0.00378</v>
      </c>
      <c r="D1071" s="27">
        <f t="shared" si="7"/>
        <v>0.00428</v>
      </c>
      <c r="E1071" s="28">
        <f t="shared" ref="E1071:F1071" si="1081">LN(1+B1071)</f>
        <v>-0.0005001250417</v>
      </c>
      <c r="F1071" s="28">
        <f t="shared" si="1081"/>
        <v>0.003772873752</v>
      </c>
      <c r="G1071" s="27"/>
      <c r="H1071" s="27"/>
      <c r="I1071" s="28"/>
      <c r="J1071" s="28"/>
      <c r="K1071" s="28"/>
      <c r="L1071" s="28"/>
      <c r="M1071" s="29"/>
      <c r="N1071" s="40"/>
      <c r="O1071" s="40"/>
      <c r="P1071" s="40"/>
      <c r="Y1071" s="17"/>
      <c r="Z1071" s="17"/>
      <c r="AA1071" s="17"/>
      <c r="AL1071" s="17"/>
      <c r="AM1071" s="17"/>
      <c r="AN1071" s="17"/>
      <c r="AO1071" s="17"/>
    </row>
    <row r="1072" ht="17.25" customHeight="1">
      <c r="A1072" s="19">
        <v>201603.0</v>
      </c>
      <c r="B1072" s="26">
        <v>0.0698</v>
      </c>
      <c r="C1072" s="26">
        <v>0.084662</v>
      </c>
      <c r="D1072" s="27">
        <f t="shared" si="7"/>
        <v>0.014862</v>
      </c>
      <c r="E1072" s="28">
        <f t="shared" ref="E1072:F1072" si="1082">LN(1+B1072)</f>
        <v>0.06747171512</v>
      </c>
      <c r="F1072" s="28">
        <f t="shared" si="1082"/>
        <v>0.08126841772</v>
      </c>
      <c r="G1072" s="27"/>
      <c r="H1072" s="27"/>
      <c r="I1072" s="28"/>
      <c r="J1072" s="28"/>
      <c r="K1072" s="28"/>
      <c r="L1072" s="28"/>
      <c r="M1072" s="29"/>
      <c r="N1072" s="40"/>
      <c r="O1072" s="40"/>
      <c r="P1072" s="40"/>
      <c r="Y1072" s="17"/>
      <c r="Z1072" s="17"/>
      <c r="AA1072" s="17"/>
      <c r="AL1072" s="17"/>
      <c r="AM1072" s="17"/>
      <c r="AN1072" s="17"/>
      <c r="AO1072" s="17"/>
    </row>
    <row r="1073" ht="17.25" customHeight="1">
      <c r="A1073" s="19">
        <v>201604.0</v>
      </c>
      <c r="B1073" s="26">
        <v>0.0092</v>
      </c>
      <c r="C1073" s="26">
        <v>0.038478</v>
      </c>
      <c r="D1073" s="27">
        <f t="shared" si="7"/>
        <v>0.029278</v>
      </c>
      <c r="E1073" s="28">
        <f t="shared" ref="E1073:F1073" si="1083">LN(1+B1073)</f>
        <v>0.009157937785</v>
      </c>
      <c r="F1073" s="28">
        <f t="shared" si="1083"/>
        <v>0.03775617971</v>
      </c>
      <c r="G1073" s="27"/>
      <c r="H1073" s="27"/>
      <c r="I1073" s="28"/>
      <c r="J1073" s="28"/>
      <c r="K1073" s="28"/>
      <c r="L1073" s="28"/>
      <c r="M1073" s="29"/>
      <c r="N1073" s="40"/>
      <c r="O1073" s="40"/>
      <c r="P1073" s="40"/>
      <c r="Y1073" s="17"/>
      <c r="Z1073" s="17"/>
      <c r="AA1073" s="17"/>
      <c r="AL1073" s="17"/>
      <c r="AM1073" s="17"/>
      <c r="AN1073" s="17"/>
      <c r="AO1073" s="17"/>
    </row>
    <row r="1074" ht="17.25" customHeight="1">
      <c r="A1074" s="19">
        <v>201605.0</v>
      </c>
      <c r="B1074" s="26">
        <v>0.0179</v>
      </c>
      <c r="C1074" s="26">
        <v>0.005247</v>
      </c>
      <c r="D1074" s="27">
        <f t="shared" si="7"/>
        <v>-0.012653</v>
      </c>
      <c r="E1074" s="28">
        <f t="shared" ref="E1074:F1074" si="1084">LN(1+B1074)</f>
        <v>0.01774168148</v>
      </c>
      <c r="F1074" s="28">
        <f t="shared" si="1084"/>
        <v>0.005233282459</v>
      </c>
      <c r="G1074" s="27"/>
      <c r="H1074" s="27"/>
      <c r="I1074" s="28"/>
      <c r="J1074" s="28"/>
      <c r="K1074" s="28"/>
      <c r="L1074" s="28"/>
      <c r="M1074" s="29"/>
      <c r="N1074" s="40"/>
      <c r="O1074" s="40"/>
      <c r="P1074" s="40"/>
      <c r="Y1074" s="17"/>
      <c r="Z1074" s="17"/>
      <c r="AA1074" s="17"/>
      <c r="AL1074" s="17"/>
      <c r="AM1074" s="17"/>
      <c r="AN1074" s="17"/>
      <c r="AO1074" s="17"/>
    </row>
    <row r="1075" ht="17.25" customHeight="1">
      <c r="A1075" s="19">
        <v>201606.0</v>
      </c>
      <c r="B1075" s="26">
        <v>-3.0E-4</v>
      </c>
      <c r="C1075" s="26">
        <v>-4.12E-4</v>
      </c>
      <c r="D1075" s="27">
        <f t="shared" si="7"/>
        <v>-0.000112</v>
      </c>
      <c r="E1075" s="28">
        <f t="shared" ref="E1075:F1075" si="1085">LN(1+B1075)</f>
        <v>-0.000300045009</v>
      </c>
      <c r="F1075" s="28">
        <f t="shared" si="1085"/>
        <v>-0.0004120848953</v>
      </c>
      <c r="G1075" s="27"/>
      <c r="H1075" s="27"/>
      <c r="I1075" s="28"/>
      <c r="J1075" s="28"/>
      <c r="K1075" s="28"/>
      <c r="L1075" s="28"/>
      <c r="M1075" s="29"/>
      <c r="N1075" s="40"/>
      <c r="O1075" s="40"/>
      <c r="P1075" s="40"/>
      <c r="Y1075" s="17"/>
      <c r="Z1075" s="17"/>
      <c r="AA1075" s="17"/>
      <c r="AL1075" s="17"/>
      <c r="AM1075" s="17"/>
      <c r="AN1075" s="17"/>
      <c r="AO1075" s="17"/>
    </row>
    <row r="1076" ht="17.25" customHeight="1">
      <c r="A1076" s="19">
        <v>201607.0</v>
      </c>
      <c r="B1076" s="26">
        <v>0.0397</v>
      </c>
      <c r="C1076" s="26">
        <v>0.05674</v>
      </c>
      <c r="D1076" s="27">
        <f t="shared" si="7"/>
        <v>0.01704</v>
      </c>
      <c r="E1076" s="28">
        <f t="shared" ref="E1076:F1076" si="1086">LN(1+B1076)</f>
        <v>0.03893221</v>
      </c>
      <c r="F1076" s="28">
        <f t="shared" si="1086"/>
        <v>0.05518869744</v>
      </c>
      <c r="G1076" s="27"/>
      <c r="H1076" s="27"/>
      <c r="I1076" s="28"/>
      <c r="J1076" s="28"/>
      <c r="K1076" s="28"/>
      <c r="L1076" s="28"/>
      <c r="M1076" s="29"/>
      <c r="N1076" s="40"/>
      <c r="O1076" s="40"/>
      <c r="P1076" s="40"/>
      <c r="Y1076" s="17"/>
      <c r="Z1076" s="17"/>
      <c r="AA1076" s="17"/>
      <c r="AL1076" s="17"/>
      <c r="AM1076" s="17"/>
      <c r="AN1076" s="17"/>
      <c r="AO1076" s="17"/>
    </row>
    <row r="1077" ht="17.25" customHeight="1">
      <c r="A1077" s="19">
        <v>201608.0</v>
      </c>
      <c r="B1077" s="26">
        <v>0.0051</v>
      </c>
      <c r="C1077" s="26">
        <v>0.032507</v>
      </c>
      <c r="D1077" s="27">
        <f t="shared" si="7"/>
        <v>0.027407</v>
      </c>
      <c r="E1077" s="28">
        <f t="shared" ref="E1077:F1077" si="1087">LN(1+B1077)</f>
        <v>0.005087039049</v>
      </c>
      <c r="F1077" s="28">
        <f t="shared" si="1087"/>
        <v>0.03198982549</v>
      </c>
      <c r="G1077" s="27"/>
      <c r="H1077" s="27"/>
      <c r="I1077" s="28"/>
      <c r="J1077" s="28"/>
      <c r="K1077" s="28"/>
      <c r="L1077" s="28"/>
      <c r="M1077" s="29"/>
      <c r="N1077" s="40"/>
      <c r="O1077" s="40"/>
      <c r="P1077" s="40"/>
      <c r="Y1077" s="17"/>
      <c r="Z1077" s="17"/>
      <c r="AA1077" s="17"/>
      <c r="AL1077" s="17"/>
      <c r="AM1077" s="17"/>
      <c r="AN1077" s="17"/>
      <c r="AO1077" s="17"/>
    </row>
    <row r="1078" ht="17.25" customHeight="1">
      <c r="A1078" s="19">
        <v>201609.0</v>
      </c>
      <c r="B1078" s="26">
        <v>0.0027</v>
      </c>
      <c r="C1078" s="26">
        <v>0.016892</v>
      </c>
      <c r="D1078" s="27">
        <f t="shared" si="7"/>
        <v>0.014192</v>
      </c>
      <c r="E1078" s="28">
        <f t="shared" ref="E1078:F1078" si="1088">LN(1+B1078)</f>
        <v>0.002696361548</v>
      </c>
      <c r="F1078" s="28">
        <f t="shared" si="1088"/>
        <v>0.01675091674</v>
      </c>
      <c r="G1078" s="27"/>
      <c r="H1078" s="27"/>
      <c r="I1078" s="28"/>
      <c r="J1078" s="28"/>
      <c r="K1078" s="28"/>
      <c r="L1078" s="28"/>
      <c r="M1078" s="29"/>
      <c r="N1078" s="40"/>
      <c r="O1078" s="40"/>
      <c r="P1078" s="40"/>
      <c r="Y1078" s="17"/>
      <c r="Z1078" s="17"/>
      <c r="AA1078" s="17"/>
      <c r="AL1078" s="17"/>
      <c r="AM1078" s="17"/>
      <c r="AN1078" s="17"/>
      <c r="AO1078" s="17"/>
    </row>
    <row r="1079" ht="17.25" customHeight="1">
      <c r="A1079" s="19">
        <v>201610.0</v>
      </c>
      <c r="B1079" s="26">
        <v>-0.02</v>
      </c>
      <c r="C1079" s="26">
        <v>-0.030228</v>
      </c>
      <c r="D1079" s="27">
        <f t="shared" si="7"/>
        <v>-0.010228</v>
      </c>
      <c r="E1079" s="28">
        <f t="shared" ref="E1079:F1079" si="1089">LN(1+B1079)</f>
        <v>-0.02020270732</v>
      </c>
      <c r="F1079" s="28">
        <f t="shared" si="1089"/>
        <v>-0.03069428666</v>
      </c>
      <c r="G1079" s="27"/>
      <c r="H1079" s="27"/>
      <c r="I1079" s="28"/>
      <c r="J1079" s="28"/>
      <c r="K1079" s="28"/>
      <c r="L1079" s="28"/>
      <c r="M1079" s="29"/>
      <c r="N1079" s="40"/>
      <c r="O1079" s="40"/>
      <c r="P1079" s="40"/>
      <c r="Y1079" s="17"/>
      <c r="Z1079" s="17"/>
      <c r="AA1079" s="17"/>
      <c r="AL1079" s="17"/>
      <c r="AM1079" s="17"/>
      <c r="AN1079" s="17"/>
      <c r="AO1079" s="17"/>
    </row>
    <row r="1080" ht="17.25" customHeight="1">
      <c r="A1080" s="19">
        <v>201611.0</v>
      </c>
      <c r="B1080" s="26">
        <v>0.0487</v>
      </c>
      <c r="C1080" s="26">
        <v>0.149658</v>
      </c>
      <c r="D1080" s="27">
        <f t="shared" si="7"/>
        <v>0.100958</v>
      </c>
      <c r="E1080" s="28">
        <f t="shared" ref="E1080:F1080" si="1090">LN(1+B1080)</f>
        <v>0.04755130186</v>
      </c>
      <c r="F1080" s="28">
        <f t="shared" si="1090"/>
        <v>0.1394645068</v>
      </c>
      <c r="G1080" s="27"/>
      <c r="H1080" s="27"/>
      <c r="I1080" s="28"/>
      <c r="J1080" s="28"/>
      <c r="K1080" s="28"/>
      <c r="L1080" s="28"/>
      <c r="M1080" s="29"/>
      <c r="N1080" s="40"/>
      <c r="O1080" s="40"/>
      <c r="P1080" s="40"/>
      <c r="Y1080" s="17"/>
      <c r="Z1080" s="17"/>
      <c r="AA1080" s="17"/>
      <c r="AL1080" s="17"/>
      <c r="AM1080" s="17"/>
      <c r="AN1080" s="17"/>
      <c r="AO1080" s="17"/>
    </row>
    <row r="1081" ht="17.25" customHeight="1">
      <c r="A1081" s="19">
        <v>201612.0</v>
      </c>
      <c r="B1081" s="26">
        <v>0.0184</v>
      </c>
      <c r="C1081" s="26">
        <v>0.044845</v>
      </c>
      <c r="D1081" s="27">
        <f t="shared" si="7"/>
        <v>0.026445</v>
      </c>
      <c r="E1081" s="28">
        <f t="shared" ref="E1081:F1081" si="1091">LN(1+B1081)</f>
        <v>0.01823276826</v>
      </c>
      <c r="F1081" s="28">
        <f t="shared" si="1091"/>
        <v>0.04386854906</v>
      </c>
      <c r="G1081" s="27"/>
      <c r="H1081" s="27"/>
      <c r="I1081" s="28"/>
      <c r="J1081" s="28"/>
      <c r="K1081" s="28"/>
      <c r="L1081" s="28"/>
      <c r="M1081" s="29"/>
      <c r="N1081" s="40"/>
      <c r="O1081" s="40"/>
      <c r="P1081" s="40"/>
      <c r="Y1081" s="17"/>
      <c r="Z1081" s="17"/>
      <c r="AA1081" s="17"/>
      <c r="AL1081" s="17"/>
      <c r="AM1081" s="17"/>
      <c r="AN1081" s="17"/>
      <c r="AO1081" s="17"/>
    </row>
    <row r="1082" ht="17.25" customHeight="1">
      <c r="A1082" s="19">
        <v>201701.0</v>
      </c>
      <c r="B1082" s="26">
        <v>0.0198</v>
      </c>
      <c r="C1082" s="26">
        <v>-0.007168</v>
      </c>
      <c r="D1082" s="27">
        <f t="shared" si="7"/>
        <v>-0.026968</v>
      </c>
      <c r="E1082" s="28">
        <f t="shared" ref="E1082:F1082" si="1092">LN(1+B1082)</f>
        <v>0.01960652964</v>
      </c>
      <c r="F1082" s="28">
        <f t="shared" si="1092"/>
        <v>-0.00719381354</v>
      </c>
      <c r="G1082" s="27"/>
      <c r="H1082" s="27"/>
      <c r="I1082" s="28"/>
      <c r="J1082" s="28"/>
      <c r="K1082" s="28"/>
      <c r="L1082" s="28"/>
      <c r="M1082" s="29"/>
      <c r="N1082" s="17"/>
      <c r="O1082" s="17"/>
      <c r="P1082" s="17"/>
      <c r="Y1082" s="17"/>
      <c r="Z1082" s="17"/>
      <c r="AA1082" s="17"/>
      <c r="AL1082" s="17"/>
      <c r="AM1082" s="17"/>
      <c r="AN1082" s="17"/>
      <c r="AO1082" s="17"/>
    </row>
    <row r="1083" ht="17.25" customHeight="1">
      <c r="A1083" s="19">
        <v>201702.0</v>
      </c>
      <c r="B1083" s="26">
        <v>0.0361</v>
      </c>
      <c r="C1083" s="26">
        <v>0.002891</v>
      </c>
      <c r="D1083" s="27">
        <f t="shared" si="7"/>
        <v>-0.033209</v>
      </c>
      <c r="E1083" s="28">
        <f t="shared" ref="E1083:F1083" si="1093">LN(1+B1083)</f>
        <v>0.03546366428</v>
      </c>
      <c r="F1083" s="28">
        <f t="shared" si="1093"/>
        <v>0.002886829096</v>
      </c>
      <c r="G1083" s="27"/>
      <c r="H1083" s="27"/>
      <c r="I1083" s="28"/>
      <c r="J1083" s="28"/>
      <c r="K1083" s="28"/>
      <c r="L1083" s="28"/>
      <c r="M1083" s="29"/>
      <c r="N1083" s="17"/>
      <c r="O1083" s="17"/>
      <c r="P1083" s="17"/>
      <c r="Y1083" s="17"/>
      <c r="Z1083" s="17"/>
      <c r="AA1083" s="17"/>
      <c r="AL1083" s="17"/>
      <c r="AM1083" s="17"/>
      <c r="AN1083" s="17"/>
      <c r="AO1083" s="17"/>
    </row>
    <row r="1084" ht="17.25" customHeight="1">
      <c r="A1084" s="19">
        <v>201703.0</v>
      </c>
      <c r="B1084" s="26">
        <v>0.002</v>
      </c>
      <c r="C1084" s="26">
        <v>-0.006854</v>
      </c>
      <c r="D1084" s="27">
        <f t="shared" si="7"/>
        <v>-0.008854</v>
      </c>
      <c r="E1084" s="28">
        <f t="shared" ref="E1084:F1084" si="1094">LN(1+B1084)</f>
        <v>0.001998002663</v>
      </c>
      <c r="F1084" s="28">
        <f t="shared" si="1094"/>
        <v>-0.00687759654</v>
      </c>
      <c r="G1084" s="27"/>
      <c r="H1084" s="27"/>
      <c r="I1084" s="28"/>
      <c r="J1084" s="28"/>
      <c r="K1084" s="28"/>
      <c r="L1084" s="28"/>
      <c r="M1084" s="29"/>
      <c r="N1084" s="17"/>
      <c r="O1084" s="17"/>
      <c r="P1084" s="17"/>
      <c r="Y1084" s="17"/>
      <c r="Z1084" s="17"/>
      <c r="AA1084" s="17"/>
      <c r="AL1084" s="17"/>
      <c r="AM1084" s="17"/>
      <c r="AN1084" s="17"/>
      <c r="AO1084" s="17"/>
    </row>
    <row r="1085" ht="17.25" customHeight="1">
      <c r="A1085" s="19">
        <v>201704.0</v>
      </c>
      <c r="B1085" s="26">
        <v>0.0114</v>
      </c>
      <c r="C1085" s="26">
        <v>0.006314</v>
      </c>
      <c r="D1085" s="27">
        <f t="shared" si="7"/>
        <v>-0.005086</v>
      </c>
      <c r="E1085" s="28">
        <f t="shared" ref="E1085:F1085" si="1095">LN(1+B1085)</f>
        <v>0.01133550966</v>
      </c>
      <c r="F1085" s="28">
        <f t="shared" si="1095"/>
        <v>0.006294150213</v>
      </c>
      <c r="G1085" s="27"/>
      <c r="H1085" s="27"/>
      <c r="I1085" s="28"/>
      <c r="J1085" s="28"/>
      <c r="K1085" s="28"/>
      <c r="L1085" s="28"/>
      <c r="M1085" s="29"/>
      <c r="N1085" s="17"/>
      <c r="O1085" s="17"/>
      <c r="P1085" s="17"/>
      <c r="Y1085" s="17"/>
      <c r="Z1085" s="17"/>
      <c r="AA1085" s="17"/>
      <c r="AL1085" s="17"/>
      <c r="AM1085" s="17"/>
      <c r="AN1085" s="17"/>
      <c r="AO1085" s="17"/>
    </row>
    <row r="1086" ht="17.25" customHeight="1">
      <c r="A1086" s="19">
        <v>201705.0</v>
      </c>
      <c r="B1086" s="26">
        <v>0.0112</v>
      </c>
      <c r="C1086" s="26">
        <v>-0.038611</v>
      </c>
      <c r="D1086" s="27">
        <f t="shared" si="7"/>
        <v>-0.049811</v>
      </c>
      <c r="E1086" s="28">
        <f t="shared" ref="E1086:F1086" si="1096">LN(1+B1086)</f>
        <v>0.01113774441</v>
      </c>
      <c r="F1086" s="28">
        <f t="shared" si="1096"/>
        <v>-0.03937616524</v>
      </c>
      <c r="G1086" s="27"/>
      <c r="H1086" s="27"/>
      <c r="I1086" s="28"/>
      <c r="J1086" s="28"/>
      <c r="K1086" s="28"/>
      <c r="L1086" s="28"/>
      <c r="M1086" s="29"/>
      <c r="N1086" s="17"/>
      <c r="O1086" s="17"/>
      <c r="P1086" s="17"/>
      <c r="Y1086" s="17"/>
      <c r="Z1086" s="17"/>
      <c r="AA1086" s="17"/>
      <c r="AL1086" s="17"/>
      <c r="AM1086" s="17"/>
      <c r="AN1086" s="17"/>
      <c r="AO1086" s="17"/>
    </row>
    <row r="1087" ht="17.25" customHeight="1">
      <c r="A1087" s="19">
        <v>201706.0</v>
      </c>
      <c r="B1087" s="26">
        <v>0.0084</v>
      </c>
      <c r="C1087" s="26">
        <v>0.034308</v>
      </c>
      <c r="D1087" s="27">
        <f t="shared" si="7"/>
        <v>0.025908</v>
      </c>
      <c r="E1087" s="28">
        <f t="shared" ref="E1087:F1087" si="1097">LN(1+B1087)</f>
        <v>0.008364916332</v>
      </c>
      <c r="F1087" s="28">
        <f t="shared" si="1097"/>
        <v>0.03373260407</v>
      </c>
      <c r="G1087" s="27"/>
      <c r="H1087" s="27"/>
      <c r="I1087" s="28"/>
      <c r="J1087" s="28"/>
      <c r="K1087" s="28"/>
      <c r="L1087" s="28"/>
      <c r="M1087" s="29"/>
      <c r="N1087" s="17"/>
      <c r="O1087" s="17"/>
      <c r="P1087" s="17"/>
      <c r="Y1087" s="17"/>
      <c r="Z1087" s="17"/>
      <c r="AA1087" s="17"/>
      <c r="AL1087" s="17"/>
      <c r="AM1087" s="17"/>
      <c r="AN1087" s="17"/>
      <c r="AO1087" s="17"/>
    </row>
    <row r="1088" ht="17.25" customHeight="1">
      <c r="A1088" s="19">
        <v>201707.0</v>
      </c>
      <c r="B1088" s="26">
        <v>0.0194</v>
      </c>
      <c r="C1088" s="26">
        <v>0.004881</v>
      </c>
      <c r="D1088" s="27">
        <f t="shared" si="7"/>
        <v>-0.014519</v>
      </c>
      <c r="E1088" s="28">
        <f t="shared" ref="E1088:F1088" si="1098">LN(1+B1088)</f>
        <v>0.01921421892</v>
      </c>
      <c r="F1088" s="28">
        <f t="shared" si="1098"/>
        <v>0.00486912654</v>
      </c>
      <c r="G1088" s="27"/>
      <c r="H1088" s="27"/>
      <c r="I1088" s="28"/>
      <c r="J1088" s="28"/>
      <c r="K1088" s="28"/>
      <c r="L1088" s="28"/>
      <c r="M1088" s="29"/>
      <c r="N1088" s="17"/>
      <c r="O1088" s="17"/>
      <c r="P1088" s="17"/>
      <c r="Y1088" s="17"/>
      <c r="Z1088" s="17"/>
      <c r="AA1088" s="17"/>
      <c r="AL1088" s="17"/>
      <c r="AM1088" s="17"/>
      <c r="AN1088" s="17"/>
      <c r="AO1088" s="17"/>
    </row>
    <row r="1089" ht="17.25" customHeight="1">
      <c r="A1089" s="19">
        <v>201708.0</v>
      </c>
      <c r="B1089" s="26">
        <v>0.0025</v>
      </c>
      <c r="C1089" s="26">
        <v>-0.023459</v>
      </c>
      <c r="D1089" s="27">
        <f t="shared" si="7"/>
        <v>-0.025959</v>
      </c>
      <c r="E1089" s="28">
        <f t="shared" ref="E1089:F1089" si="1099">LN(1+B1089)</f>
        <v>0.002496880199</v>
      </c>
      <c r="F1089" s="28">
        <f t="shared" si="1099"/>
        <v>-0.02373854286</v>
      </c>
      <c r="G1089" s="27"/>
      <c r="H1089" s="27"/>
      <c r="I1089" s="28"/>
      <c r="J1089" s="28"/>
      <c r="K1089" s="28"/>
      <c r="L1089" s="28"/>
      <c r="M1089" s="29"/>
      <c r="N1089" s="17"/>
      <c r="O1089" s="17"/>
      <c r="P1089" s="17"/>
      <c r="Y1089" s="17"/>
      <c r="Z1089" s="17"/>
      <c r="AA1089" s="17"/>
      <c r="AL1089" s="17"/>
      <c r="AM1089" s="17"/>
      <c r="AN1089" s="17"/>
      <c r="AO1089" s="17"/>
    </row>
    <row r="1090" ht="17.25" customHeight="1">
      <c r="A1090" s="19">
        <v>201709.0</v>
      </c>
      <c r="B1090" s="26">
        <v>0.026</v>
      </c>
      <c r="C1090" s="26">
        <v>0.083274</v>
      </c>
      <c r="D1090" s="27">
        <f t="shared" si="7"/>
        <v>0.057274</v>
      </c>
      <c r="E1090" s="28">
        <f t="shared" ref="E1090:F1090" si="1100">LN(1+B1090)</f>
        <v>0.02566774675</v>
      </c>
      <c r="F1090" s="28">
        <f t="shared" si="1100"/>
        <v>0.07998793694</v>
      </c>
      <c r="G1090" s="27"/>
      <c r="H1090" s="27"/>
      <c r="I1090" s="28"/>
      <c r="J1090" s="28"/>
      <c r="K1090" s="28"/>
      <c r="L1090" s="28"/>
      <c r="M1090" s="29"/>
      <c r="N1090" s="17"/>
      <c r="O1090" s="17"/>
      <c r="P1090" s="17"/>
      <c r="Y1090" s="17"/>
      <c r="Z1090" s="17"/>
      <c r="AA1090" s="17"/>
      <c r="AL1090" s="17"/>
      <c r="AM1090" s="17"/>
      <c r="AN1090" s="17"/>
      <c r="AO1090" s="17"/>
    </row>
    <row r="1091" ht="17.25" customHeight="1">
      <c r="A1091" s="19">
        <v>201710.0</v>
      </c>
      <c r="B1091" s="26">
        <v>0.0234</v>
      </c>
      <c r="C1091" s="26">
        <v>0.01005</v>
      </c>
      <c r="D1091" s="27">
        <f t="shared" si="7"/>
        <v>-0.01335</v>
      </c>
      <c r="E1091" s="28">
        <f t="shared" ref="E1091:F1091" si="1101">LN(1+B1091)</f>
        <v>0.02313041739</v>
      </c>
      <c r="F1091" s="28">
        <f t="shared" si="1101"/>
        <v>0.009999834578</v>
      </c>
      <c r="G1091" s="27"/>
      <c r="H1091" s="27"/>
      <c r="I1091" s="28"/>
      <c r="J1091" s="28"/>
      <c r="K1091" s="28"/>
      <c r="L1091" s="28"/>
      <c r="M1091" s="29"/>
      <c r="N1091" s="17"/>
      <c r="O1091" s="17"/>
      <c r="P1091" s="17"/>
      <c r="Y1091" s="17"/>
      <c r="Z1091" s="17"/>
      <c r="AA1091" s="17"/>
      <c r="AL1091" s="17"/>
      <c r="AM1091" s="17"/>
      <c r="AN1091" s="17"/>
      <c r="AO1091" s="17"/>
    </row>
    <row r="1092" ht="17.25" customHeight="1">
      <c r="A1092" s="19">
        <v>201711.0</v>
      </c>
      <c r="B1092" s="26">
        <v>0.032</v>
      </c>
      <c r="C1092" s="26">
        <v>0.027554</v>
      </c>
      <c r="D1092" s="27">
        <f t="shared" si="7"/>
        <v>-0.004446</v>
      </c>
      <c r="E1092" s="28">
        <f t="shared" ref="E1092:F1092" si="1102">LN(1+B1092)</f>
        <v>0.03149866706</v>
      </c>
      <c r="F1092" s="28">
        <f t="shared" si="1102"/>
        <v>0.02718122075</v>
      </c>
      <c r="G1092" s="27"/>
      <c r="H1092" s="27"/>
      <c r="I1092" s="28"/>
      <c r="J1092" s="28"/>
      <c r="K1092" s="28"/>
      <c r="L1092" s="28"/>
      <c r="M1092" s="29"/>
      <c r="N1092" s="17"/>
      <c r="O1092" s="17"/>
      <c r="P1092" s="17"/>
      <c r="Y1092" s="17"/>
      <c r="Z1092" s="17"/>
      <c r="AA1092" s="17"/>
      <c r="AL1092" s="17"/>
      <c r="AM1092" s="17"/>
      <c r="AN1092" s="17"/>
      <c r="AO1092" s="17"/>
    </row>
    <row r="1093" ht="17.25" customHeight="1">
      <c r="A1093" s="19">
        <v>201712.0</v>
      </c>
      <c r="B1093" s="26">
        <v>0.0115</v>
      </c>
      <c r="C1093" s="26">
        <v>1.49E-4</v>
      </c>
      <c r="D1093" s="27">
        <f t="shared" si="7"/>
        <v>-0.011351</v>
      </c>
      <c r="E1093" s="28">
        <f t="shared" ref="E1093:F1093" si="1103">LN(1+B1093)</f>
        <v>0.01143437763</v>
      </c>
      <c r="F1093" s="28">
        <f t="shared" si="1103"/>
        <v>0.0001489889006</v>
      </c>
      <c r="G1093" s="27"/>
      <c r="H1093" s="27"/>
      <c r="I1093" s="28"/>
      <c r="J1093" s="28"/>
      <c r="K1093" s="28"/>
      <c r="L1093" s="28"/>
      <c r="M1093" s="29"/>
      <c r="N1093" s="17"/>
      <c r="O1093" s="17"/>
      <c r="P1093" s="17"/>
      <c r="Y1093" s="17"/>
      <c r="Z1093" s="17"/>
      <c r="AA1093" s="17"/>
      <c r="AL1093" s="17"/>
      <c r="AM1093" s="17"/>
      <c r="AN1093" s="17"/>
      <c r="AO1093" s="17"/>
    </row>
    <row r="1094" ht="17.25" customHeight="1">
      <c r="A1094" s="19">
        <v>201801.0</v>
      </c>
      <c r="B1094" s="26">
        <v>0.0569</v>
      </c>
      <c r="C1094" s="26">
        <v>0.018416</v>
      </c>
      <c r="D1094" s="27">
        <f t="shared" si="7"/>
        <v>-0.038484</v>
      </c>
      <c r="E1094" s="28">
        <f t="shared" ref="E1094:F1094" si="1104">LN(1+B1094)</f>
        <v>0.05534009503</v>
      </c>
      <c r="F1094" s="28">
        <f t="shared" si="1104"/>
        <v>0.01824847906</v>
      </c>
      <c r="G1094" s="27"/>
      <c r="H1094" s="27"/>
      <c r="I1094" s="28"/>
      <c r="J1094" s="28"/>
      <c r="K1094" s="28"/>
      <c r="L1094" s="28"/>
      <c r="M1094" s="29"/>
      <c r="N1094" s="17"/>
      <c r="O1094" s="17"/>
      <c r="P1094" s="17"/>
      <c r="Y1094" s="17"/>
      <c r="Z1094" s="17"/>
      <c r="AA1094" s="17"/>
      <c r="AL1094" s="17"/>
      <c r="AM1094" s="17"/>
      <c r="AN1094" s="17"/>
      <c r="AO1094" s="17"/>
    </row>
    <row r="1095" ht="17.25" customHeight="1">
      <c r="A1095" s="19">
        <v>201802.0</v>
      </c>
      <c r="B1095" s="26">
        <v>-0.0354</v>
      </c>
      <c r="C1095" s="26">
        <v>-0.037139</v>
      </c>
      <c r="D1095" s="27">
        <f t="shared" si="7"/>
        <v>-0.001739</v>
      </c>
      <c r="E1095" s="28">
        <f t="shared" ref="E1095:F1095" si="1105">LN(1+B1095)</f>
        <v>-0.03604177135</v>
      </c>
      <c r="F1095" s="28">
        <f t="shared" si="1105"/>
        <v>-0.0378462182</v>
      </c>
      <c r="G1095" s="27"/>
      <c r="H1095" s="27"/>
      <c r="I1095" s="28"/>
      <c r="J1095" s="28"/>
      <c r="K1095" s="28"/>
      <c r="L1095" s="28"/>
      <c r="M1095" s="29"/>
      <c r="N1095" s="17"/>
      <c r="O1095" s="17"/>
      <c r="P1095" s="17"/>
      <c r="Y1095" s="17"/>
      <c r="Z1095" s="17"/>
      <c r="AA1095" s="17"/>
      <c r="AL1095" s="17"/>
      <c r="AM1095" s="17"/>
      <c r="AN1095" s="17"/>
      <c r="AO1095" s="17"/>
    </row>
    <row r="1096" ht="17.25" customHeight="1">
      <c r="A1096" s="19">
        <v>201803.0</v>
      </c>
      <c r="B1096" s="26">
        <v>-0.0224</v>
      </c>
      <c r="C1096" s="26">
        <v>0.019354</v>
      </c>
      <c r="D1096" s="27">
        <f t="shared" si="7"/>
        <v>0.041754</v>
      </c>
      <c r="E1096" s="28">
        <f t="shared" ref="E1096:F1096" si="1106">LN(1+B1096)</f>
        <v>-0.02265469056</v>
      </c>
      <c r="F1096" s="28">
        <f t="shared" si="1106"/>
        <v>0.01916909332</v>
      </c>
      <c r="G1096" s="27"/>
      <c r="H1096" s="27"/>
      <c r="I1096" s="28"/>
      <c r="J1096" s="28"/>
      <c r="K1096" s="28"/>
      <c r="L1096" s="28"/>
      <c r="M1096" s="29"/>
      <c r="N1096" s="17"/>
      <c r="O1096" s="17"/>
      <c r="P1096" s="17"/>
      <c r="Y1096" s="17"/>
      <c r="Z1096" s="17"/>
      <c r="AA1096" s="17"/>
      <c r="AL1096" s="17"/>
      <c r="AM1096" s="17"/>
      <c r="AN1096" s="17"/>
      <c r="AO1096" s="17"/>
    </row>
    <row r="1097" ht="17.25" customHeight="1">
      <c r="A1097" s="19">
        <v>201804.0</v>
      </c>
      <c r="B1097" s="26">
        <v>0.0042</v>
      </c>
      <c r="C1097" s="26">
        <v>0.024007</v>
      </c>
      <c r="D1097" s="27">
        <f t="shared" si="7"/>
        <v>0.019807</v>
      </c>
      <c r="E1097" s="28">
        <f t="shared" ref="E1097:F1097" si="1107">LN(1+B1097)</f>
        <v>0.004191204618</v>
      </c>
      <c r="F1097" s="28">
        <f t="shared" si="1107"/>
        <v>0.02372336253</v>
      </c>
      <c r="G1097" s="27"/>
      <c r="H1097" s="27"/>
      <c r="I1097" s="28"/>
      <c r="J1097" s="28"/>
      <c r="K1097" s="28"/>
      <c r="L1097" s="28"/>
      <c r="M1097" s="29"/>
      <c r="N1097" s="17"/>
      <c r="O1097" s="17"/>
      <c r="P1097" s="17"/>
      <c r="Y1097" s="17"/>
      <c r="Z1097" s="17"/>
      <c r="AA1097" s="17"/>
      <c r="AL1097" s="17"/>
      <c r="AM1097" s="17"/>
      <c r="AN1097" s="17"/>
      <c r="AO1097" s="17"/>
    </row>
    <row r="1098" ht="17.25" customHeight="1">
      <c r="A1098" s="19">
        <v>201805.0</v>
      </c>
      <c r="B1098" s="26">
        <v>0.0279</v>
      </c>
      <c r="C1098" s="26">
        <v>0.056984</v>
      </c>
      <c r="D1098" s="27">
        <f t="shared" si="7"/>
        <v>0.029084</v>
      </c>
      <c r="E1098" s="28">
        <f t="shared" ref="E1098:F1098" si="1108">LN(1+B1098)</f>
        <v>0.02751788604</v>
      </c>
      <c r="F1098" s="28">
        <f t="shared" si="1108"/>
        <v>0.05541956959</v>
      </c>
      <c r="G1098" s="27"/>
      <c r="H1098" s="27"/>
      <c r="I1098" s="28"/>
      <c r="J1098" s="28"/>
      <c r="K1098" s="28"/>
      <c r="L1098" s="28"/>
      <c r="M1098" s="29"/>
      <c r="N1098" s="17"/>
      <c r="O1098" s="17"/>
      <c r="P1098" s="17"/>
      <c r="Y1098" s="17"/>
      <c r="Z1098" s="17"/>
      <c r="AA1098" s="17"/>
      <c r="AL1098" s="17"/>
      <c r="AM1098" s="17"/>
      <c r="AN1098" s="17"/>
      <c r="AO1098" s="17"/>
    </row>
    <row r="1099" ht="17.25" customHeight="1">
      <c r="A1099" s="19">
        <v>201806.0</v>
      </c>
      <c r="B1099" s="26">
        <v>0.0062</v>
      </c>
      <c r="C1099" s="26">
        <v>0.006187</v>
      </c>
      <c r="D1099" s="27">
        <f t="shared" si="7"/>
        <v>-0.000013</v>
      </c>
      <c r="E1099" s="28">
        <f t="shared" ref="E1099:F1099" si="1109">LN(1+B1099)</f>
        <v>0.006180859075</v>
      </c>
      <c r="F1099" s="28">
        <f t="shared" si="1109"/>
        <v>0.006167939095</v>
      </c>
      <c r="G1099" s="27"/>
      <c r="H1099" s="27"/>
      <c r="I1099" s="28"/>
      <c r="J1099" s="28"/>
      <c r="K1099" s="28"/>
      <c r="L1099" s="28"/>
      <c r="M1099" s="29"/>
      <c r="N1099" s="17"/>
      <c r="O1099" s="17"/>
      <c r="P1099" s="17"/>
      <c r="Y1099" s="17"/>
      <c r="Z1099" s="17"/>
      <c r="AA1099" s="17"/>
      <c r="AL1099" s="17"/>
      <c r="AM1099" s="17"/>
      <c r="AN1099" s="17"/>
      <c r="AO1099" s="17"/>
    </row>
    <row r="1100" ht="17.25" customHeight="1">
      <c r="A1100" s="19">
        <v>201807.0</v>
      </c>
      <c r="B1100" s="26">
        <v>0.0335</v>
      </c>
      <c r="C1100" s="26">
        <v>0.010524</v>
      </c>
      <c r="D1100" s="27">
        <f t="shared" si="7"/>
        <v>-0.022976</v>
      </c>
      <c r="E1100" s="28">
        <f t="shared" ref="E1100:F1100" si="1110">LN(1+B1100)</f>
        <v>0.03295110014</v>
      </c>
      <c r="F1100" s="28">
        <f t="shared" si="1110"/>
        <v>0.0104690082</v>
      </c>
      <c r="G1100" s="27"/>
      <c r="H1100" s="27"/>
      <c r="I1100" s="28"/>
      <c r="J1100" s="28"/>
      <c r="K1100" s="28"/>
      <c r="L1100" s="28"/>
      <c r="M1100" s="29"/>
      <c r="N1100" s="17"/>
      <c r="O1100" s="17"/>
      <c r="P1100" s="17"/>
      <c r="Y1100" s="17"/>
      <c r="Z1100" s="17"/>
      <c r="AA1100" s="17"/>
      <c r="AL1100" s="17"/>
      <c r="AM1100" s="17"/>
      <c r="AN1100" s="17"/>
      <c r="AO1100" s="17"/>
    </row>
    <row r="1101" ht="17.25" customHeight="1">
      <c r="A1101" s="19">
        <v>201808.0</v>
      </c>
      <c r="B1101" s="26">
        <v>0.036</v>
      </c>
      <c r="C1101" s="26">
        <v>0.022897</v>
      </c>
      <c r="D1101" s="27">
        <f t="shared" si="7"/>
        <v>-0.013103</v>
      </c>
      <c r="E1101" s="28">
        <f t="shared" ref="E1101:F1101" si="1111">LN(1+B1101)</f>
        <v>0.03536714384</v>
      </c>
      <c r="F1101" s="28">
        <f t="shared" si="1111"/>
        <v>0.02263879764</v>
      </c>
      <c r="G1101" s="27"/>
      <c r="H1101" s="27"/>
      <c r="I1101" s="28"/>
      <c r="J1101" s="28"/>
      <c r="K1101" s="28"/>
      <c r="L1101" s="28"/>
      <c r="M1101" s="29"/>
      <c r="N1101" s="17"/>
      <c r="O1101" s="17"/>
      <c r="P1101" s="17"/>
      <c r="Y1101" s="17"/>
      <c r="Z1101" s="17"/>
      <c r="AA1101" s="17"/>
      <c r="AL1101" s="17"/>
      <c r="AM1101" s="17"/>
      <c r="AN1101" s="17"/>
      <c r="AO1101" s="17"/>
    </row>
    <row r="1102" ht="17.25" customHeight="1">
      <c r="A1102" s="19">
        <v>201809.0</v>
      </c>
      <c r="B1102" s="26">
        <v>0.0021</v>
      </c>
      <c r="C1102" s="26">
        <v>-0.028453</v>
      </c>
      <c r="D1102" s="27">
        <f t="shared" si="7"/>
        <v>-0.030553</v>
      </c>
      <c r="E1102" s="28">
        <f t="shared" ref="E1102:F1102" si="1112">LN(1+B1102)</f>
        <v>0.002097798082</v>
      </c>
      <c r="F1102" s="28">
        <f t="shared" si="1112"/>
        <v>-0.02886563254</v>
      </c>
      <c r="G1102" s="27"/>
      <c r="H1102" s="27"/>
      <c r="I1102" s="28"/>
      <c r="J1102" s="28"/>
      <c r="K1102" s="28"/>
      <c r="L1102" s="28"/>
      <c r="M1102" s="29"/>
      <c r="N1102" s="17"/>
      <c r="O1102" s="17"/>
      <c r="P1102" s="17"/>
      <c r="Y1102" s="17"/>
      <c r="Z1102" s="17"/>
      <c r="AA1102" s="17"/>
      <c r="AL1102" s="17"/>
      <c r="AM1102" s="17"/>
      <c r="AN1102" s="17"/>
      <c r="AO1102" s="17"/>
    </row>
    <row r="1103" ht="17.25" customHeight="1">
      <c r="A1103" s="19">
        <v>201810.0</v>
      </c>
      <c r="B1103" s="26">
        <v>-0.0749</v>
      </c>
      <c r="C1103" s="26">
        <v>-0.091791</v>
      </c>
      <c r="D1103" s="27">
        <f t="shared" si="7"/>
        <v>-0.016891</v>
      </c>
      <c r="E1103" s="28">
        <f t="shared" ref="E1103:F1103" si="1113">LN(1+B1103)</f>
        <v>-0.0778534392</v>
      </c>
      <c r="F1103" s="28">
        <f t="shared" si="1113"/>
        <v>-0.09628075066</v>
      </c>
      <c r="G1103" s="27"/>
      <c r="H1103" s="27"/>
      <c r="I1103" s="28"/>
      <c r="J1103" s="28"/>
      <c r="K1103" s="28"/>
      <c r="L1103" s="28"/>
      <c r="M1103" s="29"/>
      <c r="N1103" s="17"/>
      <c r="O1103" s="17"/>
      <c r="P1103" s="17"/>
      <c r="Y1103" s="17"/>
      <c r="Z1103" s="17"/>
      <c r="AA1103" s="17"/>
      <c r="AL1103" s="17"/>
      <c r="AM1103" s="17"/>
      <c r="AN1103" s="17"/>
      <c r="AO1103" s="17"/>
    </row>
    <row r="1104" ht="17.25" customHeight="1">
      <c r="A1104" s="19">
        <v>201811.0</v>
      </c>
      <c r="B1104" s="26">
        <v>0.0187</v>
      </c>
      <c r="C1104" s="26">
        <v>0.008349</v>
      </c>
      <c r="D1104" s="27">
        <f t="shared" si="7"/>
        <v>-0.010351</v>
      </c>
      <c r="E1104" s="28">
        <f t="shared" ref="E1104:F1104" si="1114">LN(1+B1104)</f>
        <v>0.01852730461</v>
      </c>
      <c r="F1104" s="28">
        <f t="shared" si="1114"/>
        <v>0.008314339884</v>
      </c>
      <c r="G1104" s="27"/>
      <c r="H1104" s="27"/>
      <c r="I1104" s="28"/>
      <c r="J1104" s="28"/>
      <c r="K1104" s="28"/>
      <c r="L1104" s="28"/>
      <c r="M1104" s="29"/>
      <c r="N1104" s="17"/>
      <c r="O1104" s="17"/>
      <c r="P1104" s="17"/>
      <c r="Y1104" s="17"/>
      <c r="Z1104" s="17"/>
      <c r="AA1104" s="17"/>
      <c r="AL1104" s="17"/>
      <c r="AM1104" s="17"/>
      <c r="AN1104" s="17"/>
      <c r="AO1104" s="17"/>
    </row>
    <row r="1105" ht="17.25" customHeight="1">
      <c r="A1105" s="19">
        <v>201812.0</v>
      </c>
      <c r="B1105" s="26">
        <v>-0.0937</v>
      </c>
      <c r="C1105" s="26">
        <v>-0.126489</v>
      </c>
      <c r="D1105" s="27">
        <f t="shared" si="7"/>
        <v>-0.032789</v>
      </c>
      <c r="E1105" s="28">
        <f t="shared" ref="E1105:F1105" si="1115">LN(1+B1105)</f>
        <v>-0.09838490192</v>
      </c>
      <c r="F1105" s="28">
        <f t="shared" si="1115"/>
        <v>-0.1352345565</v>
      </c>
      <c r="G1105" s="27"/>
      <c r="H1105" s="27"/>
      <c r="I1105" s="28"/>
      <c r="J1105" s="28"/>
      <c r="K1105" s="28"/>
      <c r="L1105" s="28"/>
      <c r="M1105" s="29"/>
      <c r="N1105" s="17"/>
      <c r="O1105" s="17"/>
      <c r="P1105" s="17"/>
      <c r="Y1105" s="17"/>
      <c r="Z1105" s="17"/>
      <c r="AA1105" s="17"/>
      <c r="AL1105" s="17"/>
      <c r="AM1105" s="17"/>
      <c r="AN1105" s="17"/>
      <c r="AO1105" s="17"/>
    </row>
    <row r="1106" ht="17.25" customHeight="1">
      <c r="A1106" s="19">
        <v>201901.0</v>
      </c>
      <c r="B1106" s="26">
        <v>0.0861</v>
      </c>
      <c r="C1106" s="26">
        <v>0.11043</v>
      </c>
      <c r="D1106" s="27">
        <f t="shared" si="7"/>
        <v>0.02433</v>
      </c>
      <c r="E1106" s="28">
        <f t="shared" ref="E1106:F1106" si="1116">LN(1+B1106)</f>
        <v>0.0825932983</v>
      </c>
      <c r="F1106" s="28">
        <f t="shared" si="1116"/>
        <v>0.1047473277</v>
      </c>
      <c r="G1106" s="27"/>
      <c r="H1106" s="27"/>
      <c r="I1106" s="28"/>
      <c r="J1106" s="28"/>
      <c r="K1106" s="28"/>
      <c r="L1106" s="28"/>
      <c r="M1106" s="29"/>
      <c r="N1106" s="17"/>
      <c r="O1106" s="17"/>
      <c r="P1106" s="17"/>
      <c r="Y1106" s="17"/>
      <c r="Z1106" s="17"/>
      <c r="AA1106" s="17"/>
      <c r="AL1106" s="17"/>
      <c r="AM1106" s="17"/>
      <c r="AN1106" s="17"/>
      <c r="AO1106" s="17"/>
    </row>
    <row r="1107" ht="17.25" customHeight="1">
      <c r="A1107" s="19">
        <v>201902.0</v>
      </c>
      <c r="B1107" s="26">
        <v>0.0358</v>
      </c>
      <c r="C1107" s="26">
        <v>0.03593</v>
      </c>
      <c r="D1107" s="27">
        <f t="shared" si="7"/>
        <v>0.00013</v>
      </c>
      <c r="E1107" s="28">
        <f t="shared" ref="E1107:F1107" si="1117">LN(1+B1107)</f>
        <v>0.03517407501</v>
      </c>
      <c r="F1107" s="28">
        <f t="shared" si="1117"/>
        <v>0.03529957399</v>
      </c>
      <c r="G1107" s="27"/>
      <c r="H1107" s="27"/>
      <c r="I1107" s="28"/>
      <c r="J1107" s="28"/>
      <c r="K1107" s="28"/>
      <c r="L1107" s="28"/>
      <c r="M1107" s="29"/>
      <c r="N1107" s="17"/>
      <c r="O1107" s="17"/>
      <c r="P1107" s="17"/>
      <c r="Y1107" s="17"/>
      <c r="Z1107" s="17"/>
      <c r="AA1107" s="17"/>
      <c r="AL1107" s="17"/>
      <c r="AM1107" s="17"/>
      <c r="AN1107" s="17"/>
      <c r="AO1107" s="17"/>
    </row>
    <row r="1108" ht="17.25" customHeight="1">
      <c r="A1108" s="19">
        <v>201903.0</v>
      </c>
      <c r="B1108" s="26">
        <v>0.0129</v>
      </c>
      <c r="C1108" s="26">
        <v>-0.042343</v>
      </c>
      <c r="D1108" s="27">
        <f t="shared" si="7"/>
        <v>-0.055243</v>
      </c>
      <c r="E1108" s="28">
        <f t="shared" ref="E1108:F1108" si="1118">LN(1+B1108)</f>
        <v>0.01281750371</v>
      </c>
      <c r="F1108" s="28">
        <f t="shared" si="1118"/>
        <v>-0.0432656027</v>
      </c>
      <c r="G1108" s="27"/>
      <c r="H1108" s="27"/>
      <c r="I1108" s="28"/>
      <c r="J1108" s="28"/>
      <c r="K1108" s="28"/>
      <c r="L1108" s="28"/>
      <c r="M1108" s="29"/>
      <c r="N1108" s="17"/>
      <c r="O1108" s="17"/>
      <c r="P1108" s="17"/>
      <c r="Y1108" s="17"/>
      <c r="Z1108" s="17"/>
      <c r="AA1108" s="17"/>
      <c r="AL1108" s="17"/>
      <c r="AM1108" s="17"/>
      <c r="AN1108" s="17"/>
      <c r="AO1108" s="17"/>
    </row>
    <row r="1109" ht="17.25" customHeight="1">
      <c r="A1109" s="19">
        <v>201904.0</v>
      </c>
      <c r="B1109" s="26">
        <v>0.0418</v>
      </c>
      <c r="C1109" s="26">
        <v>0.033032</v>
      </c>
      <c r="D1109" s="27">
        <f t="shared" si="7"/>
        <v>-0.008768</v>
      </c>
      <c r="E1109" s="28">
        <f t="shared" ref="E1109:F1109" si="1119">LN(1+B1109)</f>
        <v>0.04094998633</v>
      </c>
      <c r="F1109" s="28">
        <f t="shared" si="1119"/>
        <v>0.03249816739</v>
      </c>
      <c r="G1109" s="27"/>
      <c r="H1109" s="27"/>
      <c r="I1109" s="28"/>
      <c r="J1109" s="28"/>
      <c r="K1109" s="28"/>
      <c r="L1109" s="28"/>
      <c r="M1109" s="29"/>
      <c r="N1109" s="17"/>
      <c r="O1109" s="17"/>
      <c r="P1109" s="17"/>
      <c r="Y1109" s="17"/>
      <c r="Z1109" s="17"/>
      <c r="AA1109" s="17"/>
      <c r="AL1109" s="17"/>
      <c r="AM1109" s="17"/>
      <c r="AN1109" s="17"/>
      <c r="AO1109" s="17"/>
    </row>
    <row r="1110" ht="17.25" customHeight="1">
      <c r="A1110" s="19">
        <v>201905.0</v>
      </c>
      <c r="B1110" s="26">
        <v>-0.0673</v>
      </c>
      <c r="C1110" s="26">
        <v>-0.099139</v>
      </c>
      <c r="D1110" s="27">
        <f t="shared" si="7"/>
        <v>-0.031839</v>
      </c>
      <c r="E1110" s="28">
        <f t="shared" ref="E1110:F1110" si="1120">LN(1+B1110)</f>
        <v>-0.06967167325</v>
      </c>
      <c r="F1110" s="28">
        <f t="shared" si="1120"/>
        <v>-0.1044043063</v>
      </c>
      <c r="G1110" s="27"/>
      <c r="H1110" s="27"/>
      <c r="I1110" s="28"/>
      <c r="J1110" s="28"/>
      <c r="K1110" s="28"/>
      <c r="L1110" s="28"/>
      <c r="M1110" s="29"/>
      <c r="N1110" s="17"/>
      <c r="O1110" s="17"/>
      <c r="P1110" s="17"/>
      <c r="Y1110" s="17"/>
      <c r="Z1110" s="17"/>
      <c r="AA1110" s="17"/>
      <c r="AL1110" s="17"/>
      <c r="AM1110" s="17"/>
      <c r="AN1110" s="17"/>
      <c r="AO1110" s="17"/>
    </row>
    <row r="1111" ht="17.25" customHeight="1">
      <c r="A1111" s="19">
        <v>201906.0</v>
      </c>
      <c r="B1111" s="26">
        <v>0.0711</v>
      </c>
      <c r="C1111" s="26">
        <v>0.064702</v>
      </c>
      <c r="D1111" s="27">
        <f t="shared" si="7"/>
        <v>-0.006398</v>
      </c>
      <c r="E1111" s="28">
        <f t="shared" ref="E1111:F1111" si="1121">LN(1+B1111)</f>
        <v>0.06868615779</v>
      </c>
      <c r="F1111" s="28">
        <f t="shared" si="1121"/>
        <v>0.0626949478</v>
      </c>
      <c r="G1111" s="27"/>
      <c r="H1111" s="27"/>
      <c r="I1111" s="28"/>
      <c r="J1111" s="28"/>
      <c r="K1111" s="28"/>
      <c r="L1111" s="28"/>
      <c r="M1111" s="29"/>
      <c r="N1111" s="17"/>
      <c r="O1111" s="17"/>
      <c r="P1111" s="17"/>
      <c r="Y1111" s="17"/>
      <c r="Z1111" s="17"/>
      <c r="AA1111" s="17"/>
      <c r="AL1111" s="17"/>
      <c r="AM1111" s="17"/>
      <c r="AN1111" s="17"/>
      <c r="AO1111" s="17"/>
    </row>
    <row r="1112" ht="17.25" customHeight="1">
      <c r="A1112" s="19">
        <v>201907.0</v>
      </c>
      <c r="B1112" s="26">
        <v>0.0138</v>
      </c>
      <c r="C1112" s="26">
        <v>-0.006354</v>
      </c>
      <c r="D1112" s="27">
        <f t="shared" si="7"/>
        <v>-0.020154</v>
      </c>
      <c r="E1112" s="28">
        <f t="shared" ref="E1112:F1112" si="1122">LN(1+B1112)</f>
        <v>0.01370564706</v>
      </c>
      <c r="F1112" s="28">
        <f t="shared" si="1122"/>
        <v>-0.006374272578</v>
      </c>
      <c r="G1112" s="27"/>
      <c r="H1112" s="27"/>
      <c r="I1112" s="28"/>
      <c r="J1112" s="28"/>
      <c r="K1112" s="28"/>
      <c r="L1112" s="28"/>
      <c r="M1112" s="29"/>
      <c r="N1112" s="17"/>
      <c r="O1112" s="17"/>
      <c r="P1112" s="17"/>
      <c r="Y1112" s="17"/>
      <c r="Z1112" s="17"/>
      <c r="AA1112" s="17"/>
      <c r="AL1112" s="17"/>
      <c r="AM1112" s="17"/>
      <c r="AN1112" s="17"/>
      <c r="AO1112" s="17"/>
    </row>
    <row r="1113" ht="17.25" customHeight="1">
      <c r="A1113" s="19">
        <v>201908.0</v>
      </c>
      <c r="B1113" s="26">
        <v>-0.0242</v>
      </c>
      <c r="C1113" s="26">
        <v>-0.080943</v>
      </c>
      <c r="D1113" s="27">
        <f t="shared" si="7"/>
        <v>-0.056743</v>
      </c>
      <c r="E1113" s="28">
        <f t="shared" ref="E1113:F1113" si="1123">LN(1+B1113)</f>
        <v>-0.0244976316</v>
      </c>
      <c r="F1113" s="28">
        <f t="shared" si="1123"/>
        <v>-0.08440713461</v>
      </c>
      <c r="G1113" s="27"/>
      <c r="H1113" s="27"/>
      <c r="I1113" s="28"/>
      <c r="J1113" s="28"/>
      <c r="K1113" s="28"/>
      <c r="L1113" s="28"/>
      <c r="M1113" s="29"/>
      <c r="N1113" s="17"/>
      <c r="O1113" s="17"/>
      <c r="P1113" s="17"/>
      <c r="Y1113" s="17"/>
      <c r="Z1113" s="17"/>
      <c r="AA1113" s="17"/>
      <c r="AL1113" s="17"/>
      <c r="AM1113" s="17"/>
      <c r="AN1113" s="17"/>
      <c r="AO1113" s="17"/>
    </row>
    <row r="1114" ht="17.25" customHeight="1">
      <c r="A1114" s="19">
        <v>201909.0</v>
      </c>
      <c r="B1114" s="26">
        <v>0.0161</v>
      </c>
      <c r="C1114" s="26">
        <v>0.055556</v>
      </c>
      <c r="D1114" s="27">
        <f t="shared" si="7"/>
        <v>0.039456</v>
      </c>
      <c r="E1114" s="28">
        <f t="shared" ref="E1114:F1114" si="1124">LN(1+B1114)</f>
        <v>0.01597176951</v>
      </c>
      <c r="F1114" s="28">
        <f t="shared" si="1124"/>
        <v>0.05406764232</v>
      </c>
      <c r="G1114" s="27"/>
      <c r="H1114" s="27"/>
      <c r="I1114" s="28"/>
      <c r="J1114" s="28"/>
      <c r="K1114" s="28"/>
      <c r="L1114" s="28"/>
      <c r="M1114" s="29"/>
      <c r="N1114" s="17"/>
      <c r="O1114" s="17"/>
      <c r="P1114" s="17"/>
      <c r="Y1114" s="17"/>
      <c r="Z1114" s="17"/>
      <c r="AA1114" s="17"/>
      <c r="AL1114" s="17"/>
      <c r="AM1114" s="17"/>
      <c r="AN1114" s="17"/>
      <c r="AO1114" s="17"/>
    </row>
    <row r="1115" ht="17.25" customHeight="1">
      <c r="A1115" s="19">
        <v>201910.0</v>
      </c>
      <c r="B1115" s="26">
        <v>0.0222</v>
      </c>
      <c r="C1115" s="26">
        <v>0.006758</v>
      </c>
      <c r="D1115" s="27">
        <f t="shared" si="7"/>
        <v>-0.015442</v>
      </c>
      <c r="E1115" s="28">
        <f t="shared" ref="E1115:F1115" si="1125">LN(1+B1115)</f>
        <v>0.02195716735</v>
      </c>
      <c r="F1115" s="28">
        <f t="shared" si="1125"/>
        <v>0.00673526708</v>
      </c>
      <c r="G1115" s="27"/>
      <c r="H1115" s="27"/>
      <c r="I1115" s="28"/>
      <c r="J1115" s="28"/>
      <c r="K1115" s="28"/>
      <c r="L1115" s="28"/>
      <c r="M1115" s="29"/>
      <c r="N1115" s="17"/>
      <c r="O1115" s="17"/>
      <c r="P1115" s="17"/>
      <c r="Y1115" s="17"/>
      <c r="Z1115" s="17"/>
      <c r="AA1115" s="17"/>
      <c r="AL1115" s="17"/>
      <c r="AM1115" s="17"/>
      <c r="AN1115" s="17"/>
      <c r="AO1115" s="17"/>
    </row>
    <row r="1116" ht="17.25" customHeight="1">
      <c r="A1116" s="19">
        <v>201911.0</v>
      </c>
      <c r="B1116" s="26">
        <v>0.0399</v>
      </c>
      <c r="C1116" s="26">
        <v>0.035558</v>
      </c>
      <c r="D1116" s="27">
        <f t="shared" si="7"/>
        <v>-0.004342</v>
      </c>
      <c r="E1116" s="28">
        <f t="shared" ref="E1116:F1116" si="1126">LN(1+B1116)</f>
        <v>0.03912455468</v>
      </c>
      <c r="F1116" s="28">
        <f t="shared" si="1126"/>
        <v>0.03494041187</v>
      </c>
      <c r="G1116" s="27"/>
      <c r="H1116" s="27"/>
      <c r="I1116" s="28"/>
      <c r="J1116" s="28"/>
      <c r="K1116" s="28"/>
      <c r="L1116" s="28"/>
      <c r="M1116" s="29"/>
      <c r="N1116" s="17"/>
      <c r="O1116" s="17"/>
      <c r="P1116" s="17"/>
      <c r="Y1116" s="17"/>
      <c r="Z1116" s="17"/>
      <c r="AA1116" s="17"/>
      <c r="AL1116" s="17"/>
      <c r="AM1116" s="17"/>
      <c r="AN1116" s="17"/>
      <c r="AO1116" s="17"/>
    </row>
    <row r="1117" ht="17.25" customHeight="1">
      <c r="A1117" s="19">
        <v>201912.0</v>
      </c>
      <c r="B1117" s="26">
        <v>0.0291</v>
      </c>
      <c r="C1117" s="26">
        <v>0.047904</v>
      </c>
      <c r="D1117" s="27">
        <f t="shared" si="7"/>
        <v>0.018804</v>
      </c>
      <c r="E1117" s="28">
        <f t="shared" ref="E1117:F1117" si="1127">LN(1+B1117)</f>
        <v>0.02868463386</v>
      </c>
      <c r="F1117" s="28">
        <f t="shared" si="1127"/>
        <v>0.04679197865</v>
      </c>
      <c r="G1117" s="27"/>
      <c r="H1117" s="27"/>
      <c r="I1117" s="28"/>
      <c r="J1117" s="28"/>
      <c r="K1117" s="28"/>
      <c r="L1117" s="28"/>
      <c r="M1117" s="29"/>
      <c r="N1117" s="17"/>
      <c r="O1117" s="17"/>
      <c r="P1117" s="17"/>
      <c r="Y1117" s="17"/>
      <c r="Z1117" s="17"/>
      <c r="AA1117" s="17"/>
      <c r="AL1117" s="17"/>
      <c r="AM1117" s="17"/>
      <c r="AN1117" s="17"/>
      <c r="AO1117" s="17"/>
    </row>
    <row r="1118" ht="17.25" customHeight="1">
      <c r="A1118" s="19">
        <v>202001.0</v>
      </c>
      <c r="B1118" s="26">
        <v>2.0E-4</v>
      </c>
      <c r="C1118" s="26">
        <v>-0.082507</v>
      </c>
      <c r="D1118" s="27">
        <f t="shared" si="7"/>
        <v>-0.082707</v>
      </c>
      <c r="E1118" s="28">
        <f t="shared" ref="E1118:F1118" si="1128">LN(1+B1118)</f>
        <v>0.0001999800027</v>
      </c>
      <c r="F1118" s="28">
        <f t="shared" si="1128"/>
        <v>-0.08611032851</v>
      </c>
      <c r="G1118" s="27"/>
      <c r="H1118" s="27"/>
      <c r="I1118" s="28"/>
      <c r="J1118" s="28"/>
      <c r="K1118" s="28"/>
      <c r="L1118" s="28"/>
      <c r="M1118" s="29"/>
      <c r="N1118" s="17"/>
      <c r="O1118" s="17"/>
      <c r="P1118" s="17"/>
      <c r="Y1118" s="17"/>
      <c r="Z1118" s="17"/>
      <c r="AA1118" s="17"/>
      <c r="AL1118" s="17"/>
      <c r="AM1118" s="17"/>
      <c r="AN1118" s="17"/>
      <c r="AO1118" s="17"/>
    </row>
    <row r="1119" ht="17.25" customHeight="1">
      <c r="A1119" s="19">
        <v>202002.0</v>
      </c>
      <c r="B1119" s="26">
        <v>-0.0801</v>
      </c>
      <c r="C1119" s="26">
        <v>-0.099683</v>
      </c>
      <c r="D1119" s="27">
        <f t="shared" si="7"/>
        <v>-0.019583</v>
      </c>
      <c r="E1119" s="28">
        <f t="shared" ref="E1119:F1119" si="1129">LN(1+B1119)</f>
        <v>-0.0834903105</v>
      </c>
      <c r="F1119" s="28">
        <f t="shared" si="1129"/>
        <v>-0.1050083555</v>
      </c>
      <c r="G1119" s="27"/>
      <c r="H1119" s="27"/>
      <c r="I1119" s="28"/>
      <c r="J1119" s="28"/>
      <c r="K1119" s="28"/>
      <c r="L1119" s="28"/>
      <c r="M1119" s="29"/>
      <c r="N1119" s="17"/>
      <c r="O1119" s="17"/>
      <c r="P1119" s="17"/>
      <c r="Y1119" s="17"/>
      <c r="Z1119" s="17"/>
      <c r="AA1119" s="17"/>
      <c r="AL1119" s="17"/>
      <c r="AM1119" s="17"/>
      <c r="AN1119" s="17"/>
      <c r="AO1119" s="17"/>
    </row>
    <row r="1120" ht="17.25" customHeight="1">
      <c r="A1120" s="19">
        <v>202003.0</v>
      </c>
      <c r="B1120" s="26">
        <v>-0.1326</v>
      </c>
      <c r="C1120" s="26">
        <v>-0.280858</v>
      </c>
      <c r="D1120" s="27">
        <f t="shared" si="7"/>
        <v>-0.148258</v>
      </c>
      <c r="E1120" s="28">
        <f t="shared" ref="E1120:F1120" si="1130">LN(1+B1120)</f>
        <v>-0.1422550476</v>
      </c>
      <c r="F1120" s="28">
        <f t="shared" si="1130"/>
        <v>-0.3296964442</v>
      </c>
      <c r="G1120" s="27"/>
      <c r="H1120" s="27"/>
      <c r="I1120" s="28"/>
      <c r="J1120" s="28"/>
      <c r="K1120" s="28"/>
      <c r="L1120" s="28"/>
      <c r="M1120" s="29"/>
      <c r="N1120" s="17"/>
      <c r="O1120" s="17"/>
      <c r="P1120" s="17"/>
      <c r="Y1120" s="17"/>
      <c r="Z1120" s="17"/>
      <c r="AA1120" s="17"/>
      <c r="AL1120" s="17"/>
      <c r="AM1120" s="17"/>
      <c r="AN1120" s="17"/>
      <c r="AO1120" s="17"/>
    </row>
    <row r="1121" ht="17.25" customHeight="1">
      <c r="A1121" s="19">
        <v>202004.0</v>
      </c>
      <c r="B1121" s="26">
        <v>0.1365</v>
      </c>
      <c r="C1121" s="26">
        <v>0.156136</v>
      </c>
      <c r="D1121" s="27">
        <f t="shared" si="7"/>
        <v>0.019636</v>
      </c>
      <c r="E1121" s="28">
        <f t="shared" ref="E1121:F1121" si="1131">LN(1+B1121)</f>
        <v>0.1279533643</v>
      </c>
      <c r="F1121" s="28">
        <f t="shared" si="1131"/>
        <v>0.1450834104</v>
      </c>
      <c r="G1121" s="27"/>
      <c r="H1121" s="27"/>
      <c r="I1121" s="28"/>
      <c r="J1121" s="28"/>
      <c r="K1121" s="28"/>
      <c r="L1121" s="28"/>
      <c r="M1121" s="29"/>
      <c r="N1121" s="17"/>
      <c r="O1121" s="17"/>
      <c r="P1121" s="17"/>
      <c r="Y1121" s="17"/>
      <c r="Z1121" s="17"/>
      <c r="AA1121" s="17"/>
      <c r="AL1121" s="17"/>
      <c r="AM1121" s="17"/>
      <c r="AN1121" s="17"/>
      <c r="AO1121" s="17"/>
    </row>
    <row r="1122" ht="17.25" customHeight="1">
      <c r="A1122" s="19">
        <v>202005.0</v>
      </c>
      <c r="B1122" s="26">
        <v>0.0559</v>
      </c>
      <c r="C1122" s="26">
        <v>0.043045</v>
      </c>
      <c r="D1122" s="27">
        <f t="shared" si="7"/>
        <v>-0.012855</v>
      </c>
      <c r="E1122" s="28">
        <f t="shared" ref="E1122:F1122" si="1132">LN(1+B1122)</f>
        <v>0.05439348383</v>
      </c>
      <c r="F1122" s="28">
        <f t="shared" si="1132"/>
        <v>0.04214431986</v>
      </c>
      <c r="G1122" s="27"/>
      <c r="H1122" s="27"/>
      <c r="I1122" s="28"/>
      <c r="J1122" s="28"/>
      <c r="K1122" s="28"/>
      <c r="L1122" s="28"/>
      <c r="M1122" s="29"/>
      <c r="N1122" s="17"/>
      <c r="O1122" s="17"/>
      <c r="P1122" s="17"/>
      <c r="Y1122" s="17"/>
      <c r="Z1122" s="17"/>
      <c r="AA1122" s="17"/>
      <c r="AL1122" s="17"/>
      <c r="AM1122" s="17"/>
      <c r="AN1122" s="17"/>
      <c r="AO1122" s="17"/>
    </row>
    <row r="1123" ht="17.25" customHeight="1">
      <c r="A1123" s="19">
        <v>202006.0</v>
      </c>
      <c r="B1123" s="26">
        <v>0.0247</v>
      </c>
      <c r="C1123" s="26">
        <v>0.034828</v>
      </c>
      <c r="D1123" s="27">
        <f t="shared" si="7"/>
        <v>0.010128</v>
      </c>
      <c r="E1123" s="28">
        <f t="shared" ref="E1123:F1123" si="1133">LN(1+B1123)</f>
        <v>0.02439988682</v>
      </c>
      <c r="F1123" s="28">
        <f t="shared" si="1133"/>
        <v>0.03423522933</v>
      </c>
      <c r="G1123" s="27"/>
      <c r="H1123" s="27"/>
      <c r="I1123" s="28"/>
      <c r="J1123" s="28"/>
      <c r="K1123" s="28"/>
      <c r="L1123" s="28"/>
      <c r="M1123" s="29"/>
      <c r="N1123" s="17"/>
      <c r="O1123" s="17"/>
      <c r="P1123" s="17"/>
      <c r="Y1123" s="17"/>
      <c r="Z1123" s="17"/>
      <c r="AA1123" s="17"/>
      <c r="AL1123" s="17"/>
      <c r="AM1123" s="17"/>
      <c r="AN1123" s="17"/>
      <c r="AO1123" s="17"/>
    </row>
    <row r="1124" ht="17.25" customHeight="1">
      <c r="A1124" s="19">
        <v>202007.0</v>
      </c>
      <c r="B1124" s="26">
        <v>0.0578</v>
      </c>
      <c r="C1124" s="26">
        <v>0.026099</v>
      </c>
      <c r="D1124" s="27">
        <f t="shared" si="7"/>
        <v>-0.031701</v>
      </c>
      <c r="E1124" s="28">
        <f t="shared" ref="E1124:F1124" si="1134">LN(1+B1124)</f>
        <v>0.05619127965</v>
      </c>
      <c r="F1124" s="28">
        <f t="shared" si="1134"/>
        <v>0.02576423332</v>
      </c>
      <c r="G1124" s="27"/>
      <c r="H1124" s="27"/>
      <c r="I1124" s="28"/>
      <c r="J1124" s="28"/>
      <c r="K1124" s="28"/>
      <c r="L1124" s="28"/>
      <c r="M1124" s="29"/>
      <c r="N1124" s="17"/>
      <c r="O1124" s="17"/>
      <c r="P1124" s="17"/>
      <c r="Y1124" s="17"/>
      <c r="Z1124" s="17"/>
      <c r="AA1124" s="17"/>
      <c r="AL1124" s="17"/>
      <c r="AM1124" s="17"/>
      <c r="AN1124" s="17"/>
      <c r="AO1124" s="17"/>
    </row>
    <row r="1125" ht="17.25" customHeight="1">
      <c r="A1125" s="19">
        <v>202008.0</v>
      </c>
      <c r="B1125" s="26">
        <v>0.0764</v>
      </c>
      <c r="C1125" s="26">
        <v>0.053837</v>
      </c>
      <c r="D1125" s="27">
        <f t="shared" si="7"/>
        <v>-0.022563</v>
      </c>
      <c r="E1125" s="28">
        <f t="shared" ref="E1125:F1125" si="1135">LN(1+B1125)</f>
        <v>0.07362213987</v>
      </c>
      <c r="F1125" s="28">
        <f t="shared" si="1135"/>
        <v>0.0524377892</v>
      </c>
      <c r="G1125" s="27"/>
      <c r="H1125" s="27"/>
      <c r="I1125" s="28"/>
      <c r="J1125" s="28"/>
      <c r="K1125" s="28"/>
      <c r="L1125" s="28"/>
      <c r="M1125" s="29"/>
      <c r="N1125" s="17"/>
      <c r="O1125" s="17"/>
      <c r="P1125" s="17"/>
      <c r="Y1125" s="17"/>
      <c r="Z1125" s="17"/>
      <c r="AA1125" s="17"/>
      <c r="AL1125" s="17"/>
      <c r="AM1125" s="17"/>
      <c r="AN1125" s="17"/>
      <c r="AO1125" s="17"/>
    </row>
    <row r="1126" ht="17.25" customHeight="1">
      <c r="A1126" s="19">
        <v>202009.0</v>
      </c>
      <c r="B1126" s="26">
        <v>-0.0362</v>
      </c>
      <c r="C1126" s="26">
        <v>-0.058513</v>
      </c>
      <c r="D1126" s="27">
        <f t="shared" si="7"/>
        <v>-0.022313</v>
      </c>
      <c r="E1126" s="28">
        <f t="shared" ref="E1126:F1126" si="1136">LN(1+B1126)</f>
        <v>-0.03687147478</v>
      </c>
      <c r="F1126" s="28">
        <f t="shared" si="1136"/>
        <v>-0.06029473873</v>
      </c>
      <c r="G1126" s="27"/>
      <c r="H1126" s="27"/>
      <c r="I1126" s="28"/>
      <c r="J1126" s="28"/>
      <c r="K1126" s="28"/>
      <c r="L1126" s="28"/>
      <c r="M1126" s="29"/>
      <c r="N1126" s="17"/>
      <c r="O1126" s="17"/>
      <c r="P1126" s="17"/>
      <c r="Y1126" s="17"/>
      <c r="Z1126" s="17"/>
      <c r="AA1126" s="17"/>
      <c r="AL1126" s="17"/>
      <c r="AM1126" s="17"/>
      <c r="AN1126" s="17"/>
      <c r="AO1126" s="17"/>
    </row>
    <row r="1127" ht="17.25" customHeight="1">
      <c r="A1127" s="19">
        <v>202010.0</v>
      </c>
      <c r="B1127" s="26">
        <v>-0.0209</v>
      </c>
      <c r="C1127" s="26">
        <v>0.06257</v>
      </c>
      <c r="D1127" s="27">
        <f t="shared" si="7"/>
        <v>0.08347</v>
      </c>
      <c r="E1127" s="28">
        <f t="shared" ref="E1127:F1127" si="1137">LN(1+B1127)</f>
        <v>-0.02112149662</v>
      </c>
      <c r="F1127" s="28">
        <f t="shared" si="1137"/>
        <v>0.060690502</v>
      </c>
      <c r="G1127" s="27"/>
      <c r="H1127" s="27"/>
      <c r="I1127" s="28"/>
      <c r="J1127" s="28"/>
      <c r="K1127" s="28"/>
      <c r="L1127" s="28"/>
      <c r="M1127" s="29"/>
      <c r="N1127" s="17"/>
      <c r="O1127" s="17"/>
      <c r="P1127" s="17"/>
      <c r="Y1127" s="17"/>
      <c r="Z1127" s="17"/>
      <c r="AA1127" s="17"/>
      <c r="AL1127" s="17"/>
      <c r="AM1127" s="17"/>
      <c r="AN1127" s="17"/>
      <c r="AO1127" s="17"/>
    </row>
    <row r="1128" ht="17.25" customHeight="1">
      <c r="A1128" s="19">
        <v>202011.0</v>
      </c>
      <c r="B1128" s="26">
        <v>0.1248</v>
      </c>
      <c r="C1128" s="26">
        <v>0.195418</v>
      </c>
      <c r="D1128" s="27">
        <f t="shared" si="7"/>
        <v>0.070618</v>
      </c>
      <c r="E1128" s="28">
        <f t="shared" ref="E1128:F1128" si="1138">LN(1+B1128)</f>
        <v>0.1176052421</v>
      </c>
      <c r="F1128" s="28">
        <f t="shared" si="1138"/>
        <v>0.178495915</v>
      </c>
      <c r="G1128" s="27"/>
      <c r="H1128" s="27"/>
      <c r="I1128" s="28"/>
      <c r="J1128" s="28"/>
      <c r="K1128" s="28"/>
      <c r="L1128" s="28"/>
      <c r="M1128" s="29"/>
      <c r="N1128" s="17"/>
      <c r="O1128" s="17"/>
      <c r="P1128" s="17"/>
      <c r="Y1128" s="17"/>
      <c r="Z1128" s="17"/>
      <c r="AA1128" s="17"/>
      <c r="AL1128" s="17"/>
      <c r="AM1128" s="17"/>
      <c r="AN1128" s="17"/>
      <c r="AO1128" s="17"/>
    </row>
    <row r="1129" ht="17.25" customHeight="1">
      <c r="A1129" s="19">
        <v>202012.0</v>
      </c>
      <c r="B1129" s="26">
        <v>0.0464</v>
      </c>
      <c r="C1129" s="26">
        <v>0.084294</v>
      </c>
      <c r="D1129" s="27">
        <f t="shared" si="7"/>
        <v>0.037894</v>
      </c>
      <c r="E1129" s="28">
        <f t="shared" ref="E1129:F1129" si="1139">LN(1+B1129)</f>
        <v>0.04535570172</v>
      </c>
      <c r="F1129" s="28">
        <f t="shared" si="1139"/>
        <v>0.08092908396</v>
      </c>
      <c r="G1129" s="27"/>
      <c r="H1129" s="27"/>
      <c r="I1129" s="28"/>
      <c r="J1129" s="28"/>
      <c r="K1129" s="28"/>
      <c r="L1129" s="28"/>
      <c r="M1129" s="29"/>
      <c r="N1129" s="17"/>
      <c r="O1129" s="17"/>
      <c r="P1129" s="17"/>
      <c r="Y1129" s="17"/>
      <c r="Z1129" s="17"/>
      <c r="AA1129" s="17"/>
      <c r="AL1129" s="17"/>
      <c r="AM1129" s="17"/>
      <c r="AN1129" s="17"/>
      <c r="AO1129" s="17"/>
    </row>
    <row r="1130" ht="17.25" customHeight="1">
      <c r="A1130" s="19">
        <v>202101.0</v>
      </c>
      <c r="B1130" s="26">
        <v>-2.0E-4</v>
      </c>
      <c r="C1130" s="26">
        <v>0.106588</v>
      </c>
      <c r="D1130" s="27">
        <f t="shared" si="7"/>
        <v>0.106788</v>
      </c>
      <c r="E1130" s="28">
        <f t="shared" ref="E1130:F1130" si="1140">LN(1+B1130)</f>
        <v>-0.0002000200027</v>
      </c>
      <c r="F1130" s="28">
        <f t="shared" si="1140"/>
        <v>0.1012814074</v>
      </c>
      <c r="G1130" s="27"/>
      <c r="H1130" s="27"/>
      <c r="I1130" s="28"/>
      <c r="J1130" s="28"/>
      <c r="K1130" s="28"/>
      <c r="L1130" s="28"/>
      <c r="M1130" s="29"/>
      <c r="N1130" s="17"/>
      <c r="O1130" s="17"/>
      <c r="P1130" s="17"/>
      <c r="Y1130" s="17"/>
      <c r="Z1130" s="17"/>
      <c r="AA1130" s="17"/>
      <c r="AL1130" s="17"/>
      <c r="AM1130" s="17"/>
      <c r="AN1130" s="17"/>
      <c r="AO1130" s="17"/>
    </row>
    <row r="1131" ht="17.25" customHeight="1">
      <c r="A1131" s="19">
        <v>202102.0</v>
      </c>
      <c r="B1131" s="26">
        <v>0.0278</v>
      </c>
      <c r="C1131" s="26">
        <v>0.093402</v>
      </c>
      <c r="D1131" s="27">
        <f t="shared" si="7"/>
        <v>0.065602</v>
      </c>
      <c r="E1131" s="28">
        <f t="shared" ref="E1131:F1131" si="1141">LN(1+B1131)</f>
        <v>0.02742059558</v>
      </c>
      <c r="F1131" s="28">
        <f t="shared" si="1141"/>
        <v>0.08929393663</v>
      </c>
      <c r="G1131" s="27"/>
      <c r="H1131" s="27"/>
      <c r="I1131" s="28"/>
      <c r="J1131" s="28"/>
      <c r="K1131" s="28"/>
      <c r="L1131" s="28"/>
      <c r="M1131" s="29"/>
      <c r="N1131" s="17"/>
      <c r="O1131" s="17"/>
      <c r="P1131" s="17"/>
      <c r="Y1131" s="17"/>
      <c r="Z1131" s="17"/>
      <c r="AA1131" s="17"/>
      <c r="AL1131" s="17"/>
      <c r="AM1131" s="17"/>
      <c r="AN1131" s="17"/>
      <c r="AO1131" s="17"/>
    </row>
    <row r="1132" ht="17.25" customHeight="1">
      <c r="A1132" s="19">
        <v>202103.0</v>
      </c>
      <c r="B1132" s="26">
        <v>0.0308</v>
      </c>
      <c r="C1132" s="26">
        <v>0.071426</v>
      </c>
      <c r="D1132" s="27">
        <f t="shared" si="7"/>
        <v>0.040626</v>
      </c>
      <c r="E1132" s="28">
        <f t="shared" ref="E1132:F1132" si="1142">LN(1+B1132)</f>
        <v>0.0303351998</v>
      </c>
      <c r="F1132" s="28">
        <f t="shared" si="1142"/>
        <v>0.06899047148</v>
      </c>
      <c r="G1132" s="27"/>
      <c r="H1132" s="27"/>
      <c r="I1132" s="28"/>
      <c r="J1132" s="28"/>
      <c r="K1132" s="28"/>
      <c r="L1132" s="28"/>
      <c r="M1132" s="29"/>
      <c r="N1132" s="17"/>
      <c r="O1132" s="17"/>
      <c r="P1132" s="17"/>
      <c r="Y1132" s="17"/>
      <c r="Z1132" s="17"/>
      <c r="AA1132" s="17"/>
      <c r="AL1132" s="17"/>
      <c r="AM1132" s="17"/>
      <c r="AN1132" s="17"/>
      <c r="AO1132" s="17"/>
    </row>
    <row r="1133" ht="17.25" customHeight="1">
      <c r="A1133" s="19">
        <v>202104.0</v>
      </c>
      <c r="B1133" s="26">
        <v>0.0493</v>
      </c>
      <c r="C1133" s="26">
        <v>0.012553</v>
      </c>
      <c r="D1133" s="27">
        <f t="shared" si="7"/>
        <v>-0.036747</v>
      </c>
      <c r="E1133" s="28">
        <f t="shared" ref="E1133:F1133" si="1143">LN(1+B1133)</f>
        <v>0.04812327518</v>
      </c>
      <c r="F1133" s="28">
        <f t="shared" si="1143"/>
        <v>0.01247486431</v>
      </c>
      <c r="G1133" s="27"/>
      <c r="H1133" s="27"/>
      <c r="I1133" s="28"/>
      <c r="J1133" s="28"/>
      <c r="K1133" s="28"/>
      <c r="L1133" s="28"/>
      <c r="M1133" s="29"/>
      <c r="N1133" s="17"/>
      <c r="O1133" s="17"/>
      <c r="P1133" s="17"/>
      <c r="Y1133" s="17"/>
      <c r="Z1133" s="17"/>
      <c r="AA1133" s="17"/>
      <c r="AL1133" s="17"/>
      <c r="AM1133" s="17"/>
      <c r="AN1133" s="17"/>
      <c r="AO1133" s="17"/>
    </row>
    <row r="1134" ht="17.25" customHeight="1">
      <c r="A1134" s="19">
        <v>202105.0</v>
      </c>
      <c r="B1134" s="26">
        <v>0.0029</v>
      </c>
      <c r="C1134" s="26">
        <v>0.06088</v>
      </c>
      <c r="D1134" s="27">
        <f t="shared" si="7"/>
        <v>0.05798</v>
      </c>
      <c r="E1134" s="28">
        <f t="shared" ref="E1134:F1134" si="1144">LN(1+B1134)</f>
        <v>0.002895803112</v>
      </c>
      <c r="F1134" s="28">
        <f t="shared" si="1144"/>
        <v>0.05909875239</v>
      </c>
      <c r="G1134" s="27"/>
      <c r="H1134" s="27"/>
      <c r="I1134" s="28"/>
      <c r="J1134" s="28"/>
      <c r="K1134" s="28"/>
      <c r="L1134" s="28"/>
      <c r="M1134" s="29"/>
      <c r="N1134" s="17"/>
      <c r="O1134" s="17"/>
      <c r="P1134" s="17"/>
      <c r="Y1134" s="17"/>
      <c r="Z1134" s="17"/>
      <c r="AA1134" s="17"/>
      <c r="AL1134" s="17"/>
      <c r="AM1134" s="17"/>
      <c r="AN1134" s="17"/>
      <c r="AO1134" s="17"/>
    </row>
    <row r="1135" ht="17.25" customHeight="1">
      <c r="A1135" s="19">
        <v>202106.0</v>
      </c>
      <c r="B1135" s="26">
        <v>0.0275</v>
      </c>
      <c r="C1135" s="26">
        <v>-0.013884</v>
      </c>
      <c r="D1135" s="27">
        <f t="shared" si="7"/>
        <v>-0.041384</v>
      </c>
      <c r="E1135" s="28">
        <f t="shared" ref="E1135:F1135" si="1145">LN(1+B1135)</f>
        <v>0.02712866739</v>
      </c>
      <c r="F1135" s="28">
        <f t="shared" si="1145"/>
        <v>-0.01398128424</v>
      </c>
      <c r="G1135" s="27"/>
      <c r="H1135" s="27"/>
      <c r="I1135" s="28"/>
      <c r="J1135" s="28"/>
      <c r="K1135" s="28"/>
      <c r="L1135" s="28"/>
      <c r="M1135" s="29"/>
      <c r="N1135" s="17"/>
      <c r="O1135" s="17"/>
      <c r="P1135" s="17"/>
      <c r="Y1135" s="17"/>
      <c r="Z1135" s="17"/>
      <c r="AA1135" s="17"/>
      <c r="AL1135" s="17"/>
      <c r="AM1135" s="17"/>
      <c r="AN1135" s="17"/>
      <c r="AO1135" s="17"/>
    </row>
    <row r="1136" ht="17.25" customHeight="1">
      <c r="A1136" s="19">
        <v>202107.0</v>
      </c>
      <c r="B1136" s="26">
        <v>0.0127</v>
      </c>
      <c r="C1136" s="26">
        <v>-0.037369</v>
      </c>
      <c r="D1136" s="27">
        <f t="shared" si="7"/>
        <v>-0.050069</v>
      </c>
      <c r="E1136" s="28">
        <f t="shared" ref="E1136:F1136" si="1146">LN(1+B1136)</f>
        <v>0.01262003136</v>
      </c>
      <c r="F1136" s="28">
        <f t="shared" si="1146"/>
        <v>-0.03808511819</v>
      </c>
      <c r="G1136" s="27"/>
      <c r="H1136" s="27"/>
      <c r="I1136" s="28"/>
      <c r="J1136" s="28"/>
      <c r="K1136" s="28"/>
      <c r="L1136" s="28"/>
      <c r="M1136" s="29"/>
      <c r="N1136" s="17"/>
      <c r="O1136" s="17"/>
      <c r="P1136" s="17"/>
      <c r="Y1136" s="17"/>
      <c r="Z1136" s="17"/>
      <c r="AA1136" s="17"/>
      <c r="AL1136" s="17"/>
      <c r="AM1136" s="17"/>
      <c r="AN1136" s="17"/>
      <c r="AO1136" s="17"/>
    </row>
    <row r="1137" ht="17.25" customHeight="1">
      <c r="A1137" s="19">
        <v>202108.0</v>
      </c>
      <c r="B1137" s="26">
        <v>0.0291</v>
      </c>
      <c r="C1137" s="26">
        <v>0.027377</v>
      </c>
      <c r="D1137" s="27">
        <f t="shared" si="7"/>
        <v>-0.001723</v>
      </c>
      <c r="E1137" s="28">
        <f t="shared" ref="E1137:F1137" si="1147">LN(1+B1137)</f>
        <v>0.02868463386</v>
      </c>
      <c r="F1137" s="28">
        <f t="shared" si="1147"/>
        <v>0.02700895219</v>
      </c>
      <c r="G1137" s="27"/>
      <c r="H1137" s="27"/>
      <c r="I1137" s="28"/>
      <c r="J1137" s="28"/>
      <c r="K1137" s="28"/>
      <c r="L1137" s="28"/>
      <c r="M1137" s="29"/>
      <c r="N1137" s="17"/>
      <c r="O1137" s="17"/>
      <c r="P1137" s="17"/>
      <c r="Y1137" s="17"/>
      <c r="Z1137" s="17"/>
      <c r="AA1137" s="17"/>
      <c r="AL1137" s="17"/>
      <c r="AM1137" s="17"/>
      <c r="AN1137" s="17"/>
      <c r="AO1137" s="17"/>
    </row>
    <row r="1138" ht="17.25" customHeight="1">
      <c r="A1138" s="19">
        <v>202109.0</v>
      </c>
      <c r="B1138" s="26">
        <v>-0.0437</v>
      </c>
      <c r="C1138" s="26">
        <v>0.004742</v>
      </c>
      <c r="D1138" s="27">
        <f t="shared" si="7"/>
        <v>0.048442</v>
      </c>
      <c r="E1138" s="28">
        <f t="shared" ref="E1138:F1138" si="1148">LN(1+B1138)</f>
        <v>-0.04468360763</v>
      </c>
      <c r="F1138" s="28">
        <f t="shared" si="1148"/>
        <v>0.004730792136</v>
      </c>
      <c r="G1138" s="27"/>
      <c r="H1138" s="27"/>
      <c r="I1138" s="28"/>
      <c r="J1138" s="28"/>
      <c r="K1138" s="28"/>
      <c r="L1138" s="28"/>
      <c r="M1138" s="29"/>
      <c r="N1138" s="17"/>
      <c r="O1138" s="17"/>
      <c r="P1138" s="17"/>
      <c r="Y1138" s="17"/>
      <c r="Z1138" s="17"/>
      <c r="AA1138" s="17"/>
      <c r="AL1138" s="17"/>
      <c r="AM1138" s="17"/>
      <c r="AN1138" s="17"/>
      <c r="AO1138" s="17"/>
    </row>
    <row r="1139" ht="17.25" customHeight="1">
      <c r="A1139" s="19">
        <v>202110.0</v>
      </c>
      <c r="B1139" s="26">
        <v>0.0665</v>
      </c>
      <c r="C1139" s="26">
        <v>0.037675</v>
      </c>
      <c r="D1139" s="27">
        <f t="shared" si="7"/>
        <v>-0.028825</v>
      </c>
      <c r="E1139" s="28">
        <f t="shared" ref="E1139:F1139" si="1149">LN(1+B1139)</f>
        <v>0.06438225893</v>
      </c>
      <c r="F1139" s="28">
        <f t="shared" si="1149"/>
        <v>0.0369826336</v>
      </c>
      <c r="G1139" s="27"/>
      <c r="H1139" s="27"/>
      <c r="I1139" s="28"/>
      <c r="J1139" s="28"/>
      <c r="K1139" s="28"/>
      <c r="L1139" s="28"/>
      <c r="M1139" s="29"/>
      <c r="N1139" s="17"/>
      <c r="O1139" s="17"/>
      <c r="P1139" s="17"/>
      <c r="Y1139" s="17"/>
      <c r="Z1139" s="17"/>
      <c r="AA1139" s="17"/>
      <c r="AL1139" s="17"/>
      <c r="AM1139" s="17"/>
      <c r="AN1139" s="17"/>
      <c r="AO1139" s="17"/>
    </row>
    <row r="1140" ht="17.25" customHeight="1">
      <c r="A1140" s="19">
        <v>202111.0</v>
      </c>
      <c r="B1140" s="26">
        <v>-0.0155</v>
      </c>
      <c r="C1140" s="26">
        <v>-0.037745</v>
      </c>
      <c r="D1140" s="27">
        <f t="shared" si="7"/>
        <v>-0.022245</v>
      </c>
      <c r="E1140" s="28">
        <f t="shared" ref="E1140:F1140" si="1150">LN(1+B1140)</f>
        <v>-0.0156213809</v>
      </c>
      <c r="F1140" s="28">
        <f t="shared" si="1150"/>
        <v>-0.03847579068</v>
      </c>
      <c r="G1140" s="27"/>
      <c r="H1140" s="27"/>
      <c r="I1140" s="28"/>
      <c r="J1140" s="28"/>
      <c r="K1140" s="28"/>
      <c r="L1140" s="28"/>
      <c r="M1140" s="29"/>
      <c r="N1140" s="17"/>
      <c r="O1140" s="17"/>
      <c r="P1140" s="17"/>
      <c r="Y1140" s="17"/>
      <c r="Z1140" s="17"/>
      <c r="AA1140" s="17"/>
      <c r="AL1140" s="17"/>
      <c r="AM1140" s="17"/>
      <c r="AN1140" s="17"/>
      <c r="AO1140" s="17"/>
    </row>
    <row r="1141" ht="17.25" customHeight="1">
      <c r="A1141" s="19">
        <v>202112.0</v>
      </c>
      <c r="B1141" s="26">
        <v>0.0311</v>
      </c>
      <c r="C1141" s="26">
        <v>0.043967</v>
      </c>
      <c r="D1141" s="27">
        <f t="shared" si="7"/>
        <v>0.012867</v>
      </c>
      <c r="E1141" s="28">
        <f t="shared" ref="E1141:F1141" si="1151">LN(1+B1141)</f>
        <v>0.03062619354</v>
      </c>
      <c r="F1141" s="28">
        <f t="shared" si="1151"/>
        <v>0.04302787977</v>
      </c>
      <c r="G1141" s="27"/>
      <c r="H1141" s="27"/>
      <c r="I1141" s="28"/>
      <c r="J1141" s="28"/>
      <c r="K1141" s="28"/>
      <c r="L1141" s="28"/>
      <c r="M1141" s="29"/>
      <c r="N1141" s="17"/>
      <c r="O1141" s="17"/>
      <c r="P1141" s="17"/>
      <c r="Y1141" s="17"/>
      <c r="Z1141" s="17"/>
      <c r="AA1141" s="17"/>
      <c r="AL1141" s="17"/>
      <c r="AM1141" s="17"/>
      <c r="AN1141" s="17"/>
      <c r="AO1141" s="17"/>
    </row>
    <row r="1142" ht="17.25" customHeight="1">
      <c r="A1142" s="19">
        <v>202201.0</v>
      </c>
      <c r="B1142" s="26">
        <v>-0.0625</v>
      </c>
      <c r="C1142" s="26">
        <v>-0.009842</v>
      </c>
      <c r="D1142" s="27">
        <f t="shared" si="7"/>
        <v>0.052658</v>
      </c>
      <c r="E1142" s="28">
        <f t="shared" ref="E1142:F1142" si="1152">LN(1+B1142)</f>
        <v>-0.06453852114</v>
      </c>
      <c r="F1142" s="28">
        <f t="shared" si="1152"/>
        <v>-0.009890752628</v>
      </c>
      <c r="G1142" s="27"/>
      <c r="H1142" s="27"/>
      <c r="I1142" s="28"/>
      <c r="J1142" s="28"/>
      <c r="K1142" s="28"/>
      <c r="L1142" s="28"/>
      <c r="M1142" s="29"/>
      <c r="N1142" s="17"/>
      <c r="O1142" s="17"/>
      <c r="P1142" s="17"/>
      <c r="Y1142" s="17"/>
      <c r="Z1142" s="17"/>
      <c r="AA1142" s="17"/>
      <c r="AL1142" s="17"/>
      <c r="AM1142" s="17"/>
      <c r="AN1142" s="17"/>
      <c r="AO1142" s="17"/>
    </row>
    <row r="1143" ht="17.25" customHeight="1">
      <c r="A1143" s="19">
        <v>202202.0</v>
      </c>
      <c r="B1143" s="26">
        <v>-0.0229</v>
      </c>
      <c r="C1143" s="26">
        <v>0.022556</v>
      </c>
      <c r="D1143" s="27">
        <f t="shared" si="7"/>
        <v>0.045456</v>
      </c>
      <c r="E1143" s="28">
        <f t="shared" ref="E1143:F1143" si="1153">LN(1+B1143)</f>
        <v>-0.02316627803</v>
      </c>
      <c r="F1143" s="28">
        <f t="shared" si="1153"/>
        <v>0.02230537516</v>
      </c>
      <c r="G1143" s="27"/>
      <c r="H1143" s="27"/>
      <c r="I1143" s="28"/>
      <c r="J1143" s="28"/>
      <c r="K1143" s="28"/>
      <c r="L1143" s="28"/>
      <c r="M1143" s="29"/>
      <c r="N1143" s="17"/>
      <c r="O1143" s="17"/>
      <c r="P1143" s="17"/>
      <c r="Y1143" s="17"/>
      <c r="Z1143" s="17"/>
      <c r="AA1143" s="17"/>
      <c r="AL1143" s="17"/>
      <c r="AM1143" s="17"/>
      <c r="AN1143" s="17"/>
      <c r="AO1143" s="17"/>
    </row>
    <row r="1144" ht="17.25" customHeight="1">
      <c r="A1144" s="19">
        <v>202203.0</v>
      </c>
      <c r="B1144" s="26">
        <v>0.0306</v>
      </c>
      <c r="C1144" s="26">
        <v>0.005474</v>
      </c>
      <c r="D1144" s="27">
        <f t="shared" si="7"/>
        <v>-0.025126</v>
      </c>
      <c r="E1144" s="28">
        <f t="shared" ref="E1144:F1144" si="1154">LN(1+B1144)</f>
        <v>0.03014115691</v>
      </c>
      <c r="F1144" s="28">
        <f t="shared" si="1154"/>
        <v>0.005459072114</v>
      </c>
      <c r="G1144" s="27"/>
      <c r="H1144" s="27"/>
      <c r="I1144" s="28"/>
      <c r="J1144" s="28"/>
      <c r="K1144" s="28"/>
      <c r="L1144" s="28"/>
      <c r="M1144" s="29"/>
      <c r="N1144" s="17"/>
      <c r="O1144" s="17"/>
      <c r="P1144" s="17"/>
      <c r="Y1144" s="17"/>
      <c r="Z1144" s="17"/>
      <c r="AA1144" s="17"/>
      <c r="AL1144" s="17"/>
      <c r="AM1144" s="17"/>
      <c r="AN1144" s="17"/>
      <c r="AO1144" s="17"/>
    </row>
    <row r="1145" ht="17.25" customHeight="1">
      <c r="A1145" s="19">
        <v>202204.0</v>
      </c>
      <c r="B1145" s="26">
        <v>-0.0945</v>
      </c>
      <c r="C1145" s="26">
        <v>-0.055687</v>
      </c>
      <c r="D1145" s="27">
        <f t="shared" si="7"/>
        <v>0.038813</v>
      </c>
      <c r="E1145" s="28">
        <f t="shared" ref="E1145:F1145" si="1155">LN(1+B1145)</f>
        <v>-0.09926800166</v>
      </c>
      <c r="F1145" s="28">
        <f t="shared" si="1155"/>
        <v>-0.0572976</v>
      </c>
      <c r="G1145" s="27"/>
      <c r="H1145" s="27"/>
      <c r="I1145" s="28"/>
      <c r="J1145" s="28"/>
      <c r="K1145" s="28"/>
      <c r="L1145" s="28"/>
      <c r="M1145" s="29"/>
      <c r="N1145" s="17"/>
      <c r="O1145" s="17"/>
      <c r="P1145" s="17"/>
      <c r="Y1145" s="17"/>
      <c r="Z1145" s="17"/>
      <c r="AA1145" s="17"/>
      <c r="AL1145" s="17"/>
      <c r="AM1145" s="17"/>
      <c r="AN1145" s="17"/>
      <c r="AO1145" s="17"/>
    </row>
    <row r="1146" ht="17.25" customHeight="1">
      <c r="A1146" s="19">
        <v>202205.0</v>
      </c>
      <c r="B1146" s="26">
        <v>-0.0031</v>
      </c>
      <c r="C1146" s="26">
        <v>0.041623</v>
      </c>
      <c r="D1146" s="27">
        <f t="shared" si="7"/>
        <v>0.044723</v>
      </c>
      <c r="E1146" s="28">
        <f t="shared" ref="E1146:F1146" si="1156">LN(1+B1146)</f>
        <v>-0.003104814953</v>
      </c>
      <c r="F1146" s="28">
        <f t="shared" si="1156"/>
        <v>0.04078007364</v>
      </c>
      <c r="G1146" s="27"/>
      <c r="H1146" s="27"/>
      <c r="I1146" s="28"/>
      <c r="J1146" s="28"/>
      <c r="K1146" s="28"/>
      <c r="L1146" s="28"/>
      <c r="M1146" s="29"/>
      <c r="N1146" s="17"/>
      <c r="O1146" s="17"/>
      <c r="P1146" s="17"/>
      <c r="Y1146" s="17"/>
      <c r="Z1146" s="17"/>
      <c r="AA1146" s="17"/>
      <c r="AL1146" s="17"/>
      <c r="AM1146" s="17"/>
      <c r="AN1146" s="17"/>
      <c r="AO1146" s="17"/>
    </row>
    <row r="1147" ht="17.25" customHeight="1">
      <c r="A1147" s="19">
        <v>202206.0</v>
      </c>
      <c r="B1147" s="26">
        <v>-0.0837</v>
      </c>
      <c r="C1147" s="26">
        <v>-0.112118</v>
      </c>
      <c r="D1147" s="27">
        <f t="shared" si="7"/>
        <v>-0.028418</v>
      </c>
      <c r="E1147" s="28">
        <f t="shared" ref="E1147:F1147" si="1157">LN(1+B1147)</f>
        <v>-0.08741145701</v>
      </c>
      <c r="F1147" s="28">
        <f t="shared" si="1157"/>
        <v>-0.1189164277</v>
      </c>
      <c r="G1147" s="27"/>
      <c r="H1147" s="27"/>
      <c r="I1147" s="28"/>
      <c r="J1147" s="28"/>
      <c r="K1147" s="28"/>
      <c r="L1147" s="28"/>
      <c r="M1147" s="29"/>
      <c r="N1147" s="17"/>
      <c r="O1147" s="17"/>
      <c r="P1147" s="17"/>
      <c r="Y1147" s="17"/>
      <c r="Z1147" s="17"/>
      <c r="AA1147" s="17"/>
      <c r="AL1147" s="17"/>
      <c r="AM1147" s="17"/>
      <c r="AN1147" s="17"/>
      <c r="AO1147" s="17"/>
    </row>
    <row r="1148" ht="17.25" customHeight="1">
      <c r="A1148" s="19">
        <v>202207.0</v>
      </c>
      <c r="B1148" s="26">
        <v>0.0965</v>
      </c>
      <c r="C1148" s="26">
        <v>0.088137</v>
      </c>
      <c r="D1148" s="27">
        <f t="shared" si="7"/>
        <v>-0.008363</v>
      </c>
      <c r="E1148" s="28">
        <f t="shared" ref="E1148:F1148" si="1158">LN(1+B1148)</f>
        <v>0.09212328888</v>
      </c>
      <c r="F1148" s="28">
        <f t="shared" si="1158"/>
        <v>0.08446705962</v>
      </c>
      <c r="G1148" s="27"/>
      <c r="H1148" s="27"/>
      <c r="I1148" s="28"/>
      <c r="J1148" s="28"/>
      <c r="K1148" s="28"/>
      <c r="L1148" s="28"/>
      <c r="M1148" s="29"/>
      <c r="N1148" s="17"/>
      <c r="O1148" s="17"/>
      <c r="P1148" s="17"/>
      <c r="Y1148" s="17"/>
      <c r="Z1148" s="17"/>
      <c r="AA1148" s="17"/>
      <c r="AL1148" s="17"/>
      <c r="AM1148" s="17"/>
      <c r="AN1148" s="17"/>
      <c r="AO1148" s="17"/>
    </row>
    <row r="1149" ht="17.25" customHeight="1">
      <c r="A1149" s="19">
        <v>202208.0</v>
      </c>
      <c r="B1149" s="26">
        <v>-0.0358</v>
      </c>
      <c r="C1149" s="26">
        <v>-0.022809</v>
      </c>
      <c r="D1149" s="27">
        <f t="shared" si="7"/>
        <v>0.012991</v>
      </c>
      <c r="E1149" s="28">
        <f t="shared" ref="E1149:F1149" si="1159">LN(1+B1149)</f>
        <v>-0.03645653701</v>
      </c>
      <c r="F1149" s="28">
        <f t="shared" si="1159"/>
        <v>-0.02307314963</v>
      </c>
      <c r="G1149" s="27"/>
      <c r="H1149" s="27"/>
      <c r="I1149" s="28"/>
      <c r="J1149" s="28"/>
      <c r="K1149" s="28"/>
      <c r="L1149" s="28"/>
      <c r="M1149" s="29"/>
      <c r="N1149" s="17"/>
      <c r="O1149" s="17"/>
      <c r="P1149" s="17"/>
      <c r="Y1149" s="17"/>
      <c r="Z1149" s="17"/>
      <c r="AA1149" s="17"/>
      <c r="AL1149" s="17"/>
      <c r="AM1149" s="17"/>
      <c r="AN1149" s="17"/>
      <c r="AO1149" s="17"/>
    </row>
    <row r="1150" ht="17.25" customHeight="1">
      <c r="A1150" s="19">
        <v>202209.0</v>
      </c>
      <c r="B1150" s="26">
        <v>-0.0916</v>
      </c>
      <c r="C1150" s="26">
        <v>-0.098432</v>
      </c>
      <c r="D1150" s="27">
        <f t="shared" si="7"/>
        <v>-0.006832</v>
      </c>
      <c r="E1150" s="28">
        <f t="shared" ref="E1150:F1150" si="1160">LN(1+B1150)</f>
        <v>-0.09607046875</v>
      </c>
      <c r="F1150" s="28">
        <f t="shared" si="1160"/>
        <v>-0.1036198093</v>
      </c>
      <c r="G1150" s="27"/>
      <c r="H1150" s="27"/>
      <c r="I1150" s="28"/>
      <c r="J1150" s="28"/>
      <c r="K1150" s="28"/>
      <c r="L1150" s="28"/>
      <c r="M1150" s="29"/>
      <c r="N1150" s="17"/>
      <c r="O1150" s="17"/>
      <c r="P1150" s="17"/>
      <c r="Y1150" s="17"/>
      <c r="Z1150" s="17"/>
      <c r="AA1150" s="17"/>
      <c r="AL1150" s="17"/>
      <c r="AM1150" s="17"/>
      <c r="AN1150" s="17"/>
      <c r="AO1150" s="17"/>
    </row>
    <row r="1151" ht="17.25" customHeight="1">
      <c r="A1151" s="19">
        <v>202210.0</v>
      </c>
      <c r="B1151" s="26">
        <v>0.0806</v>
      </c>
      <c r="C1151" s="26">
        <v>0.139022</v>
      </c>
      <c r="D1151" s="27">
        <f t="shared" si="7"/>
        <v>0.058422</v>
      </c>
      <c r="E1151" s="28">
        <f t="shared" ref="E1151:F1151" si="1161">LN(1+B1151)</f>
        <v>0.07751644243</v>
      </c>
      <c r="F1151" s="28">
        <f t="shared" si="1161"/>
        <v>0.1301699995</v>
      </c>
      <c r="G1151" s="27"/>
      <c r="H1151" s="27"/>
      <c r="I1151" s="28"/>
      <c r="J1151" s="28"/>
      <c r="K1151" s="28"/>
      <c r="L1151" s="28"/>
      <c r="M1151" s="29"/>
      <c r="N1151" s="17"/>
      <c r="O1151" s="17"/>
      <c r="P1151" s="17"/>
      <c r="Y1151" s="17"/>
      <c r="Z1151" s="17"/>
      <c r="AA1151" s="17"/>
      <c r="AL1151" s="17"/>
      <c r="AM1151" s="17"/>
      <c r="AN1151" s="17"/>
      <c r="AO1151" s="17"/>
    </row>
    <row r="1152" ht="17.25" customHeight="1">
      <c r="A1152" s="19">
        <v>202211.0</v>
      </c>
      <c r="B1152" s="26">
        <v>0.0489</v>
      </c>
      <c r="C1152" s="26">
        <v>0.025892</v>
      </c>
      <c r="D1152" s="27">
        <f t="shared" si="7"/>
        <v>-0.023008</v>
      </c>
      <c r="E1152" s="28">
        <f t="shared" ref="E1152:F1152" si="1162">LN(1+B1152)</f>
        <v>0.04774199599</v>
      </c>
      <c r="F1152" s="28">
        <f t="shared" si="1162"/>
        <v>0.02556247805</v>
      </c>
      <c r="G1152" s="27"/>
      <c r="H1152" s="27"/>
      <c r="I1152" s="28"/>
      <c r="J1152" s="28"/>
      <c r="K1152" s="28"/>
      <c r="L1152" s="28"/>
      <c r="M1152" s="29"/>
      <c r="N1152" s="17"/>
      <c r="O1152" s="17"/>
      <c r="P1152" s="17"/>
      <c r="Y1152" s="17"/>
      <c r="Z1152" s="17"/>
      <c r="AA1152" s="17"/>
      <c r="AL1152" s="17"/>
      <c r="AM1152" s="17"/>
      <c r="AN1152" s="17"/>
      <c r="AO1152" s="17"/>
    </row>
    <row r="1153" ht="17.25" customHeight="1">
      <c r="A1153" s="19">
        <v>202212.0</v>
      </c>
      <c r="B1153" s="26">
        <v>-0.0608</v>
      </c>
      <c r="C1153" s="26">
        <v>-0.054443</v>
      </c>
      <c r="D1153" s="27">
        <f t="shared" si="7"/>
        <v>0.006357</v>
      </c>
      <c r="E1153" s="28">
        <f t="shared" ref="E1153:F1153" si="1163">LN(1+B1153)</f>
        <v>-0.06272682991</v>
      </c>
      <c r="F1153" s="28">
        <f t="shared" si="1163"/>
        <v>-0.05598110714</v>
      </c>
      <c r="G1153" s="27"/>
      <c r="H1153" s="27"/>
      <c r="I1153" s="28"/>
      <c r="J1153" s="28"/>
      <c r="K1153" s="28"/>
      <c r="L1153" s="28"/>
      <c r="M1153" s="29"/>
      <c r="N1153" s="17"/>
      <c r="O1153" s="17"/>
      <c r="P1153" s="17"/>
      <c r="Y1153" s="17"/>
      <c r="Z1153" s="17"/>
      <c r="AA1153" s="17"/>
      <c r="AL1153" s="17"/>
      <c r="AM1153" s="17"/>
      <c r="AN1153" s="17"/>
      <c r="AO1153" s="17"/>
    </row>
    <row r="1154" ht="17.25" customHeight="1">
      <c r="A1154" s="19">
        <v>202301.0</v>
      </c>
      <c r="B1154" s="15">
        <v>0.07</v>
      </c>
      <c r="C1154" s="26">
        <v>0.082221</v>
      </c>
      <c r="D1154" s="27">
        <f t="shared" si="7"/>
        <v>0.012221</v>
      </c>
      <c r="E1154" s="28">
        <f t="shared" ref="E1154:F1154" si="1164">LN(1+B1154)</f>
        <v>0.06765864847</v>
      </c>
      <c r="F1154" s="28">
        <f t="shared" si="1164"/>
        <v>0.07901541095</v>
      </c>
      <c r="G1154" s="27"/>
      <c r="H1154" s="27"/>
      <c r="I1154" s="28"/>
      <c r="J1154" s="28"/>
      <c r="K1154" s="28"/>
      <c r="L1154" s="28"/>
      <c r="M1154" s="29"/>
      <c r="N1154" s="17"/>
      <c r="O1154" s="17"/>
      <c r="P1154" s="17"/>
      <c r="Y1154" s="17"/>
      <c r="Z1154" s="17"/>
      <c r="AA1154" s="17"/>
      <c r="AL1154" s="17"/>
      <c r="AM1154" s="17"/>
      <c r="AN1154" s="17"/>
      <c r="AO1154" s="17"/>
    </row>
    <row r="1155" ht="17.25" customHeight="1">
      <c r="A1155" s="19">
        <v>202302.0</v>
      </c>
      <c r="B1155" s="26">
        <v>-0.0224</v>
      </c>
      <c r="C1155" s="26">
        <v>-0.01742</v>
      </c>
      <c r="D1155" s="27">
        <f t="shared" si="7"/>
        <v>0.00498</v>
      </c>
      <c r="E1155" s="28">
        <f t="shared" ref="E1155:F1155" si="1165">LN(1+B1155)</f>
        <v>-0.02265469056</v>
      </c>
      <c r="F1155" s="28">
        <f t="shared" si="1165"/>
        <v>-0.01757351362</v>
      </c>
      <c r="G1155" s="27"/>
      <c r="H1155" s="27"/>
      <c r="I1155" s="28"/>
      <c r="J1155" s="28"/>
      <c r="K1155" s="28"/>
      <c r="L1155" s="28"/>
      <c r="M1155" s="29"/>
      <c r="N1155" s="17"/>
      <c r="O1155" s="17"/>
      <c r="P1155" s="17"/>
      <c r="Y1155" s="17"/>
      <c r="Z1155" s="17"/>
      <c r="AA1155" s="17"/>
      <c r="AL1155" s="17"/>
      <c r="AM1155" s="17"/>
      <c r="AN1155" s="17"/>
      <c r="AO1155" s="17"/>
    </row>
    <row r="1156" ht="17.25" customHeight="1">
      <c r="A1156" s="19">
        <v>202303.0</v>
      </c>
      <c r="B1156" s="26">
        <v>0.0287</v>
      </c>
      <c r="C1156" s="26">
        <v>-0.091463</v>
      </c>
      <c r="D1156" s="27">
        <f t="shared" si="7"/>
        <v>-0.120163</v>
      </c>
      <c r="E1156" s="28">
        <f t="shared" ref="E1156:F1156" si="1166">LN(1+B1156)</f>
        <v>0.02829586915</v>
      </c>
      <c r="F1156" s="28">
        <f t="shared" si="1166"/>
        <v>-0.0959196655</v>
      </c>
      <c r="G1156" s="27"/>
      <c r="H1156" s="27"/>
      <c r="I1156" s="28"/>
      <c r="J1156" s="28"/>
      <c r="K1156" s="28"/>
      <c r="L1156" s="28"/>
      <c r="M1156" s="29"/>
      <c r="N1156" s="17"/>
      <c r="O1156" s="17"/>
      <c r="P1156" s="17"/>
      <c r="Y1156" s="17"/>
      <c r="Z1156" s="17"/>
      <c r="AA1156" s="17"/>
      <c r="AL1156" s="17"/>
      <c r="AM1156" s="17"/>
      <c r="AN1156" s="17"/>
      <c r="AO1156" s="17"/>
    </row>
    <row r="1157" ht="17.25" customHeight="1">
      <c r="A1157" s="19">
        <v>202304.0</v>
      </c>
      <c r="B1157" s="26">
        <v>0.0096</v>
      </c>
      <c r="C1157" s="26">
        <v>-0.025465</v>
      </c>
      <c r="D1157" s="27">
        <f t="shared" si="7"/>
        <v>-0.035065</v>
      </c>
      <c r="E1157" s="28">
        <f t="shared" ref="E1157:F1157" si="1167">LN(1+B1157)</f>
        <v>0.009554212805</v>
      </c>
      <c r="F1157" s="28">
        <f t="shared" si="1167"/>
        <v>-0.02579484483</v>
      </c>
      <c r="G1157" s="27"/>
      <c r="H1157" s="27"/>
      <c r="I1157" s="28"/>
      <c r="J1157" s="28"/>
      <c r="K1157" s="28"/>
      <c r="L1157" s="28"/>
      <c r="M1157" s="29"/>
      <c r="N1157" s="17"/>
      <c r="O1157" s="17"/>
      <c r="P1157" s="17"/>
      <c r="Y1157" s="17"/>
      <c r="Z1157" s="17"/>
      <c r="AA1157" s="17"/>
      <c r="AL1157" s="17"/>
      <c r="AM1157" s="17"/>
      <c r="AN1157" s="17"/>
      <c r="AO1157" s="17"/>
    </row>
    <row r="1158" ht="17.25" customHeight="1">
      <c r="A1158" s="19">
        <v>202305.0</v>
      </c>
      <c r="B1158" s="26">
        <v>0.0071</v>
      </c>
      <c r="C1158" s="26">
        <v>-0.043405</v>
      </c>
      <c r="D1158" s="27">
        <f t="shared" si="7"/>
        <v>-0.050505</v>
      </c>
      <c r="E1158" s="28">
        <f t="shared" ref="E1158:F1158" si="1168">LN(1+B1158)</f>
        <v>0.007074913672</v>
      </c>
      <c r="F1158" s="28">
        <f t="shared" si="1168"/>
        <v>-0.04437517459</v>
      </c>
      <c r="G1158" s="27"/>
      <c r="H1158" s="27"/>
      <c r="I1158" s="28"/>
      <c r="J1158" s="28"/>
      <c r="K1158" s="28"/>
      <c r="L1158" s="28"/>
      <c r="M1158" s="29"/>
      <c r="N1158" s="17"/>
      <c r="O1158" s="17"/>
      <c r="P1158" s="17"/>
      <c r="Y1158" s="17"/>
      <c r="Z1158" s="17"/>
      <c r="AA1158" s="17"/>
      <c r="AL1158" s="17"/>
      <c r="AM1158" s="17"/>
      <c r="AN1158" s="17"/>
      <c r="AO1158" s="17"/>
    </row>
    <row r="1159" ht="17.25" customHeight="1">
      <c r="A1159" s="19">
        <v>202306.0</v>
      </c>
      <c r="B1159" s="26">
        <v>0.0686</v>
      </c>
      <c r="C1159" s="26">
        <v>0.081968</v>
      </c>
      <c r="D1159" s="27">
        <f t="shared" si="7"/>
        <v>0.013368</v>
      </c>
      <c r="E1159" s="28">
        <f t="shared" ref="E1159:F1159" si="1169">LN(1+B1159)</f>
        <v>0.06634938054</v>
      </c>
      <c r="F1159" s="28">
        <f t="shared" si="1169"/>
        <v>0.07878160513</v>
      </c>
      <c r="G1159" s="27"/>
      <c r="H1159" s="27"/>
      <c r="I1159" s="28"/>
      <c r="J1159" s="28"/>
      <c r="K1159" s="28"/>
      <c r="L1159" s="28"/>
      <c r="M1159" s="29"/>
      <c r="N1159" s="17"/>
      <c r="O1159" s="17"/>
      <c r="P1159" s="17"/>
      <c r="Y1159" s="17"/>
      <c r="Z1159" s="17"/>
      <c r="AA1159" s="17"/>
      <c r="AL1159" s="17"/>
      <c r="AM1159" s="17"/>
      <c r="AN1159" s="17"/>
      <c r="AO1159" s="17"/>
    </row>
    <row r="1160" ht="17.25" customHeight="1">
      <c r="A1160" s="19">
        <v>202307.0</v>
      </c>
      <c r="B1160" s="26">
        <v>0.0366</v>
      </c>
      <c r="C1160" s="26">
        <v>0.092491</v>
      </c>
      <c r="D1160" s="27">
        <f t="shared" si="7"/>
        <v>0.055891</v>
      </c>
      <c r="E1160" s="28">
        <f t="shared" ref="E1160:F1160" si="1170">LN(1+B1160)</f>
        <v>0.03594612677</v>
      </c>
      <c r="F1160" s="28">
        <f t="shared" si="1170"/>
        <v>0.08846040997</v>
      </c>
      <c r="G1160" s="27"/>
      <c r="H1160" s="27"/>
      <c r="I1160" s="28"/>
      <c r="J1160" s="28"/>
      <c r="K1160" s="28"/>
      <c r="L1160" s="28"/>
      <c r="M1160" s="29"/>
      <c r="N1160" s="17"/>
      <c r="O1160" s="17"/>
      <c r="P1160" s="17"/>
      <c r="Y1160" s="17"/>
      <c r="Z1160" s="17"/>
      <c r="AA1160" s="17"/>
      <c r="AL1160" s="17"/>
      <c r="AM1160" s="17"/>
      <c r="AN1160" s="17"/>
      <c r="AO1160" s="17"/>
    </row>
    <row r="1161" ht="17.25" customHeight="1">
      <c r="A1161" s="19">
        <v>202308.0</v>
      </c>
      <c r="B1161" s="26">
        <v>-0.0194</v>
      </c>
      <c r="C1161" s="26">
        <v>-0.054211</v>
      </c>
      <c r="D1161" s="27">
        <f t="shared" si="7"/>
        <v>-0.034811</v>
      </c>
      <c r="E1161" s="28">
        <f t="shared" ref="E1161:F1161" si="1171">LN(1+B1161)</f>
        <v>-0.01959064977</v>
      </c>
      <c r="F1161" s="28">
        <f t="shared" si="1171"/>
        <v>-0.05573577921</v>
      </c>
      <c r="G1161" s="27"/>
      <c r="H1161" s="27"/>
      <c r="I1161" s="28"/>
      <c r="J1161" s="28"/>
      <c r="K1161" s="28"/>
      <c r="L1161" s="28"/>
      <c r="M1161" s="29"/>
      <c r="N1161" s="17"/>
      <c r="O1161" s="17"/>
      <c r="P1161" s="17"/>
      <c r="Y1161" s="17"/>
      <c r="Z1161" s="17"/>
      <c r="AA1161" s="17"/>
      <c r="AL1161" s="17"/>
      <c r="AM1161" s="17"/>
      <c r="AN1161" s="17"/>
      <c r="AO1161" s="17"/>
    </row>
    <row r="1162" ht="17.25" customHeight="1">
      <c r="A1162" s="19">
        <v>202309.0</v>
      </c>
      <c r="B1162" s="26">
        <v>-0.0481</v>
      </c>
      <c r="C1162" s="26">
        <v>-0.060829</v>
      </c>
      <c r="D1162" s="27">
        <f t="shared" si="7"/>
        <v>-0.012729</v>
      </c>
      <c r="E1162" s="28">
        <f t="shared" ref="E1162:F1162" si="1172">LN(1+B1162)</f>
        <v>-0.04929529172</v>
      </c>
      <c r="F1162" s="28">
        <f t="shared" si="1172"/>
        <v>-0.06275770773</v>
      </c>
      <c r="G1162" s="27"/>
      <c r="H1162" s="27"/>
      <c r="I1162" s="28"/>
      <c r="J1162" s="28"/>
      <c r="K1162" s="28"/>
      <c r="L1162" s="28"/>
      <c r="M1162" s="29"/>
      <c r="N1162" s="17"/>
      <c r="O1162" s="17"/>
      <c r="P1162" s="17"/>
      <c r="Y1162" s="17"/>
      <c r="Z1162" s="17"/>
      <c r="AA1162" s="17"/>
      <c r="AL1162" s="17"/>
      <c r="AM1162" s="17"/>
      <c r="AN1162" s="17"/>
      <c r="AO1162" s="17"/>
    </row>
    <row r="1163" ht="17.25" customHeight="1">
      <c r="A1163" s="19">
        <v>202310.0</v>
      </c>
      <c r="B1163" s="26">
        <v>-0.0272</v>
      </c>
      <c r="C1163" s="26">
        <v>-0.062201</v>
      </c>
      <c r="D1163" s="27">
        <f t="shared" si="7"/>
        <v>-0.035001</v>
      </c>
      <c r="E1163" s="28">
        <f t="shared" ref="E1163:F1163" si="1173">LN(1+B1163)</f>
        <v>-0.02757676777</v>
      </c>
      <c r="F1163" s="28">
        <f t="shared" si="1173"/>
        <v>-0.06421963865</v>
      </c>
      <c r="G1163" s="27"/>
      <c r="H1163" s="27"/>
      <c r="I1163" s="28"/>
      <c r="J1163" s="28"/>
      <c r="K1163" s="28"/>
      <c r="L1163" s="28"/>
      <c r="M1163" s="29"/>
      <c r="N1163" s="17"/>
      <c r="O1163" s="17"/>
      <c r="P1163" s="17"/>
      <c r="Y1163" s="17"/>
      <c r="Z1163" s="17"/>
      <c r="AA1163" s="17"/>
      <c r="AL1163" s="17"/>
      <c r="AM1163" s="17"/>
      <c r="AN1163" s="17"/>
      <c r="AO1163" s="17"/>
    </row>
    <row r="1164" ht="17.25" customHeight="1">
      <c r="A1164" s="19">
        <v>202311.0</v>
      </c>
      <c r="B1164" s="26">
        <v>0.0928</v>
      </c>
      <c r="C1164" s="26">
        <v>0.104724</v>
      </c>
      <c r="D1164" s="27">
        <f t="shared" si="7"/>
        <v>0.011924</v>
      </c>
      <c r="E1164" s="28">
        <f t="shared" ref="E1164:F1164" si="1174">LN(1+B1164)</f>
        <v>0.08874320983</v>
      </c>
      <c r="F1164" s="28">
        <f t="shared" si="1174"/>
        <v>0.09959553002</v>
      </c>
      <c r="G1164" s="27"/>
      <c r="H1164" s="27"/>
      <c r="I1164" s="28"/>
      <c r="J1164" s="28"/>
      <c r="K1164" s="28"/>
      <c r="L1164" s="28"/>
      <c r="M1164" s="29"/>
      <c r="N1164" s="17"/>
      <c r="O1164" s="17"/>
      <c r="P1164" s="17"/>
      <c r="Y1164" s="17"/>
      <c r="Z1164" s="17"/>
      <c r="AA1164" s="17"/>
      <c r="AL1164" s="17"/>
      <c r="AM1164" s="17"/>
      <c r="AN1164" s="17"/>
      <c r="AO1164" s="17"/>
    </row>
    <row r="1165" ht="17.25" customHeight="1">
      <c r="A1165" s="19">
        <v>202312.0</v>
      </c>
      <c r="B1165" s="26">
        <v>0.053</v>
      </c>
      <c r="C1165" s="26">
        <v>0.15387</v>
      </c>
      <c r="D1165" s="27">
        <f t="shared" si="7"/>
        <v>0.10087</v>
      </c>
      <c r="E1165" s="28">
        <f t="shared" ref="E1165:F1165" si="1175">LN(1+B1165)</f>
        <v>0.05164323315</v>
      </c>
      <c r="F1165" s="28">
        <f t="shared" si="1175"/>
        <v>0.1431215101</v>
      </c>
      <c r="G1165" s="27"/>
      <c r="H1165" s="27"/>
      <c r="I1165" s="28"/>
      <c r="J1165" s="28"/>
      <c r="K1165" s="28"/>
      <c r="L1165" s="28"/>
      <c r="M1165" s="29"/>
      <c r="N1165" s="17"/>
      <c r="O1165" s="17"/>
      <c r="P1165" s="17"/>
      <c r="Y1165" s="17"/>
      <c r="Z1165" s="17"/>
      <c r="AA1165" s="17"/>
      <c r="AL1165" s="17"/>
      <c r="AM1165" s="17"/>
      <c r="AN1165" s="17"/>
      <c r="AO1165" s="17"/>
    </row>
    <row r="1166" ht="17.25" customHeight="1">
      <c r="A1166" s="19">
        <v>202401.0</v>
      </c>
      <c r="B1166" s="26">
        <v>0.0117</v>
      </c>
      <c r="C1166" s="26">
        <v>-0.051762</v>
      </c>
      <c r="D1166" s="27">
        <f t="shared" si="7"/>
        <v>-0.063462</v>
      </c>
      <c r="E1166" s="28">
        <f t="shared" ref="E1166:F1166" si="1176">LN(1+B1166)</f>
        <v>0.01163208423</v>
      </c>
      <c r="F1166" s="28">
        <f t="shared" si="1176"/>
        <v>-0.05314975338</v>
      </c>
      <c r="G1166" s="27"/>
      <c r="H1166" s="27"/>
      <c r="I1166" s="28"/>
      <c r="J1166" s="28"/>
      <c r="K1166" s="28"/>
      <c r="L1166" s="28"/>
      <c r="M1166" s="29"/>
      <c r="N1166" s="17"/>
      <c r="O1166" s="17"/>
      <c r="P1166" s="17"/>
      <c r="Y1166" s="17"/>
      <c r="Z1166" s="17"/>
      <c r="AA1166" s="17"/>
      <c r="AL1166" s="17"/>
      <c r="AM1166" s="17"/>
      <c r="AN1166" s="17"/>
      <c r="AO1166" s="17"/>
    </row>
    <row r="1167" ht="17.25" customHeight="1">
      <c r="A1167" s="19">
        <v>202402.0</v>
      </c>
      <c r="B1167" s="26">
        <v>0.0549</v>
      </c>
      <c r="C1167" s="26">
        <v>0.023109</v>
      </c>
      <c r="D1167" s="27">
        <f t="shared" si="7"/>
        <v>-0.031791</v>
      </c>
      <c r="E1167" s="28">
        <f t="shared" ref="E1167:F1167" si="1177">LN(1+B1167)</f>
        <v>0.05344597571</v>
      </c>
      <c r="F1167" s="28">
        <f t="shared" si="1177"/>
        <v>0.02284603066</v>
      </c>
      <c r="G1167" s="27"/>
      <c r="H1167" s="27"/>
      <c r="I1167" s="28"/>
      <c r="J1167" s="28"/>
      <c r="K1167" s="28"/>
      <c r="L1167" s="28"/>
      <c r="M1167" s="29"/>
      <c r="N1167" s="17"/>
      <c r="O1167" s="17"/>
      <c r="P1167" s="17"/>
      <c r="Y1167" s="17"/>
      <c r="Z1167" s="17"/>
      <c r="AA1167" s="17"/>
      <c r="AL1167" s="17"/>
      <c r="AM1167" s="17"/>
      <c r="AN1167" s="17"/>
      <c r="AO1167" s="17"/>
    </row>
    <row r="1168" ht="17.25" customHeight="1">
      <c r="A1168" s="19">
        <v>202403.0</v>
      </c>
      <c r="B1168" s="26">
        <v>0.0326</v>
      </c>
      <c r="C1168" s="26">
        <v>0.03732</v>
      </c>
      <c r="D1168" s="27">
        <f t="shared" si="7"/>
        <v>0.00472</v>
      </c>
      <c r="E1168" s="28">
        <f t="shared" ref="E1168:F1168" si="1178">LN(1+B1168)</f>
        <v>0.03207989346</v>
      </c>
      <c r="F1168" s="28">
        <f t="shared" si="1178"/>
        <v>0.03664046409</v>
      </c>
      <c r="G1168" s="27"/>
      <c r="H1168" s="27"/>
      <c r="I1168" s="28"/>
      <c r="J1168" s="28"/>
      <c r="K1168" s="28"/>
      <c r="L1168" s="28"/>
      <c r="M1168" s="29"/>
      <c r="N1168" s="17"/>
      <c r="O1168" s="17"/>
      <c r="P1168" s="17"/>
      <c r="Y1168" s="17"/>
      <c r="Z1168" s="17"/>
      <c r="AA1168" s="17"/>
      <c r="AL1168" s="17"/>
      <c r="AM1168" s="17"/>
      <c r="AN1168" s="17"/>
      <c r="AO1168" s="17"/>
    </row>
    <row r="1169" ht="17.25" customHeight="1">
      <c r="A1169" s="19">
        <v>202404.0</v>
      </c>
      <c r="B1169" s="26">
        <v>-0.042</v>
      </c>
      <c r="C1169" s="26">
        <v>-0.064283</v>
      </c>
      <c r="D1169" s="27">
        <f t="shared" si="7"/>
        <v>-0.022283</v>
      </c>
      <c r="E1169" s="28">
        <f t="shared" ref="E1169:F1169" si="1179">LN(1+B1169)</f>
        <v>-0.04290750101</v>
      </c>
      <c r="F1169" s="28">
        <f t="shared" si="1179"/>
        <v>-0.06644219865</v>
      </c>
      <c r="G1169" s="27"/>
      <c r="H1169" s="27"/>
      <c r="I1169" s="28"/>
      <c r="J1169" s="28"/>
      <c r="K1169" s="28"/>
      <c r="L1169" s="28"/>
      <c r="M1169" s="29"/>
      <c r="N1169" s="17"/>
      <c r="O1169" s="17"/>
      <c r="P1169" s="17"/>
      <c r="Y1169" s="17"/>
      <c r="Z1169" s="17"/>
      <c r="AA1169" s="17"/>
      <c r="AL1169" s="17"/>
      <c r="AM1169" s="17"/>
      <c r="AN1169" s="17"/>
      <c r="AO1169" s="17"/>
    </row>
    <row r="1170" ht="17.25" customHeight="1">
      <c r="A1170" s="19">
        <v>202405.0</v>
      </c>
      <c r="B1170" s="26">
        <v>0.0478</v>
      </c>
      <c r="C1170" s="26">
        <v>0.042997</v>
      </c>
      <c r="D1170" s="27">
        <f t="shared" si="7"/>
        <v>-0.004803</v>
      </c>
      <c r="E1170" s="28">
        <f t="shared" ref="E1170:F1170" si="1180">LN(1+B1170)</f>
        <v>0.04669272799</v>
      </c>
      <c r="F1170" s="28">
        <f t="shared" si="1180"/>
        <v>0.0420982997</v>
      </c>
      <c r="G1170" s="27"/>
      <c r="H1170" s="27"/>
      <c r="I1170" s="28"/>
      <c r="J1170" s="28"/>
      <c r="K1170" s="28"/>
      <c r="L1170" s="28"/>
      <c r="M1170" s="29"/>
      <c r="N1170" s="17"/>
      <c r="O1170" s="17"/>
      <c r="P1170" s="17"/>
      <c r="Y1170" s="17"/>
      <c r="Z1170" s="17"/>
      <c r="AA1170" s="17"/>
      <c r="AL1170" s="17"/>
      <c r="AM1170" s="17"/>
      <c r="AN1170" s="17"/>
      <c r="AO1170" s="17"/>
    </row>
    <row r="1171" ht="17.25" customHeight="1">
      <c r="A1171" s="19">
        <v>202406.0</v>
      </c>
      <c r="B1171" s="26">
        <v>0.0318</v>
      </c>
      <c r="C1171" s="26">
        <v>-0.017928</v>
      </c>
      <c r="D1171" s="27">
        <f t="shared" si="7"/>
        <v>-0.049728</v>
      </c>
      <c r="E1171" s="28">
        <f t="shared" ref="E1171:F1171" si="1181">LN(1+B1171)</f>
        <v>0.03130484983</v>
      </c>
      <c r="F1171" s="28">
        <f t="shared" si="1181"/>
        <v>-0.01809065356</v>
      </c>
      <c r="G1171" s="27"/>
      <c r="H1171" s="27"/>
      <c r="I1171" s="28"/>
      <c r="J1171" s="28"/>
      <c r="K1171" s="28"/>
      <c r="L1171" s="28"/>
      <c r="M1171" s="29"/>
      <c r="N1171" s="17"/>
      <c r="O1171" s="17"/>
      <c r="P1171" s="17"/>
      <c r="Y1171" s="17"/>
      <c r="Z1171" s="17"/>
      <c r="AA1171" s="17"/>
      <c r="AL1171" s="17"/>
      <c r="AM1171" s="17"/>
      <c r="AN1171" s="17"/>
      <c r="AO1171" s="17"/>
    </row>
    <row r="1172" ht="17.25" customHeight="1">
      <c r="A1172" s="19">
        <v>202407.0</v>
      </c>
      <c r="B1172" s="26">
        <v>0.0169</v>
      </c>
      <c r="C1172" s="26">
        <v>0.131476</v>
      </c>
      <c r="D1172" s="27">
        <f t="shared" si="7"/>
        <v>0.114576</v>
      </c>
      <c r="E1172" s="28">
        <f t="shared" ref="E1172:F1172" si="1182">LN(1+B1172)</f>
        <v>0.01675878381</v>
      </c>
      <c r="F1172" s="28">
        <f t="shared" si="1182"/>
        <v>0.1235229751</v>
      </c>
      <c r="G1172" s="27"/>
      <c r="H1172" s="27"/>
      <c r="I1172" s="28"/>
      <c r="J1172" s="28"/>
      <c r="K1172" s="28"/>
      <c r="L1172" s="28"/>
      <c r="M1172" s="29"/>
      <c r="N1172" s="17"/>
      <c r="O1172" s="17"/>
      <c r="P1172" s="17"/>
      <c r="Y1172" s="17"/>
      <c r="Z1172" s="17"/>
      <c r="AA1172" s="17"/>
      <c r="AL1172" s="17"/>
      <c r="AM1172" s="17"/>
      <c r="AN1172" s="17"/>
      <c r="AO1172" s="17"/>
    </row>
    <row r="1173" ht="17.25" customHeight="1">
      <c r="A1173" s="19">
        <v>202408.0</v>
      </c>
      <c r="B1173" s="26">
        <v>0.0209</v>
      </c>
      <c r="C1173" s="26">
        <v>-0.022191</v>
      </c>
      <c r="D1173" s="27">
        <f t="shared" si="7"/>
        <v>-0.043091</v>
      </c>
      <c r="E1173" s="28">
        <f t="shared" ref="E1173:F1173" si="1183">LN(1+B1173)</f>
        <v>0.02068459119</v>
      </c>
      <c r="F1173" s="28">
        <f t="shared" si="1183"/>
        <v>-0.02244092454</v>
      </c>
      <c r="G1173" s="27"/>
      <c r="H1173" s="27"/>
      <c r="I1173" s="28"/>
      <c r="J1173" s="28"/>
      <c r="K1173" s="28"/>
      <c r="L1173" s="28"/>
      <c r="M1173" s="29"/>
      <c r="N1173" s="17"/>
      <c r="O1173" s="17"/>
      <c r="P1173" s="17"/>
      <c r="Y1173" s="17"/>
      <c r="Z1173" s="17"/>
      <c r="AA1173" s="17"/>
      <c r="AL1173" s="17"/>
      <c r="AM1173" s="17"/>
      <c r="AN1173" s="17"/>
      <c r="AO1173" s="17"/>
    </row>
    <row r="1174" ht="17.25" customHeight="1">
      <c r="A1174" s="19">
        <v>202409.0</v>
      </c>
      <c r="B1174" s="26">
        <v>0.0214</v>
      </c>
      <c r="C1174" s="26">
        <v>-1.94E-4</v>
      </c>
      <c r="D1174" s="27">
        <f t="shared" si="7"/>
        <v>-0.021594</v>
      </c>
      <c r="E1174" s="28">
        <f t="shared" ref="E1174:F1174" si="1184">LN(1+B1174)</f>
        <v>0.02117423523</v>
      </c>
      <c r="F1174" s="28">
        <f t="shared" si="1184"/>
        <v>-0.0001940188204</v>
      </c>
      <c r="G1174" s="27"/>
      <c r="H1174" s="27"/>
      <c r="I1174" s="28"/>
      <c r="J1174" s="28"/>
      <c r="K1174" s="28"/>
      <c r="L1174" s="28"/>
      <c r="M1174" s="29"/>
      <c r="N1174" s="17"/>
      <c r="O1174" s="17"/>
      <c r="P1174" s="17"/>
      <c r="Y1174" s="17"/>
      <c r="Z1174" s="17"/>
      <c r="AA1174" s="17"/>
      <c r="AL1174" s="17"/>
      <c r="AM1174" s="17"/>
      <c r="AN1174" s="17"/>
      <c r="AO1174" s="17"/>
    </row>
    <row r="1175" ht="17.25" customHeight="1">
      <c r="A1175" s="19">
        <v>202410.0</v>
      </c>
      <c r="B1175" s="26">
        <v>-0.0058</v>
      </c>
      <c r="C1175" s="26">
        <v>-0.011001</v>
      </c>
      <c r="D1175" s="27">
        <f t="shared" si="7"/>
        <v>-0.005201</v>
      </c>
      <c r="E1175" s="28">
        <f t="shared" ref="E1175:F1175" si="1185">LN(1+B1175)</f>
        <v>-0.005816885322</v>
      </c>
      <c r="F1175" s="28">
        <f t="shared" si="1185"/>
        <v>-0.01106195848</v>
      </c>
      <c r="G1175" s="27"/>
      <c r="H1175" s="27"/>
      <c r="I1175" s="28"/>
      <c r="J1175" s="28"/>
      <c r="K1175" s="28"/>
      <c r="L1175" s="28"/>
      <c r="M1175" s="29"/>
      <c r="N1175" s="17"/>
      <c r="O1175" s="17"/>
      <c r="P1175" s="17"/>
      <c r="Y1175" s="17"/>
      <c r="Z1175" s="17"/>
      <c r="AA1175" s="17"/>
      <c r="AL1175" s="17"/>
      <c r="AM1175" s="17"/>
      <c r="AN1175" s="17"/>
      <c r="AO1175" s="17"/>
    </row>
    <row r="1176" ht="17.25" customHeight="1">
      <c r="A1176" s="19">
        <v>202411.0</v>
      </c>
      <c r="B1176" s="26">
        <v>0.0691</v>
      </c>
      <c r="C1176" s="26">
        <v>0.108651</v>
      </c>
      <c r="D1176" s="27">
        <f t="shared" si="7"/>
        <v>0.039551</v>
      </c>
      <c r="E1176" s="28">
        <f t="shared" ref="E1176:F1176" si="1186">LN(1+B1176)</f>
        <v>0.06681717304</v>
      </c>
      <c r="F1176" s="28">
        <f t="shared" si="1186"/>
        <v>0.1031439609</v>
      </c>
      <c r="G1176" s="27"/>
      <c r="H1176" s="27"/>
      <c r="I1176" s="28"/>
      <c r="J1176" s="28"/>
      <c r="K1176" s="28"/>
      <c r="L1176" s="28"/>
      <c r="M1176" s="29"/>
      <c r="N1176" s="17"/>
      <c r="O1176" s="17"/>
      <c r="P1176" s="17"/>
      <c r="Y1176" s="17"/>
      <c r="Z1176" s="17"/>
      <c r="AA1176" s="17"/>
      <c r="AL1176" s="17"/>
      <c r="AM1176" s="17"/>
      <c r="AN1176" s="17"/>
      <c r="AO1176" s="17"/>
    </row>
    <row r="1177" ht="17.25" customHeight="1">
      <c r="A1177" s="19">
        <v>202412.0</v>
      </c>
      <c r="B1177" s="26">
        <v>-0.028</v>
      </c>
      <c r="C1177" s="26">
        <v>-0.071178</v>
      </c>
      <c r="D1177" s="27">
        <f t="shared" si="7"/>
        <v>-0.043178</v>
      </c>
      <c r="E1177" s="28">
        <f t="shared" ref="E1177:F1177" si="1187">LN(1+B1177)</f>
        <v>-0.02839947452</v>
      </c>
      <c r="F1177" s="28">
        <f t="shared" si="1187"/>
        <v>-0.0738381624</v>
      </c>
      <c r="G1177" s="27"/>
      <c r="H1177" s="27"/>
      <c r="I1177" s="28"/>
      <c r="J1177" s="28"/>
      <c r="K1177" s="28"/>
      <c r="L1177" s="28"/>
      <c r="M1177" s="29"/>
      <c r="N1177" s="17"/>
      <c r="O1177" s="17"/>
      <c r="P1177" s="17"/>
      <c r="Y1177" s="17"/>
      <c r="Z1177" s="17"/>
      <c r="AA1177" s="17"/>
      <c r="AL1177" s="17"/>
      <c r="AM1177" s="17"/>
      <c r="AN1177" s="17"/>
      <c r="AO1177" s="17"/>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9.11"/>
    <col customWidth="1" min="3" max="3" width="9.33"/>
    <col customWidth="1" min="4" max="4" width="8.56"/>
    <col customWidth="1" min="5" max="5" width="15.78"/>
    <col customWidth="1" min="6" max="24" width="8.56"/>
  </cols>
  <sheetData>
    <row r="1" ht="17.25" customHeight="1">
      <c r="A1" s="19" t="s">
        <v>40</v>
      </c>
      <c r="B1" s="21" t="s">
        <v>93</v>
      </c>
      <c r="C1" s="24" t="s">
        <v>94</v>
      </c>
      <c r="D1" s="24" t="s">
        <v>95</v>
      </c>
      <c r="E1" s="24" t="s">
        <v>96</v>
      </c>
      <c r="F1" s="24" t="s">
        <v>97</v>
      </c>
      <c r="G1" s="24" t="s">
        <v>98</v>
      </c>
    </row>
    <row r="2" ht="17.25" customHeight="1">
      <c r="A2" s="47">
        <v>9832.0</v>
      </c>
      <c r="B2" s="21"/>
      <c r="C2" s="48">
        <v>1.0</v>
      </c>
      <c r="D2" s="48">
        <v>1.0</v>
      </c>
      <c r="E2" s="48">
        <v>0.0</v>
      </c>
      <c r="F2" s="49">
        <f>AVERAGE(E3:E1178)</f>
        <v>-0.1232785848</v>
      </c>
      <c r="G2" s="27">
        <f>MIN(E3:E1178)</f>
        <v>-0.8370662913</v>
      </c>
    </row>
    <row r="3" ht="17.25" customHeight="1">
      <c r="A3" s="47">
        <v>9863.0</v>
      </c>
      <c r="B3" s="26">
        <v>0.0019</v>
      </c>
      <c r="C3" s="50">
        <f t="shared" ref="C3:C1178" si="1">C2*(1+B3)</f>
        <v>1.0019</v>
      </c>
      <c r="D3" s="51">
        <f t="shared" ref="D3:D1178" si="2">MAX(D2,C3)</f>
        <v>1.0019</v>
      </c>
      <c r="E3" s="52">
        <f t="shared" ref="E3:E1178" si="3">(C3-D3)/D3</f>
        <v>0</v>
      </c>
      <c r="F3" s="53"/>
    </row>
    <row r="4" ht="17.25" customHeight="1">
      <c r="A4" s="47">
        <v>9894.0</v>
      </c>
      <c r="B4" s="26">
        <v>0.0444</v>
      </c>
      <c r="C4" s="50">
        <f t="shared" si="1"/>
        <v>1.04638436</v>
      </c>
      <c r="D4" s="51">
        <f t="shared" si="2"/>
        <v>1.04638436</v>
      </c>
      <c r="E4" s="52">
        <f t="shared" si="3"/>
        <v>0</v>
      </c>
      <c r="F4" s="53"/>
    </row>
    <row r="5" ht="17.25" customHeight="1">
      <c r="A5" s="47">
        <v>9922.0</v>
      </c>
      <c r="B5" s="26">
        <v>0.0043</v>
      </c>
      <c r="C5" s="50">
        <f t="shared" si="1"/>
        <v>1.050883813</v>
      </c>
      <c r="D5" s="51">
        <f t="shared" si="2"/>
        <v>1.050883813</v>
      </c>
      <c r="E5" s="52">
        <f t="shared" si="3"/>
        <v>0</v>
      </c>
      <c r="F5" s="53"/>
    </row>
    <row r="6" ht="17.25" customHeight="1">
      <c r="A6" s="47">
        <v>9953.0</v>
      </c>
      <c r="B6" s="26">
        <v>0.0071</v>
      </c>
      <c r="C6" s="50">
        <f t="shared" si="1"/>
        <v>1.058345088</v>
      </c>
      <c r="D6" s="51">
        <f t="shared" si="2"/>
        <v>1.058345088</v>
      </c>
      <c r="E6" s="52">
        <f t="shared" si="3"/>
        <v>0</v>
      </c>
      <c r="F6" s="53"/>
    </row>
    <row r="7" ht="17.25" customHeight="1">
      <c r="A7" s="47">
        <v>9983.0</v>
      </c>
      <c r="B7" s="26">
        <v>0.0574</v>
      </c>
      <c r="C7" s="50">
        <f t="shared" si="1"/>
        <v>1.119094096</v>
      </c>
      <c r="D7" s="51">
        <f t="shared" si="2"/>
        <v>1.119094096</v>
      </c>
      <c r="E7" s="52">
        <f t="shared" si="3"/>
        <v>0</v>
      </c>
      <c r="F7" s="53"/>
    </row>
    <row r="8" ht="17.25" customHeight="1">
      <c r="A8" s="47">
        <v>10014.0</v>
      </c>
      <c r="B8" s="26">
        <v>-0.0208</v>
      </c>
      <c r="C8" s="50">
        <f t="shared" si="1"/>
        <v>1.095816939</v>
      </c>
      <c r="D8" s="51">
        <f t="shared" si="2"/>
        <v>1.119094096</v>
      </c>
      <c r="E8" s="52">
        <f t="shared" si="3"/>
        <v>-0.0208</v>
      </c>
      <c r="F8" s="53"/>
    </row>
    <row r="9" ht="17.25" customHeight="1">
      <c r="A9" s="47">
        <v>10044.0</v>
      </c>
      <c r="B9" s="26">
        <v>0.0756</v>
      </c>
      <c r="C9" s="50">
        <f t="shared" si="1"/>
        <v>1.178660699</v>
      </c>
      <c r="D9" s="51">
        <f t="shared" si="2"/>
        <v>1.178660699</v>
      </c>
      <c r="E9" s="52">
        <f t="shared" si="3"/>
        <v>0</v>
      </c>
      <c r="F9" s="53"/>
    </row>
    <row r="10" ht="17.25" customHeight="1">
      <c r="A10" s="47">
        <v>10075.0</v>
      </c>
      <c r="B10" s="26">
        <v>0.0225</v>
      </c>
      <c r="C10" s="50">
        <f t="shared" si="1"/>
        <v>1.205180565</v>
      </c>
      <c r="D10" s="51">
        <f t="shared" si="2"/>
        <v>1.205180565</v>
      </c>
      <c r="E10" s="52">
        <f t="shared" si="3"/>
        <v>0</v>
      </c>
      <c r="F10" s="53"/>
    </row>
    <row r="11" ht="17.25" customHeight="1">
      <c r="A11" s="47">
        <v>10106.0</v>
      </c>
      <c r="B11" s="26">
        <v>0.0497</v>
      </c>
      <c r="C11" s="50">
        <f t="shared" si="1"/>
        <v>1.265078039</v>
      </c>
      <c r="D11" s="51">
        <f t="shared" si="2"/>
        <v>1.265078039</v>
      </c>
      <c r="E11" s="52">
        <f t="shared" si="3"/>
        <v>0</v>
      </c>
      <c r="F11" s="53"/>
    </row>
    <row r="12" ht="17.25" customHeight="1">
      <c r="A12" s="47">
        <v>10136.0</v>
      </c>
      <c r="B12" s="26">
        <v>-0.0406</v>
      </c>
      <c r="C12" s="50">
        <f t="shared" si="1"/>
        <v>1.213715871</v>
      </c>
      <c r="D12" s="51">
        <f t="shared" si="2"/>
        <v>1.265078039</v>
      </c>
      <c r="E12" s="52">
        <f t="shared" si="3"/>
        <v>-0.0406</v>
      </c>
      <c r="F12" s="53"/>
    </row>
    <row r="13" ht="17.25" customHeight="1">
      <c r="A13" s="47">
        <v>10167.0</v>
      </c>
      <c r="B13" s="26">
        <v>0.0679</v>
      </c>
      <c r="C13" s="50">
        <f t="shared" si="1"/>
        <v>1.296127178</v>
      </c>
      <c r="D13" s="51">
        <f t="shared" si="2"/>
        <v>1.296127178</v>
      </c>
      <c r="E13" s="52">
        <f t="shared" si="3"/>
        <v>0</v>
      </c>
      <c r="F13" s="53"/>
    </row>
    <row r="14" ht="17.25" customHeight="1">
      <c r="A14" s="47">
        <v>10197.0</v>
      </c>
      <c r="B14" s="26">
        <v>0.0231</v>
      </c>
      <c r="C14" s="50">
        <f t="shared" si="1"/>
        <v>1.326067716</v>
      </c>
      <c r="D14" s="51">
        <f t="shared" si="2"/>
        <v>1.326067716</v>
      </c>
      <c r="E14" s="52">
        <f t="shared" si="3"/>
        <v>0</v>
      </c>
      <c r="F14" s="53"/>
    </row>
    <row r="15" ht="17.25" customHeight="1">
      <c r="A15" s="47">
        <v>10228.0</v>
      </c>
      <c r="B15" s="26">
        <v>-0.0043</v>
      </c>
      <c r="C15" s="50">
        <f t="shared" si="1"/>
        <v>1.320365625</v>
      </c>
      <c r="D15" s="51">
        <f t="shared" si="2"/>
        <v>1.326067716</v>
      </c>
      <c r="E15" s="52">
        <f t="shared" si="3"/>
        <v>-0.0043</v>
      </c>
      <c r="F15" s="53"/>
    </row>
    <row r="16" ht="17.25" customHeight="1">
      <c r="A16" s="47">
        <v>10259.0</v>
      </c>
      <c r="B16" s="26">
        <v>-0.0137</v>
      </c>
      <c r="C16" s="50">
        <f t="shared" si="1"/>
        <v>1.302276616</v>
      </c>
      <c r="D16" s="51">
        <f t="shared" si="2"/>
        <v>1.326067716</v>
      </c>
      <c r="E16" s="52">
        <f t="shared" si="3"/>
        <v>-0.01794109</v>
      </c>
      <c r="F16" s="53"/>
    </row>
    <row r="17" ht="17.25" customHeight="1">
      <c r="A17" s="47">
        <v>10288.0</v>
      </c>
      <c r="B17" s="26">
        <v>0.091</v>
      </c>
      <c r="C17" s="50">
        <f t="shared" si="1"/>
        <v>1.420783788</v>
      </c>
      <c r="D17" s="51">
        <f t="shared" si="2"/>
        <v>1.420783788</v>
      </c>
      <c r="E17" s="52">
        <f t="shared" si="3"/>
        <v>0</v>
      </c>
      <c r="F17" s="53"/>
    </row>
    <row r="18" ht="17.25" customHeight="1">
      <c r="A18" s="47">
        <v>10319.0</v>
      </c>
      <c r="B18" s="26">
        <v>0.0445</v>
      </c>
      <c r="C18" s="50">
        <f t="shared" si="1"/>
        <v>1.484008666</v>
      </c>
      <c r="D18" s="51">
        <f t="shared" si="2"/>
        <v>1.484008666</v>
      </c>
      <c r="E18" s="52">
        <f t="shared" si="3"/>
        <v>0</v>
      </c>
      <c r="F18" s="53"/>
    </row>
    <row r="19" ht="17.25" customHeight="1">
      <c r="A19" s="47">
        <v>10349.0</v>
      </c>
      <c r="B19" s="26">
        <v>0.0184</v>
      </c>
      <c r="C19" s="50">
        <f t="shared" si="1"/>
        <v>1.511314426</v>
      </c>
      <c r="D19" s="51">
        <f t="shared" si="2"/>
        <v>1.511314426</v>
      </c>
      <c r="E19" s="52">
        <f t="shared" si="3"/>
        <v>0</v>
      </c>
      <c r="F19" s="53"/>
    </row>
    <row r="20" ht="17.25" customHeight="1">
      <c r="A20" s="47">
        <v>10380.0</v>
      </c>
      <c r="B20" s="26">
        <v>-0.0454</v>
      </c>
      <c r="C20" s="50">
        <f t="shared" si="1"/>
        <v>1.442700751</v>
      </c>
      <c r="D20" s="51">
        <f t="shared" si="2"/>
        <v>1.511314426</v>
      </c>
      <c r="E20" s="52">
        <f t="shared" si="3"/>
        <v>-0.0454</v>
      </c>
      <c r="F20" s="53"/>
    </row>
    <row r="21" ht="17.25" customHeight="1">
      <c r="A21" s="47">
        <v>10410.0</v>
      </c>
      <c r="B21" s="26">
        <v>0.0094</v>
      </c>
      <c r="C21" s="50">
        <f t="shared" si="1"/>
        <v>1.456262138</v>
      </c>
      <c r="D21" s="51">
        <f t="shared" si="2"/>
        <v>1.511314426</v>
      </c>
      <c r="E21" s="52">
        <f t="shared" si="3"/>
        <v>-0.03642676</v>
      </c>
      <c r="F21" s="53"/>
    </row>
    <row r="22" ht="17.25" customHeight="1">
      <c r="A22" s="47">
        <v>10441.0</v>
      </c>
      <c r="B22" s="26">
        <v>0.07</v>
      </c>
      <c r="C22" s="50">
        <f t="shared" si="1"/>
        <v>1.558200488</v>
      </c>
      <c r="D22" s="51">
        <f t="shared" si="2"/>
        <v>1.558200488</v>
      </c>
      <c r="E22" s="52">
        <f t="shared" si="3"/>
        <v>0</v>
      </c>
      <c r="F22" s="53"/>
    </row>
    <row r="23" ht="17.25" customHeight="1">
      <c r="A23" s="47">
        <v>10472.0</v>
      </c>
      <c r="B23" s="26">
        <v>0.0315</v>
      </c>
      <c r="C23" s="50">
        <f t="shared" si="1"/>
        <v>1.607283803</v>
      </c>
      <c r="D23" s="51">
        <f t="shared" si="2"/>
        <v>1.607283803</v>
      </c>
      <c r="E23" s="52">
        <f t="shared" si="3"/>
        <v>0</v>
      </c>
      <c r="F23" s="53"/>
    </row>
    <row r="24" ht="17.25" customHeight="1">
      <c r="A24" s="47">
        <v>10502.0</v>
      </c>
      <c r="B24" s="26">
        <v>0.0174</v>
      </c>
      <c r="C24" s="50">
        <f t="shared" si="1"/>
        <v>1.635250541</v>
      </c>
      <c r="D24" s="51">
        <f t="shared" si="2"/>
        <v>1.635250541</v>
      </c>
      <c r="E24" s="52">
        <f t="shared" si="3"/>
        <v>0</v>
      </c>
      <c r="F24" s="53"/>
    </row>
    <row r="25" ht="17.25" customHeight="1">
      <c r="A25" s="47">
        <v>10533.0</v>
      </c>
      <c r="B25" s="26">
        <v>0.1219</v>
      </c>
      <c r="C25" s="50">
        <f t="shared" si="1"/>
        <v>1.834587582</v>
      </c>
      <c r="D25" s="51">
        <f t="shared" si="2"/>
        <v>1.834587582</v>
      </c>
      <c r="E25" s="52">
        <f t="shared" si="3"/>
        <v>0</v>
      </c>
      <c r="F25" s="53"/>
    </row>
    <row r="26" ht="17.25" customHeight="1">
      <c r="A26" s="47">
        <v>10563.0</v>
      </c>
      <c r="B26" s="26">
        <v>0.0042</v>
      </c>
      <c r="C26" s="50">
        <f t="shared" si="1"/>
        <v>1.84229285</v>
      </c>
      <c r="D26" s="51">
        <f t="shared" si="2"/>
        <v>1.84229285</v>
      </c>
      <c r="E26" s="52">
        <f t="shared" si="3"/>
        <v>0</v>
      </c>
      <c r="F26" s="53"/>
    </row>
    <row r="27" ht="17.25" customHeight="1">
      <c r="A27" s="47">
        <v>10594.0</v>
      </c>
      <c r="B27" s="26">
        <v>0.05</v>
      </c>
      <c r="C27" s="50">
        <f t="shared" si="1"/>
        <v>1.934407493</v>
      </c>
      <c r="D27" s="51">
        <f t="shared" si="2"/>
        <v>1.934407493</v>
      </c>
      <c r="E27" s="52">
        <f t="shared" si="3"/>
        <v>0</v>
      </c>
      <c r="F27" s="53"/>
    </row>
    <row r="28" ht="17.25" customHeight="1">
      <c r="A28" s="47">
        <v>10625.0</v>
      </c>
      <c r="B28" s="26">
        <v>2.0E-4</v>
      </c>
      <c r="C28" s="50">
        <f t="shared" si="1"/>
        <v>1.934794374</v>
      </c>
      <c r="D28" s="51">
        <f t="shared" si="2"/>
        <v>1.934794374</v>
      </c>
      <c r="E28" s="52">
        <f t="shared" si="3"/>
        <v>0</v>
      </c>
      <c r="F28" s="53"/>
    </row>
    <row r="29" ht="17.25" customHeight="1">
      <c r="A29" s="47">
        <v>10653.0</v>
      </c>
      <c r="B29" s="26">
        <v>-0.0055</v>
      </c>
      <c r="C29" s="50">
        <f t="shared" si="1"/>
        <v>1.924153005</v>
      </c>
      <c r="D29" s="51">
        <f t="shared" si="2"/>
        <v>1.934794374</v>
      </c>
      <c r="E29" s="52">
        <f t="shared" si="3"/>
        <v>-0.0055</v>
      </c>
      <c r="F29" s="53"/>
    </row>
    <row r="30" ht="17.25" customHeight="1">
      <c r="A30" s="47">
        <v>10684.0</v>
      </c>
      <c r="B30" s="26">
        <v>0.0179</v>
      </c>
      <c r="C30" s="50">
        <f t="shared" si="1"/>
        <v>1.958595344</v>
      </c>
      <c r="D30" s="51">
        <f t="shared" si="2"/>
        <v>1.958595344</v>
      </c>
      <c r="E30" s="52">
        <f t="shared" si="3"/>
        <v>0</v>
      </c>
      <c r="F30" s="53"/>
    </row>
    <row r="31" ht="17.25" customHeight="1">
      <c r="A31" s="47">
        <v>10714.0</v>
      </c>
      <c r="B31" s="26">
        <v>-0.0595</v>
      </c>
      <c r="C31" s="50">
        <f t="shared" si="1"/>
        <v>1.842058921</v>
      </c>
      <c r="D31" s="51">
        <f t="shared" si="2"/>
        <v>1.958595344</v>
      </c>
      <c r="E31" s="52">
        <f t="shared" si="3"/>
        <v>-0.0595</v>
      </c>
      <c r="F31" s="53"/>
    </row>
    <row r="32" ht="17.25" customHeight="1">
      <c r="A32" s="47">
        <v>10745.0</v>
      </c>
      <c r="B32" s="26">
        <v>0.1022</v>
      </c>
      <c r="C32" s="50">
        <f t="shared" si="1"/>
        <v>2.030317343</v>
      </c>
      <c r="D32" s="51">
        <f t="shared" si="2"/>
        <v>2.030317343</v>
      </c>
      <c r="E32" s="52">
        <f t="shared" si="3"/>
        <v>0</v>
      </c>
      <c r="F32" s="53"/>
    </row>
    <row r="33" ht="17.25" customHeight="1">
      <c r="A33" s="47">
        <v>10775.0</v>
      </c>
      <c r="B33" s="26">
        <v>0.0479</v>
      </c>
      <c r="C33" s="50">
        <f t="shared" si="1"/>
        <v>2.127569543</v>
      </c>
      <c r="D33" s="51">
        <f t="shared" si="2"/>
        <v>2.127569543</v>
      </c>
      <c r="E33" s="52">
        <f t="shared" si="3"/>
        <v>0</v>
      </c>
      <c r="F33" s="53"/>
    </row>
    <row r="34" ht="17.25" customHeight="1">
      <c r="A34" s="47">
        <v>10806.0</v>
      </c>
      <c r="B34" s="26">
        <v>0.0858</v>
      </c>
      <c r="C34" s="50">
        <f t="shared" si="1"/>
        <v>2.31011501</v>
      </c>
      <c r="D34" s="51">
        <f t="shared" si="2"/>
        <v>2.31011501</v>
      </c>
      <c r="E34" s="52">
        <f t="shared" si="3"/>
        <v>0</v>
      </c>
      <c r="F34" s="53"/>
    </row>
    <row r="35" ht="17.25" customHeight="1">
      <c r="A35" s="47">
        <v>10837.0</v>
      </c>
      <c r="B35" s="26">
        <v>-0.0512</v>
      </c>
      <c r="C35" s="50">
        <f t="shared" si="1"/>
        <v>2.191837122</v>
      </c>
      <c r="D35" s="51">
        <f t="shared" si="2"/>
        <v>2.31011501</v>
      </c>
      <c r="E35" s="52">
        <f t="shared" si="3"/>
        <v>-0.0512</v>
      </c>
      <c r="F35" s="53"/>
    </row>
    <row r="36" ht="17.25" customHeight="1">
      <c r="A36" s="47">
        <v>10867.0</v>
      </c>
      <c r="B36" s="26">
        <v>-0.1966</v>
      </c>
      <c r="C36" s="50">
        <f t="shared" si="1"/>
        <v>1.760921943</v>
      </c>
      <c r="D36" s="51">
        <f t="shared" si="2"/>
        <v>2.31011501</v>
      </c>
      <c r="E36" s="52">
        <f t="shared" si="3"/>
        <v>-0.23773408</v>
      </c>
      <c r="F36" s="53"/>
    </row>
    <row r="37" ht="17.25" customHeight="1">
      <c r="A37" s="47">
        <v>10898.0</v>
      </c>
      <c r="B37" s="26">
        <v>-0.1237</v>
      </c>
      <c r="C37" s="50">
        <f t="shared" si="1"/>
        <v>1.543095899</v>
      </c>
      <c r="D37" s="51">
        <f t="shared" si="2"/>
        <v>2.31011501</v>
      </c>
      <c r="E37" s="52">
        <f t="shared" si="3"/>
        <v>-0.3320263743</v>
      </c>
      <c r="F37" s="53"/>
    </row>
    <row r="38" ht="17.25" customHeight="1">
      <c r="A38" s="47">
        <v>10928.0</v>
      </c>
      <c r="B38" s="26">
        <v>0.017</v>
      </c>
      <c r="C38" s="50">
        <f t="shared" si="1"/>
        <v>1.569328529</v>
      </c>
      <c r="D38" s="51">
        <f t="shared" si="2"/>
        <v>2.31011501</v>
      </c>
      <c r="E38" s="52">
        <f t="shared" si="3"/>
        <v>-0.3206708227</v>
      </c>
      <c r="F38" s="53"/>
    </row>
    <row r="39" ht="17.25" customHeight="1">
      <c r="A39" s="47">
        <v>10959.0</v>
      </c>
      <c r="B39" s="26">
        <v>0.0575</v>
      </c>
      <c r="C39" s="50">
        <f t="shared" si="1"/>
        <v>1.65956492</v>
      </c>
      <c r="D39" s="51">
        <f t="shared" si="2"/>
        <v>2.31011501</v>
      </c>
      <c r="E39" s="52">
        <f t="shared" si="3"/>
        <v>-0.281609395</v>
      </c>
      <c r="F39" s="53"/>
    </row>
    <row r="40" ht="17.25" customHeight="1">
      <c r="A40" s="47">
        <v>10990.0</v>
      </c>
      <c r="B40" s="26">
        <v>0.028</v>
      </c>
      <c r="C40" s="50">
        <f t="shared" si="1"/>
        <v>1.706032738</v>
      </c>
      <c r="D40" s="51">
        <f t="shared" si="2"/>
        <v>2.31011501</v>
      </c>
      <c r="E40" s="52">
        <f t="shared" si="3"/>
        <v>-0.261494458</v>
      </c>
      <c r="F40" s="53"/>
    </row>
    <row r="41" ht="17.25" customHeight="1">
      <c r="A41" s="47">
        <v>11018.0</v>
      </c>
      <c r="B41" s="26">
        <v>0.0745</v>
      </c>
      <c r="C41" s="50">
        <f t="shared" si="1"/>
        <v>1.833132176</v>
      </c>
      <c r="D41" s="51">
        <f t="shared" si="2"/>
        <v>2.31011501</v>
      </c>
      <c r="E41" s="52">
        <f t="shared" si="3"/>
        <v>-0.2064757952</v>
      </c>
      <c r="F41" s="53"/>
    </row>
    <row r="42" ht="17.25" customHeight="1">
      <c r="A42" s="47">
        <v>11049.0</v>
      </c>
      <c r="B42" s="26">
        <v>-0.0185</v>
      </c>
      <c r="C42" s="50">
        <f t="shared" si="1"/>
        <v>1.799219231</v>
      </c>
      <c r="D42" s="51">
        <f t="shared" si="2"/>
        <v>2.31011501</v>
      </c>
      <c r="E42" s="52">
        <f t="shared" si="3"/>
        <v>-0.2211559929</v>
      </c>
      <c r="F42" s="53"/>
    </row>
    <row r="43" ht="17.25" customHeight="1">
      <c r="A43" s="47">
        <v>11079.0</v>
      </c>
      <c r="B43" s="26">
        <v>-0.014</v>
      </c>
      <c r="C43" s="50">
        <f t="shared" si="1"/>
        <v>1.774030162</v>
      </c>
      <c r="D43" s="51">
        <f t="shared" si="2"/>
        <v>2.31011501</v>
      </c>
      <c r="E43" s="52">
        <f t="shared" si="3"/>
        <v>-0.232059809</v>
      </c>
      <c r="F43" s="53"/>
    </row>
    <row r="44" ht="17.25" customHeight="1">
      <c r="A44" s="47">
        <v>11110.0</v>
      </c>
      <c r="B44" s="26">
        <v>-0.16</v>
      </c>
      <c r="C44" s="50">
        <f t="shared" si="1"/>
        <v>1.490185336</v>
      </c>
      <c r="D44" s="51">
        <f t="shared" si="2"/>
        <v>2.31011501</v>
      </c>
      <c r="E44" s="52">
        <f t="shared" si="3"/>
        <v>-0.3549302396</v>
      </c>
      <c r="F44" s="53"/>
    </row>
    <row r="45" ht="17.25" customHeight="1">
      <c r="A45" s="47">
        <v>11140.0</v>
      </c>
      <c r="B45" s="26">
        <v>0.0432</v>
      </c>
      <c r="C45" s="50">
        <f t="shared" si="1"/>
        <v>1.554561343</v>
      </c>
      <c r="D45" s="51">
        <f t="shared" si="2"/>
        <v>2.31011501</v>
      </c>
      <c r="E45" s="52">
        <f t="shared" si="3"/>
        <v>-0.3270632259</v>
      </c>
      <c r="F45" s="53"/>
    </row>
    <row r="46" ht="17.25" customHeight="1">
      <c r="A46" s="47">
        <v>11171.0</v>
      </c>
      <c r="B46" s="26">
        <v>0.0039</v>
      </c>
      <c r="C46" s="50">
        <f t="shared" si="1"/>
        <v>1.560624132</v>
      </c>
      <c r="D46" s="51">
        <f t="shared" si="2"/>
        <v>2.31011501</v>
      </c>
      <c r="E46" s="52">
        <f t="shared" si="3"/>
        <v>-0.3244387725</v>
      </c>
      <c r="F46" s="53"/>
    </row>
    <row r="47" ht="17.25" customHeight="1">
      <c r="A47" s="47">
        <v>11202.0</v>
      </c>
      <c r="B47" s="26">
        <v>-0.1253</v>
      </c>
      <c r="C47" s="50">
        <f t="shared" si="1"/>
        <v>1.365077928</v>
      </c>
      <c r="D47" s="51">
        <f t="shared" si="2"/>
        <v>2.31011501</v>
      </c>
      <c r="E47" s="52">
        <f t="shared" si="3"/>
        <v>-0.4090865943</v>
      </c>
      <c r="F47" s="53"/>
    </row>
    <row r="48" ht="17.25" customHeight="1">
      <c r="A48" s="47">
        <v>11232.0</v>
      </c>
      <c r="B48" s="26">
        <v>-0.0869</v>
      </c>
      <c r="C48" s="50">
        <f t="shared" si="1"/>
        <v>1.246452656</v>
      </c>
      <c r="D48" s="51">
        <f t="shared" si="2"/>
        <v>2.31011501</v>
      </c>
      <c r="E48" s="52">
        <f t="shared" si="3"/>
        <v>-0.4604369693</v>
      </c>
      <c r="F48" s="53"/>
    </row>
    <row r="49" ht="17.25" customHeight="1">
      <c r="A49" s="47">
        <v>11263.0</v>
      </c>
      <c r="B49" s="26">
        <v>-0.0291</v>
      </c>
      <c r="C49" s="50">
        <f t="shared" si="1"/>
        <v>1.210180884</v>
      </c>
      <c r="D49" s="51">
        <f t="shared" si="2"/>
        <v>2.31011501</v>
      </c>
      <c r="E49" s="52">
        <f t="shared" si="3"/>
        <v>-0.4761382535</v>
      </c>
      <c r="F49" s="53"/>
    </row>
    <row r="50" ht="17.25" customHeight="1">
      <c r="A50" s="47">
        <v>11293.0</v>
      </c>
      <c r="B50" s="26">
        <v>-0.0769</v>
      </c>
      <c r="C50" s="50">
        <f t="shared" si="1"/>
        <v>1.117117974</v>
      </c>
      <c r="D50" s="51">
        <f t="shared" si="2"/>
        <v>2.31011501</v>
      </c>
      <c r="E50" s="52">
        <f t="shared" si="3"/>
        <v>-0.5164232218</v>
      </c>
      <c r="F50" s="53"/>
    </row>
    <row r="51" ht="17.25" customHeight="1">
      <c r="A51" s="47">
        <v>11324.0</v>
      </c>
      <c r="B51" s="26">
        <v>0.0639</v>
      </c>
      <c r="C51" s="50">
        <f t="shared" si="1"/>
        <v>1.188501812</v>
      </c>
      <c r="D51" s="51">
        <f t="shared" si="2"/>
        <v>2.31011501</v>
      </c>
      <c r="E51" s="52">
        <f t="shared" si="3"/>
        <v>-0.4855226657</v>
      </c>
      <c r="F51" s="53"/>
    </row>
    <row r="52" ht="17.25" customHeight="1">
      <c r="A52" s="47">
        <v>11355.0</v>
      </c>
      <c r="B52" s="26">
        <v>0.1092</v>
      </c>
      <c r="C52" s="50">
        <f t="shared" si="1"/>
        <v>1.31828621</v>
      </c>
      <c r="D52" s="51">
        <f t="shared" si="2"/>
        <v>2.31011501</v>
      </c>
      <c r="E52" s="52">
        <f t="shared" si="3"/>
        <v>-0.4293417407</v>
      </c>
      <c r="F52" s="53"/>
    </row>
    <row r="53" ht="17.25" customHeight="1">
      <c r="A53" s="47">
        <v>11383.0</v>
      </c>
      <c r="B53" s="26">
        <v>-0.063</v>
      </c>
      <c r="C53" s="50">
        <f t="shared" si="1"/>
        <v>1.235234179</v>
      </c>
      <c r="D53" s="51">
        <f t="shared" si="2"/>
        <v>2.31011501</v>
      </c>
      <c r="E53" s="52">
        <f t="shared" si="3"/>
        <v>-0.4652932111</v>
      </c>
      <c r="F53" s="53"/>
    </row>
    <row r="54" ht="17.25" customHeight="1">
      <c r="A54" s="47">
        <v>11414.0</v>
      </c>
      <c r="B54" s="26">
        <v>-0.099</v>
      </c>
      <c r="C54" s="50">
        <f t="shared" si="1"/>
        <v>1.112945995</v>
      </c>
      <c r="D54" s="51">
        <f t="shared" si="2"/>
        <v>2.31011501</v>
      </c>
      <c r="E54" s="52">
        <f t="shared" si="3"/>
        <v>-0.5182291832</v>
      </c>
      <c r="F54" s="53"/>
    </row>
    <row r="55" ht="17.25" customHeight="1">
      <c r="A55" s="47">
        <v>11444.0</v>
      </c>
      <c r="B55" s="26">
        <v>-0.1315</v>
      </c>
      <c r="C55" s="50">
        <f t="shared" si="1"/>
        <v>0.966593597</v>
      </c>
      <c r="D55" s="51">
        <f t="shared" si="2"/>
        <v>2.31011501</v>
      </c>
      <c r="E55" s="52">
        <f t="shared" si="3"/>
        <v>-0.5815820456</v>
      </c>
      <c r="F55" s="53"/>
    </row>
    <row r="56" ht="17.25" customHeight="1">
      <c r="A56" s="47">
        <v>11475.0</v>
      </c>
      <c r="B56" s="26">
        <v>0.1398</v>
      </c>
      <c r="C56" s="50">
        <f t="shared" si="1"/>
        <v>1.101723382</v>
      </c>
      <c r="D56" s="51">
        <f t="shared" si="2"/>
        <v>2.31011501</v>
      </c>
      <c r="E56" s="52">
        <f t="shared" si="3"/>
        <v>-0.5230872156</v>
      </c>
      <c r="F56" s="53"/>
    </row>
    <row r="57" ht="17.25" customHeight="1">
      <c r="A57" s="47">
        <v>11505.0</v>
      </c>
      <c r="B57" s="26">
        <v>-0.0656</v>
      </c>
      <c r="C57" s="50">
        <f t="shared" si="1"/>
        <v>1.029450328</v>
      </c>
      <c r="D57" s="51">
        <f t="shared" si="2"/>
        <v>2.31011501</v>
      </c>
      <c r="E57" s="52">
        <f t="shared" si="3"/>
        <v>-0.5543726942</v>
      </c>
      <c r="F57" s="53"/>
    </row>
    <row r="58" ht="17.25" customHeight="1">
      <c r="A58" s="47">
        <v>11536.0</v>
      </c>
      <c r="B58" s="26">
        <v>0.0044</v>
      </c>
      <c r="C58" s="50">
        <f t="shared" si="1"/>
        <v>1.033979909</v>
      </c>
      <c r="D58" s="51">
        <f t="shared" si="2"/>
        <v>2.31011501</v>
      </c>
      <c r="E58" s="52">
        <f t="shared" si="3"/>
        <v>-0.5524119341</v>
      </c>
      <c r="F58" s="53"/>
    </row>
    <row r="59" ht="17.25" customHeight="1">
      <c r="A59" s="47">
        <v>11567.0</v>
      </c>
      <c r="B59" s="26">
        <v>-0.291</v>
      </c>
      <c r="C59" s="50">
        <f t="shared" si="1"/>
        <v>0.7330917558</v>
      </c>
      <c r="D59" s="51">
        <f t="shared" si="2"/>
        <v>2.31011501</v>
      </c>
      <c r="E59" s="52">
        <f t="shared" si="3"/>
        <v>-0.6826600613</v>
      </c>
      <c r="F59" s="53"/>
    </row>
    <row r="60" ht="17.25" customHeight="1">
      <c r="A60" s="47">
        <v>11597.0</v>
      </c>
      <c r="B60" s="26">
        <v>0.0814</v>
      </c>
      <c r="C60" s="50">
        <f t="shared" si="1"/>
        <v>0.7927654247</v>
      </c>
      <c r="D60" s="51">
        <f t="shared" si="2"/>
        <v>2.31011501</v>
      </c>
      <c r="E60" s="52">
        <f t="shared" si="3"/>
        <v>-0.6568285902</v>
      </c>
      <c r="F60" s="53"/>
    </row>
    <row r="61" ht="17.25" customHeight="1">
      <c r="A61" s="47">
        <v>11628.0</v>
      </c>
      <c r="B61" s="26">
        <v>-0.0891</v>
      </c>
      <c r="C61" s="50">
        <f t="shared" si="1"/>
        <v>0.7221300254</v>
      </c>
      <c r="D61" s="51">
        <f t="shared" si="2"/>
        <v>2.31011501</v>
      </c>
      <c r="E61" s="52">
        <f t="shared" si="3"/>
        <v>-0.6874051629</v>
      </c>
      <c r="F61" s="53"/>
    </row>
    <row r="62" ht="17.25" customHeight="1">
      <c r="A62" s="47">
        <v>11658.0</v>
      </c>
      <c r="B62" s="26">
        <v>-0.1341</v>
      </c>
      <c r="C62" s="50">
        <f t="shared" si="1"/>
        <v>0.625292389</v>
      </c>
      <c r="D62" s="51">
        <f t="shared" si="2"/>
        <v>2.31011501</v>
      </c>
      <c r="E62" s="52">
        <f t="shared" si="3"/>
        <v>-0.7293241305</v>
      </c>
      <c r="F62" s="53"/>
    </row>
    <row r="63" ht="17.25" customHeight="1">
      <c r="A63" s="47">
        <v>11689.0</v>
      </c>
      <c r="B63" s="26">
        <v>-0.0135</v>
      </c>
      <c r="C63" s="50">
        <f t="shared" si="1"/>
        <v>0.6168509417</v>
      </c>
      <c r="D63" s="51">
        <f t="shared" si="2"/>
        <v>2.31011501</v>
      </c>
      <c r="E63" s="52">
        <f t="shared" si="3"/>
        <v>-0.7329782548</v>
      </c>
      <c r="F63" s="53"/>
    </row>
    <row r="64" ht="17.25" customHeight="1">
      <c r="A64" s="47">
        <v>11720.0</v>
      </c>
      <c r="B64" s="26">
        <v>0.0569</v>
      </c>
      <c r="C64" s="50">
        <f t="shared" si="1"/>
        <v>0.6519497603</v>
      </c>
      <c r="D64" s="51">
        <f t="shared" si="2"/>
        <v>2.31011501</v>
      </c>
      <c r="E64" s="52">
        <f t="shared" si="3"/>
        <v>-0.7177847175</v>
      </c>
      <c r="F64" s="53"/>
    </row>
    <row r="65" ht="17.25" customHeight="1">
      <c r="A65" s="47">
        <v>11749.0</v>
      </c>
      <c r="B65" s="26">
        <v>-0.1105</v>
      </c>
      <c r="C65" s="50">
        <f t="shared" si="1"/>
        <v>0.5799093118</v>
      </c>
      <c r="D65" s="51">
        <f t="shared" si="2"/>
        <v>2.31011501</v>
      </c>
      <c r="E65" s="52">
        <f t="shared" si="3"/>
        <v>-0.7489695062</v>
      </c>
      <c r="F65" s="53"/>
    </row>
    <row r="66" ht="17.25" customHeight="1">
      <c r="A66" s="47">
        <v>11780.0</v>
      </c>
      <c r="B66" s="26">
        <v>-0.1785</v>
      </c>
      <c r="C66" s="50">
        <f t="shared" si="1"/>
        <v>0.4763954996</v>
      </c>
      <c r="D66" s="51">
        <f t="shared" si="2"/>
        <v>2.31011501</v>
      </c>
      <c r="E66" s="52">
        <f t="shared" si="3"/>
        <v>-0.7937784493</v>
      </c>
      <c r="F66" s="53"/>
    </row>
    <row r="67" ht="17.25" customHeight="1">
      <c r="A67" s="47">
        <v>11810.0</v>
      </c>
      <c r="B67" s="26">
        <v>-0.2045</v>
      </c>
      <c r="C67" s="50">
        <f t="shared" si="1"/>
        <v>0.3789726199</v>
      </c>
      <c r="D67" s="51">
        <f t="shared" si="2"/>
        <v>2.31011501</v>
      </c>
      <c r="E67" s="52">
        <f t="shared" si="3"/>
        <v>-0.8359507564</v>
      </c>
      <c r="F67" s="53"/>
    </row>
    <row r="68" ht="17.25" customHeight="1">
      <c r="A68" s="47">
        <v>11841.0</v>
      </c>
      <c r="B68" s="26">
        <v>-0.0068</v>
      </c>
      <c r="C68" s="50">
        <f t="shared" si="1"/>
        <v>0.3763956061</v>
      </c>
      <c r="D68" s="51">
        <f t="shared" si="2"/>
        <v>2.31011501</v>
      </c>
      <c r="E68" s="52">
        <f t="shared" si="3"/>
        <v>-0.8370662913</v>
      </c>
      <c r="F68" s="53"/>
    </row>
    <row r="69" ht="17.25" customHeight="1">
      <c r="A69" s="47">
        <v>11871.0</v>
      </c>
      <c r="B69" s="26">
        <v>0.3387</v>
      </c>
      <c r="C69" s="50">
        <f t="shared" si="1"/>
        <v>0.5038807979</v>
      </c>
      <c r="D69" s="51">
        <f t="shared" si="2"/>
        <v>2.31011501</v>
      </c>
      <c r="E69" s="52">
        <f t="shared" si="3"/>
        <v>-0.7818806442</v>
      </c>
      <c r="F69" s="53"/>
    </row>
    <row r="70" ht="17.25" customHeight="1">
      <c r="A70" s="47">
        <v>11902.0</v>
      </c>
      <c r="B70" s="26">
        <v>0.3709</v>
      </c>
      <c r="C70" s="50">
        <f t="shared" si="1"/>
        <v>0.6907701859</v>
      </c>
      <c r="D70" s="51">
        <f t="shared" si="2"/>
        <v>2.31011501</v>
      </c>
      <c r="E70" s="52">
        <f t="shared" si="3"/>
        <v>-0.7009801751</v>
      </c>
      <c r="F70" s="53"/>
    </row>
    <row r="71" ht="17.25" customHeight="1">
      <c r="A71" s="47">
        <v>11933.0</v>
      </c>
      <c r="B71" s="26">
        <v>-0.0291</v>
      </c>
      <c r="C71" s="50">
        <f t="shared" si="1"/>
        <v>0.6706687735</v>
      </c>
      <c r="D71" s="51">
        <f t="shared" si="2"/>
        <v>2.31011501</v>
      </c>
      <c r="E71" s="52">
        <f t="shared" si="3"/>
        <v>-0.709681652</v>
      </c>
      <c r="F71" s="53"/>
    </row>
    <row r="72" ht="17.25" customHeight="1">
      <c r="A72" s="47">
        <v>11963.0</v>
      </c>
      <c r="B72" s="26">
        <v>-0.1315</v>
      </c>
      <c r="C72" s="50">
        <f t="shared" si="1"/>
        <v>0.5824758298</v>
      </c>
      <c r="D72" s="51">
        <f t="shared" si="2"/>
        <v>2.31011501</v>
      </c>
      <c r="E72" s="52">
        <f t="shared" si="3"/>
        <v>-0.7478585147</v>
      </c>
      <c r="F72" s="53"/>
    </row>
    <row r="73" ht="17.25" customHeight="1">
      <c r="A73" s="47">
        <v>11994.0</v>
      </c>
      <c r="B73" s="26">
        <v>-0.0586</v>
      </c>
      <c r="C73" s="50">
        <f t="shared" si="1"/>
        <v>0.5483427461</v>
      </c>
      <c r="D73" s="51">
        <f t="shared" si="2"/>
        <v>2.31011501</v>
      </c>
      <c r="E73" s="52">
        <f t="shared" si="3"/>
        <v>-0.7626340058</v>
      </c>
      <c r="F73" s="53"/>
    </row>
    <row r="74" ht="17.25" customHeight="1">
      <c r="A74" s="47">
        <v>12024.0</v>
      </c>
      <c r="B74" s="26">
        <v>0.0441</v>
      </c>
      <c r="C74" s="50">
        <f t="shared" si="1"/>
        <v>0.5725246612</v>
      </c>
      <c r="D74" s="51">
        <f t="shared" si="2"/>
        <v>2.31011501</v>
      </c>
      <c r="E74" s="52">
        <f t="shared" si="3"/>
        <v>-0.7521661654</v>
      </c>
      <c r="F74" s="53"/>
    </row>
    <row r="75" ht="17.25" customHeight="1">
      <c r="A75" s="47">
        <v>12055.0</v>
      </c>
      <c r="B75" s="26">
        <v>0.0126</v>
      </c>
      <c r="C75" s="50">
        <f t="shared" si="1"/>
        <v>0.579738472</v>
      </c>
      <c r="D75" s="51">
        <f t="shared" si="2"/>
        <v>2.31011501</v>
      </c>
      <c r="E75" s="52">
        <f t="shared" si="3"/>
        <v>-0.7490434591</v>
      </c>
      <c r="F75" s="53"/>
    </row>
    <row r="76" ht="17.25" customHeight="1">
      <c r="A76" s="47">
        <v>12086.0</v>
      </c>
      <c r="B76" s="26">
        <v>-0.1527</v>
      </c>
      <c r="C76" s="50">
        <f t="shared" si="1"/>
        <v>0.4912124073</v>
      </c>
      <c r="D76" s="51">
        <f t="shared" si="2"/>
        <v>2.31011501</v>
      </c>
      <c r="E76" s="52">
        <f t="shared" si="3"/>
        <v>-0.7873645229</v>
      </c>
      <c r="F76" s="53"/>
    </row>
    <row r="77" ht="17.25" customHeight="1">
      <c r="A77" s="47">
        <v>12114.0</v>
      </c>
      <c r="B77" s="26">
        <v>0.0333</v>
      </c>
      <c r="C77" s="50">
        <f t="shared" si="1"/>
        <v>0.5075697805</v>
      </c>
      <c r="D77" s="51">
        <f t="shared" si="2"/>
        <v>2.31011501</v>
      </c>
      <c r="E77" s="52">
        <f t="shared" si="3"/>
        <v>-0.7802837615</v>
      </c>
      <c r="F77" s="53"/>
    </row>
    <row r="78" ht="17.25" customHeight="1">
      <c r="A78" s="47">
        <v>12145.0</v>
      </c>
      <c r="B78" s="26">
        <v>0.3895</v>
      </c>
      <c r="C78" s="50">
        <f t="shared" si="1"/>
        <v>0.70526821</v>
      </c>
      <c r="D78" s="51">
        <f t="shared" si="2"/>
        <v>2.31011501</v>
      </c>
      <c r="E78" s="52">
        <f t="shared" si="3"/>
        <v>-0.6947042866</v>
      </c>
      <c r="F78" s="53"/>
    </row>
    <row r="79" ht="17.25" customHeight="1">
      <c r="A79" s="47">
        <v>12175.0</v>
      </c>
      <c r="B79" s="26">
        <v>0.2147</v>
      </c>
      <c r="C79" s="50">
        <f t="shared" si="1"/>
        <v>0.8566892946</v>
      </c>
      <c r="D79" s="51">
        <f t="shared" si="2"/>
        <v>2.31011501</v>
      </c>
      <c r="E79" s="52">
        <f t="shared" si="3"/>
        <v>-0.629157297</v>
      </c>
      <c r="F79" s="53"/>
    </row>
    <row r="80" ht="17.25" customHeight="1">
      <c r="A80" s="47">
        <v>12206.0</v>
      </c>
      <c r="B80" s="26">
        <v>0.1313</v>
      </c>
      <c r="C80" s="50">
        <f t="shared" si="1"/>
        <v>0.969172599</v>
      </c>
      <c r="D80" s="51">
        <f t="shared" si="2"/>
        <v>2.31011501</v>
      </c>
      <c r="E80" s="52">
        <f t="shared" si="3"/>
        <v>-0.5804656501</v>
      </c>
      <c r="F80" s="53"/>
    </row>
    <row r="81" ht="17.25" customHeight="1">
      <c r="A81" s="47">
        <v>12236.0</v>
      </c>
      <c r="B81" s="26">
        <v>-0.0961</v>
      </c>
      <c r="C81" s="50">
        <f t="shared" si="1"/>
        <v>0.8760351123</v>
      </c>
      <c r="D81" s="51">
        <f t="shared" si="2"/>
        <v>2.31011501</v>
      </c>
      <c r="E81" s="52">
        <f t="shared" si="3"/>
        <v>-0.6207829011</v>
      </c>
      <c r="F81" s="53"/>
    </row>
    <row r="82" ht="17.25" customHeight="1">
      <c r="A82" s="47">
        <v>12267.0</v>
      </c>
      <c r="B82" s="26">
        <v>0.1208</v>
      </c>
      <c r="C82" s="50">
        <f t="shared" si="1"/>
        <v>0.9818601538</v>
      </c>
      <c r="D82" s="51">
        <f t="shared" si="2"/>
        <v>2.31011501</v>
      </c>
      <c r="E82" s="52">
        <f t="shared" si="3"/>
        <v>-0.5749734755</v>
      </c>
      <c r="F82" s="53"/>
    </row>
    <row r="83" ht="17.25" customHeight="1">
      <c r="A83" s="47">
        <v>12298.0</v>
      </c>
      <c r="B83" s="26">
        <v>-0.1063</v>
      </c>
      <c r="C83" s="50">
        <f t="shared" si="1"/>
        <v>0.8774884195</v>
      </c>
      <c r="D83" s="51">
        <f t="shared" si="2"/>
        <v>2.31011501</v>
      </c>
      <c r="E83" s="52">
        <f t="shared" si="3"/>
        <v>-0.6201537951</v>
      </c>
      <c r="F83" s="53"/>
    </row>
    <row r="84" ht="17.25" customHeight="1">
      <c r="A84" s="47">
        <v>12328.0</v>
      </c>
      <c r="B84" s="26">
        <v>-0.0835</v>
      </c>
      <c r="C84" s="50">
        <f t="shared" si="1"/>
        <v>0.8042181364</v>
      </c>
      <c r="D84" s="51">
        <f t="shared" si="2"/>
        <v>2.31011501</v>
      </c>
      <c r="E84" s="52">
        <f t="shared" si="3"/>
        <v>-0.6518709532</v>
      </c>
      <c r="F84" s="53"/>
    </row>
    <row r="85" ht="17.25" customHeight="1">
      <c r="A85" s="47">
        <v>12359.0</v>
      </c>
      <c r="B85" s="26">
        <v>0.0999</v>
      </c>
      <c r="C85" s="50">
        <f t="shared" si="1"/>
        <v>0.8845595283</v>
      </c>
      <c r="D85" s="51">
        <f t="shared" si="2"/>
        <v>2.31011501</v>
      </c>
      <c r="E85" s="52">
        <f t="shared" si="3"/>
        <v>-0.6170928614</v>
      </c>
      <c r="F85" s="53"/>
    </row>
    <row r="86" ht="17.25" customHeight="1">
      <c r="A86" s="47">
        <v>12389.0</v>
      </c>
      <c r="B86" s="26">
        <v>0.0185</v>
      </c>
      <c r="C86" s="50">
        <f t="shared" si="1"/>
        <v>0.9009238795</v>
      </c>
      <c r="D86" s="51">
        <f t="shared" si="2"/>
        <v>2.31011501</v>
      </c>
      <c r="E86" s="52">
        <f t="shared" si="3"/>
        <v>-0.6100090794</v>
      </c>
      <c r="F86" s="53"/>
    </row>
    <row r="87" ht="17.25" customHeight="1">
      <c r="A87" s="47">
        <v>12420.0</v>
      </c>
      <c r="B87" s="26">
        <v>0.1265</v>
      </c>
      <c r="C87" s="50">
        <f t="shared" si="1"/>
        <v>1.01489075</v>
      </c>
      <c r="D87" s="51">
        <f t="shared" si="2"/>
        <v>2.31011501</v>
      </c>
      <c r="E87" s="52">
        <f t="shared" si="3"/>
        <v>-0.5606752279</v>
      </c>
      <c r="F87" s="53"/>
    </row>
    <row r="88" ht="17.25" customHeight="1">
      <c r="A88" s="47">
        <v>12451.0</v>
      </c>
      <c r="B88" s="26">
        <v>-0.0248</v>
      </c>
      <c r="C88" s="50">
        <f t="shared" si="1"/>
        <v>0.9897214597</v>
      </c>
      <c r="D88" s="51">
        <f t="shared" si="2"/>
        <v>2.31011501</v>
      </c>
      <c r="E88" s="52">
        <f t="shared" si="3"/>
        <v>-0.5715704823</v>
      </c>
      <c r="F88" s="53"/>
    </row>
    <row r="89" ht="17.25" customHeight="1">
      <c r="A89" s="47">
        <v>12479.0</v>
      </c>
      <c r="B89" s="26">
        <v>0.0011</v>
      </c>
      <c r="C89" s="50">
        <f t="shared" si="1"/>
        <v>0.9908101533</v>
      </c>
      <c r="D89" s="51">
        <f t="shared" si="2"/>
        <v>2.31011501</v>
      </c>
      <c r="E89" s="52">
        <f t="shared" si="3"/>
        <v>-0.5710992098</v>
      </c>
      <c r="F89" s="53"/>
    </row>
    <row r="90" ht="17.25" customHeight="1">
      <c r="A90" s="47">
        <v>12510.0</v>
      </c>
      <c r="B90" s="26">
        <v>-0.0178</v>
      </c>
      <c r="C90" s="50">
        <f t="shared" si="1"/>
        <v>0.9731737326</v>
      </c>
      <c r="D90" s="51">
        <f t="shared" si="2"/>
        <v>2.31011501</v>
      </c>
      <c r="E90" s="52">
        <f t="shared" si="3"/>
        <v>-0.5787336439</v>
      </c>
      <c r="F90" s="53"/>
    </row>
    <row r="91" ht="17.25" customHeight="1">
      <c r="A91" s="47">
        <v>12540.0</v>
      </c>
      <c r="B91" s="26">
        <v>-0.0724</v>
      </c>
      <c r="C91" s="50">
        <f t="shared" si="1"/>
        <v>0.9027159543</v>
      </c>
      <c r="D91" s="51">
        <f t="shared" si="2"/>
        <v>2.31011501</v>
      </c>
      <c r="E91" s="52">
        <f t="shared" si="3"/>
        <v>-0.609233328</v>
      </c>
      <c r="F91" s="53"/>
    </row>
    <row r="92" ht="17.25" customHeight="1">
      <c r="A92" s="47">
        <v>12571.0</v>
      </c>
      <c r="B92" s="26">
        <v>0.0265</v>
      </c>
      <c r="C92" s="50">
        <f t="shared" si="1"/>
        <v>0.9266379271</v>
      </c>
      <c r="D92" s="51">
        <f t="shared" si="2"/>
        <v>2.31011501</v>
      </c>
      <c r="E92" s="52">
        <f t="shared" si="3"/>
        <v>-0.5988780112</v>
      </c>
      <c r="F92" s="53"/>
    </row>
    <row r="93" ht="17.25" customHeight="1">
      <c r="A93" s="47">
        <v>12601.0</v>
      </c>
      <c r="B93" s="26">
        <v>-0.1095</v>
      </c>
      <c r="C93" s="50">
        <f t="shared" si="1"/>
        <v>0.8251710741</v>
      </c>
      <c r="D93" s="51">
        <f t="shared" si="2"/>
        <v>2.31011501</v>
      </c>
      <c r="E93" s="52">
        <f t="shared" si="3"/>
        <v>-0.642800869</v>
      </c>
      <c r="F93" s="53"/>
    </row>
    <row r="94" ht="17.25" customHeight="1">
      <c r="A94" s="47">
        <v>12632.0</v>
      </c>
      <c r="B94" s="26">
        <v>0.0559</v>
      </c>
      <c r="C94" s="50">
        <f t="shared" si="1"/>
        <v>0.8712981371</v>
      </c>
      <c r="D94" s="51">
        <f t="shared" si="2"/>
        <v>2.31011501</v>
      </c>
      <c r="E94" s="52">
        <f t="shared" si="3"/>
        <v>-0.6228334376</v>
      </c>
      <c r="F94" s="53"/>
    </row>
    <row r="95" ht="17.25" customHeight="1">
      <c r="A95" s="47">
        <v>12663.0</v>
      </c>
      <c r="B95" s="26">
        <v>-0.0022</v>
      </c>
      <c r="C95" s="50">
        <f t="shared" si="1"/>
        <v>0.8693812812</v>
      </c>
      <c r="D95" s="51">
        <f t="shared" si="2"/>
        <v>2.31011501</v>
      </c>
      <c r="E95" s="52">
        <f t="shared" si="3"/>
        <v>-0.623663204</v>
      </c>
      <c r="F95" s="53"/>
    </row>
    <row r="96" ht="17.25" customHeight="1">
      <c r="A96" s="47">
        <v>12693.0</v>
      </c>
      <c r="B96" s="26">
        <v>-0.0165</v>
      </c>
      <c r="C96" s="50">
        <f t="shared" si="1"/>
        <v>0.8550364901</v>
      </c>
      <c r="D96" s="51">
        <f t="shared" si="2"/>
        <v>2.31011501</v>
      </c>
      <c r="E96" s="52">
        <f t="shared" si="3"/>
        <v>-0.6298727611</v>
      </c>
      <c r="F96" s="53"/>
    </row>
    <row r="97" ht="17.25" customHeight="1">
      <c r="A97" s="47">
        <v>12724.0</v>
      </c>
      <c r="B97" s="26">
        <v>0.0834</v>
      </c>
      <c r="C97" s="50">
        <f t="shared" si="1"/>
        <v>0.9263465334</v>
      </c>
      <c r="D97" s="51">
        <f t="shared" si="2"/>
        <v>2.31011501</v>
      </c>
      <c r="E97" s="52">
        <f t="shared" si="3"/>
        <v>-0.5990041494</v>
      </c>
      <c r="F97" s="53"/>
    </row>
    <row r="98" ht="17.25" customHeight="1">
      <c r="A98" s="47">
        <v>12754.0</v>
      </c>
      <c r="B98" s="26">
        <v>0.0037</v>
      </c>
      <c r="C98" s="50">
        <f t="shared" si="1"/>
        <v>0.9297740156</v>
      </c>
      <c r="D98" s="51">
        <f t="shared" si="2"/>
        <v>2.31011501</v>
      </c>
      <c r="E98" s="52">
        <f t="shared" si="3"/>
        <v>-0.5975204648</v>
      </c>
      <c r="F98" s="53"/>
    </row>
    <row r="99" ht="17.25" customHeight="1">
      <c r="A99" s="47">
        <v>12785.0</v>
      </c>
      <c r="B99" s="26">
        <v>-0.0344</v>
      </c>
      <c r="C99" s="50">
        <f t="shared" si="1"/>
        <v>0.8977897894</v>
      </c>
      <c r="D99" s="51">
        <f t="shared" si="2"/>
        <v>2.31011501</v>
      </c>
      <c r="E99" s="52">
        <f t="shared" si="3"/>
        <v>-0.6113657608</v>
      </c>
      <c r="F99" s="53"/>
    </row>
    <row r="100" ht="17.25" customHeight="1">
      <c r="A100" s="47">
        <v>12816.0</v>
      </c>
      <c r="B100" s="26">
        <v>-0.0192</v>
      </c>
      <c r="C100" s="50">
        <f t="shared" si="1"/>
        <v>0.8805522255</v>
      </c>
      <c r="D100" s="51">
        <f t="shared" si="2"/>
        <v>2.31011501</v>
      </c>
      <c r="E100" s="52">
        <f t="shared" si="3"/>
        <v>-0.6188275382</v>
      </c>
      <c r="F100" s="53"/>
    </row>
    <row r="101" ht="17.25" customHeight="1">
      <c r="A101" s="47">
        <v>12844.0</v>
      </c>
      <c r="B101" s="26">
        <v>-0.0367</v>
      </c>
      <c r="C101" s="50">
        <f t="shared" si="1"/>
        <v>0.8482359588</v>
      </c>
      <c r="D101" s="51">
        <f t="shared" si="2"/>
        <v>2.31011501</v>
      </c>
      <c r="E101" s="52">
        <f t="shared" si="3"/>
        <v>-0.6328165675</v>
      </c>
      <c r="F101" s="53"/>
    </row>
    <row r="102" ht="17.25" customHeight="1">
      <c r="A102" s="47">
        <v>12875.0</v>
      </c>
      <c r="B102" s="26">
        <v>0.0907</v>
      </c>
      <c r="C102" s="50">
        <f t="shared" si="1"/>
        <v>0.9251709602</v>
      </c>
      <c r="D102" s="51">
        <f t="shared" si="2"/>
        <v>2.31011501</v>
      </c>
      <c r="E102" s="52">
        <f t="shared" si="3"/>
        <v>-0.5995130302</v>
      </c>
      <c r="F102" s="53"/>
    </row>
    <row r="103" ht="17.25" customHeight="1">
      <c r="A103" s="47">
        <v>12905.0</v>
      </c>
      <c r="B103" s="26">
        <v>0.0348</v>
      </c>
      <c r="C103" s="50">
        <f t="shared" si="1"/>
        <v>0.9573669097</v>
      </c>
      <c r="D103" s="51">
        <f t="shared" si="2"/>
        <v>2.31011501</v>
      </c>
      <c r="E103" s="52">
        <f t="shared" si="3"/>
        <v>-0.5855760837</v>
      </c>
      <c r="F103" s="53"/>
    </row>
    <row r="104" ht="17.25" customHeight="1">
      <c r="A104" s="47">
        <v>12936.0</v>
      </c>
      <c r="B104" s="26">
        <v>0.0594</v>
      </c>
      <c r="C104" s="50">
        <f t="shared" si="1"/>
        <v>1.014234504</v>
      </c>
      <c r="D104" s="51">
        <f t="shared" si="2"/>
        <v>2.31011501</v>
      </c>
      <c r="E104" s="52">
        <f t="shared" si="3"/>
        <v>-0.560959303</v>
      </c>
      <c r="F104" s="53"/>
    </row>
    <row r="105" ht="17.25" customHeight="1">
      <c r="A105" s="47">
        <v>12966.0</v>
      </c>
      <c r="B105" s="26">
        <v>0.0752</v>
      </c>
      <c r="C105" s="50">
        <f t="shared" si="1"/>
        <v>1.090504939</v>
      </c>
      <c r="D105" s="51">
        <f t="shared" si="2"/>
        <v>2.31011501</v>
      </c>
      <c r="E105" s="52">
        <f t="shared" si="3"/>
        <v>-0.5279434426</v>
      </c>
      <c r="F105" s="53"/>
    </row>
    <row r="106" ht="17.25" customHeight="1">
      <c r="A106" s="47">
        <v>12997.0</v>
      </c>
      <c r="B106" s="26">
        <v>0.0266</v>
      </c>
      <c r="C106" s="50">
        <f t="shared" si="1"/>
        <v>1.11951237</v>
      </c>
      <c r="D106" s="51">
        <f t="shared" si="2"/>
        <v>2.31011501</v>
      </c>
      <c r="E106" s="52">
        <f t="shared" si="3"/>
        <v>-0.5153867382</v>
      </c>
      <c r="F106" s="53"/>
    </row>
    <row r="107" ht="17.25" customHeight="1">
      <c r="A107" s="47">
        <v>13028.0</v>
      </c>
      <c r="B107" s="26">
        <v>0.0264</v>
      </c>
      <c r="C107" s="50">
        <f t="shared" si="1"/>
        <v>1.149067497</v>
      </c>
      <c r="D107" s="51">
        <f t="shared" si="2"/>
        <v>2.31011501</v>
      </c>
      <c r="E107" s="52">
        <f t="shared" si="3"/>
        <v>-0.5025929481</v>
      </c>
      <c r="F107" s="53"/>
    </row>
    <row r="108" ht="17.25" customHeight="1">
      <c r="A108" s="47">
        <v>13058.0</v>
      </c>
      <c r="B108" s="26">
        <v>0.0704</v>
      </c>
      <c r="C108" s="50">
        <f t="shared" si="1"/>
        <v>1.229961849</v>
      </c>
      <c r="D108" s="51">
        <f t="shared" si="2"/>
        <v>2.31011501</v>
      </c>
      <c r="E108" s="52">
        <f t="shared" si="3"/>
        <v>-0.4675754916</v>
      </c>
      <c r="F108" s="53"/>
    </row>
    <row r="109" ht="17.25" customHeight="1">
      <c r="A109" s="47">
        <v>13089.0</v>
      </c>
      <c r="B109" s="26">
        <v>0.049</v>
      </c>
      <c r="C109" s="50">
        <f t="shared" si="1"/>
        <v>1.290229979</v>
      </c>
      <c r="D109" s="51">
        <f t="shared" si="2"/>
        <v>2.31011501</v>
      </c>
      <c r="E109" s="52">
        <f t="shared" si="3"/>
        <v>-0.4414866907</v>
      </c>
      <c r="F109" s="53"/>
    </row>
    <row r="110" ht="17.25" customHeight="1">
      <c r="A110" s="47">
        <v>13119.0</v>
      </c>
      <c r="B110" s="26">
        <v>0.0457</v>
      </c>
      <c r="C110" s="50">
        <f t="shared" si="1"/>
        <v>1.349193489</v>
      </c>
      <c r="D110" s="51">
        <f t="shared" si="2"/>
        <v>2.31011501</v>
      </c>
      <c r="E110" s="52">
        <f t="shared" si="3"/>
        <v>-0.4159626325</v>
      </c>
      <c r="F110" s="53"/>
    </row>
    <row r="111" ht="17.25" customHeight="1">
      <c r="A111" s="47">
        <v>13150.0</v>
      </c>
      <c r="B111" s="26">
        <v>0.069</v>
      </c>
      <c r="C111" s="50">
        <f t="shared" si="1"/>
        <v>1.44228784</v>
      </c>
      <c r="D111" s="51">
        <f t="shared" si="2"/>
        <v>2.31011501</v>
      </c>
      <c r="E111" s="52">
        <f t="shared" si="3"/>
        <v>-0.3756640541</v>
      </c>
      <c r="F111" s="53"/>
    </row>
    <row r="112" ht="17.25" customHeight="1">
      <c r="A112" s="47">
        <v>13181.0</v>
      </c>
      <c r="B112" s="26">
        <v>0.025</v>
      </c>
      <c r="C112" s="50">
        <f t="shared" si="1"/>
        <v>1.478345036</v>
      </c>
      <c r="D112" s="51">
        <f t="shared" si="2"/>
        <v>2.31011501</v>
      </c>
      <c r="E112" s="52">
        <f t="shared" si="3"/>
        <v>-0.3600556555</v>
      </c>
      <c r="F112" s="53"/>
    </row>
    <row r="113" ht="17.25" customHeight="1">
      <c r="A113" s="47">
        <v>13210.0</v>
      </c>
      <c r="B113" s="26">
        <v>0.0101</v>
      </c>
      <c r="C113" s="50">
        <f t="shared" si="1"/>
        <v>1.493276321</v>
      </c>
      <c r="D113" s="51">
        <f t="shared" si="2"/>
        <v>2.31011501</v>
      </c>
      <c r="E113" s="52">
        <f t="shared" si="3"/>
        <v>-0.3535922176</v>
      </c>
      <c r="F113" s="53"/>
    </row>
    <row r="114" ht="17.25" customHeight="1">
      <c r="A114" s="47">
        <v>13241.0</v>
      </c>
      <c r="B114" s="26">
        <v>-0.0812</v>
      </c>
      <c r="C114" s="50">
        <f t="shared" si="1"/>
        <v>1.372022284</v>
      </c>
      <c r="D114" s="51">
        <f t="shared" si="2"/>
        <v>2.31011501</v>
      </c>
      <c r="E114" s="52">
        <f t="shared" si="3"/>
        <v>-0.4060805295</v>
      </c>
      <c r="F114" s="53"/>
    </row>
    <row r="115" ht="17.25" customHeight="1">
      <c r="A115" s="47">
        <v>13271.0</v>
      </c>
      <c r="B115" s="26">
        <v>0.0521</v>
      </c>
      <c r="C115" s="50">
        <f t="shared" si="1"/>
        <v>1.443504644</v>
      </c>
      <c r="D115" s="51">
        <f t="shared" si="2"/>
        <v>2.31011501</v>
      </c>
      <c r="E115" s="52">
        <f t="shared" si="3"/>
        <v>-0.3751373251</v>
      </c>
      <c r="F115" s="53"/>
    </row>
    <row r="116" ht="17.25" customHeight="1">
      <c r="A116" s="47">
        <v>13302.0</v>
      </c>
      <c r="B116" s="26">
        <v>0.0243</v>
      </c>
      <c r="C116" s="50">
        <f t="shared" si="1"/>
        <v>1.478581807</v>
      </c>
      <c r="D116" s="51">
        <f t="shared" si="2"/>
        <v>2.31011501</v>
      </c>
      <c r="E116" s="52">
        <f t="shared" si="3"/>
        <v>-0.3599531621</v>
      </c>
      <c r="F116" s="53"/>
    </row>
    <row r="117" ht="17.25" customHeight="1">
      <c r="A117" s="47">
        <v>13332.0</v>
      </c>
      <c r="B117" s="26">
        <v>0.0668</v>
      </c>
      <c r="C117" s="50">
        <f t="shared" si="1"/>
        <v>1.577351072</v>
      </c>
      <c r="D117" s="51">
        <f t="shared" si="2"/>
        <v>2.31011501</v>
      </c>
      <c r="E117" s="52">
        <f t="shared" si="3"/>
        <v>-0.3171980333</v>
      </c>
      <c r="F117" s="53"/>
    </row>
    <row r="118" ht="17.25" customHeight="1">
      <c r="A118" s="47">
        <v>13363.0</v>
      </c>
      <c r="B118" s="26">
        <v>0.0101</v>
      </c>
      <c r="C118" s="50">
        <f t="shared" si="1"/>
        <v>1.593282318</v>
      </c>
      <c r="D118" s="51">
        <f t="shared" si="2"/>
        <v>2.31011501</v>
      </c>
      <c r="E118" s="52">
        <f t="shared" si="3"/>
        <v>-0.3103017335</v>
      </c>
      <c r="F118" s="53"/>
    </row>
    <row r="119" ht="17.25" customHeight="1">
      <c r="A119" s="47">
        <v>13394.0</v>
      </c>
      <c r="B119" s="26">
        <v>0.0099</v>
      </c>
      <c r="C119" s="50">
        <f t="shared" si="1"/>
        <v>1.609055813</v>
      </c>
      <c r="D119" s="51">
        <f t="shared" si="2"/>
        <v>2.31011501</v>
      </c>
      <c r="E119" s="52">
        <f t="shared" si="3"/>
        <v>-0.3034737206</v>
      </c>
      <c r="F119" s="53"/>
    </row>
    <row r="120" ht="17.25" customHeight="1">
      <c r="A120" s="47">
        <v>13424.0</v>
      </c>
      <c r="B120" s="26">
        <v>0.0714</v>
      </c>
      <c r="C120" s="50">
        <f t="shared" si="1"/>
        <v>1.723942398</v>
      </c>
      <c r="D120" s="51">
        <f t="shared" si="2"/>
        <v>2.31011501</v>
      </c>
      <c r="E120" s="52">
        <f t="shared" si="3"/>
        <v>-0.2537417443</v>
      </c>
      <c r="F120" s="53"/>
    </row>
    <row r="121" ht="17.25" customHeight="1">
      <c r="A121" s="47">
        <v>13455.0</v>
      </c>
      <c r="B121" s="26">
        <v>0.0328</v>
      </c>
      <c r="C121" s="50">
        <f t="shared" si="1"/>
        <v>1.780487709</v>
      </c>
      <c r="D121" s="51">
        <f t="shared" si="2"/>
        <v>2.31011501</v>
      </c>
      <c r="E121" s="52">
        <f t="shared" si="3"/>
        <v>-0.2292644735</v>
      </c>
      <c r="F121" s="53"/>
    </row>
    <row r="122" ht="17.25" customHeight="1">
      <c r="A122" s="47">
        <v>13485.0</v>
      </c>
      <c r="B122" s="26">
        <v>0.0021</v>
      </c>
      <c r="C122" s="50">
        <f t="shared" si="1"/>
        <v>1.784226733</v>
      </c>
      <c r="D122" s="51">
        <f t="shared" si="2"/>
        <v>2.31011501</v>
      </c>
      <c r="E122" s="52">
        <f t="shared" si="3"/>
        <v>-0.2276459289</v>
      </c>
      <c r="F122" s="53"/>
    </row>
    <row r="123" ht="17.25" customHeight="1">
      <c r="A123" s="47">
        <v>13516.0</v>
      </c>
      <c r="B123" s="26">
        <v>0.0336</v>
      </c>
      <c r="C123" s="50">
        <f t="shared" si="1"/>
        <v>1.844176751</v>
      </c>
      <c r="D123" s="51">
        <f t="shared" si="2"/>
        <v>2.31011501</v>
      </c>
      <c r="E123" s="52">
        <f t="shared" si="3"/>
        <v>-0.2016948321</v>
      </c>
      <c r="F123" s="53"/>
    </row>
    <row r="124" ht="17.25" customHeight="1">
      <c r="A124" s="47">
        <v>13547.0</v>
      </c>
      <c r="B124" s="26">
        <v>0.0111</v>
      </c>
      <c r="C124" s="50">
        <f t="shared" si="1"/>
        <v>1.864647113</v>
      </c>
      <c r="D124" s="51">
        <f t="shared" si="2"/>
        <v>2.31011501</v>
      </c>
      <c r="E124" s="52">
        <f t="shared" si="3"/>
        <v>-0.1928336448</v>
      </c>
      <c r="F124" s="53"/>
    </row>
    <row r="125" ht="17.25" customHeight="1">
      <c r="A125" s="47">
        <v>13575.0</v>
      </c>
      <c r="B125" s="26">
        <v>-0.0026</v>
      </c>
      <c r="C125" s="50">
        <f t="shared" si="1"/>
        <v>1.85979903</v>
      </c>
      <c r="D125" s="51">
        <f t="shared" si="2"/>
        <v>2.31011501</v>
      </c>
      <c r="E125" s="52">
        <f t="shared" si="3"/>
        <v>-0.1949322773</v>
      </c>
      <c r="F125" s="53"/>
    </row>
    <row r="126" ht="17.25" customHeight="1">
      <c r="A126" s="47">
        <v>13606.0</v>
      </c>
      <c r="B126" s="26">
        <v>-0.0733</v>
      </c>
      <c r="C126" s="50">
        <f t="shared" si="1"/>
        <v>1.723475761</v>
      </c>
      <c r="D126" s="51">
        <f t="shared" si="2"/>
        <v>2.31011501</v>
      </c>
      <c r="E126" s="52">
        <f t="shared" si="3"/>
        <v>-0.2539437414</v>
      </c>
      <c r="F126" s="53"/>
    </row>
    <row r="127" ht="17.25" customHeight="1">
      <c r="A127" s="47">
        <v>13636.0</v>
      </c>
      <c r="B127" s="26">
        <v>-0.0077</v>
      </c>
      <c r="C127" s="50">
        <f t="shared" si="1"/>
        <v>1.710204998</v>
      </c>
      <c r="D127" s="51">
        <f t="shared" si="2"/>
        <v>2.31011501</v>
      </c>
      <c r="E127" s="52">
        <f t="shared" si="3"/>
        <v>-0.2596883745</v>
      </c>
      <c r="F127" s="53"/>
    </row>
    <row r="128" ht="17.25" customHeight="1">
      <c r="A128" s="47">
        <v>13667.0</v>
      </c>
      <c r="B128" s="26">
        <v>-0.0418</v>
      </c>
      <c r="C128" s="50">
        <f t="shared" si="1"/>
        <v>1.638718429</v>
      </c>
      <c r="D128" s="51">
        <f t="shared" si="2"/>
        <v>2.31011501</v>
      </c>
      <c r="E128" s="52">
        <f t="shared" si="3"/>
        <v>-0.2906334005</v>
      </c>
      <c r="F128" s="53"/>
    </row>
    <row r="129" ht="17.25" customHeight="1">
      <c r="A129" s="47">
        <v>13697.0</v>
      </c>
      <c r="B129" s="26">
        <v>0.0894</v>
      </c>
      <c r="C129" s="50">
        <f t="shared" si="1"/>
        <v>1.785219857</v>
      </c>
      <c r="D129" s="51">
        <f t="shared" si="2"/>
        <v>2.31011501</v>
      </c>
      <c r="E129" s="52">
        <f t="shared" si="3"/>
        <v>-0.2272160265</v>
      </c>
      <c r="F129" s="53"/>
    </row>
    <row r="130" ht="17.25" customHeight="1">
      <c r="A130" s="47">
        <v>13728.0</v>
      </c>
      <c r="B130" s="26">
        <v>-0.0484</v>
      </c>
      <c r="C130" s="50">
        <f t="shared" si="1"/>
        <v>1.698815216</v>
      </c>
      <c r="D130" s="51">
        <f t="shared" si="2"/>
        <v>2.31011501</v>
      </c>
      <c r="E130" s="52">
        <f t="shared" si="3"/>
        <v>-0.2646187708</v>
      </c>
      <c r="F130" s="53"/>
    </row>
    <row r="131" ht="17.25" customHeight="1">
      <c r="A131" s="47">
        <v>13759.0</v>
      </c>
      <c r="B131" s="26">
        <v>-0.1357</v>
      </c>
      <c r="C131" s="50">
        <f t="shared" si="1"/>
        <v>1.468285991</v>
      </c>
      <c r="D131" s="51">
        <f t="shared" si="2"/>
        <v>2.31011501</v>
      </c>
      <c r="E131" s="52">
        <f t="shared" si="3"/>
        <v>-0.3644100036</v>
      </c>
      <c r="F131" s="53"/>
    </row>
    <row r="132" ht="17.25" customHeight="1">
      <c r="A132" s="47">
        <v>13789.0</v>
      </c>
      <c r="B132" s="26">
        <v>-0.0959</v>
      </c>
      <c r="C132" s="50">
        <f t="shared" si="1"/>
        <v>1.327477364</v>
      </c>
      <c r="D132" s="51">
        <f t="shared" si="2"/>
        <v>2.31011501</v>
      </c>
      <c r="E132" s="52">
        <f t="shared" si="3"/>
        <v>-0.4253630843</v>
      </c>
      <c r="F132" s="53"/>
    </row>
    <row r="133" ht="17.25" customHeight="1">
      <c r="A133" s="47">
        <v>13820.0</v>
      </c>
      <c r="B133" s="26">
        <v>-0.0829</v>
      </c>
      <c r="C133" s="50">
        <f t="shared" si="1"/>
        <v>1.217429491</v>
      </c>
      <c r="D133" s="51">
        <f t="shared" si="2"/>
        <v>2.31011501</v>
      </c>
      <c r="E133" s="52">
        <f t="shared" si="3"/>
        <v>-0.4730004846</v>
      </c>
      <c r="F133" s="53"/>
    </row>
    <row r="134" ht="17.25" customHeight="1">
      <c r="A134" s="47">
        <v>13850.0</v>
      </c>
      <c r="B134" s="26">
        <v>-0.0424</v>
      </c>
      <c r="C134" s="50">
        <f t="shared" si="1"/>
        <v>1.16581048</v>
      </c>
      <c r="D134" s="51">
        <f t="shared" si="2"/>
        <v>2.31011501</v>
      </c>
      <c r="E134" s="52">
        <f t="shared" si="3"/>
        <v>-0.495345264</v>
      </c>
      <c r="F134" s="53"/>
    </row>
    <row r="135" ht="17.25" customHeight="1">
      <c r="A135" s="47">
        <v>13881.0</v>
      </c>
      <c r="B135" s="26">
        <v>0.0049</v>
      </c>
      <c r="C135" s="50">
        <f t="shared" si="1"/>
        <v>1.171522952</v>
      </c>
      <c r="D135" s="51">
        <f t="shared" si="2"/>
        <v>2.31011501</v>
      </c>
      <c r="E135" s="52">
        <f t="shared" si="3"/>
        <v>-0.4928724558</v>
      </c>
      <c r="F135" s="53"/>
    </row>
    <row r="136" ht="17.25" customHeight="1">
      <c r="A136" s="47">
        <v>13912.0</v>
      </c>
      <c r="B136" s="26">
        <v>0.0584</v>
      </c>
      <c r="C136" s="50">
        <f t="shared" si="1"/>
        <v>1.239939892</v>
      </c>
      <c r="D136" s="51">
        <f t="shared" si="2"/>
        <v>2.31011501</v>
      </c>
      <c r="E136" s="52">
        <f t="shared" si="3"/>
        <v>-0.4632562072</v>
      </c>
      <c r="F136" s="53"/>
    </row>
    <row r="137" ht="17.25" customHeight="1">
      <c r="A137" s="47">
        <v>13940.0</v>
      </c>
      <c r="B137" s="26">
        <v>-0.2383</v>
      </c>
      <c r="C137" s="50">
        <f t="shared" si="1"/>
        <v>0.9444622159</v>
      </c>
      <c r="D137" s="51">
        <f t="shared" si="2"/>
        <v>2.31011501</v>
      </c>
      <c r="E137" s="52">
        <f t="shared" si="3"/>
        <v>-0.5911622531</v>
      </c>
      <c r="F137" s="53"/>
    </row>
    <row r="138" ht="17.25" customHeight="1">
      <c r="A138" s="47">
        <v>13971.0</v>
      </c>
      <c r="B138" s="26">
        <v>0.1452</v>
      </c>
      <c r="C138" s="50">
        <f t="shared" si="1"/>
        <v>1.08159813</v>
      </c>
      <c r="D138" s="51">
        <f t="shared" si="2"/>
        <v>2.31011501</v>
      </c>
      <c r="E138" s="52">
        <f t="shared" si="3"/>
        <v>-0.5317990122</v>
      </c>
      <c r="F138" s="53"/>
    </row>
    <row r="139" ht="17.25" customHeight="1">
      <c r="A139" s="47">
        <v>14001.0</v>
      </c>
      <c r="B139" s="26">
        <v>-0.0383</v>
      </c>
      <c r="C139" s="50">
        <f t="shared" si="1"/>
        <v>1.040172921</v>
      </c>
      <c r="D139" s="51">
        <f t="shared" si="2"/>
        <v>2.31011501</v>
      </c>
      <c r="E139" s="52">
        <f t="shared" si="3"/>
        <v>-0.54973111</v>
      </c>
      <c r="F139" s="53"/>
    </row>
    <row r="140" ht="17.25" customHeight="1">
      <c r="A140" s="47">
        <v>14032.0</v>
      </c>
      <c r="B140" s="26">
        <v>0.2387</v>
      </c>
      <c r="C140" s="50">
        <f t="shared" si="1"/>
        <v>1.288462198</v>
      </c>
      <c r="D140" s="51">
        <f t="shared" si="2"/>
        <v>2.31011501</v>
      </c>
      <c r="E140" s="52">
        <f t="shared" si="3"/>
        <v>-0.442251926</v>
      </c>
      <c r="F140" s="53"/>
    </row>
    <row r="141" ht="17.25" customHeight="1">
      <c r="A141" s="47">
        <v>14062.0</v>
      </c>
      <c r="B141" s="26">
        <v>0.0733</v>
      </c>
      <c r="C141" s="50">
        <f t="shared" si="1"/>
        <v>1.382906477</v>
      </c>
      <c r="D141" s="51">
        <f t="shared" si="2"/>
        <v>2.31011501</v>
      </c>
      <c r="E141" s="52">
        <f t="shared" si="3"/>
        <v>-0.4013689922</v>
      </c>
      <c r="F141" s="53"/>
    </row>
    <row r="142" ht="17.25" customHeight="1">
      <c r="A142" s="47">
        <v>14093.0</v>
      </c>
      <c r="B142" s="26">
        <v>-0.0267</v>
      </c>
      <c r="C142" s="50">
        <f t="shared" si="1"/>
        <v>1.345982874</v>
      </c>
      <c r="D142" s="51">
        <f t="shared" si="2"/>
        <v>2.31011501</v>
      </c>
      <c r="E142" s="52">
        <f t="shared" si="3"/>
        <v>-0.4173524401</v>
      </c>
      <c r="F142" s="53"/>
    </row>
    <row r="143" ht="17.25" customHeight="1">
      <c r="A143" s="47">
        <v>14124.0</v>
      </c>
      <c r="B143" s="26">
        <v>0.0083</v>
      </c>
      <c r="C143" s="50">
        <f t="shared" si="1"/>
        <v>1.357154532</v>
      </c>
      <c r="D143" s="51">
        <f t="shared" si="2"/>
        <v>2.31011501</v>
      </c>
      <c r="E143" s="52">
        <f t="shared" si="3"/>
        <v>-0.4125164653</v>
      </c>
      <c r="F143" s="53"/>
    </row>
    <row r="144" ht="17.25" customHeight="1">
      <c r="A144" s="47">
        <v>14154.0</v>
      </c>
      <c r="B144" s="26">
        <v>0.0781</v>
      </c>
      <c r="C144" s="50">
        <f t="shared" si="1"/>
        <v>1.463148301</v>
      </c>
      <c r="D144" s="51">
        <f t="shared" si="2"/>
        <v>2.31011501</v>
      </c>
      <c r="E144" s="52">
        <f t="shared" si="3"/>
        <v>-0.3666340013</v>
      </c>
      <c r="F144" s="53"/>
    </row>
    <row r="145" ht="17.25" customHeight="1">
      <c r="A145" s="47">
        <v>14185.0</v>
      </c>
      <c r="B145" s="26">
        <v>-0.0178</v>
      </c>
      <c r="C145" s="50">
        <f t="shared" si="1"/>
        <v>1.437104261</v>
      </c>
      <c r="D145" s="51">
        <f t="shared" si="2"/>
        <v>2.31011501</v>
      </c>
      <c r="E145" s="52">
        <f t="shared" si="3"/>
        <v>-0.3779079161</v>
      </c>
      <c r="F145" s="53"/>
    </row>
    <row r="146" ht="17.25" customHeight="1">
      <c r="A146" s="47">
        <v>14215.0</v>
      </c>
      <c r="B146" s="26">
        <v>0.0419</v>
      </c>
      <c r="C146" s="50">
        <f t="shared" si="1"/>
        <v>1.497318929</v>
      </c>
      <c r="D146" s="51">
        <f t="shared" si="2"/>
        <v>2.31011501</v>
      </c>
      <c r="E146" s="52">
        <f t="shared" si="3"/>
        <v>-0.3518422577</v>
      </c>
      <c r="F146" s="53"/>
    </row>
    <row r="147" ht="17.25" customHeight="1">
      <c r="A147" s="47">
        <v>14246.0</v>
      </c>
      <c r="B147" s="26">
        <v>-0.0597</v>
      </c>
      <c r="C147" s="50">
        <f t="shared" si="1"/>
        <v>1.407928989</v>
      </c>
      <c r="D147" s="51">
        <f t="shared" si="2"/>
        <v>2.31011501</v>
      </c>
      <c r="E147" s="52">
        <f t="shared" si="3"/>
        <v>-0.390537275</v>
      </c>
      <c r="F147" s="53"/>
    </row>
    <row r="148" ht="17.25" customHeight="1">
      <c r="A148" s="47">
        <v>14277.0</v>
      </c>
      <c r="B148" s="26">
        <v>0.0352</v>
      </c>
      <c r="C148" s="50">
        <f t="shared" si="1"/>
        <v>1.45748809</v>
      </c>
      <c r="D148" s="51">
        <f t="shared" si="2"/>
        <v>2.31011501</v>
      </c>
      <c r="E148" s="52">
        <f t="shared" si="3"/>
        <v>-0.369084187</v>
      </c>
      <c r="F148" s="53"/>
    </row>
    <row r="149" ht="17.25" customHeight="1">
      <c r="A149" s="47">
        <v>14305.0</v>
      </c>
      <c r="B149" s="26">
        <v>-0.12</v>
      </c>
      <c r="C149" s="50">
        <f t="shared" si="1"/>
        <v>1.282589519</v>
      </c>
      <c r="D149" s="51">
        <f t="shared" si="2"/>
        <v>2.31011501</v>
      </c>
      <c r="E149" s="52">
        <f t="shared" si="3"/>
        <v>-0.4447940846</v>
      </c>
      <c r="F149" s="53"/>
    </row>
    <row r="150" ht="17.25" customHeight="1">
      <c r="A150" s="47">
        <v>14336.0</v>
      </c>
      <c r="B150" s="26">
        <v>-0.0018</v>
      </c>
      <c r="C150" s="50">
        <f t="shared" si="1"/>
        <v>1.280280858</v>
      </c>
      <c r="D150" s="51">
        <f t="shared" si="2"/>
        <v>2.31011501</v>
      </c>
      <c r="E150" s="52">
        <f t="shared" si="3"/>
        <v>-0.4457934552</v>
      </c>
      <c r="F150" s="53"/>
    </row>
    <row r="151" ht="17.25" customHeight="1">
      <c r="A151" s="47">
        <v>14366.0</v>
      </c>
      <c r="B151" s="26">
        <v>0.0681</v>
      </c>
      <c r="C151" s="50">
        <f t="shared" si="1"/>
        <v>1.367467984</v>
      </c>
      <c r="D151" s="51">
        <f t="shared" si="2"/>
        <v>2.31011501</v>
      </c>
      <c r="E151" s="52">
        <f t="shared" si="3"/>
        <v>-0.4080519895</v>
      </c>
      <c r="F151" s="53"/>
    </row>
    <row r="152" ht="17.25" customHeight="1">
      <c r="A152" s="47">
        <v>14397.0</v>
      </c>
      <c r="B152" s="26">
        <v>-0.053</v>
      </c>
      <c r="C152" s="50">
        <f t="shared" si="1"/>
        <v>1.294992181</v>
      </c>
      <c r="D152" s="51">
        <f t="shared" si="2"/>
        <v>2.31011501</v>
      </c>
      <c r="E152" s="52">
        <f t="shared" si="3"/>
        <v>-0.4394252341</v>
      </c>
      <c r="F152" s="53"/>
    </row>
    <row r="153" ht="17.25" customHeight="1">
      <c r="A153" s="47">
        <v>14427.0</v>
      </c>
      <c r="B153" s="26">
        <v>0.1024</v>
      </c>
      <c r="C153" s="50">
        <f t="shared" si="1"/>
        <v>1.42759938</v>
      </c>
      <c r="D153" s="51">
        <f t="shared" si="2"/>
        <v>2.31011501</v>
      </c>
      <c r="E153" s="52">
        <f t="shared" si="3"/>
        <v>-0.3820223781</v>
      </c>
      <c r="F153" s="53"/>
    </row>
    <row r="154" ht="17.25" customHeight="1">
      <c r="A154" s="47">
        <v>14458.0</v>
      </c>
      <c r="B154" s="26">
        <v>-0.0669</v>
      </c>
      <c r="C154" s="50">
        <f t="shared" si="1"/>
        <v>1.332092982</v>
      </c>
      <c r="D154" s="51">
        <f t="shared" si="2"/>
        <v>2.31011501</v>
      </c>
      <c r="E154" s="52">
        <f t="shared" si="3"/>
        <v>-0.423365081</v>
      </c>
      <c r="F154" s="53"/>
    </row>
    <row r="155" ht="17.25" customHeight="1">
      <c r="A155" s="47">
        <v>14489.0</v>
      </c>
      <c r="B155" s="26">
        <v>0.1689</v>
      </c>
      <c r="C155" s="50">
        <f t="shared" si="1"/>
        <v>1.557083486</v>
      </c>
      <c r="D155" s="51">
        <f t="shared" si="2"/>
        <v>2.31011501</v>
      </c>
      <c r="E155" s="52">
        <f t="shared" si="3"/>
        <v>-0.3259714431</v>
      </c>
      <c r="F155" s="53"/>
    </row>
    <row r="156" ht="17.25" customHeight="1">
      <c r="A156" s="47">
        <v>14519.0</v>
      </c>
      <c r="B156" s="26">
        <v>-0.0053</v>
      </c>
      <c r="C156" s="50">
        <f t="shared" si="1"/>
        <v>1.548830944</v>
      </c>
      <c r="D156" s="51">
        <f t="shared" si="2"/>
        <v>2.31011501</v>
      </c>
      <c r="E156" s="52">
        <f t="shared" si="3"/>
        <v>-0.3295437945</v>
      </c>
      <c r="F156" s="53"/>
    </row>
    <row r="157" ht="17.25" customHeight="1">
      <c r="A157" s="47">
        <v>14550.0</v>
      </c>
      <c r="B157" s="26">
        <v>-0.0362</v>
      </c>
      <c r="C157" s="50">
        <f t="shared" si="1"/>
        <v>1.492763264</v>
      </c>
      <c r="D157" s="51">
        <f t="shared" si="2"/>
        <v>2.31011501</v>
      </c>
      <c r="E157" s="52">
        <f t="shared" si="3"/>
        <v>-0.3538143091</v>
      </c>
      <c r="F157" s="53"/>
    </row>
    <row r="158" ht="17.25" customHeight="1">
      <c r="A158" s="47">
        <v>14580.0</v>
      </c>
      <c r="B158" s="26">
        <v>0.0303</v>
      </c>
      <c r="C158" s="50">
        <f t="shared" si="1"/>
        <v>1.537993991</v>
      </c>
      <c r="D158" s="51">
        <f t="shared" si="2"/>
        <v>2.31011501</v>
      </c>
      <c r="E158" s="52">
        <f t="shared" si="3"/>
        <v>-0.3342348827</v>
      </c>
      <c r="F158" s="53"/>
    </row>
    <row r="159" ht="17.25" customHeight="1">
      <c r="A159" s="47">
        <v>14611.0</v>
      </c>
      <c r="B159" s="26">
        <v>-0.0241</v>
      </c>
      <c r="C159" s="50">
        <f t="shared" si="1"/>
        <v>1.500928335</v>
      </c>
      <c r="D159" s="51">
        <f t="shared" si="2"/>
        <v>2.31011501</v>
      </c>
      <c r="E159" s="52">
        <f t="shared" si="3"/>
        <v>-0.350279822</v>
      </c>
      <c r="F159" s="53"/>
    </row>
    <row r="160" ht="17.25" customHeight="1">
      <c r="A160" s="47">
        <v>14642.0</v>
      </c>
      <c r="B160" s="26">
        <v>0.0144</v>
      </c>
      <c r="C160" s="50">
        <f t="shared" si="1"/>
        <v>1.522541703</v>
      </c>
      <c r="D160" s="51">
        <f t="shared" si="2"/>
        <v>2.31011501</v>
      </c>
      <c r="E160" s="52">
        <f t="shared" si="3"/>
        <v>-0.3409238515</v>
      </c>
      <c r="F160" s="53"/>
    </row>
    <row r="161" ht="17.25" customHeight="1">
      <c r="A161" s="47">
        <v>14671.0</v>
      </c>
      <c r="B161" s="26">
        <v>0.0205</v>
      </c>
      <c r="C161" s="50">
        <f t="shared" si="1"/>
        <v>1.553753808</v>
      </c>
      <c r="D161" s="51">
        <f t="shared" si="2"/>
        <v>2.31011501</v>
      </c>
      <c r="E161" s="52">
        <f t="shared" si="3"/>
        <v>-0.3274127904</v>
      </c>
      <c r="F161" s="53"/>
    </row>
    <row r="162" ht="17.25" customHeight="1">
      <c r="A162" s="47">
        <v>14702.0</v>
      </c>
      <c r="B162" s="26">
        <v>0.0022</v>
      </c>
      <c r="C162" s="50">
        <f t="shared" si="1"/>
        <v>1.557172067</v>
      </c>
      <c r="D162" s="51">
        <f t="shared" si="2"/>
        <v>2.31011501</v>
      </c>
      <c r="E162" s="52">
        <f t="shared" si="3"/>
        <v>-0.3259330986</v>
      </c>
      <c r="F162" s="53"/>
    </row>
    <row r="163" ht="17.25" customHeight="1">
      <c r="A163" s="47">
        <v>14732.0</v>
      </c>
      <c r="B163" s="26">
        <v>-0.2197</v>
      </c>
      <c r="C163" s="50">
        <f t="shared" si="1"/>
        <v>1.215061364</v>
      </c>
      <c r="D163" s="51">
        <f t="shared" si="2"/>
        <v>2.31011501</v>
      </c>
      <c r="E163" s="52">
        <f t="shared" si="3"/>
        <v>-0.4740255968</v>
      </c>
      <c r="F163" s="53"/>
    </row>
    <row r="164" ht="17.25" customHeight="1">
      <c r="A164" s="47">
        <v>14763.0</v>
      </c>
      <c r="B164" s="26">
        <v>0.0667</v>
      </c>
      <c r="C164" s="50">
        <f t="shared" si="1"/>
        <v>1.296105957</v>
      </c>
      <c r="D164" s="51">
        <f t="shared" si="2"/>
        <v>2.31011501</v>
      </c>
      <c r="E164" s="52">
        <f t="shared" si="3"/>
        <v>-0.4389431041</v>
      </c>
      <c r="F164" s="53"/>
    </row>
    <row r="165" ht="17.25" customHeight="1">
      <c r="A165" s="47">
        <v>14793.0</v>
      </c>
      <c r="B165" s="26">
        <v>0.0317</v>
      </c>
      <c r="C165" s="50">
        <f t="shared" si="1"/>
        <v>1.337192516</v>
      </c>
      <c r="D165" s="51">
        <f t="shared" si="2"/>
        <v>2.31011501</v>
      </c>
      <c r="E165" s="52">
        <f t="shared" si="3"/>
        <v>-0.4211576005</v>
      </c>
      <c r="F165" s="53"/>
    </row>
    <row r="166" ht="17.25" customHeight="1">
      <c r="A166" s="47">
        <v>14824.0</v>
      </c>
      <c r="B166" s="26">
        <v>0.0218</v>
      </c>
      <c r="C166" s="50">
        <f t="shared" si="1"/>
        <v>1.366343312</v>
      </c>
      <c r="D166" s="51">
        <f t="shared" si="2"/>
        <v>2.31011501</v>
      </c>
      <c r="E166" s="52">
        <f t="shared" si="3"/>
        <v>-0.4085388362</v>
      </c>
      <c r="F166" s="53"/>
    </row>
    <row r="167" ht="17.25" customHeight="1">
      <c r="A167" s="47">
        <v>14855.0</v>
      </c>
      <c r="B167" s="26">
        <v>0.0239</v>
      </c>
      <c r="C167" s="50">
        <f t="shared" si="1"/>
        <v>1.398998918</v>
      </c>
      <c r="D167" s="51">
        <f t="shared" si="2"/>
        <v>2.31011501</v>
      </c>
      <c r="E167" s="52">
        <f t="shared" si="3"/>
        <v>-0.3944029144</v>
      </c>
      <c r="F167" s="53"/>
    </row>
    <row r="168" ht="17.25" customHeight="1">
      <c r="A168" s="47">
        <v>14885.0</v>
      </c>
      <c r="B168" s="26">
        <v>0.0302</v>
      </c>
      <c r="C168" s="50">
        <f t="shared" si="1"/>
        <v>1.441248685</v>
      </c>
      <c r="D168" s="51">
        <f t="shared" si="2"/>
        <v>2.31011501</v>
      </c>
      <c r="E168" s="52">
        <f t="shared" si="3"/>
        <v>-0.3761138824</v>
      </c>
      <c r="F168" s="53"/>
    </row>
    <row r="169" ht="17.25" customHeight="1">
      <c r="A169" s="47">
        <v>14916.0</v>
      </c>
      <c r="B169" s="26">
        <v>-0.0161</v>
      </c>
      <c r="C169" s="50">
        <f t="shared" si="1"/>
        <v>1.418044581</v>
      </c>
      <c r="D169" s="51">
        <f t="shared" si="2"/>
        <v>2.31011501</v>
      </c>
      <c r="E169" s="52">
        <f t="shared" si="3"/>
        <v>-0.3861584489</v>
      </c>
      <c r="F169" s="53"/>
    </row>
    <row r="170" ht="17.25" customHeight="1">
      <c r="A170" s="47">
        <v>14946.0</v>
      </c>
      <c r="B170" s="26">
        <v>0.0069</v>
      </c>
      <c r="C170" s="50">
        <f t="shared" si="1"/>
        <v>1.427829089</v>
      </c>
      <c r="D170" s="51">
        <f t="shared" si="2"/>
        <v>2.31011501</v>
      </c>
      <c r="E170" s="52">
        <f t="shared" si="3"/>
        <v>-0.3819229422</v>
      </c>
      <c r="F170" s="53"/>
    </row>
    <row r="171" ht="17.25" customHeight="1">
      <c r="A171" s="47">
        <v>14977.0</v>
      </c>
      <c r="B171" s="26">
        <v>-0.0418</v>
      </c>
      <c r="C171" s="50">
        <f t="shared" si="1"/>
        <v>1.368145833</v>
      </c>
      <c r="D171" s="51">
        <f t="shared" si="2"/>
        <v>2.31011501</v>
      </c>
      <c r="E171" s="52">
        <f t="shared" si="3"/>
        <v>-0.4077585632</v>
      </c>
      <c r="F171" s="53"/>
    </row>
    <row r="172" ht="17.25" customHeight="1">
      <c r="A172" s="47">
        <v>15008.0</v>
      </c>
      <c r="B172" s="26">
        <v>-0.0144</v>
      </c>
      <c r="C172" s="50">
        <f t="shared" si="1"/>
        <v>1.348444533</v>
      </c>
      <c r="D172" s="51">
        <f t="shared" si="2"/>
        <v>2.31011501</v>
      </c>
      <c r="E172" s="52">
        <f t="shared" si="3"/>
        <v>-0.4162868399</v>
      </c>
      <c r="F172" s="53"/>
    </row>
    <row r="173" ht="17.25" customHeight="1">
      <c r="A173" s="47">
        <v>15036.0</v>
      </c>
      <c r="B173" s="26">
        <v>0.0085</v>
      </c>
      <c r="C173" s="50">
        <f t="shared" si="1"/>
        <v>1.359906311</v>
      </c>
      <c r="D173" s="51">
        <f t="shared" si="2"/>
        <v>2.31011501</v>
      </c>
      <c r="E173" s="52">
        <f t="shared" si="3"/>
        <v>-0.411325278</v>
      </c>
      <c r="F173" s="53"/>
    </row>
    <row r="174" ht="17.25" customHeight="1">
      <c r="A174" s="47">
        <v>15067.0</v>
      </c>
      <c r="B174" s="26">
        <v>-0.0547</v>
      </c>
      <c r="C174" s="50">
        <f t="shared" si="1"/>
        <v>1.285519436</v>
      </c>
      <c r="D174" s="51">
        <f t="shared" si="2"/>
        <v>2.31011501</v>
      </c>
      <c r="E174" s="52">
        <f t="shared" si="3"/>
        <v>-0.4435257853</v>
      </c>
      <c r="F174" s="53"/>
    </row>
    <row r="175" ht="17.25" customHeight="1">
      <c r="A175" s="47">
        <v>15097.0</v>
      </c>
      <c r="B175" s="26">
        <v>0.0139</v>
      </c>
      <c r="C175" s="50">
        <f t="shared" si="1"/>
        <v>1.303388156</v>
      </c>
      <c r="D175" s="51">
        <f t="shared" si="2"/>
        <v>2.31011501</v>
      </c>
      <c r="E175" s="52">
        <f t="shared" si="3"/>
        <v>-0.4357907937</v>
      </c>
      <c r="F175" s="53"/>
    </row>
    <row r="176" ht="17.25" customHeight="1">
      <c r="A176" s="47">
        <v>15128.0</v>
      </c>
      <c r="B176" s="26">
        <v>0.0583</v>
      </c>
      <c r="C176" s="50">
        <f t="shared" si="1"/>
        <v>1.379375686</v>
      </c>
      <c r="D176" s="51">
        <f t="shared" si="2"/>
        <v>2.31011501</v>
      </c>
      <c r="E176" s="52">
        <f t="shared" si="3"/>
        <v>-0.402897397</v>
      </c>
      <c r="F176" s="53"/>
    </row>
    <row r="177" ht="17.25" customHeight="1">
      <c r="A177" s="47">
        <v>15158.0</v>
      </c>
      <c r="B177" s="26">
        <v>0.059</v>
      </c>
      <c r="C177" s="50">
        <f t="shared" si="1"/>
        <v>1.460758851</v>
      </c>
      <c r="D177" s="51">
        <f t="shared" si="2"/>
        <v>2.31011501</v>
      </c>
      <c r="E177" s="52">
        <f t="shared" si="3"/>
        <v>-0.3676683435</v>
      </c>
      <c r="F177" s="53"/>
    </row>
    <row r="178" ht="17.25" customHeight="1">
      <c r="A178" s="47">
        <v>15189.0</v>
      </c>
      <c r="B178" s="26">
        <v>-0.0016</v>
      </c>
      <c r="C178" s="50">
        <f t="shared" si="1"/>
        <v>1.458421637</v>
      </c>
      <c r="D178" s="51">
        <f t="shared" si="2"/>
        <v>2.31011501</v>
      </c>
      <c r="E178" s="52">
        <f t="shared" si="3"/>
        <v>-0.3686800741</v>
      </c>
      <c r="F178" s="53"/>
    </row>
    <row r="179" ht="17.25" customHeight="1">
      <c r="A179" s="47">
        <v>15220.0</v>
      </c>
      <c r="B179" s="26">
        <v>-0.0086</v>
      </c>
      <c r="C179" s="50">
        <f t="shared" si="1"/>
        <v>1.445879211</v>
      </c>
      <c r="D179" s="51">
        <f t="shared" si="2"/>
        <v>2.31011501</v>
      </c>
      <c r="E179" s="52">
        <f t="shared" si="3"/>
        <v>-0.3741094255</v>
      </c>
      <c r="F179" s="53"/>
    </row>
    <row r="180" ht="17.25" customHeight="1">
      <c r="A180" s="47">
        <v>15250.0</v>
      </c>
      <c r="B180" s="26">
        <v>-0.0525</v>
      </c>
      <c r="C180" s="50">
        <f t="shared" si="1"/>
        <v>1.369970552</v>
      </c>
      <c r="D180" s="51">
        <f t="shared" si="2"/>
        <v>2.31011501</v>
      </c>
      <c r="E180" s="52">
        <f t="shared" si="3"/>
        <v>-0.4069686806</v>
      </c>
      <c r="F180" s="53"/>
    </row>
    <row r="181" ht="17.25" customHeight="1">
      <c r="A181" s="47">
        <v>15281.0</v>
      </c>
      <c r="B181" s="26">
        <v>-0.0192</v>
      </c>
      <c r="C181" s="50">
        <f t="shared" si="1"/>
        <v>1.343667118</v>
      </c>
      <c r="D181" s="51">
        <f t="shared" si="2"/>
        <v>2.31011501</v>
      </c>
      <c r="E181" s="52">
        <f t="shared" si="3"/>
        <v>-0.418354882</v>
      </c>
      <c r="F181" s="53"/>
    </row>
    <row r="182" ht="17.25" customHeight="1">
      <c r="A182" s="47">
        <v>15311.0</v>
      </c>
      <c r="B182" s="26">
        <v>-0.0486</v>
      </c>
      <c r="C182" s="50">
        <f t="shared" si="1"/>
        <v>1.278364896</v>
      </c>
      <c r="D182" s="51">
        <f t="shared" si="2"/>
        <v>2.31011501</v>
      </c>
      <c r="E182" s="52">
        <f t="shared" si="3"/>
        <v>-0.4466228347</v>
      </c>
      <c r="F182" s="53"/>
    </row>
    <row r="183" ht="17.25" customHeight="1">
      <c r="A183" s="47">
        <v>15342.0</v>
      </c>
      <c r="B183" s="26">
        <v>0.0081</v>
      </c>
      <c r="C183" s="50">
        <f t="shared" si="1"/>
        <v>1.288719651</v>
      </c>
      <c r="D183" s="51">
        <f t="shared" si="2"/>
        <v>2.31011501</v>
      </c>
      <c r="E183" s="52">
        <f t="shared" si="3"/>
        <v>-0.4421404797</v>
      </c>
      <c r="F183" s="53"/>
    </row>
    <row r="184" ht="17.25" customHeight="1">
      <c r="A184" s="47">
        <v>15373.0</v>
      </c>
      <c r="B184" s="26">
        <v>-0.0245</v>
      </c>
      <c r="C184" s="50">
        <f t="shared" si="1"/>
        <v>1.25714602</v>
      </c>
      <c r="D184" s="51">
        <f t="shared" si="2"/>
        <v>2.31011501</v>
      </c>
      <c r="E184" s="52">
        <f t="shared" si="3"/>
        <v>-0.4558080379</v>
      </c>
      <c r="F184" s="53"/>
    </row>
    <row r="185" ht="17.25" customHeight="1">
      <c r="A185" s="47">
        <v>15401.0</v>
      </c>
      <c r="B185" s="26">
        <v>-0.0657</v>
      </c>
      <c r="C185" s="50">
        <f t="shared" si="1"/>
        <v>1.174551526</v>
      </c>
      <c r="D185" s="51">
        <f t="shared" si="2"/>
        <v>2.31011501</v>
      </c>
      <c r="E185" s="52">
        <f t="shared" si="3"/>
        <v>-0.4915614498</v>
      </c>
      <c r="F185" s="53"/>
    </row>
    <row r="186" ht="17.25" customHeight="1">
      <c r="A186" s="47">
        <v>15432.0</v>
      </c>
      <c r="B186" s="26">
        <v>-0.0436</v>
      </c>
      <c r="C186" s="50">
        <f t="shared" si="1"/>
        <v>1.12334108</v>
      </c>
      <c r="D186" s="51">
        <f t="shared" si="2"/>
        <v>2.31011501</v>
      </c>
      <c r="E186" s="52">
        <f t="shared" si="3"/>
        <v>-0.5137293706</v>
      </c>
      <c r="F186" s="53"/>
    </row>
    <row r="187" ht="17.25" customHeight="1">
      <c r="A187" s="47">
        <v>15462.0</v>
      </c>
      <c r="B187" s="26">
        <v>0.0597</v>
      </c>
      <c r="C187" s="50">
        <f t="shared" si="1"/>
        <v>1.190404542</v>
      </c>
      <c r="D187" s="51">
        <f t="shared" si="2"/>
        <v>2.31011501</v>
      </c>
      <c r="E187" s="52">
        <f t="shared" si="3"/>
        <v>-0.484699014</v>
      </c>
      <c r="F187" s="53"/>
    </row>
    <row r="188" ht="17.25" customHeight="1">
      <c r="A188" s="47">
        <v>15493.0</v>
      </c>
      <c r="B188" s="26">
        <v>0.0271</v>
      </c>
      <c r="C188" s="50">
        <f t="shared" si="1"/>
        <v>1.222664505</v>
      </c>
      <c r="D188" s="51">
        <f t="shared" si="2"/>
        <v>2.31011501</v>
      </c>
      <c r="E188" s="52">
        <f t="shared" si="3"/>
        <v>-0.4707343573</v>
      </c>
      <c r="F188" s="53"/>
    </row>
    <row r="189" ht="17.25" customHeight="1">
      <c r="A189" s="47">
        <v>15523.0</v>
      </c>
      <c r="B189" s="26">
        <v>0.0354</v>
      </c>
      <c r="C189" s="50">
        <f t="shared" si="1"/>
        <v>1.265946829</v>
      </c>
      <c r="D189" s="51">
        <f t="shared" si="2"/>
        <v>2.31011501</v>
      </c>
      <c r="E189" s="52">
        <f t="shared" si="3"/>
        <v>-0.4519983536</v>
      </c>
      <c r="F189" s="53"/>
    </row>
    <row r="190" ht="17.25" customHeight="1">
      <c r="A190" s="47">
        <v>15554.0</v>
      </c>
      <c r="B190" s="26">
        <v>0.0183</v>
      </c>
      <c r="C190" s="50">
        <f t="shared" si="1"/>
        <v>1.289113656</v>
      </c>
      <c r="D190" s="51">
        <f t="shared" si="2"/>
        <v>2.31011501</v>
      </c>
      <c r="E190" s="52">
        <f t="shared" si="3"/>
        <v>-0.4419699234</v>
      </c>
      <c r="F190" s="53"/>
    </row>
    <row r="191" ht="17.25" customHeight="1">
      <c r="A191" s="47">
        <v>15585.0</v>
      </c>
      <c r="B191" s="26">
        <v>0.0264</v>
      </c>
      <c r="C191" s="50">
        <f t="shared" si="1"/>
        <v>1.323146256</v>
      </c>
      <c r="D191" s="51">
        <f t="shared" si="2"/>
        <v>2.31011501</v>
      </c>
      <c r="E191" s="52">
        <f t="shared" si="3"/>
        <v>-0.4272379294</v>
      </c>
      <c r="F191" s="53"/>
    </row>
    <row r="192" ht="17.25" customHeight="1">
      <c r="A192" s="47">
        <v>15615.0</v>
      </c>
      <c r="B192" s="26">
        <v>0.0685</v>
      </c>
      <c r="C192" s="50">
        <f t="shared" si="1"/>
        <v>1.413781775</v>
      </c>
      <c r="D192" s="51">
        <f t="shared" si="2"/>
        <v>2.31011501</v>
      </c>
      <c r="E192" s="52">
        <f t="shared" si="3"/>
        <v>-0.3880037276</v>
      </c>
      <c r="F192" s="53"/>
    </row>
    <row r="193" ht="17.25" customHeight="1">
      <c r="A193" s="47">
        <v>15646.0</v>
      </c>
      <c r="B193" s="26">
        <v>0.0018</v>
      </c>
      <c r="C193" s="50">
        <f t="shared" si="1"/>
        <v>1.416326582</v>
      </c>
      <c r="D193" s="51">
        <f t="shared" si="2"/>
        <v>2.31011501</v>
      </c>
      <c r="E193" s="52">
        <f t="shared" si="3"/>
        <v>-0.3869021343</v>
      </c>
      <c r="F193" s="53"/>
    </row>
    <row r="194" ht="17.25" customHeight="1">
      <c r="A194" s="47">
        <v>15676.0</v>
      </c>
      <c r="B194" s="26">
        <v>0.0515</v>
      </c>
      <c r="C194" s="50">
        <f t="shared" si="1"/>
        <v>1.489267401</v>
      </c>
      <c r="D194" s="51">
        <f t="shared" si="2"/>
        <v>2.31011501</v>
      </c>
      <c r="E194" s="52">
        <f t="shared" si="3"/>
        <v>-0.3553275942</v>
      </c>
      <c r="F194" s="53"/>
    </row>
    <row r="195" ht="17.25" customHeight="1">
      <c r="A195" s="47">
        <v>15707.0</v>
      </c>
      <c r="B195" s="26">
        <v>0.0716</v>
      </c>
      <c r="C195" s="50">
        <f t="shared" si="1"/>
        <v>1.595898947</v>
      </c>
      <c r="D195" s="51">
        <f t="shared" si="2"/>
        <v>2.31011501</v>
      </c>
      <c r="E195" s="52">
        <f t="shared" si="3"/>
        <v>-0.3091690499</v>
      </c>
      <c r="F195" s="53"/>
    </row>
    <row r="196" ht="17.25" customHeight="1">
      <c r="A196" s="47">
        <v>15738.0</v>
      </c>
      <c r="B196" s="26">
        <v>0.0618</v>
      </c>
      <c r="C196" s="50">
        <f t="shared" si="1"/>
        <v>1.694525502</v>
      </c>
      <c r="D196" s="51">
        <f t="shared" si="2"/>
        <v>2.31011501</v>
      </c>
      <c r="E196" s="52">
        <f t="shared" si="3"/>
        <v>-0.2664756972</v>
      </c>
      <c r="F196" s="53"/>
    </row>
    <row r="197" ht="17.25" customHeight="1">
      <c r="A197" s="47">
        <v>15766.0</v>
      </c>
      <c r="B197" s="26">
        <v>0.0604</v>
      </c>
      <c r="C197" s="50">
        <f t="shared" si="1"/>
        <v>1.796874842</v>
      </c>
      <c r="D197" s="51">
        <f t="shared" si="2"/>
        <v>2.31011501</v>
      </c>
      <c r="E197" s="52">
        <f t="shared" si="3"/>
        <v>-0.2221708293</v>
      </c>
      <c r="F197" s="53"/>
    </row>
    <row r="198" ht="17.25" customHeight="1">
      <c r="A198" s="47">
        <v>15797.0</v>
      </c>
      <c r="B198" s="26">
        <v>0.0084</v>
      </c>
      <c r="C198" s="50">
        <f t="shared" si="1"/>
        <v>1.811968591</v>
      </c>
      <c r="D198" s="51">
        <f t="shared" si="2"/>
        <v>2.31011501</v>
      </c>
      <c r="E198" s="52">
        <f t="shared" si="3"/>
        <v>-0.2156370643</v>
      </c>
      <c r="F198" s="53"/>
    </row>
    <row r="199" ht="17.25" customHeight="1">
      <c r="A199" s="47">
        <v>15827.0</v>
      </c>
      <c r="B199" s="26">
        <v>0.0577</v>
      </c>
      <c r="C199" s="50">
        <f t="shared" si="1"/>
        <v>1.916519179</v>
      </c>
      <c r="D199" s="51">
        <f t="shared" si="2"/>
        <v>2.31011501</v>
      </c>
      <c r="E199" s="52">
        <f t="shared" si="3"/>
        <v>-0.1703793229</v>
      </c>
      <c r="F199" s="53"/>
    </row>
    <row r="200" ht="17.25" customHeight="1">
      <c r="A200" s="47">
        <v>15858.0</v>
      </c>
      <c r="B200" s="26">
        <v>0.0185</v>
      </c>
      <c r="C200" s="50">
        <f t="shared" si="1"/>
        <v>1.951974784</v>
      </c>
      <c r="D200" s="51">
        <f t="shared" si="2"/>
        <v>2.31011501</v>
      </c>
      <c r="E200" s="52">
        <f t="shared" si="3"/>
        <v>-0.1550313404</v>
      </c>
      <c r="F200" s="53"/>
    </row>
    <row r="201" ht="17.25" customHeight="1">
      <c r="A201" s="47">
        <v>15888.0</v>
      </c>
      <c r="B201" s="26">
        <v>-0.0474</v>
      </c>
      <c r="C201" s="50">
        <f t="shared" si="1"/>
        <v>1.859451179</v>
      </c>
      <c r="D201" s="51">
        <f t="shared" si="2"/>
        <v>2.31011501</v>
      </c>
      <c r="E201" s="52">
        <f t="shared" si="3"/>
        <v>-0.1950828549</v>
      </c>
      <c r="F201" s="53"/>
    </row>
    <row r="202" ht="17.25" customHeight="1">
      <c r="A202" s="47">
        <v>15919.0</v>
      </c>
      <c r="B202" s="26">
        <v>0.0133</v>
      </c>
      <c r="C202" s="50">
        <f t="shared" si="1"/>
        <v>1.88418188</v>
      </c>
      <c r="D202" s="51">
        <f t="shared" si="2"/>
        <v>2.31011501</v>
      </c>
      <c r="E202" s="52">
        <f t="shared" si="3"/>
        <v>-0.1843774568</v>
      </c>
      <c r="F202" s="53"/>
    </row>
    <row r="203" ht="17.25" customHeight="1">
      <c r="A203" s="47">
        <v>15950.0</v>
      </c>
      <c r="B203" s="26">
        <v>0.0243</v>
      </c>
      <c r="C203" s="50">
        <f t="shared" si="1"/>
        <v>1.929967499</v>
      </c>
      <c r="D203" s="51">
        <f t="shared" si="2"/>
        <v>2.31011501</v>
      </c>
      <c r="E203" s="52">
        <f t="shared" si="3"/>
        <v>-0.164557829</v>
      </c>
      <c r="F203" s="53"/>
    </row>
    <row r="204" ht="17.25" customHeight="1">
      <c r="A204" s="47">
        <v>15980.0</v>
      </c>
      <c r="B204" s="26">
        <v>-0.0112</v>
      </c>
      <c r="C204" s="50">
        <f t="shared" si="1"/>
        <v>1.908351863</v>
      </c>
      <c r="D204" s="51">
        <f t="shared" si="2"/>
        <v>2.31011501</v>
      </c>
      <c r="E204" s="52">
        <f t="shared" si="3"/>
        <v>-0.1739147813</v>
      </c>
      <c r="F204" s="53"/>
    </row>
    <row r="205" ht="17.25" customHeight="1">
      <c r="A205" s="47">
        <v>16011.0</v>
      </c>
      <c r="B205" s="26">
        <v>-0.0588</v>
      </c>
      <c r="C205" s="50">
        <f t="shared" si="1"/>
        <v>1.796140774</v>
      </c>
      <c r="D205" s="51">
        <f t="shared" si="2"/>
        <v>2.31011501</v>
      </c>
      <c r="E205" s="52">
        <f t="shared" si="3"/>
        <v>-0.2224885922</v>
      </c>
      <c r="F205" s="53"/>
    </row>
    <row r="206" ht="17.25" customHeight="1">
      <c r="A206" s="47">
        <v>16041.0</v>
      </c>
      <c r="B206" s="26">
        <v>0.0639</v>
      </c>
      <c r="C206" s="50">
        <f t="shared" si="1"/>
        <v>1.910914169</v>
      </c>
      <c r="D206" s="51">
        <f t="shared" si="2"/>
        <v>2.31011501</v>
      </c>
      <c r="E206" s="52">
        <f t="shared" si="3"/>
        <v>-0.1728056132</v>
      </c>
      <c r="F206" s="53"/>
    </row>
    <row r="207" ht="17.25" customHeight="1">
      <c r="A207" s="47">
        <v>16072.0</v>
      </c>
      <c r="B207" s="26">
        <v>0.0177</v>
      </c>
      <c r="C207" s="50">
        <f t="shared" si="1"/>
        <v>1.94473735</v>
      </c>
      <c r="D207" s="51">
        <f t="shared" si="2"/>
        <v>2.31011501</v>
      </c>
      <c r="E207" s="52">
        <f t="shared" si="3"/>
        <v>-0.1581642726</v>
      </c>
      <c r="F207" s="53"/>
    </row>
    <row r="208" ht="17.25" customHeight="1">
      <c r="A208" s="47">
        <v>16103.0</v>
      </c>
      <c r="B208" s="26">
        <v>0.004</v>
      </c>
      <c r="C208" s="50">
        <f t="shared" si="1"/>
        <v>1.952516299</v>
      </c>
      <c r="D208" s="51">
        <f t="shared" si="2"/>
        <v>2.31011501</v>
      </c>
      <c r="E208" s="52">
        <f t="shared" si="3"/>
        <v>-0.1547969297</v>
      </c>
      <c r="F208" s="53"/>
    </row>
    <row r="209" ht="17.25" customHeight="1">
      <c r="A209" s="47">
        <v>16132.0</v>
      </c>
      <c r="B209" s="26">
        <v>0.0248</v>
      </c>
      <c r="C209" s="50">
        <f t="shared" si="1"/>
        <v>2.000938704</v>
      </c>
      <c r="D209" s="51">
        <f t="shared" si="2"/>
        <v>2.31011501</v>
      </c>
      <c r="E209" s="52">
        <f t="shared" si="3"/>
        <v>-0.1338358935</v>
      </c>
      <c r="F209" s="53"/>
    </row>
    <row r="210" ht="17.25" customHeight="1">
      <c r="A210" s="47">
        <v>16163.0</v>
      </c>
      <c r="B210" s="26">
        <v>-0.0166</v>
      </c>
      <c r="C210" s="50">
        <f t="shared" si="1"/>
        <v>1.967723121</v>
      </c>
      <c r="D210" s="51">
        <f t="shared" si="2"/>
        <v>2.31011501</v>
      </c>
      <c r="E210" s="52">
        <f t="shared" si="3"/>
        <v>-0.1482142177</v>
      </c>
      <c r="F210" s="53"/>
    </row>
    <row r="211" ht="17.25" customHeight="1">
      <c r="A211" s="47">
        <v>16193.0</v>
      </c>
      <c r="B211" s="26">
        <v>0.051</v>
      </c>
      <c r="C211" s="50">
        <f t="shared" si="1"/>
        <v>2.068077</v>
      </c>
      <c r="D211" s="51">
        <f t="shared" si="2"/>
        <v>2.31011501</v>
      </c>
      <c r="E211" s="52">
        <f t="shared" si="3"/>
        <v>-0.1047731428</v>
      </c>
      <c r="F211" s="53"/>
    </row>
    <row r="212" ht="17.25" customHeight="1">
      <c r="A212" s="47">
        <v>16224.0</v>
      </c>
      <c r="B212" s="26">
        <v>0.0552</v>
      </c>
      <c r="C212" s="50">
        <f t="shared" si="1"/>
        <v>2.182234851</v>
      </c>
      <c r="D212" s="51">
        <f t="shared" si="2"/>
        <v>2.31011501</v>
      </c>
      <c r="E212" s="52">
        <f t="shared" si="3"/>
        <v>-0.05535662029</v>
      </c>
      <c r="F212" s="53"/>
    </row>
    <row r="213" ht="17.25" customHeight="1">
      <c r="A213" s="47">
        <v>16254.0</v>
      </c>
      <c r="B213" s="26">
        <v>-0.0146</v>
      </c>
      <c r="C213" s="50">
        <f t="shared" si="1"/>
        <v>2.150374222</v>
      </c>
      <c r="D213" s="51">
        <f t="shared" si="2"/>
        <v>2.31011501</v>
      </c>
      <c r="E213" s="52">
        <f t="shared" si="3"/>
        <v>-0.06914841363</v>
      </c>
      <c r="F213" s="53"/>
    </row>
    <row r="214" ht="17.25" customHeight="1">
      <c r="A214" s="47">
        <v>16285.0</v>
      </c>
      <c r="B214" s="26">
        <v>0.016</v>
      </c>
      <c r="C214" s="50">
        <f t="shared" si="1"/>
        <v>2.184780209</v>
      </c>
      <c r="D214" s="51">
        <f t="shared" si="2"/>
        <v>2.31011501</v>
      </c>
      <c r="E214" s="52">
        <f t="shared" si="3"/>
        <v>-0.05425478825</v>
      </c>
      <c r="F214" s="53"/>
    </row>
    <row r="215" ht="17.25" customHeight="1">
      <c r="A215" s="47">
        <v>16316.0</v>
      </c>
      <c r="B215" s="26">
        <v>3.0E-4</v>
      </c>
      <c r="C215" s="50">
        <f t="shared" si="1"/>
        <v>2.185435643</v>
      </c>
      <c r="D215" s="51">
        <f t="shared" si="2"/>
        <v>2.31011501</v>
      </c>
      <c r="E215" s="52">
        <f t="shared" si="3"/>
        <v>-0.05397106469</v>
      </c>
      <c r="F215" s="53"/>
    </row>
    <row r="216" ht="17.25" customHeight="1">
      <c r="A216" s="47">
        <v>16346.0</v>
      </c>
      <c r="B216" s="26">
        <v>0.0019</v>
      </c>
      <c r="C216" s="50">
        <f t="shared" si="1"/>
        <v>2.189587971</v>
      </c>
      <c r="D216" s="51">
        <f t="shared" si="2"/>
        <v>2.31011501</v>
      </c>
      <c r="E216" s="52">
        <f t="shared" si="3"/>
        <v>-0.05217360971</v>
      </c>
      <c r="F216" s="53"/>
    </row>
    <row r="217" ht="17.25" customHeight="1">
      <c r="A217" s="47">
        <v>16377.0</v>
      </c>
      <c r="B217" s="26">
        <v>0.0174</v>
      </c>
      <c r="C217" s="50">
        <f t="shared" si="1"/>
        <v>2.227686802</v>
      </c>
      <c r="D217" s="51">
        <f t="shared" si="2"/>
        <v>2.31011501</v>
      </c>
      <c r="E217" s="52">
        <f t="shared" si="3"/>
        <v>-0.03568143052</v>
      </c>
      <c r="F217" s="53"/>
    </row>
    <row r="218" ht="17.25" customHeight="1">
      <c r="A218" s="47">
        <v>16407.0</v>
      </c>
      <c r="B218" s="26">
        <v>0.0405</v>
      </c>
      <c r="C218" s="50">
        <f t="shared" si="1"/>
        <v>2.317908117</v>
      </c>
      <c r="D218" s="51">
        <f t="shared" si="2"/>
        <v>2.317908117</v>
      </c>
      <c r="E218" s="52">
        <f t="shared" si="3"/>
        <v>0</v>
      </c>
      <c r="F218" s="53"/>
    </row>
    <row r="219" ht="17.25" customHeight="1">
      <c r="A219" s="47">
        <v>16438.0</v>
      </c>
      <c r="B219" s="26">
        <v>0.0204</v>
      </c>
      <c r="C219" s="50">
        <f t="shared" si="1"/>
        <v>2.365193443</v>
      </c>
      <c r="D219" s="51">
        <f t="shared" si="2"/>
        <v>2.365193443</v>
      </c>
      <c r="E219" s="52">
        <f t="shared" si="3"/>
        <v>0</v>
      </c>
      <c r="F219" s="53"/>
    </row>
    <row r="220" ht="17.25" customHeight="1">
      <c r="A220" s="47">
        <v>16469.0</v>
      </c>
      <c r="B220" s="26">
        <v>0.0625</v>
      </c>
      <c r="C220" s="50">
        <f t="shared" si="1"/>
        <v>2.513018033</v>
      </c>
      <c r="D220" s="51">
        <f t="shared" si="2"/>
        <v>2.513018033</v>
      </c>
      <c r="E220" s="52">
        <f t="shared" si="3"/>
        <v>0</v>
      </c>
      <c r="F220" s="53"/>
    </row>
    <row r="221" ht="17.25" customHeight="1">
      <c r="A221" s="47">
        <v>16497.0</v>
      </c>
      <c r="B221" s="26">
        <v>-0.0387</v>
      </c>
      <c r="C221" s="50">
        <f t="shared" si="1"/>
        <v>2.415764235</v>
      </c>
      <c r="D221" s="51">
        <f t="shared" si="2"/>
        <v>2.513018033</v>
      </c>
      <c r="E221" s="52">
        <f t="shared" si="3"/>
        <v>-0.0387</v>
      </c>
      <c r="F221" s="53"/>
    </row>
    <row r="222" ht="17.25" customHeight="1">
      <c r="A222" s="47">
        <v>16528.0</v>
      </c>
      <c r="B222" s="26">
        <v>0.0783</v>
      </c>
      <c r="C222" s="50">
        <f t="shared" si="1"/>
        <v>2.604918575</v>
      </c>
      <c r="D222" s="51">
        <f t="shared" si="2"/>
        <v>2.604918575</v>
      </c>
      <c r="E222" s="52">
        <f t="shared" si="3"/>
        <v>0</v>
      </c>
      <c r="F222" s="53"/>
    </row>
    <row r="223" ht="17.25" customHeight="1">
      <c r="A223" s="47">
        <v>16558.0</v>
      </c>
      <c r="B223" s="26">
        <v>0.0176</v>
      </c>
      <c r="C223" s="50">
        <f t="shared" si="1"/>
        <v>2.650765142</v>
      </c>
      <c r="D223" s="51">
        <f t="shared" si="2"/>
        <v>2.650765142</v>
      </c>
      <c r="E223" s="52">
        <f t="shared" si="3"/>
        <v>0</v>
      </c>
      <c r="F223" s="53"/>
    </row>
    <row r="224" ht="17.25" customHeight="1">
      <c r="A224" s="47">
        <v>16589.0</v>
      </c>
      <c r="B224" s="26">
        <v>0.0041</v>
      </c>
      <c r="C224" s="50">
        <f t="shared" si="1"/>
        <v>2.661633279</v>
      </c>
      <c r="D224" s="51">
        <f t="shared" si="2"/>
        <v>2.661633279</v>
      </c>
      <c r="E224" s="52">
        <f t="shared" si="3"/>
        <v>0</v>
      </c>
      <c r="F224" s="53"/>
    </row>
    <row r="225" ht="17.25" customHeight="1">
      <c r="A225" s="47">
        <v>16619.0</v>
      </c>
      <c r="B225" s="26">
        <v>-0.0214</v>
      </c>
      <c r="C225" s="50">
        <f t="shared" si="1"/>
        <v>2.604674327</v>
      </c>
      <c r="D225" s="51">
        <f t="shared" si="2"/>
        <v>2.661633279</v>
      </c>
      <c r="E225" s="52">
        <f t="shared" si="3"/>
        <v>-0.0214</v>
      </c>
      <c r="F225" s="53"/>
    </row>
    <row r="226" ht="17.25" customHeight="1">
      <c r="A226" s="47">
        <v>16650.0</v>
      </c>
      <c r="B226" s="26">
        <v>0.0623</v>
      </c>
      <c r="C226" s="50">
        <f t="shared" si="1"/>
        <v>2.766945537</v>
      </c>
      <c r="D226" s="51">
        <f t="shared" si="2"/>
        <v>2.766945537</v>
      </c>
      <c r="E226" s="52">
        <f t="shared" si="3"/>
        <v>0</v>
      </c>
      <c r="F226" s="53"/>
    </row>
    <row r="227" ht="17.25" customHeight="1">
      <c r="A227" s="47">
        <v>16681.0</v>
      </c>
      <c r="B227" s="26">
        <v>0.048</v>
      </c>
      <c r="C227" s="50">
        <f t="shared" si="1"/>
        <v>2.899758923</v>
      </c>
      <c r="D227" s="51">
        <f t="shared" si="2"/>
        <v>2.899758923</v>
      </c>
      <c r="E227" s="52">
        <f t="shared" si="3"/>
        <v>0</v>
      </c>
      <c r="F227" s="53"/>
    </row>
    <row r="228" ht="17.25" customHeight="1">
      <c r="A228" s="47">
        <v>16711.0</v>
      </c>
      <c r="B228" s="26">
        <v>0.0392</v>
      </c>
      <c r="C228" s="50">
        <f t="shared" si="1"/>
        <v>3.013429473</v>
      </c>
      <c r="D228" s="51">
        <f t="shared" si="2"/>
        <v>3.013429473</v>
      </c>
      <c r="E228" s="52">
        <f t="shared" si="3"/>
        <v>0</v>
      </c>
      <c r="F228" s="53"/>
    </row>
    <row r="229" ht="17.25" customHeight="1">
      <c r="A229" s="47">
        <v>16742.0</v>
      </c>
      <c r="B229" s="26">
        <v>0.0541</v>
      </c>
      <c r="C229" s="50">
        <f t="shared" si="1"/>
        <v>3.176456007</v>
      </c>
      <c r="D229" s="51">
        <f t="shared" si="2"/>
        <v>3.176456007</v>
      </c>
      <c r="E229" s="52">
        <f t="shared" si="3"/>
        <v>0</v>
      </c>
      <c r="F229" s="53"/>
    </row>
    <row r="230" ht="17.25" customHeight="1">
      <c r="A230" s="47">
        <v>16772.0</v>
      </c>
      <c r="B230" s="26">
        <v>0.0123</v>
      </c>
      <c r="C230" s="50">
        <f t="shared" si="1"/>
        <v>3.215526416</v>
      </c>
      <c r="D230" s="51">
        <f t="shared" si="2"/>
        <v>3.215526416</v>
      </c>
      <c r="E230" s="52">
        <f t="shared" si="3"/>
        <v>0</v>
      </c>
      <c r="F230" s="53"/>
    </row>
    <row r="231" ht="17.25" customHeight="1">
      <c r="A231" s="47">
        <v>16803.0</v>
      </c>
      <c r="B231" s="26">
        <v>0.0627</v>
      </c>
      <c r="C231" s="50">
        <f t="shared" si="1"/>
        <v>3.417139922</v>
      </c>
      <c r="D231" s="51">
        <f t="shared" si="2"/>
        <v>3.417139922</v>
      </c>
      <c r="E231" s="52">
        <f t="shared" si="3"/>
        <v>0</v>
      </c>
      <c r="F231" s="53"/>
    </row>
    <row r="232" ht="17.25" customHeight="1">
      <c r="A232" s="47">
        <v>16834.0</v>
      </c>
      <c r="B232" s="26">
        <v>-0.058</v>
      </c>
      <c r="C232" s="50">
        <f t="shared" si="1"/>
        <v>3.218945807</v>
      </c>
      <c r="D232" s="51">
        <f t="shared" si="2"/>
        <v>3.417139922</v>
      </c>
      <c r="E232" s="52">
        <f t="shared" si="3"/>
        <v>-0.058</v>
      </c>
      <c r="F232" s="53"/>
    </row>
    <row r="233" ht="17.25" customHeight="1">
      <c r="A233" s="47">
        <v>16862.0</v>
      </c>
      <c r="B233" s="26">
        <v>0.059</v>
      </c>
      <c r="C233" s="50">
        <f t="shared" si="1"/>
        <v>3.40886361</v>
      </c>
      <c r="D233" s="51">
        <f t="shared" si="2"/>
        <v>3.417139922</v>
      </c>
      <c r="E233" s="52">
        <f t="shared" si="3"/>
        <v>-0.002422</v>
      </c>
      <c r="F233" s="53"/>
    </row>
    <row r="234" ht="17.25" customHeight="1">
      <c r="A234" s="47">
        <v>16893.0</v>
      </c>
      <c r="B234" s="26">
        <v>0.0426</v>
      </c>
      <c r="C234" s="50">
        <f t="shared" si="1"/>
        <v>3.554081199</v>
      </c>
      <c r="D234" s="51">
        <f t="shared" si="2"/>
        <v>3.554081199</v>
      </c>
      <c r="E234" s="52">
        <f t="shared" si="3"/>
        <v>0</v>
      </c>
      <c r="F234" s="53"/>
    </row>
    <row r="235" ht="17.25" customHeight="1">
      <c r="A235" s="47">
        <v>16923.0</v>
      </c>
      <c r="B235" s="26">
        <v>0.0396</v>
      </c>
      <c r="C235" s="50">
        <f t="shared" si="1"/>
        <v>3.694822815</v>
      </c>
      <c r="D235" s="51">
        <f t="shared" si="2"/>
        <v>3.694822815</v>
      </c>
      <c r="E235" s="52">
        <f t="shared" si="3"/>
        <v>0</v>
      </c>
      <c r="F235" s="53"/>
    </row>
    <row r="236" ht="17.25" customHeight="1">
      <c r="A236" s="47">
        <v>16954.0</v>
      </c>
      <c r="B236" s="26">
        <v>-0.0386</v>
      </c>
      <c r="C236" s="50">
        <f t="shared" si="1"/>
        <v>3.552202654</v>
      </c>
      <c r="D236" s="51">
        <f t="shared" si="2"/>
        <v>3.694822815</v>
      </c>
      <c r="E236" s="52">
        <f t="shared" si="3"/>
        <v>-0.0386</v>
      </c>
      <c r="F236" s="53"/>
    </row>
    <row r="237" ht="17.25" customHeight="1">
      <c r="A237" s="47">
        <v>16984.0</v>
      </c>
      <c r="B237" s="26">
        <v>-0.0266</v>
      </c>
      <c r="C237" s="50">
        <f t="shared" si="1"/>
        <v>3.457714064</v>
      </c>
      <c r="D237" s="51">
        <f t="shared" si="2"/>
        <v>3.694822815</v>
      </c>
      <c r="E237" s="52">
        <f t="shared" si="3"/>
        <v>-0.06417324</v>
      </c>
      <c r="F237" s="53"/>
    </row>
    <row r="238" ht="17.25" customHeight="1">
      <c r="A238" s="47">
        <v>17015.0</v>
      </c>
      <c r="B238" s="26">
        <v>-0.0641</v>
      </c>
      <c r="C238" s="50">
        <f t="shared" si="1"/>
        <v>3.236074592</v>
      </c>
      <c r="D238" s="51">
        <f t="shared" si="2"/>
        <v>3.694822815</v>
      </c>
      <c r="E238" s="52">
        <f t="shared" si="3"/>
        <v>-0.1241597353</v>
      </c>
      <c r="F238" s="53"/>
    </row>
    <row r="239" ht="17.25" customHeight="1">
      <c r="A239" s="47">
        <v>17046.0</v>
      </c>
      <c r="B239" s="26">
        <v>-0.1014</v>
      </c>
      <c r="C239" s="50">
        <f t="shared" si="1"/>
        <v>2.907936628</v>
      </c>
      <c r="D239" s="51">
        <f t="shared" si="2"/>
        <v>3.694822815</v>
      </c>
      <c r="E239" s="52">
        <f t="shared" si="3"/>
        <v>-0.2129699382</v>
      </c>
      <c r="F239" s="53"/>
    </row>
    <row r="240" ht="17.25" customHeight="1">
      <c r="A240" s="47">
        <v>17076.0</v>
      </c>
      <c r="B240" s="26">
        <v>-0.0141</v>
      </c>
      <c r="C240" s="50">
        <f t="shared" si="1"/>
        <v>2.866934722</v>
      </c>
      <c r="D240" s="51">
        <f t="shared" si="2"/>
        <v>3.694822815</v>
      </c>
      <c r="E240" s="52">
        <f t="shared" si="3"/>
        <v>-0.224067062</v>
      </c>
      <c r="F240" s="53"/>
    </row>
    <row r="241" ht="17.25" customHeight="1">
      <c r="A241" s="47">
        <v>17107.0</v>
      </c>
      <c r="B241" s="26">
        <v>2.0E-4</v>
      </c>
      <c r="C241" s="50">
        <f t="shared" si="1"/>
        <v>2.867508109</v>
      </c>
      <c r="D241" s="51">
        <f t="shared" si="2"/>
        <v>3.694822815</v>
      </c>
      <c r="E241" s="52">
        <f t="shared" si="3"/>
        <v>-0.2239118754</v>
      </c>
      <c r="F241" s="53"/>
    </row>
    <row r="242" ht="17.25" customHeight="1">
      <c r="A242" s="47">
        <v>17137.0</v>
      </c>
      <c r="B242" s="26">
        <v>0.0499</v>
      </c>
      <c r="C242" s="50">
        <f t="shared" si="1"/>
        <v>3.010596764</v>
      </c>
      <c r="D242" s="51">
        <f t="shared" si="2"/>
        <v>3.694822815</v>
      </c>
      <c r="E242" s="52">
        <f t="shared" si="3"/>
        <v>-0.185185078</v>
      </c>
      <c r="F242" s="53"/>
    </row>
    <row r="243" ht="17.25" customHeight="1">
      <c r="A243" s="47">
        <v>17168.0</v>
      </c>
      <c r="B243" s="26">
        <v>0.0128</v>
      </c>
      <c r="C243" s="50">
        <f t="shared" si="1"/>
        <v>3.049132402</v>
      </c>
      <c r="D243" s="51">
        <f t="shared" si="2"/>
        <v>3.694822815</v>
      </c>
      <c r="E243" s="52">
        <f t="shared" si="3"/>
        <v>-0.174755447</v>
      </c>
      <c r="F243" s="53"/>
    </row>
    <row r="244" ht="17.25" customHeight="1">
      <c r="A244" s="47">
        <v>17199.0</v>
      </c>
      <c r="B244" s="26">
        <v>-0.0105</v>
      </c>
      <c r="C244" s="50">
        <f t="shared" si="1"/>
        <v>3.017116512</v>
      </c>
      <c r="D244" s="51">
        <f t="shared" si="2"/>
        <v>3.694822815</v>
      </c>
      <c r="E244" s="52">
        <f t="shared" si="3"/>
        <v>-0.1834205148</v>
      </c>
      <c r="F244" s="53"/>
    </row>
    <row r="245" ht="17.25" customHeight="1">
      <c r="A245" s="47">
        <v>17227.0</v>
      </c>
      <c r="B245" s="26">
        <v>-0.0164</v>
      </c>
      <c r="C245" s="50">
        <f t="shared" si="1"/>
        <v>2.967635801</v>
      </c>
      <c r="D245" s="51">
        <f t="shared" si="2"/>
        <v>3.694822815</v>
      </c>
      <c r="E245" s="52">
        <f t="shared" si="3"/>
        <v>-0.1968124184</v>
      </c>
      <c r="F245" s="53"/>
    </row>
    <row r="246" ht="17.25" customHeight="1">
      <c r="A246" s="47">
        <v>17258.0</v>
      </c>
      <c r="B246" s="26">
        <v>-0.0477</v>
      </c>
      <c r="C246" s="50">
        <f t="shared" si="1"/>
        <v>2.826079573</v>
      </c>
      <c r="D246" s="51">
        <f t="shared" si="2"/>
        <v>3.694822815</v>
      </c>
      <c r="E246" s="52">
        <f t="shared" si="3"/>
        <v>-0.235124466</v>
      </c>
      <c r="F246" s="53"/>
    </row>
    <row r="247" ht="17.25" customHeight="1">
      <c r="A247" s="47">
        <v>17288.0</v>
      </c>
      <c r="B247" s="26">
        <v>-0.0094</v>
      </c>
      <c r="C247" s="50">
        <f t="shared" si="1"/>
        <v>2.799514425</v>
      </c>
      <c r="D247" s="51">
        <f t="shared" si="2"/>
        <v>3.694822815</v>
      </c>
      <c r="E247" s="52">
        <f t="shared" si="3"/>
        <v>-0.242314296</v>
      </c>
      <c r="F247" s="53"/>
    </row>
    <row r="248" ht="17.25" customHeight="1">
      <c r="A248" s="47">
        <v>17319.0</v>
      </c>
      <c r="B248" s="26">
        <v>0.0532</v>
      </c>
      <c r="C248" s="50">
        <f t="shared" si="1"/>
        <v>2.948448593</v>
      </c>
      <c r="D248" s="51">
        <f t="shared" si="2"/>
        <v>3.694822815</v>
      </c>
      <c r="E248" s="52">
        <f t="shared" si="3"/>
        <v>-0.2020054166</v>
      </c>
      <c r="F248" s="53"/>
    </row>
    <row r="249" ht="17.25" customHeight="1">
      <c r="A249" s="47">
        <v>17349.0</v>
      </c>
      <c r="B249" s="26">
        <v>0.0417</v>
      </c>
      <c r="C249" s="50">
        <f t="shared" si="1"/>
        <v>3.071398899</v>
      </c>
      <c r="D249" s="51">
        <f t="shared" si="2"/>
        <v>3.694822815</v>
      </c>
      <c r="E249" s="52">
        <f t="shared" si="3"/>
        <v>-0.1687290425</v>
      </c>
      <c r="F249" s="53"/>
    </row>
    <row r="250" ht="17.25" customHeight="1">
      <c r="A250" s="47">
        <v>17380.0</v>
      </c>
      <c r="B250" s="26">
        <v>-0.0171</v>
      </c>
      <c r="C250" s="50">
        <f t="shared" si="1"/>
        <v>3.018877978</v>
      </c>
      <c r="D250" s="51">
        <f t="shared" si="2"/>
        <v>3.694822815</v>
      </c>
      <c r="E250" s="52">
        <f t="shared" si="3"/>
        <v>-0.1829437758</v>
      </c>
      <c r="F250" s="53"/>
    </row>
    <row r="251" ht="17.25" customHeight="1">
      <c r="A251" s="47">
        <v>17411.0</v>
      </c>
      <c r="B251" s="26">
        <v>-0.0048</v>
      </c>
      <c r="C251" s="50">
        <f t="shared" si="1"/>
        <v>3.004387364</v>
      </c>
      <c r="D251" s="51">
        <f t="shared" si="2"/>
        <v>3.694822815</v>
      </c>
      <c r="E251" s="52">
        <f t="shared" si="3"/>
        <v>-0.1868656457</v>
      </c>
      <c r="F251" s="53"/>
    </row>
    <row r="252" ht="17.25" customHeight="1">
      <c r="A252" s="47">
        <v>17441.0</v>
      </c>
      <c r="B252" s="26">
        <v>0.0253</v>
      </c>
      <c r="C252" s="50">
        <f t="shared" si="1"/>
        <v>3.080398364</v>
      </c>
      <c r="D252" s="51">
        <f t="shared" si="2"/>
        <v>3.694822815</v>
      </c>
      <c r="E252" s="52">
        <f t="shared" si="3"/>
        <v>-0.1662933466</v>
      </c>
      <c r="F252" s="53"/>
    </row>
    <row r="253" ht="17.25" customHeight="1">
      <c r="A253" s="47">
        <v>17472.0</v>
      </c>
      <c r="B253" s="26">
        <v>-0.0191</v>
      </c>
      <c r="C253" s="50">
        <f t="shared" si="1"/>
        <v>3.021562755</v>
      </c>
      <c r="D253" s="51">
        <f t="shared" si="2"/>
        <v>3.694822815</v>
      </c>
      <c r="E253" s="52">
        <f t="shared" si="3"/>
        <v>-0.1822171436</v>
      </c>
      <c r="F253" s="53"/>
    </row>
    <row r="254" ht="17.25" customHeight="1">
      <c r="A254" s="47">
        <v>17502.0</v>
      </c>
      <c r="B254" s="26">
        <v>0.0308</v>
      </c>
      <c r="C254" s="50">
        <f t="shared" si="1"/>
        <v>3.114626888</v>
      </c>
      <c r="D254" s="51">
        <f t="shared" si="2"/>
        <v>3.694822815</v>
      </c>
      <c r="E254" s="52">
        <f t="shared" si="3"/>
        <v>-0.1570294317</v>
      </c>
      <c r="F254" s="53"/>
    </row>
    <row r="255" ht="17.25" customHeight="1">
      <c r="A255" s="47">
        <v>17533.0</v>
      </c>
      <c r="B255" s="26">
        <v>-0.0386</v>
      </c>
      <c r="C255" s="50">
        <f t="shared" si="1"/>
        <v>2.99440229</v>
      </c>
      <c r="D255" s="51">
        <f t="shared" si="2"/>
        <v>3.694822815</v>
      </c>
      <c r="E255" s="52">
        <f t="shared" si="3"/>
        <v>-0.1895680956</v>
      </c>
      <c r="F255" s="53"/>
    </row>
    <row r="256" ht="17.25" customHeight="1">
      <c r="A256" s="47">
        <v>17564.0</v>
      </c>
      <c r="B256" s="26">
        <v>-0.0431</v>
      </c>
      <c r="C256" s="50">
        <f t="shared" si="1"/>
        <v>2.865343552</v>
      </c>
      <c r="D256" s="51">
        <f t="shared" si="2"/>
        <v>3.694822815</v>
      </c>
      <c r="E256" s="52">
        <f t="shared" si="3"/>
        <v>-0.2244977107</v>
      </c>
      <c r="F256" s="53"/>
    </row>
    <row r="257" ht="17.25" customHeight="1">
      <c r="A257" s="47">
        <v>17593.0</v>
      </c>
      <c r="B257" s="26">
        <v>0.0816</v>
      </c>
      <c r="C257" s="50">
        <f t="shared" si="1"/>
        <v>3.099155585</v>
      </c>
      <c r="D257" s="51">
        <f t="shared" si="2"/>
        <v>3.694822815</v>
      </c>
      <c r="E257" s="52">
        <f t="shared" si="3"/>
        <v>-0.1612167239</v>
      </c>
      <c r="F257" s="53"/>
    </row>
    <row r="258" ht="17.25" customHeight="1">
      <c r="A258" s="47">
        <v>17624.0</v>
      </c>
      <c r="B258" s="26">
        <v>0.0373</v>
      </c>
      <c r="C258" s="50">
        <f t="shared" si="1"/>
        <v>3.214754089</v>
      </c>
      <c r="D258" s="51">
        <f t="shared" si="2"/>
        <v>3.694822815</v>
      </c>
      <c r="E258" s="52">
        <f t="shared" si="3"/>
        <v>-0.1299301077</v>
      </c>
      <c r="F258" s="53"/>
    </row>
    <row r="259" ht="17.25" customHeight="1">
      <c r="A259" s="47">
        <v>17654.0</v>
      </c>
      <c r="B259" s="26">
        <v>0.0738</v>
      </c>
      <c r="C259" s="50">
        <f t="shared" si="1"/>
        <v>3.45200294</v>
      </c>
      <c r="D259" s="51">
        <f t="shared" si="2"/>
        <v>3.694822815</v>
      </c>
      <c r="E259" s="52">
        <f t="shared" si="3"/>
        <v>-0.06571894962</v>
      </c>
      <c r="F259" s="53"/>
    </row>
    <row r="260" ht="17.25" customHeight="1">
      <c r="A260" s="47">
        <v>17685.0</v>
      </c>
      <c r="B260" s="26">
        <v>-1.0E-4</v>
      </c>
      <c r="C260" s="50">
        <f t="shared" si="1"/>
        <v>3.45165774</v>
      </c>
      <c r="D260" s="51">
        <f t="shared" si="2"/>
        <v>3.694822815</v>
      </c>
      <c r="E260" s="52">
        <f t="shared" si="3"/>
        <v>-0.06581237772</v>
      </c>
      <c r="F260" s="53"/>
    </row>
    <row r="261" ht="17.25" customHeight="1">
      <c r="A261" s="47">
        <v>17715.0</v>
      </c>
      <c r="B261" s="26">
        <v>-0.0501</v>
      </c>
      <c r="C261" s="50">
        <f t="shared" si="1"/>
        <v>3.278729687</v>
      </c>
      <c r="D261" s="51">
        <f t="shared" si="2"/>
        <v>3.694822815</v>
      </c>
      <c r="E261" s="52">
        <f t="shared" si="3"/>
        <v>-0.1126151776</v>
      </c>
      <c r="F261" s="53"/>
    </row>
    <row r="262" ht="17.25" customHeight="1">
      <c r="A262" s="47">
        <v>17746.0</v>
      </c>
      <c r="B262" s="26">
        <v>0.0034</v>
      </c>
      <c r="C262" s="50">
        <f t="shared" si="1"/>
        <v>3.289877368</v>
      </c>
      <c r="D262" s="51">
        <f t="shared" si="2"/>
        <v>3.694822815</v>
      </c>
      <c r="E262" s="52">
        <f t="shared" si="3"/>
        <v>-0.1095980692</v>
      </c>
      <c r="F262" s="53"/>
    </row>
    <row r="263" ht="17.25" customHeight="1">
      <c r="A263" s="47">
        <v>17777.0</v>
      </c>
      <c r="B263" s="26">
        <v>-0.0293</v>
      </c>
      <c r="C263" s="50">
        <f t="shared" si="1"/>
        <v>3.193483961</v>
      </c>
      <c r="D263" s="51">
        <f t="shared" si="2"/>
        <v>3.694822815</v>
      </c>
      <c r="E263" s="52">
        <f t="shared" si="3"/>
        <v>-0.1356868458</v>
      </c>
      <c r="F263" s="53"/>
    </row>
    <row r="264" ht="17.25" customHeight="1">
      <c r="A264" s="47">
        <v>17807.0</v>
      </c>
      <c r="B264" s="26">
        <v>0.06</v>
      </c>
      <c r="C264" s="50">
        <f t="shared" si="1"/>
        <v>3.385092999</v>
      </c>
      <c r="D264" s="51">
        <f t="shared" si="2"/>
        <v>3.694822815</v>
      </c>
      <c r="E264" s="52">
        <f t="shared" si="3"/>
        <v>-0.08382805652</v>
      </c>
      <c r="F264" s="53"/>
    </row>
    <row r="265" ht="17.25" customHeight="1">
      <c r="A265" s="47">
        <v>17838.0</v>
      </c>
      <c r="B265" s="26">
        <v>-0.0926</v>
      </c>
      <c r="C265" s="50">
        <f t="shared" si="1"/>
        <v>3.071633387</v>
      </c>
      <c r="D265" s="51">
        <f t="shared" si="2"/>
        <v>3.694822815</v>
      </c>
      <c r="E265" s="52">
        <f t="shared" si="3"/>
        <v>-0.1686655785</v>
      </c>
      <c r="F265" s="53"/>
    </row>
    <row r="266" ht="17.25" customHeight="1">
      <c r="A266" s="47">
        <v>17868.0</v>
      </c>
      <c r="B266" s="26">
        <v>0.033</v>
      </c>
      <c r="C266" s="50">
        <f t="shared" si="1"/>
        <v>3.172997289</v>
      </c>
      <c r="D266" s="51">
        <f t="shared" si="2"/>
        <v>3.694822815</v>
      </c>
      <c r="E266" s="52">
        <f t="shared" si="3"/>
        <v>-0.1412315426</v>
      </c>
      <c r="F266" s="53"/>
    </row>
    <row r="267" ht="17.25" customHeight="1">
      <c r="A267" s="47">
        <v>17899.0</v>
      </c>
      <c r="B267" s="26">
        <v>0.0033</v>
      </c>
      <c r="C267" s="50">
        <f t="shared" si="1"/>
        <v>3.18346818</v>
      </c>
      <c r="D267" s="51">
        <f t="shared" si="2"/>
        <v>3.694822815</v>
      </c>
      <c r="E267" s="52">
        <f t="shared" si="3"/>
        <v>-0.1383976067</v>
      </c>
      <c r="F267" s="53"/>
    </row>
    <row r="268" ht="17.25" customHeight="1">
      <c r="A268" s="47">
        <v>17930.0</v>
      </c>
      <c r="B268" s="26">
        <v>-0.0284</v>
      </c>
      <c r="C268" s="50">
        <f t="shared" si="1"/>
        <v>3.093057684</v>
      </c>
      <c r="D268" s="51">
        <f t="shared" si="2"/>
        <v>3.694822815</v>
      </c>
      <c r="E268" s="52">
        <f t="shared" si="3"/>
        <v>-0.1628671146</v>
      </c>
      <c r="F268" s="53"/>
    </row>
    <row r="269" ht="17.25" customHeight="1">
      <c r="A269" s="47">
        <v>17958.0</v>
      </c>
      <c r="B269" s="26">
        <v>0.0414</v>
      </c>
      <c r="C269" s="50">
        <f t="shared" si="1"/>
        <v>3.221110272</v>
      </c>
      <c r="D269" s="51">
        <f t="shared" si="2"/>
        <v>3.694822815</v>
      </c>
      <c r="E269" s="52">
        <f t="shared" si="3"/>
        <v>-0.1282098132</v>
      </c>
      <c r="F269" s="53"/>
    </row>
    <row r="270" ht="17.25" customHeight="1">
      <c r="A270" s="47">
        <v>17989.0</v>
      </c>
      <c r="B270" s="26">
        <v>-0.0178</v>
      </c>
      <c r="C270" s="50">
        <f t="shared" si="1"/>
        <v>3.163774509</v>
      </c>
      <c r="D270" s="51">
        <f t="shared" si="2"/>
        <v>3.694822815</v>
      </c>
      <c r="E270" s="52">
        <f t="shared" si="3"/>
        <v>-0.1437276785</v>
      </c>
      <c r="F270" s="53"/>
    </row>
    <row r="271" ht="17.25" customHeight="1">
      <c r="A271" s="47">
        <v>18019.0</v>
      </c>
      <c r="B271" s="26">
        <v>-0.0284</v>
      </c>
      <c r="C271" s="50">
        <f t="shared" si="1"/>
        <v>3.073923313</v>
      </c>
      <c r="D271" s="51">
        <f t="shared" si="2"/>
        <v>3.694822815</v>
      </c>
      <c r="E271" s="52">
        <f t="shared" si="3"/>
        <v>-0.1680458124</v>
      </c>
      <c r="F271" s="53"/>
    </row>
    <row r="272" ht="17.25" customHeight="1">
      <c r="A272" s="47">
        <v>18050.0</v>
      </c>
      <c r="B272" s="26">
        <v>0.002</v>
      </c>
      <c r="C272" s="50">
        <f t="shared" si="1"/>
        <v>3.08007116</v>
      </c>
      <c r="D272" s="51">
        <f t="shared" si="2"/>
        <v>3.694822815</v>
      </c>
      <c r="E272" s="52">
        <f t="shared" si="3"/>
        <v>-0.1663819041</v>
      </c>
      <c r="F272" s="53"/>
    </row>
    <row r="273" ht="17.25" customHeight="1">
      <c r="A273" s="47">
        <v>18080.0</v>
      </c>
      <c r="B273" s="26">
        <v>0.0563</v>
      </c>
      <c r="C273" s="50">
        <f t="shared" si="1"/>
        <v>3.253479166</v>
      </c>
      <c r="D273" s="51">
        <f t="shared" si="2"/>
        <v>3.694822815</v>
      </c>
      <c r="E273" s="52">
        <f t="shared" si="3"/>
        <v>-0.1194492053</v>
      </c>
      <c r="F273" s="53"/>
    </row>
    <row r="274" ht="17.25" customHeight="1">
      <c r="A274" s="47">
        <v>18111.0</v>
      </c>
      <c r="B274" s="26">
        <v>0.0269</v>
      </c>
      <c r="C274" s="50">
        <f t="shared" si="1"/>
        <v>3.340997756</v>
      </c>
      <c r="D274" s="51">
        <f t="shared" si="2"/>
        <v>3.694822815</v>
      </c>
      <c r="E274" s="52">
        <f t="shared" si="3"/>
        <v>-0.09576238888</v>
      </c>
      <c r="F274" s="53"/>
    </row>
    <row r="275" ht="17.25" customHeight="1">
      <c r="A275" s="47">
        <v>18142.0</v>
      </c>
      <c r="B275" s="26">
        <v>0.0318</v>
      </c>
      <c r="C275" s="50">
        <f t="shared" si="1"/>
        <v>3.447241484</v>
      </c>
      <c r="D275" s="51">
        <f t="shared" si="2"/>
        <v>3.694822815</v>
      </c>
      <c r="E275" s="52">
        <f t="shared" si="3"/>
        <v>-0.06700763285</v>
      </c>
      <c r="F275" s="53"/>
    </row>
    <row r="276" ht="17.25" customHeight="1">
      <c r="A276" s="47">
        <v>18172.0</v>
      </c>
      <c r="B276" s="26">
        <v>0.0323</v>
      </c>
      <c r="C276" s="50">
        <f t="shared" si="1"/>
        <v>3.558587384</v>
      </c>
      <c r="D276" s="51">
        <f t="shared" si="2"/>
        <v>3.694822815</v>
      </c>
      <c r="E276" s="52">
        <f t="shared" si="3"/>
        <v>-0.03687197939</v>
      </c>
      <c r="F276" s="53"/>
    </row>
    <row r="277" ht="17.25" customHeight="1">
      <c r="A277" s="47">
        <v>18203.0</v>
      </c>
      <c r="B277" s="26">
        <v>0.019</v>
      </c>
      <c r="C277" s="50">
        <f t="shared" si="1"/>
        <v>3.626200544</v>
      </c>
      <c r="D277" s="51">
        <f t="shared" si="2"/>
        <v>3.694822815</v>
      </c>
      <c r="E277" s="52">
        <f t="shared" si="3"/>
        <v>-0.018572547</v>
      </c>
      <c r="F277" s="53"/>
    </row>
    <row r="278" ht="17.25" customHeight="1">
      <c r="A278" s="47">
        <v>18233.0</v>
      </c>
      <c r="B278" s="26">
        <v>0.0522</v>
      </c>
      <c r="C278" s="50">
        <f t="shared" si="1"/>
        <v>3.815488213</v>
      </c>
      <c r="D278" s="51">
        <f t="shared" si="2"/>
        <v>3.815488213</v>
      </c>
      <c r="E278" s="52">
        <f t="shared" si="3"/>
        <v>0</v>
      </c>
      <c r="F278" s="53"/>
    </row>
    <row r="279" ht="17.25" customHeight="1">
      <c r="A279" s="47">
        <v>18264.0</v>
      </c>
      <c r="B279" s="26">
        <v>0.0179</v>
      </c>
      <c r="C279" s="50">
        <f t="shared" si="1"/>
        <v>3.883785452</v>
      </c>
      <c r="D279" s="51">
        <f t="shared" si="2"/>
        <v>3.883785452</v>
      </c>
      <c r="E279" s="52">
        <f t="shared" si="3"/>
        <v>0</v>
      </c>
      <c r="F279" s="53"/>
    </row>
    <row r="280" ht="17.25" customHeight="1">
      <c r="A280" s="47">
        <v>18295.0</v>
      </c>
      <c r="B280" s="26">
        <v>0.0157</v>
      </c>
      <c r="C280" s="50">
        <f t="shared" si="1"/>
        <v>3.944760883</v>
      </c>
      <c r="D280" s="51">
        <f t="shared" si="2"/>
        <v>3.944760883</v>
      </c>
      <c r="E280" s="52">
        <f t="shared" si="3"/>
        <v>0</v>
      </c>
      <c r="F280" s="53"/>
    </row>
    <row r="281" ht="17.25" customHeight="1">
      <c r="A281" s="47">
        <v>18323.0</v>
      </c>
      <c r="B281" s="26">
        <v>0.0136</v>
      </c>
      <c r="C281" s="50">
        <f t="shared" si="1"/>
        <v>3.998409631</v>
      </c>
      <c r="D281" s="51">
        <f t="shared" si="2"/>
        <v>3.998409631</v>
      </c>
      <c r="E281" s="52">
        <f t="shared" si="3"/>
        <v>0</v>
      </c>
      <c r="F281" s="53"/>
    </row>
    <row r="282" ht="17.25" customHeight="1">
      <c r="A282" s="47">
        <v>18354.0</v>
      </c>
      <c r="B282" s="26">
        <v>0.0403</v>
      </c>
      <c r="C282" s="50">
        <f t="shared" si="1"/>
        <v>4.15954554</v>
      </c>
      <c r="D282" s="51">
        <f t="shared" si="2"/>
        <v>4.15954554</v>
      </c>
      <c r="E282" s="52">
        <f t="shared" si="3"/>
        <v>0</v>
      </c>
      <c r="F282" s="53"/>
    </row>
    <row r="283" ht="17.25" customHeight="1">
      <c r="A283" s="47">
        <v>18384.0</v>
      </c>
      <c r="B283" s="26">
        <v>0.0441</v>
      </c>
      <c r="C283" s="50">
        <f t="shared" si="1"/>
        <v>4.342981498</v>
      </c>
      <c r="D283" s="51">
        <f t="shared" si="2"/>
        <v>4.342981498</v>
      </c>
      <c r="E283" s="52">
        <f t="shared" si="3"/>
        <v>0</v>
      </c>
      <c r="F283" s="53"/>
    </row>
    <row r="284" ht="17.25" customHeight="1">
      <c r="A284" s="47">
        <v>18415.0</v>
      </c>
      <c r="B284" s="26">
        <v>-0.0584</v>
      </c>
      <c r="C284" s="50">
        <f t="shared" si="1"/>
        <v>4.089351378</v>
      </c>
      <c r="D284" s="51">
        <f t="shared" si="2"/>
        <v>4.342981498</v>
      </c>
      <c r="E284" s="52">
        <f t="shared" si="3"/>
        <v>-0.0584</v>
      </c>
      <c r="F284" s="53"/>
    </row>
    <row r="285" ht="17.25" customHeight="1">
      <c r="A285" s="47">
        <v>18445.0</v>
      </c>
      <c r="B285" s="26">
        <v>0.0146</v>
      </c>
      <c r="C285" s="50">
        <f t="shared" si="1"/>
        <v>4.149055909</v>
      </c>
      <c r="D285" s="51">
        <f t="shared" si="2"/>
        <v>4.342981498</v>
      </c>
      <c r="E285" s="52">
        <f t="shared" si="3"/>
        <v>-0.04465264</v>
      </c>
      <c r="F285" s="53"/>
    </row>
    <row r="286" ht="17.25" customHeight="1">
      <c r="A286" s="47">
        <v>18476.0</v>
      </c>
      <c r="B286" s="26">
        <v>0.0495</v>
      </c>
      <c r="C286" s="50">
        <f t="shared" si="1"/>
        <v>4.354434176</v>
      </c>
      <c r="D286" s="51">
        <f t="shared" si="2"/>
        <v>4.354434176</v>
      </c>
      <c r="E286" s="52">
        <f t="shared" si="3"/>
        <v>0</v>
      </c>
      <c r="F286" s="53"/>
    </row>
    <row r="287" ht="17.25" customHeight="1">
      <c r="A287" s="47">
        <v>18507.0</v>
      </c>
      <c r="B287" s="26">
        <v>0.0491</v>
      </c>
      <c r="C287" s="50">
        <f t="shared" si="1"/>
        <v>4.568236894</v>
      </c>
      <c r="D287" s="51">
        <f t="shared" si="2"/>
        <v>4.568236894</v>
      </c>
      <c r="E287" s="52">
        <f t="shared" si="3"/>
        <v>0</v>
      </c>
      <c r="F287" s="53"/>
    </row>
    <row r="288" ht="17.25" customHeight="1">
      <c r="A288" s="47">
        <v>18537.0</v>
      </c>
      <c r="B288" s="26">
        <v>-6.0E-4</v>
      </c>
      <c r="C288" s="50">
        <f t="shared" si="1"/>
        <v>4.565495952</v>
      </c>
      <c r="D288" s="51">
        <f t="shared" si="2"/>
        <v>4.568236894</v>
      </c>
      <c r="E288" s="52">
        <f t="shared" si="3"/>
        <v>-0.0006</v>
      </c>
      <c r="F288" s="53"/>
    </row>
    <row r="289" ht="17.25" customHeight="1">
      <c r="A289" s="47">
        <v>18568.0</v>
      </c>
      <c r="B289" s="26">
        <v>0.0287</v>
      </c>
      <c r="C289" s="50">
        <f t="shared" si="1"/>
        <v>4.696525686</v>
      </c>
      <c r="D289" s="51">
        <f t="shared" si="2"/>
        <v>4.696525686</v>
      </c>
      <c r="E289" s="52">
        <f t="shared" si="3"/>
        <v>0</v>
      </c>
      <c r="F289" s="53"/>
    </row>
    <row r="290" ht="17.25" customHeight="1">
      <c r="A290" s="47">
        <v>18598.0</v>
      </c>
      <c r="B290" s="26">
        <v>0.0565</v>
      </c>
      <c r="C290" s="50">
        <f t="shared" si="1"/>
        <v>4.961879387</v>
      </c>
      <c r="D290" s="51">
        <f t="shared" si="2"/>
        <v>4.961879387</v>
      </c>
      <c r="E290" s="52">
        <f t="shared" si="3"/>
        <v>0</v>
      </c>
      <c r="F290" s="53"/>
    </row>
    <row r="291" ht="17.25" customHeight="1">
      <c r="A291" s="47">
        <v>18629.0</v>
      </c>
      <c r="B291" s="26">
        <v>0.0583</v>
      </c>
      <c r="C291" s="50">
        <f t="shared" si="1"/>
        <v>5.251156955</v>
      </c>
      <c r="D291" s="51">
        <f t="shared" si="2"/>
        <v>5.251156955</v>
      </c>
      <c r="E291" s="52">
        <f t="shared" si="3"/>
        <v>0</v>
      </c>
      <c r="F291" s="53"/>
    </row>
    <row r="292" ht="17.25" customHeight="1">
      <c r="A292" s="47">
        <v>18660.0</v>
      </c>
      <c r="B292" s="26">
        <v>0.0151</v>
      </c>
      <c r="C292" s="50">
        <f t="shared" si="1"/>
        <v>5.330449425</v>
      </c>
      <c r="D292" s="51">
        <f t="shared" si="2"/>
        <v>5.330449425</v>
      </c>
      <c r="E292" s="52">
        <f t="shared" si="3"/>
        <v>0</v>
      </c>
      <c r="F292" s="53"/>
    </row>
    <row r="293" ht="17.25" customHeight="1">
      <c r="A293" s="47">
        <v>18688.0</v>
      </c>
      <c r="B293" s="26">
        <v>-0.0204</v>
      </c>
      <c r="C293" s="50">
        <f t="shared" si="1"/>
        <v>5.221708257</v>
      </c>
      <c r="D293" s="51">
        <f t="shared" si="2"/>
        <v>5.330449425</v>
      </c>
      <c r="E293" s="52">
        <f t="shared" si="3"/>
        <v>-0.0204</v>
      </c>
      <c r="F293" s="53"/>
    </row>
    <row r="294" ht="17.25" customHeight="1">
      <c r="A294" s="47">
        <v>18719.0</v>
      </c>
      <c r="B294" s="26">
        <v>0.0499</v>
      </c>
      <c r="C294" s="50">
        <f t="shared" si="1"/>
        <v>5.482271499</v>
      </c>
      <c r="D294" s="51">
        <f t="shared" si="2"/>
        <v>5.482271499</v>
      </c>
      <c r="E294" s="52">
        <f t="shared" si="3"/>
        <v>0</v>
      </c>
      <c r="F294" s="53"/>
    </row>
    <row r="295" ht="17.25" customHeight="1">
      <c r="A295" s="47">
        <v>18749.0</v>
      </c>
      <c r="B295" s="26">
        <v>-0.0222</v>
      </c>
      <c r="C295" s="50">
        <f t="shared" si="1"/>
        <v>5.360565072</v>
      </c>
      <c r="D295" s="51">
        <f t="shared" si="2"/>
        <v>5.482271499</v>
      </c>
      <c r="E295" s="52">
        <f t="shared" si="3"/>
        <v>-0.0222</v>
      </c>
      <c r="F295" s="53"/>
    </row>
    <row r="296" ht="17.25" customHeight="1">
      <c r="A296" s="47">
        <v>18780.0</v>
      </c>
      <c r="B296" s="26">
        <v>-0.025</v>
      </c>
      <c r="C296" s="50">
        <f t="shared" si="1"/>
        <v>5.226550945</v>
      </c>
      <c r="D296" s="51">
        <f t="shared" si="2"/>
        <v>5.482271499</v>
      </c>
      <c r="E296" s="52">
        <f t="shared" si="3"/>
        <v>-0.046645</v>
      </c>
      <c r="F296" s="53"/>
    </row>
    <row r="297" ht="17.25" customHeight="1">
      <c r="A297" s="47">
        <v>18810.0</v>
      </c>
      <c r="B297" s="26">
        <v>0.0707</v>
      </c>
      <c r="C297" s="50">
        <f t="shared" si="1"/>
        <v>5.596068097</v>
      </c>
      <c r="D297" s="51">
        <f t="shared" si="2"/>
        <v>5.596068097</v>
      </c>
      <c r="E297" s="52">
        <f t="shared" si="3"/>
        <v>0</v>
      </c>
      <c r="F297" s="53"/>
    </row>
    <row r="298" ht="17.25" customHeight="1">
      <c r="A298" s="47">
        <v>18841.0</v>
      </c>
      <c r="B298" s="26">
        <v>0.044</v>
      </c>
      <c r="C298" s="50">
        <f t="shared" si="1"/>
        <v>5.842295093</v>
      </c>
      <c r="D298" s="51">
        <f t="shared" si="2"/>
        <v>5.842295093</v>
      </c>
      <c r="E298" s="52">
        <f t="shared" si="3"/>
        <v>0</v>
      </c>
      <c r="F298" s="53"/>
    </row>
    <row r="299" ht="17.25" customHeight="1">
      <c r="A299" s="47">
        <v>18872.0</v>
      </c>
      <c r="B299" s="26">
        <v>0.0082</v>
      </c>
      <c r="C299" s="50">
        <f t="shared" si="1"/>
        <v>5.890201913</v>
      </c>
      <c r="D299" s="51">
        <f t="shared" si="2"/>
        <v>5.890201913</v>
      </c>
      <c r="E299" s="52">
        <f t="shared" si="3"/>
        <v>0</v>
      </c>
      <c r="F299" s="53"/>
    </row>
    <row r="300" ht="17.25" customHeight="1">
      <c r="A300" s="47">
        <v>18902.0</v>
      </c>
      <c r="B300" s="26">
        <v>-0.0237</v>
      </c>
      <c r="C300" s="50">
        <f t="shared" si="1"/>
        <v>5.750604127</v>
      </c>
      <c r="D300" s="51">
        <f t="shared" si="2"/>
        <v>5.890201913</v>
      </c>
      <c r="E300" s="52">
        <f t="shared" si="3"/>
        <v>-0.0237</v>
      </c>
      <c r="F300" s="53"/>
    </row>
    <row r="301" ht="17.25" customHeight="1">
      <c r="A301" s="47">
        <v>18933.0</v>
      </c>
      <c r="B301" s="26">
        <v>0.0068</v>
      </c>
      <c r="C301" s="50">
        <f t="shared" si="1"/>
        <v>5.789708236</v>
      </c>
      <c r="D301" s="51">
        <f t="shared" si="2"/>
        <v>5.890201913</v>
      </c>
      <c r="E301" s="52">
        <f t="shared" si="3"/>
        <v>-0.01706116</v>
      </c>
      <c r="F301" s="53"/>
    </row>
    <row r="302" ht="17.25" customHeight="1">
      <c r="A302" s="47">
        <v>18963.0</v>
      </c>
      <c r="B302" s="26">
        <v>0.0345</v>
      </c>
      <c r="C302" s="50">
        <f t="shared" si="1"/>
        <v>5.98945317</v>
      </c>
      <c r="D302" s="51">
        <f t="shared" si="2"/>
        <v>5.98945317</v>
      </c>
      <c r="E302" s="52">
        <f t="shared" si="3"/>
        <v>0</v>
      </c>
      <c r="F302" s="53"/>
    </row>
    <row r="303" ht="17.25" customHeight="1">
      <c r="A303" s="47">
        <v>18994.0</v>
      </c>
      <c r="B303" s="26">
        <v>0.016</v>
      </c>
      <c r="C303" s="50">
        <f t="shared" si="1"/>
        <v>6.08528442</v>
      </c>
      <c r="D303" s="51">
        <f t="shared" si="2"/>
        <v>6.08528442</v>
      </c>
      <c r="E303" s="52">
        <f t="shared" si="3"/>
        <v>0</v>
      </c>
      <c r="F303" s="53"/>
    </row>
    <row r="304" ht="17.25" customHeight="1">
      <c r="A304" s="47">
        <v>19025.0</v>
      </c>
      <c r="B304" s="26">
        <v>-0.025</v>
      </c>
      <c r="C304" s="50">
        <f t="shared" si="1"/>
        <v>5.93315231</v>
      </c>
      <c r="D304" s="51">
        <f t="shared" si="2"/>
        <v>6.08528442</v>
      </c>
      <c r="E304" s="52">
        <f t="shared" si="3"/>
        <v>-0.025</v>
      </c>
      <c r="F304" s="53"/>
    </row>
    <row r="305" ht="17.25" customHeight="1">
      <c r="A305" s="47">
        <v>19054.0</v>
      </c>
      <c r="B305" s="26">
        <v>0.0455</v>
      </c>
      <c r="C305" s="50">
        <f t="shared" si="1"/>
        <v>6.20311074</v>
      </c>
      <c r="D305" s="51">
        <f t="shared" si="2"/>
        <v>6.20311074</v>
      </c>
      <c r="E305" s="52">
        <f t="shared" si="3"/>
        <v>0</v>
      </c>
      <c r="F305" s="53"/>
    </row>
    <row r="306" ht="17.25" customHeight="1">
      <c r="A306" s="47">
        <v>19085.0</v>
      </c>
      <c r="B306" s="26">
        <v>-0.0485</v>
      </c>
      <c r="C306" s="50">
        <f t="shared" si="1"/>
        <v>5.902259869</v>
      </c>
      <c r="D306" s="51">
        <f t="shared" si="2"/>
        <v>6.20311074</v>
      </c>
      <c r="E306" s="52">
        <f t="shared" si="3"/>
        <v>-0.0485</v>
      </c>
      <c r="F306" s="53"/>
    </row>
    <row r="307" ht="17.25" customHeight="1">
      <c r="A307" s="47">
        <v>19115.0</v>
      </c>
      <c r="B307" s="26">
        <v>0.0333</v>
      </c>
      <c r="C307" s="50">
        <f t="shared" si="1"/>
        <v>6.098805123</v>
      </c>
      <c r="D307" s="51">
        <f t="shared" si="2"/>
        <v>6.20311074</v>
      </c>
      <c r="E307" s="52">
        <f t="shared" si="3"/>
        <v>-0.01681505</v>
      </c>
      <c r="F307" s="53"/>
    </row>
    <row r="308" ht="17.25" customHeight="1">
      <c r="A308" s="47">
        <v>19146.0</v>
      </c>
      <c r="B308" s="26">
        <v>0.0398</v>
      </c>
      <c r="C308" s="50">
        <f t="shared" si="1"/>
        <v>6.341537567</v>
      </c>
      <c r="D308" s="51">
        <f t="shared" si="2"/>
        <v>6.341537567</v>
      </c>
      <c r="E308" s="52">
        <f t="shared" si="3"/>
        <v>0</v>
      </c>
      <c r="F308" s="53"/>
    </row>
    <row r="309" ht="17.25" customHeight="1">
      <c r="A309" s="47">
        <v>19176.0</v>
      </c>
      <c r="B309" s="26">
        <v>0.0106</v>
      </c>
      <c r="C309" s="50">
        <f t="shared" si="1"/>
        <v>6.408757865</v>
      </c>
      <c r="D309" s="51">
        <f t="shared" si="2"/>
        <v>6.408757865</v>
      </c>
      <c r="E309" s="52">
        <f t="shared" si="3"/>
        <v>0</v>
      </c>
      <c r="F309" s="53"/>
    </row>
    <row r="310" ht="17.25" customHeight="1">
      <c r="A310" s="47">
        <v>19207.0</v>
      </c>
      <c r="B310" s="26">
        <v>-0.0061</v>
      </c>
      <c r="C310" s="50">
        <f t="shared" si="1"/>
        <v>6.369664442</v>
      </c>
      <c r="D310" s="51">
        <f t="shared" si="2"/>
        <v>6.408757865</v>
      </c>
      <c r="E310" s="52">
        <f t="shared" si="3"/>
        <v>-0.0061</v>
      </c>
      <c r="F310" s="53"/>
    </row>
    <row r="311" ht="17.25" customHeight="1">
      <c r="A311" s="47">
        <v>19238.0</v>
      </c>
      <c r="B311" s="26">
        <v>-0.0187</v>
      </c>
      <c r="C311" s="50">
        <f t="shared" si="1"/>
        <v>6.250551717</v>
      </c>
      <c r="D311" s="51">
        <f t="shared" si="2"/>
        <v>6.408757865</v>
      </c>
      <c r="E311" s="52">
        <f t="shared" si="3"/>
        <v>-0.02468593</v>
      </c>
      <c r="F311" s="53"/>
    </row>
    <row r="312" ht="17.25" customHeight="1">
      <c r="A312" s="47">
        <v>19268.0</v>
      </c>
      <c r="B312" s="26">
        <v>-0.0052</v>
      </c>
      <c r="C312" s="50">
        <f t="shared" si="1"/>
        <v>6.218048848</v>
      </c>
      <c r="D312" s="51">
        <f t="shared" si="2"/>
        <v>6.408757865</v>
      </c>
      <c r="E312" s="52">
        <f t="shared" si="3"/>
        <v>-0.02975756316</v>
      </c>
      <c r="F312" s="53"/>
    </row>
    <row r="313" ht="17.25" customHeight="1">
      <c r="A313" s="47">
        <v>19299.0</v>
      </c>
      <c r="B313" s="26">
        <v>0.0604</v>
      </c>
      <c r="C313" s="50">
        <f t="shared" si="1"/>
        <v>6.593618998</v>
      </c>
      <c r="D313" s="51">
        <f t="shared" si="2"/>
        <v>6.593618998</v>
      </c>
      <c r="E313" s="52">
        <f t="shared" si="3"/>
        <v>0</v>
      </c>
      <c r="F313" s="53"/>
    </row>
    <row r="314" ht="17.25" customHeight="1">
      <c r="A314" s="47">
        <v>19329.0</v>
      </c>
      <c r="B314" s="26">
        <v>0.0309</v>
      </c>
      <c r="C314" s="50">
        <f t="shared" si="1"/>
        <v>6.797361825</v>
      </c>
      <c r="D314" s="51">
        <f t="shared" si="2"/>
        <v>6.797361825</v>
      </c>
      <c r="E314" s="52">
        <f t="shared" si="3"/>
        <v>0</v>
      </c>
      <c r="F314" s="53"/>
    </row>
    <row r="315" ht="17.25" customHeight="1">
      <c r="A315" s="47">
        <v>19360.0</v>
      </c>
      <c r="B315" s="26">
        <v>-0.0018</v>
      </c>
      <c r="C315" s="50">
        <f t="shared" si="1"/>
        <v>6.785126574</v>
      </c>
      <c r="D315" s="51">
        <f t="shared" si="2"/>
        <v>6.797361825</v>
      </c>
      <c r="E315" s="52">
        <f t="shared" si="3"/>
        <v>-0.0018</v>
      </c>
      <c r="F315" s="53"/>
    </row>
    <row r="316" ht="17.25" customHeight="1">
      <c r="A316" s="47">
        <v>19391.0</v>
      </c>
      <c r="B316" s="26">
        <v>-0.0013</v>
      </c>
      <c r="C316" s="50">
        <f t="shared" si="1"/>
        <v>6.776305909</v>
      </c>
      <c r="D316" s="51">
        <f t="shared" si="2"/>
        <v>6.797361825</v>
      </c>
      <c r="E316" s="52">
        <f t="shared" si="3"/>
        <v>-0.00309766</v>
      </c>
      <c r="F316" s="53"/>
    </row>
    <row r="317" ht="17.25" customHeight="1">
      <c r="A317" s="47">
        <v>19419.0</v>
      </c>
      <c r="B317" s="26">
        <v>-0.0125</v>
      </c>
      <c r="C317" s="50">
        <f t="shared" si="1"/>
        <v>6.691602086</v>
      </c>
      <c r="D317" s="51">
        <f t="shared" si="2"/>
        <v>6.797361825</v>
      </c>
      <c r="E317" s="52">
        <f t="shared" si="3"/>
        <v>-0.01555893925</v>
      </c>
      <c r="F317" s="53"/>
    </row>
    <row r="318" ht="17.25" customHeight="1">
      <c r="A318" s="47">
        <v>19450.0</v>
      </c>
      <c r="B318" s="26">
        <v>-0.0267</v>
      </c>
      <c r="C318" s="50">
        <f t="shared" si="1"/>
        <v>6.51293631</v>
      </c>
      <c r="D318" s="51">
        <f t="shared" si="2"/>
        <v>6.797361825</v>
      </c>
      <c r="E318" s="52">
        <f t="shared" si="3"/>
        <v>-0.04184351557</v>
      </c>
      <c r="F318" s="53"/>
    </row>
    <row r="319" ht="17.25" customHeight="1">
      <c r="A319" s="47">
        <v>19480.0</v>
      </c>
      <c r="B319" s="26">
        <v>0.0069</v>
      </c>
      <c r="C319" s="50">
        <f t="shared" si="1"/>
        <v>6.55787557</v>
      </c>
      <c r="D319" s="51">
        <f t="shared" si="2"/>
        <v>6.797361825</v>
      </c>
      <c r="E319" s="52">
        <f t="shared" si="3"/>
        <v>-0.03523223583</v>
      </c>
      <c r="F319" s="53"/>
    </row>
    <row r="320" ht="17.25" customHeight="1">
      <c r="A320" s="47">
        <v>19511.0</v>
      </c>
      <c r="B320" s="26">
        <v>-0.0171</v>
      </c>
      <c r="C320" s="50">
        <f t="shared" si="1"/>
        <v>6.445735898</v>
      </c>
      <c r="D320" s="51">
        <f t="shared" si="2"/>
        <v>6.797361825</v>
      </c>
      <c r="E320" s="52">
        <f t="shared" si="3"/>
        <v>-0.0517297646</v>
      </c>
      <c r="F320" s="53"/>
    </row>
    <row r="321" ht="17.25" customHeight="1">
      <c r="A321" s="47">
        <v>19541.0</v>
      </c>
      <c r="B321" s="26">
        <v>0.0255</v>
      </c>
      <c r="C321" s="50">
        <f t="shared" si="1"/>
        <v>6.610102164</v>
      </c>
      <c r="D321" s="51">
        <f t="shared" si="2"/>
        <v>6.797361825</v>
      </c>
      <c r="E321" s="52">
        <f t="shared" si="3"/>
        <v>-0.02754887359</v>
      </c>
      <c r="F321" s="53"/>
    </row>
    <row r="322" ht="17.25" customHeight="1">
      <c r="A322" s="47">
        <v>19572.0</v>
      </c>
      <c r="B322" s="26">
        <v>-0.0435</v>
      </c>
      <c r="C322" s="50">
        <f t="shared" si="1"/>
        <v>6.322562719</v>
      </c>
      <c r="D322" s="51">
        <f t="shared" si="2"/>
        <v>6.797361825</v>
      </c>
      <c r="E322" s="52">
        <f t="shared" si="3"/>
        <v>-0.06985049759</v>
      </c>
      <c r="F322" s="53"/>
    </row>
    <row r="323" ht="17.25" customHeight="1">
      <c r="A323" s="47">
        <v>19603.0</v>
      </c>
      <c r="B323" s="26">
        <v>0.0036</v>
      </c>
      <c r="C323" s="50">
        <f t="shared" si="1"/>
        <v>6.345323945</v>
      </c>
      <c r="D323" s="51">
        <f t="shared" si="2"/>
        <v>6.797361825</v>
      </c>
      <c r="E323" s="52">
        <f t="shared" si="3"/>
        <v>-0.06650195938</v>
      </c>
      <c r="F323" s="53"/>
    </row>
    <row r="324" ht="17.25" customHeight="1">
      <c r="A324" s="47">
        <v>19633.0</v>
      </c>
      <c r="B324" s="26">
        <v>0.0473</v>
      </c>
      <c r="C324" s="50">
        <f t="shared" si="1"/>
        <v>6.645457768</v>
      </c>
      <c r="D324" s="51">
        <f t="shared" si="2"/>
        <v>6.797361825</v>
      </c>
      <c r="E324" s="52">
        <f t="shared" si="3"/>
        <v>-0.02234750206</v>
      </c>
      <c r="F324" s="53"/>
    </row>
    <row r="325" ht="17.25" customHeight="1">
      <c r="A325" s="47">
        <v>19664.0</v>
      </c>
      <c r="B325" s="26">
        <v>0.0291</v>
      </c>
      <c r="C325" s="50">
        <f t="shared" si="1"/>
        <v>6.838840589</v>
      </c>
      <c r="D325" s="51">
        <f t="shared" si="2"/>
        <v>6.838840589</v>
      </c>
      <c r="E325" s="52">
        <f t="shared" si="3"/>
        <v>0</v>
      </c>
      <c r="F325" s="53"/>
    </row>
    <row r="326" ht="17.25" customHeight="1">
      <c r="A326" s="47">
        <v>19694.0</v>
      </c>
      <c r="B326" s="26">
        <v>0.0016</v>
      </c>
      <c r="C326" s="50">
        <f t="shared" si="1"/>
        <v>6.849782734</v>
      </c>
      <c r="D326" s="51">
        <f t="shared" si="2"/>
        <v>6.849782734</v>
      </c>
      <c r="E326" s="52">
        <f t="shared" si="3"/>
        <v>0</v>
      </c>
      <c r="F326" s="53"/>
    </row>
    <row r="327" ht="17.25" customHeight="1">
      <c r="A327" s="47">
        <v>19725.0</v>
      </c>
      <c r="B327" s="26">
        <v>0.0524</v>
      </c>
      <c r="C327" s="50">
        <f t="shared" si="1"/>
        <v>7.208711349</v>
      </c>
      <c r="D327" s="51">
        <f t="shared" si="2"/>
        <v>7.208711349</v>
      </c>
      <c r="E327" s="52">
        <f t="shared" si="3"/>
        <v>0</v>
      </c>
      <c r="F327" s="53"/>
    </row>
    <row r="328" ht="17.25" customHeight="1">
      <c r="A328" s="47">
        <v>19756.0</v>
      </c>
      <c r="B328" s="26">
        <v>0.0174</v>
      </c>
      <c r="C328" s="50">
        <f t="shared" si="1"/>
        <v>7.334142927</v>
      </c>
      <c r="D328" s="51">
        <f t="shared" si="2"/>
        <v>7.334142927</v>
      </c>
      <c r="E328" s="52">
        <f t="shared" si="3"/>
        <v>0</v>
      </c>
      <c r="F328" s="53"/>
    </row>
    <row r="329" ht="17.25" customHeight="1">
      <c r="A329" s="47">
        <v>19784.0</v>
      </c>
      <c r="B329" s="26">
        <v>0.0373</v>
      </c>
      <c r="C329" s="50">
        <f t="shared" si="1"/>
        <v>7.607706458</v>
      </c>
      <c r="D329" s="51">
        <f t="shared" si="2"/>
        <v>7.607706458</v>
      </c>
      <c r="E329" s="52">
        <f t="shared" si="3"/>
        <v>0</v>
      </c>
      <c r="F329" s="53"/>
    </row>
    <row r="330" ht="17.25" customHeight="1">
      <c r="A330" s="47">
        <v>19815.0</v>
      </c>
      <c r="B330" s="26">
        <v>0.0436</v>
      </c>
      <c r="C330" s="50">
        <f t="shared" si="1"/>
        <v>7.939402459</v>
      </c>
      <c r="D330" s="51">
        <f t="shared" si="2"/>
        <v>7.939402459</v>
      </c>
      <c r="E330" s="52">
        <f t="shared" si="3"/>
        <v>0</v>
      </c>
      <c r="F330" s="53"/>
    </row>
    <row r="331" ht="17.25" customHeight="1">
      <c r="A331" s="47">
        <v>19845.0</v>
      </c>
      <c r="B331" s="26">
        <v>0.0314</v>
      </c>
      <c r="C331" s="50">
        <f t="shared" si="1"/>
        <v>8.188699697</v>
      </c>
      <c r="D331" s="51">
        <f t="shared" si="2"/>
        <v>8.188699697</v>
      </c>
      <c r="E331" s="52">
        <f t="shared" si="3"/>
        <v>0</v>
      </c>
      <c r="F331" s="53"/>
    </row>
    <row r="332" ht="17.25" customHeight="1">
      <c r="A332" s="47">
        <v>19876.0</v>
      </c>
      <c r="B332" s="26">
        <v>0.0113</v>
      </c>
      <c r="C332" s="50">
        <f t="shared" si="1"/>
        <v>8.281232003</v>
      </c>
      <c r="D332" s="51">
        <f t="shared" si="2"/>
        <v>8.281232003</v>
      </c>
      <c r="E332" s="52">
        <f t="shared" si="3"/>
        <v>0</v>
      </c>
      <c r="F332" s="53"/>
    </row>
    <row r="333" ht="17.25" customHeight="1">
      <c r="A333" s="47">
        <v>19906.0</v>
      </c>
      <c r="B333" s="26">
        <v>0.0504</v>
      </c>
      <c r="C333" s="50">
        <f t="shared" si="1"/>
        <v>8.698606096</v>
      </c>
      <c r="D333" s="51">
        <f t="shared" si="2"/>
        <v>8.698606096</v>
      </c>
      <c r="E333" s="52">
        <f t="shared" si="3"/>
        <v>0</v>
      </c>
      <c r="F333" s="53"/>
    </row>
    <row r="334" ht="17.25" customHeight="1">
      <c r="A334" s="47">
        <v>19937.0</v>
      </c>
      <c r="B334" s="26">
        <v>-0.0229</v>
      </c>
      <c r="C334" s="50">
        <f t="shared" si="1"/>
        <v>8.499408016</v>
      </c>
      <c r="D334" s="51">
        <f t="shared" si="2"/>
        <v>8.698606096</v>
      </c>
      <c r="E334" s="52">
        <f t="shared" si="3"/>
        <v>-0.0229</v>
      </c>
      <c r="F334" s="53"/>
    </row>
    <row r="335" ht="17.25" customHeight="1">
      <c r="A335" s="47">
        <v>19968.0</v>
      </c>
      <c r="B335" s="26">
        <v>0.0648</v>
      </c>
      <c r="C335" s="50">
        <f t="shared" si="1"/>
        <v>9.050169656</v>
      </c>
      <c r="D335" s="51">
        <f t="shared" si="2"/>
        <v>9.050169656</v>
      </c>
      <c r="E335" s="52">
        <f t="shared" si="3"/>
        <v>0</v>
      </c>
      <c r="F335" s="53"/>
    </row>
    <row r="336" ht="17.25" customHeight="1">
      <c r="A336" s="47">
        <v>19998.0</v>
      </c>
      <c r="B336" s="26">
        <v>-0.016</v>
      </c>
      <c r="C336" s="50">
        <f t="shared" si="1"/>
        <v>8.905366941</v>
      </c>
      <c r="D336" s="51">
        <f t="shared" si="2"/>
        <v>9.050169656</v>
      </c>
      <c r="E336" s="52">
        <f t="shared" si="3"/>
        <v>-0.016</v>
      </c>
      <c r="F336" s="53"/>
    </row>
    <row r="337" ht="17.25" customHeight="1">
      <c r="A337" s="47">
        <v>20029.0</v>
      </c>
      <c r="B337" s="26">
        <v>0.0944</v>
      </c>
      <c r="C337" s="50">
        <f t="shared" si="1"/>
        <v>9.746033581</v>
      </c>
      <c r="D337" s="51">
        <f t="shared" si="2"/>
        <v>9.746033581</v>
      </c>
      <c r="E337" s="52">
        <f t="shared" si="3"/>
        <v>0</v>
      </c>
      <c r="F337" s="53"/>
    </row>
    <row r="338" ht="17.25" customHeight="1">
      <c r="A338" s="47">
        <v>20059.0</v>
      </c>
      <c r="B338" s="26">
        <v>0.0556</v>
      </c>
      <c r="C338" s="50">
        <f t="shared" si="1"/>
        <v>10.28791305</v>
      </c>
      <c r="D338" s="51">
        <f t="shared" si="2"/>
        <v>10.28791305</v>
      </c>
      <c r="E338" s="52">
        <f t="shared" si="3"/>
        <v>0</v>
      </c>
      <c r="F338" s="53"/>
    </row>
    <row r="339" ht="17.25" customHeight="1">
      <c r="A339" s="47">
        <v>20090.0</v>
      </c>
      <c r="B339" s="26">
        <v>0.0068</v>
      </c>
      <c r="C339" s="50">
        <f t="shared" si="1"/>
        <v>10.35787086</v>
      </c>
      <c r="D339" s="51">
        <f t="shared" si="2"/>
        <v>10.35787086</v>
      </c>
      <c r="E339" s="52">
        <f t="shared" si="3"/>
        <v>0</v>
      </c>
      <c r="F339" s="53"/>
    </row>
    <row r="340" ht="17.25" customHeight="1">
      <c r="A340" s="47">
        <v>20121.0</v>
      </c>
      <c r="B340" s="26">
        <v>0.0311</v>
      </c>
      <c r="C340" s="50">
        <f t="shared" si="1"/>
        <v>10.68000064</v>
      </c>
      <c r="D340" s="51">
        <f t="shared" si="2"/>
        <v>10.68000064</v>
      </c>
      <c r="E340" s="52">
        <f t="shared" si="3"/>
        <v>0</v>
      </c>
      <c r="F340" s="53"/>
    </row>
    <row r="341" ht="17.25" customHeight="1">
      <c r="A341" s="47">
        <v>20149.0</v>
      </c>
      <c r="B341" s="26">
        <v>-6.0E-4</v>
      </c>
      <c r="C341" s="50">
        <f t="shared" si="1"/>
        <v>10.67359264</v>
      </c>
      <c r="D341" s="51">
        <f t="shared" si="2"/>
        <v>10.68000064</v>
      </c>
      <c r="E341" s="52">
        <f t="shared" si="3"/>
        <v>-0.0006</v>
      </c>
      <c r="F341" s="53"/>
    </row>
    <row r="342" ht="17.25" customHeight="1">
      <c r="A342" s="47">
        <v>20180.0</v>
      </c>
      <c r="B342" s="26">
        <v>0.0321</v>
      </c>
      <c r="C342" s="50">
        <f t="shared" si="1"/>
        <v>11.01621496</v>
      </c>
      <c r="D342" s="51">
        <f t="shared" si="2"/>
        <v>11.01621496</v>
      </c>
      <c r="E342" s="52">
        <f t="shared" si="3"/>
        <v>0</v>
      </c>
      <c r="F342" s="53"/>
    </row>
    <row r="343" ht="17.25" customHeight="1">
      <c r="A343" s="47">
        <v>20210.0</v>
      </c>
      <c r="B343" s="26">
        <v>0.0107</v>
      </c>
      <c r="C343" s="50">
        <f t="shared" si="1"/>
        <v>11.13408846</v>
      </c>
      <c r="D343" s="51">
        <f t="shared" si="2"/>
        <v>11.13408846</v>
      </c>
      <c r="E343" s="52">
        <f t="shared" si="3"/>
        <v>0</v>
      </c>
      <c r="F343" s="53"/>
    </row>
    <row r="344" ht="17.25" customHeight="1">
      <c r="A344" s="47">
        <v>20241.0</v>
      </c>
      <c r="B344" s="26">
        <v>0.0665</v>
      </c>
      <c r="C344" s="50">
        <f t="shared" si="1"/>
        <v>11.87450535</v>
      </c>
      <c r="D344" s="51">
        <f t="shared" si="2"/>
        <v>11.87450535</v>
      </c>
      <c r="E344" s="52">
        <f t="shared" si="3"/>
        <v>0</v>
      </c>
      <c r="F344" s="53"/>
    </row>
    <row r="345" ht="17.25" customHeight="1">
      <c r="A345" s="47">
        <v>20271.0</v>
      </c>
      <c r="B345" s="26">
        <v>0.02</v>
      </c>
      <c r="C345" s="50">
        <f t="shared" si="1"/>
        <v>12.11199545</v>
      </c>
      <c r="D345" s="51">
        <f t="shared" si="2"/>
        <v>12.11199545</v>
      </c>
      <c r="E345" s="52">
        <f t="shared" si="3"/>
        <v>0</v>
      </c>
      <c r="F345" s="53"/>
    </row>
    <row r="346" ht="17.25" customHeight="1">
      <c r="A346" s="47">
        <v>20302.0</v>
      </c>
      <c r="B346" s="26">
        <v>0.0037</v>
      </c>
      <c r="C346" s="50">
        <f t="shared" si="1"/>
        <v>12.15680984</v>
      </c>
      <c r="D346" s="51">
        <f t="shared" si="2"/>
        <v>12.15680984</v>
      </c>
      <c r="E346" s="52">
        <f t="shared" si="3"/>
        <v>0</v>
      </c>
      <c r="F346" s="53"/>
    </row>
    <row r="347" ht="17.25" customHeight="1">
      <c r="A347" s="47">
        <v>20333.0</v>
      </c>
      <c r="B347" s="26">
        <v>-0.002</v>
      </c>
      <c r="C347" s="50">
        <f t="shared" si="1"/>
        <v>12.13249622</v>
      </c>
      <c r="D347" s="51">
        <f t="shared" si="2"/>
        <v>12.15680984</v>
      </c>
      <c r="E347" s="52">
        <f t="shared" si="3"/>
        <v>-0.002</v>
      </c>
      <c r="F347" s="53"/>
    </row>
    <row r="348" ht="17.25" customHeight="1">
      <c r="A348" s="47">
        <v>20363.0</v>
      </c>
      <c r="B348" s="26">
        <v>-0.025</v>
      </c>
      <c r="C348" s="50">
        <f t="shared" si="1"/>
        <v>11.82918381</v>
      </c>
      <c r="D348" s="51">
        <f t="shared" si="2"/>
        <v>12.15680984</v>
      </c>
      <c r="E348" s="52">
        <f t="shared" si="3"/>
        <v>-0.02695</v>
      </c>
      <c r="F348" s="53"/>
    </row>
    <row r="349" ht="17.25" customHeight="1">
      <c r="A349" s="47">
        <v>20394.0</v>
      </c>
      <c r="B349" s="26">
        <v>0.072</v>
      </c>
      <c r="C349" s="50">
        <f t="shared" si="1"/>
        <v>12.68088505</v>
      </c>
      <c r="D349" s="51">
        <f t="shared" si="2"/>
        <v>12.68088505</v>
      </c>
      <c r="E349" s="52">
        <f t="shared" si="3"/>
        <v>0</v>
      </c>
      <c r="F349" s="53"/>
    </row>
    <row r="350" ht="17.25" customHeight="1">
      <c r="A350" s="47">
        <v>20424.0</v>
      </c>
      <c r="B350" s="26">
        <v>0.0167</v>
      </c>
      <c r="C350" s="50">
        <f t="shared" si="1"/>
        <v>12.89265583</v>
      </c>
      <c r="D350" s="51">
        <f t="shared" si="2"/>
        <v>12.89265583</v>
      </c>
      <c r="E350" s="52">
        <f t="shared" si="3"/>
        <v>0</v>
      </c>
      <c r="F350" s="53"/>
    </row>
    <row r="351" ht="17.25" customHeight="1">
      <c r="A351" s="47">
        <v>20455.0</v>
      </c>
      <c r="B351" s="26">
        <v>-0.0281</v>
      </c>
      <c r="C351" s="50">
        <f t="shared" si="1"/>
        <v>12.5303722</v>
      </c>
      <c r="D351" s="51">
        <f t="shared" si="2"/>
        <v>12.89265583</v>
      </c>
      <c r="E351" s="52">
        <f t="shared" si="3"/>
        <v>-0.0281</v>
      </c>
      <c r="F351" s="53"/>
    </row>
    <row r="352" ht="17.25" customHeight="1">
      <c r="A352" s="47">
        <v>20486.0</v>
      </c>
      <c r="B352" s="26">
        <v>0.0396</v>
      </c>
      <c r="C352" s="50">
        <f t="shared" si="1"/>
        <v>13.02657494</v>
      </c>
      <c r="D352" s="51">
        <f t="shared" si="2"/>
        <v>13.02657494</v>
      </c>
      <c r="E352" s="52">
        <f t="shared" si="3"/>
        <v>0</v>
      </c>
      <c r="F352" s="53"/>
    </row>
    <row r="353" ht="17.25" customHeight="1">
      <c r="A353" s="47">
        <v>20515.0</v>
      </c>
      <c r="B353" s="26">
        <v>0.0679</v>
      </c>
      <c r="C353" s="50">
        <f t="shared" si="1"/>
        <v>13.91107937</v>
      </c>
      <c r="D353" s="51">
        <f t="shared" si="2"/>
        <v>13.91107937</v>
      </c>
      <c r="E353" s="52">
        <f t="shared" si="3"/>
        <v>0</v>
      </c>
      <c r="F353" s="53"/>
    </row>
    <row r="354" ht="17.25" customHeight="1">
      <c r="A354" s="47">
        <v>20546.0</v>
      </c>
      <c r="B354" s="26">
        <v>0.0047</v>
      </c>
      <c r="C354" s="50">
        <f t="shared" si="1"/>
        <v>13.97646145</v>
      </c>
      <c r="D354" s="51">
        <f t="shared" si="2"/>
        <v>13.97646145</v>
      </c>
      <c r="E354" s="52">
        <f t="shared" si="3"/>
        <v>0</v>
      </c>
      <c r="F354" s="53"/>
    </row>
    <row r="355" ht="17.25" customHeight="1">
      <c r="A355" s="47">
        <v>20576.0</v>
      </c>
      <c r="B355" s="26">
        <v>-0.0497</v>
      </c>
      <c r="C355" s="50">
        <f t="shared" si="1"/>
        <v>13.28183131</v>
      </c>
      <c r="D355" s="51">
        <f t="shared" si="2"/>
        <v>13.97646145</v>
      </c>
      <c r="E355" s="52">
        <f t="shared" si="3"/>
        <v>-0.0497</v>
      </c>
      <c r="F355" s="53"/>
    </row>
    <row r="356" ht="17.25" customHeight="1">
      <c r="A356" s="47">
        <v>20607.0</v>
      </c>
      <c r="B356" s="26">
        <v>0.0368</v>
      </c>
      <c r="C356" s="50">
        <f t="shared" si="1"/>
        <v>13.77060271</v>
      </c>
      <c r="D356" s="51">
        <f t="shared" si="2"/>
        <v>13.97646145</v>
      </c>
      <c r="E356" s="52">
        <f t="shared" si="3"/>
        <v>-0.01472896</v>
      </c>
      <c r="F356" s="53"/>
    </row>
    <row r="357" ht="17.25" customHeight="1">
      <c r="A357" s="47">
        <v>20637.0</v>
      </c>
      <c r="B357" s="26">
        <v>0.0506</v>
      </c>
      <c r="C357" s="50">
        <f t="shared" si="1"/>
        <v>14.4673952</v>
      </c>
      <c r="D357" s="51">
        <f t="shared" si="2"/>
        <v>14.4673952</v>
      </c>
      <c r="E357" s="52">
        <f t="shared" si="3"/>
        <v>0</v>
      </c>
      <c r="F357" s="53"/>
    </row>
    <row r="358" ht="17.25" customHeight="1">
      <c r="A358" s="47">
        <v>20668.0</v>
      </c>
      <c r="B358" s="26">
        <v>-0.0301</v>
      </c>
      <c r="C358" s="50">
        <f t="shared" si="1"/>
        <v>14.03192661</v>
      </c>
      <c r="D358" s="51">
        <f t="shared" si="2"/>
        <v>14.4673952</v>
      </c>
      <c r="E358" s="52">
        <f t="shared" si="3"/>
        <v>-0.0301</v>
      </c>
      <c r="F358" s="53"/>
    </row>
    <row r="359" ht="17.25" customHeight="1">
      <c r="A359" s="47">
        <v>20699.0</v>
      </c>
      <c r="B359" s="26">
        <v>-0.0496</v>
      </c>
      <c r="C359" s="50">
        <f t="shared" si="1"/>
        <v>13.33594305</v>
      </c>
      <c r="D359" s="51">
        <f t="shared" si="2"/>
        <v>14.4673952</v>
      </c>
      <c r="E359" s="52">
        <f t="shared" si="3"/>
        <v>-0.07820704</v>
      </c>
      <c r="F359" s="53"/>
    </row>
    <row r="360" ht="17.25" customHeight="1">
      <c r="A360" s="47">
        <v>20729.0</v>
      </c>
      <c r="B360" s="26">
        <v>0.0077</v>
      </c>
      <c r="C360" s="50">
        <f t="shared" si="1"/>
        <v>13.43862981</v>
      </c>
      <c r="D360" s="51">
        <f t="shared" si="2"/>
        <v>14.4673952</v>
      </c>
      <c r="E360" s="52">
        <f t="shared" si="3"/>
        <v>-0.07110923421</v>
      </c>
      <c r="F360" s="53"/>
    </row>
    <row r="361" ht="17.25" customHeight="1">
      <c r="A361" s="47">
        <v>20760.0</v>
      </c>
      <c r="B361" s="26">
        <v>0.0056</v>
      </c>
      <c r="C361" s="50">
        <f t="shared" si="1"/>
        <v>13.51388614</v>
      </c>
      <c r="D361" s="51">
        <f t="shared" si="2"/>
        <v>14.4673952</v>
      </c>
      <c r="E361" s="52">
        <f t="shared" si="3"/>
        <v>-0.06590744592</v>
      </c>
      <c r="F361" s="53"/>
    </row>
    <row r="362" ht="17.25" customHeight="1">
      <c r="A362" s="47">
        <v>20790.0</v>
      </c>
      <c r="B362" s="26">
        <v>0.034</v>
      </c>
      <c r="C362" s="50">
        <f t="shared" si="1"/>
        <v>13.97335826</v>
      </c>
      <c r="D362" s="51">
        <f t="shared" si="2"/>
        <v>14.4673952</v>
      </c>
      <c r="E362" s="52">
        <f t="shared" si="3"/>
        <v>-0.03414829908</v>
      </c>
      <c r="F362" s="53"/>
    </row>
    <row r="363" ht="17.25" customHeight="1">
      <c r="A363" s="47">
        <v>20821.0</v>
      </c>
      <c r="B363" s="26">
        <v>-0.0331</v>
      </c>
      <c r="C363" s="50">
        <f t="shared" si="1"/>
        <v>13.51084011</v>
      </c>
      <c r="D363" s="51">
        <f t="shared" si="2"/>
        <v>14.4673952</v>
      </c>
      <c r="E363" s="52">
        <f t="shared" si="3"/>
        <v>-0.06611799038</v>
      </c>
      <c r="F363" s="53"/>
    </row>
    <row r="364" ht="17.25" customHeight="1">
      <c r="A364" s="47">
        <v>20852.0</v>
      </c>
      <c r="B364" s="26">
        <v>-0.0182</v>
      </c>
      <c r="C364" s="50">
        <f t="shared" si="1"/>
        <v>13.26494282</v>
      </c>
      <c r="D364" s="51">
        <f t="shared" si="2"/>
        <v>14.4673952</v>
      </c>
      <c r="E364" s="52">
        <f t="shared" si="3"/>
        <v>-0.08311464296</v>
      </c>
      <c r="F364" s="53"/>
    </row>
    <row r="365" ht="17.25" customHeight="1">
      <c r="A365" s="47">
        <v>20880.0</v>
      </c>
      <c r="B365" s="26">
        <v>0.0236</v>
      </c>
      <c r="C365" s="50">
        <f t="shared" si="1"/>
        <v>13.57799547</v>
      </c>
      <c r="D365" s="51">
        <f t="shared" si="2"/>
        <v>14.4673952</v>
      </c>
      <c r="E365" s="52">
        <f t="shared" si="3"/>
        <v>-0.06147614853</v>
      </c>
      <c r="F365" s="53"/>
    </row>
    <row r="366" ht="17.25" customHeight="1">
      <c r="A366" s="47">
        <v>20911.0</v>
      </c>
      <c r="B366" s="26">
        <v>0.0451</v>
      </c>
      <c r="C366" s="50">
        <f t="shared" si="1"/>
        <v>14.19036306</v>
      </c>
      <c r="D366" s="51">
        <f t="shared" si="2"/>
        <v>14.4673952</v>
      </c>
      <c r="E366" s="52">
        <f t="shared" si="3"/>
        <v>-0.01914872283</v>
      </c>
      <c r="F366" s="53"/>
    </row>
    <row r="367" ht="17.25" customHeight="1">
      <c r="A367" s="47">
        <v>20941.0</v>
      </c>
      <c r="B367" s="26">
        <v>0.0371</v>
      </c>
      <c r="C367" s="50">
        <f t="shared" si="1"/>
        <v>14.71682553</v>
      </c>
      <c r="D367" s="51">
        <f t="shared" si="2"/>
        <v>14.71682553</v>
      </c>
      <c r="E367" s="52">
        <f t="shared" si="3"/>
        <v>0</v>
      </c>
      <c r="F367" s="53"/>
    </row>
    <row r="368" ht="17.25" customHeight="1">
      <c r="A368" s="47">
        <v>20972.0</v>
      </c>
      <c r="B368" s="26">
        <v>-0.005</v>
      </c>
      <c r="C368" s="50">
        <f t="shared" si="1"/>
        <v>14.6432414</v>
      </c>
      <c r="D368" s="51">
        <f t="shared" si="2"/>
        <v>14.71682553</v>
      </c>
      <c r="E368" s="52">
        <f t="shared" si="3"/>
        <v>-0.005</v>
      </c>
      <c r="F368" s="53"/>
    </row>
    <row r="369" ht="17.25" customHeight="1">
      <c r="A369" s="47">
        <v>21002.0</v>
      </c>
      <c r="B369" s="26">
        <v>0.0096</v>
      </c>
      <c r="C369" s="50">
        <f t="shared" si="1"/>
        <v>14.78381652</v>
      </c>
      <c r="D369" s="51">
        <f t="shared" si="2"/>
        <v>14.78381652</v>
      </c>
      <c r="E369" s="52">
        <f t="shared" si="3"/>
        <v>0</v>
      </c>
      <c r="F369" s="53"/>
    </row>
    <row r="370" ht="17.25" customHeight="1">
      <c r="A370" s="47">
        <v>21033.0</v>
      </c>
      <c r="B370" s="26">
        <v>-0.0486</v>
      </c>
      <c r="C370" s="50">
        <f t="shared" si="1"/>
        <v>14.06532304</v>
      </c>
      <c r="D370" s="51">
        <f t="shared" si="2"/>
        <v>14.78381652</v>
      </c>
      <c r="E370" s="52">
        <f t="shared" si="3"/>
        <v>-0.0486</v>
      </c>
      <c r="F370" s="53"/>
    </row>
    <row r="371" ht="17.25" customHeight="1">
      <c r="A371" s="47">
        <v>21064.0</v>
      </c>
      <c r="B371" s="26">
        <v>-0.0572</v>
      </c>
      <c r="C371" s="50">
        <f t="shared" si="1"/>
        <v>13.26078656</v>
      </c>
      <c r="D371" s="51">
        <f t="shared" si="2"/>
        <v>14.78381652</v>
      </c>
      <c r="E371" s="52">
        <f t="shared" si="3"/>
        <v>-0.10302008</v>
      </c>
      <c r="F371" s="53"/>
    </row>
    <row r="372" ht="17.25" customHeight="1">
      <c r="A372" s="47">
        <v>21094.0</v>
      </c>
      <c r="B372" s="26">
        <v>-0.0403</v>
      </c>
      <c r="C372" s="50">
        <f t="shared" si="1"/>
        <v>12.72637686</v>
      </c>
      <c r="D372" s="51">
        <f t="shared" si="2"/>
        <v>14.78381652</v>
      </c>
      <c r="E372" s="52">
        <f t="shared" si="3"/>
        <v>-0.1391683708</v>
      </c>
      <c r="F372" s="53"/>
    </row>
    <row r="373" ht="17.25" customHeight="1">
      <c r="A373" s="47">
        <v>21125.0</v>
      </c>
      <c r="B373" s="26">
        <v>0.0258</v>
      </c>
      <c r="C373" s="50">
        <f t="shared" si="1"/>
        <v>13.05471739</v>
      </c>
      <c r="D373" s="51">
        <f t="shared" si="2"/>
        <v>14.78381652</v>
      </c>
      <c r="E373" s="52">
        <f t="shared" si="3"/>
        <v>-0.1169589147</v>
      </c>
      <c r="F373" s="53"/>
    </row>
    <row r="374" ht="17.25" customHeight="1">
      <c r="A374" s="47">
        <v>21155.0</v>
      </c>
      <c r="B374" s="26">
        <v>-0.0367</v>
      </c>
      <c r="C374" s="50">
        <f t="shared" si="1"/>
        <v>12.57560926</v>
      </c>
      <c r="D374" s="51">
        <f t="shared" si="2"/>
        <v>14.78381652</v>
      </c>
      <c r="E374" s="52">
        <f t="shared" si="3"/>
        <v>-0.1493665226</v>
      </c>
      <c r="F374" s="53"/>
    </row>
    <row r="375" ht="17.25" customHeight="1">
      <c r="A375" s="47">
        <v>21186.0</v>
      </c>
      <c r="B375" s="26">
        <v>0.0494</v>
      </c>
      <c r="C375" s="50">
        <f t="shared" si="1"/>
        <v>13.19684435</v>
      </c>
      <c r="D375" s="51">
        <f t="shared" si="2"/>
        <v>14.78381652</v>
      </c>
      <c r="E375" s="52">
        <f t="shared" si="3"/>
        <v>-0.1073452288</v>
      </c>
      <c r="F375" s="53"/>
    </row>
    <row r="376" ht="17.25" customHeight="1">
      <c r="A376" s="47">
        <v>21217.0</v>
      </c>
      <c r="B376" s="26">
        <v>-0.014</v>
      </c>
      <c r="C376" s="50">
        <f t="shared" si="1"/>
        <v>13.01208853</v>
      </c>
      <c r="D376" s="51">
        <f t="shared" si="2"/>
        <v>14.78381652</v>
      </c>
      <c r="E376" s="52">
        <f t="shared" si="3"/>
        <v>-0.1198423956</v>
      </c>
      <c r="F376" s="53"/>
    </row>
    <row r="377" ht="17.25" customHeight="1">
      <c r="A377" s="47">
        <v>21245.0</v>
      </c>
      <c r="B377" s="26">
        <v>0.0336</v>
      </c>
      <c r="C377" s="50">
        <f t="shared" si="1"/>
        <v>13.44929471</v>
      </c>
      <c r="D377" s="51">
        <f t="shared" si="2"/>
        <v>14.78381652</v>
      </c>
      <c r="E377" s="52">
        <f t="shared" si="3"/>
        <v>-0.09026910007</v>
      </c>
      <c r="F377" s="53"/>
    </row>
    <row r="378" ht="17.25" customHeight="1">
      <c r="A378" s="47">
        <v>21276.0</v>
      </c>
      <c r="B378" s="26">
        <v>0.0317</v>
      </c>
      <c r="C378" s="50">
        <f t="shared" si="1"/>
        <v>13.87563735</v>
      </c>
      <c r="D378" s="51">
        <f t="shared" si="2"/>
        <v>14.78381652</v>
      </c>
      <c r="E378" s="52">
        <f t="shared" si="3"/>
        <v>-0.06143063055</v>
      </c>
      <c r="F378" s="53"/>
    </row>
    <row r="379" ht="17.25" customHeight="1">
      <c r="A379" s="47">
        <v>21306.0</v>
      </c>
      <c r="B379" s="26">
        <v>0.0242</v>
      </c>
      <c r="C379" s="50">
        <f t="shared" si="1"/>
        <v>14.21142777</v>
      </c>
      <c r="D379" s="51">
        <f t="shared" si="2"/>
        <v>14.78381652</v>
      </c>
      <c r="E379" s="52">
        <f t="shared" si="3"/>
        <v>-0.03871725181</v>
      </c>
      <c r="F379" s="53"/>
    </row>
    <row r="380" ht="17.25" customHeight="1">
      <c r="A380" s="47">
        <v>21337.0</v>
      </c>
      <c r="B380" s="26">
        <v>0.0296</v>
      </c>
      <c r="C380" s="50">
        <f t="shared" si="1"/>
        <v>14.63208604</v>
      </c>
      <c r="D380" s="51">
        <f t="shared" si="2"/>
        <v>14.78381652</v>
      </c>
      <c r="E380" s="52">
        <f t="shared" si="3"/>
        <v>-0.01026328246</v>
      </c>
      <c r="F380" s="53"/>
    </row>
    <row r="381" ht="17.25" customHeight="1">
      <c r="A381" s="47">
        <v>21367.0</v>
      </c>
      <c r="B381" s="26">
        <v>0.0446</v>
      </c>
      <c r="C381" s="50">
        <f t="shared" si="1"/>
        <v>15.28467707</v>
      </c>
      <c r="D381" s="51">
        <f t="shared" si="2"/>
        <v>15.28467707</v>
      </c>
      <c r="E381" s="52">
        <f t="shared" si="3"/>
        <v>0</v>
      </c>
      <c r="F381" s="53"/>
    </row>
    <row r="382" ht="17.25" customHeight="1">
      <c r="A382" s="47">
        <v>21398.0</v>
      </c>
      <c r="B382" s="26">
        <v>0.0195</v>
      </c>
      <c r="C382" s="50">
        <f t="shared" si="1"/>
        <v>15.58272828</v>
      </c>
      <c r="D382" s="51">
        <f t="shared" si="2"/>
        <v>15.58272828</v>
      </c>
      <c r="E382" s="52">
        <f t="shared" si="3"/>
        <v>0</v>
      </c>
      <c r="F382" s="53"/>
    </row>
    <row r="383" ht="17.25" customHeight="1">
      <c r="A383" s="47">
        <v>21429.0</v>
      </c>
      <c r="B383" s="26">
        <v>0.0485</v>
      </c>
      <c r="C383" s="50">
        <f t="shared" si="1"/>
        <v>16.3384906</v>
      </c>
      <c r="D383" s="51">
        <f t="shared" si="2"/>
        <v>16.3384906</v>
      </c>
      <c r="E383" s="52">
        <f t="shared" si="3"/>
        <v>0</v>
      </c>
      <c r="F383" s="53"/>
    </row>
    <row r="384" ht="17.25" customHeight="1">
      <c r="A384" s="47">
        <v>21459.0</v>
      </c>
      <c r="B384" s="26">
        <v>0.0271</v>
      </c>
      <c r="C384" s="50">
        <f t="shared" si="1"/>
        <v>16.78126369</v>
      </c>
      <c r="D384" s="51">
        <f t="shared" si="2"/>
        <v>16.78126369</v>
      </c>
      <c r="E384" s="52">
        <f t="shared" si="3"/>
        <v>0</v>
      </c>
      <c r="F384" s="53"/>
    </row>
    <row r="385" ht="17.25" customHeight="1">
      <c r="A385" s="47">
        <v>21490.0</v>
      </c>
      <c r="B385" s="26">
        <v>0.0312</v>
      </c>
      <c r="C385" s="50">
        <f t="shared" si="1"/>
        <v>17.30483912</v>
      </c>
      <c r="D385" s="51">
        <f t="shared" si="2"/>
        <v>17.30483912</v>
      </c>
      <c r="E385" s="52">
        <f t="shared" si="3"/>
        <v>0</v>
      </c>
      <c r="F385" s="53"/>
    </row>
    <row r="386" ht="17.25" customHeight="1">
      <c r="A386" s="47">
        <v>21520.0</v>
      </c>
      <c r="B386" s="26">
        <v>0.0537</v>
      </c>
      <c r="C386" s="50">
        <f t="shared" si="1"/>
        <v>18.23410898</v>
      </c>
      <c r="D386" s="51">
        <f t="shared" si="2"/>
        <v>18.23410898</v>
      </c>
      <c r="E386" s="52">
        <f t="shared" si="3"/>
        <v>0</v>
      </c>
      <c r="F386" s="53"/>
    </row>
    <row r="387" ht="17.25" customHeight="1">
      <c r="A387" s="47">
        <v>21551.0</v>
      </c>
      <c r="B387" s="26">
        <v>0.0092</v>
      </c>
      <c r="C387" s="50">
        <f t="shared" si="1"/>
        <v>18.40186278</v>
      </c>
      <c r="D387" s="51">
        <f t="shared" si="2"/>
        <v>18.40186278</v>
      </c>
      <c r="E387" s="52">
        <f t="shared" si="3"/>
        <v>0</v>
      </c>
      <c r="F387" s="53"/>
    </row>
    <row r="388" ht="17.25" customHeight="1">
      <c r="A388" s="47">
        <v>21582.0</v>
      </c>
      <c r="B388" s="26">
        <v>0.0114</v>
      </c>
      <c r="C388" s="50">
        <f t="shared" si="1"/>
        <v>18.61164402</v>
      </c>
      <c r="D388" s="51">
        <f t="shared" si="2"/>
        <v>18.61164402</v>
      </c>
      <c r="E388" s="52">
        <f t="shared" si="3"/>
        <v>0</v>
      </c>
      <c r="F388" s="53"/>
    </row>
    <row r="389" ht="17.25" customHeight="1">
      <c r="A389" s="47">
        <v>21610.0</v>
      </c>
      <c r="B389" s="26">
        <v>0.005</v>
      </c>
      <c r="C389" s="50">
        <f t="shared" si="1"/>
        <v>18.70470224</v>
      </c>
      <c r="D389" s="51">
        <f t="shared" si="2"/>
        <v>18.70470224</v>
      </c>
      <c r="E389" s="52">
        <f t="shared" si="3"/>
        <v>0</v>
      </c>
      <c r="F389" s="53"/>
    </row>
    <row r="390" ht="17.25" customHeight="1">
      <c r="A390" s="47">
        <v>21641.0</v>
      </c>
      <c r="B390" s="26">
        <v>0.0386</v>
      </c>
      <c r="C390" s="50">
        <f t="shared" si="1"/>
        <v>19.42670375</v>
      </c>
      <c r="D390" s="51">
        <f t="shared" si="2"/>
        <v>19.42670375</v>
      </c>
      <c r="E390" s="52">
        <f t="shared" si="3"/>
        <v>0</v>
      </c>
      <c r="F390" s="53"/>
    </row>
    <row r="391" ht="17.25" customHeight="1">
      <c r="A391" s="47">
        <v>21671.0</v>
      </c>
      <c r="B391" s="26">
        <v>0.0195</v>
      </c>
      <c r="C391" s="50">
        <f t="shared" si="1"/>
        <v>19.80552447</v>
      </c>
      <c r="D391" s="51">
        <f t="shared" si="2"/>
        <v>19.80552447</v>
      </c>
      <c r="E391" s="52">
        <f t="shared" si="3"/>
        <v>0</v>
      </c>
      <c r="F391" s="53"/>
    </row>
    <row r="392" ht="17.25" customHeight="1">
      <c r="A392" s="47">
        <v>21702.0</v>
      </c>
      <c r="B392" s="26">
        <v>0.0</v>
      </c>
      <c r="C392" s="50">
        <f t="shared" si="1"/>
        <v>19.80552447</v>
      </c>
      <c r="D392" s="51">
        <f t="shared" si="2"/>
        <v>19.80552447</v>
      </c>
      <c r="E392" s="52">
        <f t="shared" si="3"/>
        <v>0</v>
      </c>
      <c r="F392" s="53"/>
    </row>
    <row r="393" ht="17.25" customHeight="1">
      <c r="A393" s="47">
        <v>21732.0</v>
      </c>
      <c r="B393" s="26">
        <v>0.0342</v>
      </c>
      <c r="C393" s="50">
        <f t="shared" si="1"/>
        <v>20.48287341</v>
      </c>
      <c r="D393" s="51">
        <f t="shared" si="2"/>
        <v>20.48287341</v>
      </c>
      <c r="E393" s="52">
        <f t="shared" si="3"/>
        <v>0</v>
      </c>
      <c r="F393" s="53"/>
    </row>
    <row r="394" ht="17.25" customHeight="1">
      <c r="A394" s="47">
        <v>21763.0</v>
      </c>
      <c r="B394" s="26">
        <v>-0.012</v>
      </c>
      <c r="C394" s="50">
        <f t="shared" si="1"/>
        <v>20.23707893</v>
      </c>
      <c r="D394" s="51">
        <f t="shared" si="2"/>
        <v>20.48287341</v>
      </c>
      <c r="E394" s="52">
        <f t="shared" si="3"/>
        <v>-0.012</v>
      </c>
      <c r="F394" s="53"/>
    </row>
    <row r="395" ht="17.25" customHeight="1">
      <c r="A395" s="47">
        <v>21794.0</v>
      </c>
      <c r="B395" s="26">
        <v>-0.0449</v>
      </c>
      <c r="C395" s="50">
        <f t="shared" si="1"/>
        <v>19.32843408</v>
      </c>
      <c r="D395" s="51">
        <f t="shared" si="2"/>
        <v>20.48287341</v>
      </c>
      <c r="E395" s="52">
        <f t="shared" si="3"/>
        <v>-0.0563612</v>
      </c>
      <c r="F395" s="53"/>
    </row>
    <row r="396" ht="17.25" customHeight="1">
      <c r="A396" s="47">
        <v>21824.0</v>
      </c>
      <c r="B396" s="26">
        <v>0.0158</v>
      </c>
      <c r="C396" s="50">
        <f t="shared" si="1"/>
        <v>19.63382334</v>
      </c>
      <c r="D396" s="51">
        <f t="shared" si="2"/>
        <v>20.48287341</v>
      </c>
      <c r="E396" s="52">
        <f t="shared" si="3"/>
        <v>-0.04145170696</v>
      </c>
      <c r="F396" s="53"/>
    </row>
    <row r="397" ht="17.25" customHeight="1">
      <c r="A397" s="47">
        <v>21855.0</v>
      </c>
      <c r="B397" s="26">
        <v>0.0186</v>
      </c>
      <c r="C397" s="50">
        <f t="shared" si="1"/>
        <v>19.99901245</v>
      </c>
      <c r="D397" s="51">
        <f t="shared" si="2"/>
        <v>20.48287341</v>
      </c>
      <c r="E397" s="52">
        <f t="shared" si="3"/>
        <v>-0.02362270871</v>
      </c>
      <c r="F397" s="53"/>
    </row>
    <row r="398" ht="17.25" customHeight="1">
      <c r="A398" s="47">
        <v>21885.0</v>
      </c>
      <c r="B398" s="26">
        <v>0.0279</v>
      </c>
      <c r="C398" s="50">
        <f t="shared" si="1"/>
        <v>20.5569849</v>
      </c>
      <c r="D398" s="51">
        <f t="shared" si="2"/>
        <v>20.5569849</v>
      </c>
      <c r="E398" s="52">
        <f t="shared" si="3"/>
        <v>0</v>
      </c>
      <c r="F398" s="53"/>
    </row>
    <row r="399" ht="17.25" customHeight="1">
      <c r="A399" s="47">
        <v>21916.0</v>
      </c>
      <c r="B399" s="26">
        <v>-0.0665</v>
      </c>
      <c r="C399" s="50">
        <f t="shared" si="1"/>
        <v>19.18994541</v>
      </c>
      <c r="D399" s="51">
        <f t="shared" si="2"/>
        <v>20.5569849</v>
      </c>
      <c r="E399" s="52">
        <f t="shared" si="3"/>
        <v>-0.0665</v>
      </c>
      <c r="F399" s="53"/>
    </row>
    <row r="400" ht="17.25" customHeight="1">
      <c r="A400" s="47">
        <v>21947.0</v>
      </c>
      <c r="B400" s="26">
        <v>0.0146</v>
      </c>
      <c r="C400" s="50">
        <f t="shared" si="1"/>
        <v>19.47011861</v>
      </c>
      <c r="D400" s="51">
        <f t="shared" si="2"/>
        <v>20.5569849</v>
      </c>
      <c r="E400" s="52">
        <f t="shared" si="3"/>
        <v>-0.0528709</v>
      </c>
      <c r="F400" s="53"/>
    </row>
    <row r="401" ht="17.25" customHeight="1">
      <c r="A401" s="47">
        <v>21976.0</v>
      </c>
      <c r="B401" s="26">
        <v>-0.0128</v>
      </c>
      <c r="C401" s="50">
        <f t="shared" si="1"/>
        <v>19.22090109</v>
      </c>
      <c r="D401" s="51">
        <f t="shared" si="2"/>
        <v>20.5569849</v>
      </c>
      <c r="E401" s="52">
        <f t="shared" si="3"/>
        <v>-0.06499415248</v>
      </c>
      <c r="F401" s="53"/>
    </row>
    <row r="402" ht="17.25" customHeight="1">
      <c r="A402" s="47">
        <v>22007.0</v>
      </c>
      <c r="B402" s="26">
        <v>-0.0152</v>
      </c>
      <c r="C402" s="50">
        <f t="shared" si="1"/>
        <v>18.92874339</v>
      </c>
      <c r="D402" s="51">
        <f t="shared" si="2"/>
        <v>20.5569849</v>
      </c>
      <c r="E402" s="52">
        <f t="shared" si="3"/>
        <v>-0.07920624136</v>
      </c>
      <c r="F402" s="53"/>
    </row>
    <row r="403" ht="17.25" customHeight="1">
      <c r="A403" s="47">
        <v>22037.0</v>
      </c>
      <c r="B403" s="26">
        <v>0.0339</v>
      </c>
      <c r="C403" s="50">
        <f t="shared" si="1"/>
        <v>19.5704278</v>
      </c>
      <c r="D403" s="51">
        <f t="shared" si="2"/>
        <v>20.5569849</v>
      </c>
      <c r="E403" s="52">
        <f t="shared" si="3"/>
        <v>-0.04799133294</v>
      </c>
      <c r="F403" s="53"/>
    </row>
    <row r="404" ht="17.25" customHeight="1">
      <c r="A404" s="47">
        <v>22068.0</v>
      </c>
      <c r="B404" s="26">
        <v>0.0232</v>
      </c>
      <c r="C404" s="50">
        <f t="shared" si="1"/>
        <v>20.02446172</v>
      </c>
      <c r="D404" s="51">
        <f t="shared" si="2"/>
        <v>20.5569849</v>
      </c>
      <c r="E404" s="52">
        <f t="shared" si="3"/>
        <v>-0.02590473187</v>
      </c>
      <c r="F404" s="53"/>
    </row>
    <row r="405" ht="17.25" customHeight="1">
      <c r="A405" s="47">
        <v>22098.0</v>
      </c>
      <c r="B405" s="26">
        <v>-0.0224</v>
      </c>
      <c r="C405" s="50">
        <f t="shared" si="1"/>
        <v>19.57591378</v>
      </c>
      <c r="D405" s="51">
        <f t="shared" si="2"/>
        <v>20.5569849</v>
      </c>
      <c r="E405" s="52">
        <f t="shared" si="3"/>
        <v>-0.04772446587</v>
      </c>
      <c r="F405" s="53"/>
    </row>
    <row r="406" ht="17.25" customHeight="1">
      <c r="A406" s="47">
        <v>22129.0</v>
      </c>
      <c r="B406" s="26">
        <v>0.0318</v>
      </c>
      <c r="C406" s="50">
        <f t="shared" si="1"/>
        <v>20.19842784</v>
      </c>
      <c r="D406" s="51">
        <f t="shared" si="2"/>
        <v>20.5569849</v>
      </c>
      <c r="E406" s="52">
        <f t="shared" si="3"/>
        <v>-0.01744210389</v>
      </c>
      <c r="F406" s="53"/>
    </row>
    <row r="407" ht="17.25" customHeight="1">
      <c r="A407" s="47">
        <v>22160.0</v>
      </c>
      <c r="B407" s="26">
        <v>-0.0583</v>
      </c>
      <c r="C407" s="50">
        <f t="shared" si="1"/>
        <v>19.02085949</v>
      </c>
      <c r="D407" s="51">
        <f t="shared" si="2"/>
        <v>20.5569849</v>
      </c>
      <c r="E407" s="52">
        <f t="shared" si="3"/>
        <v>-0.07472522923</v>
      </c>
      <c r="F407" s="53"/>
    </row>
    <row r="408" ht="17.25" customHeight="1">
      <c r="A408" s="47">
        <v>22190.0</v>
      </c>
      <c r="B408" s="26">
        <v>-0.0049</v>
      </c>
      <c r="C408" s="50">
        <f t="shared" si="1"/>
        <v>18.92765728</v>
      </c>
      <c r="D408" s="51">
        <f t="shared" si="2"/>
        <v>20.5569849</v>
      </c>
      <c r="E408" s="52">
        <f t="shared" si="3"/>
        <v>-0.07925907561</v>
      </c>
      <c r="F408" s="53"/>
    </row>
    <row r="409" ht="17.25" customHeight="1">
      <c r="A409" s="47">
        <v>22221.0</v>
      </c>
      <c r="B409" s="26">
        <v>0.0482</v>
      </c>
      <c r="C409" s="50">
        <f t="shared" si="1"/>
        <v>19.83997036</v>
      </c>
      <c r="D409" s="51">
        <f t="shared" si="2"/>
        <v>20.5569849</v>
      </c>
      <c r="E409" s="52">
        <f t="shared" si="3"/>
        <v>-0.03487936305</v>
      </c>
      <c r="F409" s="53"/>
    </row>
    <row r="410" ht="17.25" customHeight="1">
      <c r="A410" s="47">
        <v>22251.0</v>
      </c>
      <c r="B410" s="26">
        <v>0.0487</v>
      </c>
      <c r="C410" s="50">
        <f t="shared" si="1"/>
        <v>20.80617692</v>
      </c>
      <c r="D410" s="51">
        <f t="shared" si="2"/>
        <v>20.80617692</v>
      </c>
      <c r="E410" s="52">
        <f t="shared" si="3"/>
        <v>0</v>
      </c>
      <c r="F410" s="53"/>
    </row>
    <row r="411" ht="17.25" customHeight="1">
      <c r="A411" s="47">
        <v>22282.0</v>
      </c>
      <c r="B411" s="26">
        <v>0.0639</v>
      </c>
      <c r="C411" s="50">
        <f t="shared" si="1"/>
        <v>22.13569162</v>
      </c>
      <c r="D411" s="51">
        <f t="shared" si="2"/>
        <v>22.13569162</v>
      </c>
      <c r="E411" s="52">
        <f t="shared" si="3"/>
        <v>0</v>
      </c>
      <c r="F411" s="53"/>
    </row>
    <row r="412" ht="17.25" customHeight="1">
      <c r="A412" s="47">
        <v>22313.0</v>
      </c>
      <c r="B412" s="26">
        <v>0.0371</v>
      </c>
      <c r="C412" s="50">
        <f t="shared" si="1"/>
        <v>22.95692578</v>
      </c>
      <c r="D412" s="51">
        <f t="shared" si="2"/>
        <v>22.95692578</v>
      </c>
      <c r="E412" s="52">
        <f t="shared" si="3"/>
        <v>0</v>
      </c>
      <c r="F412" s="53"/>
    </row>
    <row r="413" ht="17.25" customHeight="1">
      <c r="A413" s="47">
        <v>22341.0</v>
      </c>
      <c r="B413" s="26">
        <v>0.0309</v>
      </c>
      <c r="C413" s="50">
        <f t="shared" si="1"/>
        <v>23.66629479</v>
      </c>
      <c r="D413" s="51">
        <f t="shared" si="2"/>
        <v>23.66629479</v>
      </c>
      <c r="E413" s="52">
        <f t="shared" si="3"/>
        <v>0</v>
      </c>
      <c r="F413" s="53"/>
    </row>
    <row r="414" ht="17.25" customHeight="1">
      <c r="A414" s="47">
        <v>22372.0</v>
      </c>
      <c r="B414" s="26">
        <v>0.0046</v>
      </c>
      <c r="C414" s="50">
        <f t="shared" si="1"/>
        <v>23.77515975</v>
      </c>
      <c r="D414" s="51">
        <f t="shared" si="2"/>
        <v>23.77515975</v>
      </c>
      <c r="E414" s="52">
        <f t="shared" si="3"/>
        <v>0</v>
      </c>
      <c r="F414" s="53"/>
    </row>
    <row r="415" ht="17.25" customHeight="1">
      <c r="A415" s="47">
        <v>22402.0</v>
      </c>
      <c r="B415" s="26">
        <v>0.0258</v>
      </c>
      <c r="C415" s="50">
        <f t="shared" si="1"/>
        <v>24.38855887</v>
      </c>
      <c r="D415" s="51">
        <f t="shared" si="2"/>
        <v>24.38855887</v>
      </c>
      <c r="E415" s="52">
        <f t="shared" si="3"/>
        <v>0</v>
      </c>
      <c r="F415" s="53"/>
    </row>
    <row r="416" ht="17.25" customHeight="1">
      <c r="A416" s="47">
        <v>22433.0</v>
      </c>
      <c r="B416" s="26">
        <v>-0.0288</v>
      </c>
      <c r="C416" s="50">
        <f t="shared" si="1"/>
        <v>23.68616837</v>
      </c>
      <c r="D416" s="51">
        <f t="shared" si="2"/>
        <v>24.38855887</v>
      </c>
      <c r="E416" s="52">
        <f t="shared" si="3"/>
        <v>-0.0288</v>
      </c>
      <c r="F416" s="53"/>
    </row>
    <row r="417" ht="17.25" customHeight="1">
      <c r="A417" s="47">
        <v>22463.0</v>
      </c>
      <c r="B417" s="26">
        <v>0.0301</v>
      </c>
      <c r="C417" s="50">
        <f t="shared" si="1"/>
        <v>24.39912204</v>
      </c>
      <c r="D417" s="51">
        <f t="shared" si="2"/>
        <v>24.39912204</v>
      </c>
      <c r="E417" s="52">
        <f t="shared" si="3"/>
        <v>0</v>
      </c>
      <c r="F417" s="53"/>
    </row>
    <row r="418" ht="17.25" customHeight="1">
      <c r="A418" s="47">
        <v>22494.0</v>
      </c>
      <c r="B418" s="26">
        <v>0.0271</v>
      </c>
      <c r="C418" s="50">
        <f t="shared" si="1"/>
        <v>25.06033825</v>
      </c>
      <c r="D418" s="51">
        <f t="shared" si="2"/>
        <v>25.06033825</v>
      </c>
      <c r="E418" s="52">
        <f t="shared" si="3"/>
        <v>0</v>
      </c>
      <c r="F418" s="53"/>
    </row>
    <row r="419" ht="17.25" customHeight="1">
      <c r="A419" s="47">
        <v>22525.0</v>
      </c>
      <c r="B419" s="26">
        <v>-0.0198</v>
      </c>
      <c r="C419" s="50">
        <f t="shared" si="1"/>
        <v>24.56414355</v>
      </c>
      <c r="D419" s="51">
        <f t="shared" si="2"/>
        <v>25.06033825</v>
      </c>
      <c r="E419" s="52">
        <f t="shared" si="3"/>
        <v>-0.0198</v>
      </c>
      <c r="F419" s="53"/>
    </row>
    <row r="420" ht="17.25" customHeight="1">
      <c r="A420" s="47">
        <v>22555.0</v>
      </c>
      <c r="B420" s="26">
        <v>0.0276</v>
      </c>
      <c r="C420" s="50">
        <f t="shared" si="1"/>
        <v>25.24211391</v>
      </c>
      <c r="D420" s="51">
        <f t="shared" si="2"/>
        <v>25.24211391</v>
      </c>
      <c r="E420" s="52">
        <f t="shared" si="3"/>
        <v>0</v>
      </c>
      <c r="F420" s="53"/>
    </row>
    <row r="421" ht="17.25" customHeight="1">
      <c r="A421" s="47">
        <v>22586.0</v>
      </c>
      <c r="B421" s="26">
        <v>0.046</v>
      </c>
      <c r="C421" s="50">
        <f t="shared" si="1"/>
        <v>26.40325115</v>
      </c>
      <c r="D421" s="51">
        <f t="shared" si="2"/>
        <v>26.40325115</v>
      </c>
      <c r="E421" s="52">
        <f t="shared" si="3"/>
        <v>0</v>
      </c>
      <c r="F421" s="53"/>
    </row>
    <row r="422" ht="17.25" customHeight="1">
      <c r="A422" s="47">
        <v>22616.0</v>
      </c>
      <c r="B422" s="26">
        <v>1.0E-4</v>
      </c>
      <c r="C422" s="50">
        <f t="shared" si="1"/>
        <v>26.40589148</v>
      </c>
      <c r="D422" s="51">
        <f t="shared" si="2"/>
        <v>26.40589148</v>
      </c>
      <c r="E422" s="52">
        <f t="shared" si="3"/>
        <v>0</v>
      </c>
      <c r="F422" s="53"/>
    </row>
    <row r="423" ht="17.25" customHeight="1">
      <c r="A423" s="47">
        <v>22647.0</v>
      </c>
      <c r="B423" s="26">
        <v>-0.0363</v>
      </c>
      <c r="C423" s="50">
        <f t="shared" si="1"/>
        <v>25.44735762</v>
      </c>
      <c r="D423" s="51">
        <f t="shared" si="2"/>
        <v>26.40589148</v>
      </c>
      <c r="E423" s="52">
        <f t="shared" si="3"/>
        <v>-0.0363</v>
      </c>
      <c r="F423" s="53"/>
    </row>
    <row r="424" ht="17.25" customHeight="1">
      <c r="A424" s="47">
        <v>22678.0</v>
      </c>
      <c r="B424" s="26">
        <v>0.0201</v>
      </c>
      <c r="C424" s="50">
        <f t="shared" si="1"/>
        <v>25.9588495</v>
      </c>
      <c r="D424" s="51">
        <f t="shared" si="2"/>
        <v>26.40589148</v>
      </c>
      <c r="E424" s="52">
        <f t="shared" si="3"/>
        <v>-0.01692963</v>
      </c>
      <c r="F424" s="53"/>
    </row>
    <row r="425" ht="17.25" customHeight="1">
      <c r="A425" s="47">
        <v>22706.0</v>
      </c>
      <c r="B425" s="26">
        <v>-0.0048</v>
      </c>
      <c r="C425" s="50">
        <f t="shared" si="1"/>
        <v>25.83424703</v>
      </c>
      <c r="D425" s="51">
        <f t="shared" si="2"/>
        <v>26.40589148</v>
      </c>
      <c r="E425" s="52">
        <f t="shared" si="3"/>
        <v>-0.02164836778</v>
      </c>
      <c r="F425" s="53"/>
    </row>
    <row r="426" ht="17.25" customHeight="1">
      <c r="A426" s="47">
        <v>22737.0</v>
      </c>
      <c r="B426" s="26">
        <v>-0.0637</v>
      </c>
      <c r="C426" s="50">
        <f t="shared" si="1"/>
        <v>24.18860549</v>
      </c>
      <c r="D426" s="51">
        <f t="shared" si="2"/>
        <v>26.40589148</v>
      </c>
      <c r="E426" s="52">
        <f t="shared" si="3"/>
        <v>-0.08396936675</v>
      </c>
      <c r="F426" s="53"/>
    </row>
    <row r="427" ht="17.25" customHeight="1">
      <c r="A427" s="47">
        <v>22767.0</v>
      </c>
      <c r="B427" s="26">
        <v>-0.0841</v>
      </c>
      <c r="C427" s="50">
        <f t="shared" si="1"/>
        <v>22.15434377</v>
      </c>
      <c r="D427" s="51">
        <f t="shared" si="2"/>
        <v>26.40589148</v>
      </c>
      <c r="E427" s="52">
        <f t="shared" si="3"/>
        <v>-0.161007543</v>
      </c>
      <c r="F427" s="53"/>
    </row>
    <row r="428" ht="17.25" customHeight="1">
      <c r="A428" s="47">
        <v>22798.0</v>
      </c>
      <c r="B428" s="26">
        <v>-0.0827</v>
      </c>
      <c r="C428" s="50">
        <f t="shared" si="1"/>
        <v>20.32217954</v>
      </c>
      <c r="D428" s="51">
        <f t="shared" si="2"/>
        <v>26.40589148</v>
      </c>
      <c r="E428" s="52">
        <f t="shared" si="3"/>
        <v>-0.2303922192</v>
      </c>
      <c r="F428" s="53"/>
    </row>
    <row r="429" ht="17.25" customHeight="1">
      <c r="A429" s="47">
        <v>22828.0</v>
      </c>
      <c r="B429" s="26">
        <v>0.0655</v>
      </c>
      <c r="C429" s="50">
        <f t="shared" si="1"/>
        <v>21.6532823</v>
      </c>
      <c r="D429" s="51">
        <f t="shared" si="2"/>
        <v>26.40589148</v>
      </c>
      <c r="E429" s="52">
        <f t="shared" si="3"/>
        <v>-0.1799829096</v>
      </c>
      <c r="F429" s="53"/>
    </row>
    <row r="430" ht="17.25" customHeight="1">
      <c r="A430" s="47">
        <v>22859.0</v>
      </c>
      <c r="B430" s="26">
        <v>0.0236</v>
      </c>
      <c r="C430" s="50">
        <f t="shared" si="1"/>
        <v>22.16429976</v>
      </c>
      <c r="D430" s="51">
        <f t="shared" si="2"/>
        <v>26.40589148</v>
      </c>
      <c r="E430" s="52">
        <f t="shared" si="3"/>
        <v>-0.1606305062</v>
      </c>
      <c r="F430" s="53"/>
    </row>
    <row r="431" ht="17.25" customHeight="1">
      <c r="A431" s="47">
        <v>22890.0</v>
      </c>
      <c r="B431" s="26">
        <v>-0.0501</v>
      </c>
      <c r="C431" s="50">
        <f t="shared" si="1"/>
        <v>21.05386834</v>
      </c>
      <c r="D431" s="51">
        <f t="shared" si="2"/>
        <v>26.40589148</v>
      </c>
      <c r="E431" s="52">
        <f t="shared" si="3"/>
        <v>-0.2026829179</v>
      </c>
      <c r="F431" s="53"/>
    </row>
    <row r="432" ht="17.25" customHeight="1">
      <c r="A432" s="47">
        <v>22920.0</v>
      </c>
      <c r="B432" s="26">
        <v>0.002</v>
      </c>
      <c r="C432" s="50">
        <f t="shared" si="1"/>
        <v>21.09597608</v>
      </c>
      <c r="D432" s="51">
        <f t="shared" si="2"/>
        <v>26.40589148</v>
      </c>
      <c r="E432" s="52">
        <f t="shared" si="3"/>
        <v>-0.2010882837</v>
      </c>
      <c r="F432" s="53"/>
    </row>
    <row r="433" ht="17.25" customHeight="1">
      <c r="A433" s="47">
        <v>22951.0</v>
      </c>
      <c r="B433" s="26">
        <v>0.1107</v>
      </c>
      <c r="C433" s="50">
        <f t="shared" si="1"/>
        <v>23.43130063</v>
      </c>
      <c r="D433" s="51">
        <f t="shared" si="2"/>
        <v>26.40589148</v>
      </c>
      <c r="E433" s="52">
        <f t="shared" si="3"/>
        <v>-0.1126487567</v>
      </c>
      <c r="F433" s="53"/>
    </row>
    <row r="434" ht="17.25" customHeight="1">
      <c r="A434" s="47">
        <v>22981.0</v>
      </c>
      <c r="B434" s="26">
        <v>0.0124</v>
      </c>
      <c r="C434" s="50">
        <f t="shared" si="1"/>
        <v>23.72184876</v>
      </c>
      <c r="D434" s="51">
        <f t="shared" si="2"/>
        <v>26.40589148</v>
      </c>
      <c r="E434" s="52">
        <f t="shared" si="3"/>
        <v>-0.1016456013</v>
      </c>
      <c r="F434" s="53"/>
    </row>
    <row r="435" ht="17.25" customHeight="1">
      <c r="A435" s="47">
        <v>23012.0</v>
      </c>
      <c r="B435" s="26">
        <v>0.0518</v>
      </c>
      <c r="C435" s="50">
        <f t="shared" si="1"/>
        <v>24.95064053</v>
      </c>
      <c r="D435" s="51">
        <f t="shared" si="2"/>
        <v>26.40589148</v>
      </c>
      <c r="E435" s="52">
        <f t="shared" si="3"/>
        <v>-0.05511084343</v>
      </c>
      <c r="F435" s="53"/>
    </row>
    <row r="436" ht="17.25" customHeight="1">
      <c r="A436" s="47">
        <v>23043.0</v>
      </c>
      <c r="B436" s="26">
        <v>-0.0215</v>
      </c>
      <c r="C436" s="50">
        <f t="shared" si="1"/>
        <v>24.41420176</v>
      </c>
      <c r="D436" s="51">
        <f t="shared" si="2"/>
        <v>26.40589148</v>
      </c>
      <c r="E436" s="52">
        <f t="shared" si="3"/>
        <v>-0.0754259603</v>
      </c>
      <c r="F436" s="53"/>
    </row>
    <row r="437" ht="17.25" customHeight="1">
      <c r="A437" s="47">
        <v>23071.0</v>
      </c>
      <c r="B437" s="26">
        <v>0.0331</v>
      </c>
      <c r="C437" s="50">
        <f t="shared" si="1"/>
        <v>25.22231183</v>
      </c>
      <c r="D437" s="51">
        <f t="shared" si="2"/>
        <v>26.40589148</v>
      </c>
      <c r="E437" s="52">
        <f t="shared" si="3"/>
        <v>-0.04482255958</v>
      </c>
      <c r="F437" s="53"/>
    </row>
    <row r="438" ht="17.25" customHeight="1">
      <c r="A438" s="47">
        <v>23102.0</v>
      </c>
      <c r="B438" s="26">
        <v>0.0476</v>
      </c>
      <c r="C438" s="50">
        <f t="shared" si="1"/>
        <v>26.42289388</v>
      </c>
      <c r="D438" s="51">
        <f t="shared" si="2"/>
        <v>26.42289388</v>
      </c>
      <c r="E438" s="52">
        <f t="shared" si="3"/>
        <v>0</v>
      </c>
      <c r="F438" s="53"/>
    </row>
    <row r="439" ht="17.25" customHeight="1">
      <c r="A439" s="47">
        <v>23132.0</v>
      </c>
      <c r="B439" s="26">
        <v>0.02</v>
      </c>
      <c r="C439" s="50">
        <f t="shared" si="1"/>
        <v>26.95135175</v>
      </c>
      <c r="D439" s="51">
        <f t="shared" si="2"/>
        <v>26.95135175</v>
      </c>
      <c r="E439" s="52">
        <f t="shared" si="3"/>
        <v>0</v>
      </c>
      <c r="F439" s="53"/>
    </row>
    <row r="440" ht="17.25" customHeight="1">
      <c r="A440" s="47">
        <v>23163.0</v>
      </c>
      <c r="B440" s="26">
        <v>-0.0177</v>
      </c>
      <c r="C440" s="50">
        <f t="shared" si="1"/>
        <v>26.47431283</v>
      </c>
      <c r="D440" s="51">
        <f t="shared" si="2"/>
        <v>26.95135175</v>
      </c>
      <c r="E440" s="52">
        <f t="shared" si="3"/>
        <v>-0.0177</v>
      </c>
      <c r="F440" s="53"/>
    </row>
    <row r="441" ht="17.25" customHeight="1">
      <c r="A441" s="47">
        <v>23193.0</v>
      </c>
      <c r="B441" s="26">
        <v>-0.0012</v>
      </c>
      <c r="C441" s="50">
        <f t="shared" si="1"/>
        <v>26.44254365</v>
      </c>
      <c r="D441" s="51">
        <f t="shared" si="2"/>
        <v>26.95135175</v>
      </c>
      <c r="E441" s="52">
        <f t="shared" si="3"/>
        <v>-0.01887876</v>
      </c>
      <c r="F441" s="53"/>
    </row>
    <row r="442" ht="17.25" customHeight="1">
      <c r="A442" s="47">
        <v>23224.0</v>
      </c>
      <c r="B442" s="26">
        <v>0.0532</v>
      </c>
      <c r="C442" s="50">
        <f t="shared" si="1"/>
        <v>27.84928697</v>
      </c>
      <c r="D442" s="51">
        <f t="shared" si="2"/>
        <v>27.84928697</v>
      </c>
      <c r="E442" s="52">
        <f t="shared" si="3"/>
        <v>0</v>
      </c>
      <c r="F442" s="53"/>
    </row>
    <row r="443" ht="17.25" customHeight="1">
      <c r="A443" s="47">
        <v>23255.0</v>
      </c>
      <c r="B443" s="26">
        <v>-0.013</v>
      </c>
      <c r="C443" s="50">
        <f t="shared" si="1"/>
        <v>27.48724624</v>
      </c>
      <c r="D443" s="51">
        <f t="shared" si="2"/>
        <v>27.84928697</v>
      </c>
      <c r="E443" s="52">
        <f t="shared" si="3"/>
        <v>-0.013</v>
      </c>
      <c r="F443" s="53"/>
    </row>
    <row r="444" ht="17.25" customHeight="1">
      <c r="A444" s="47">
        <v>23285.0</v>
      </c>
      <c r="B444" s="26">
        <v>0.0282</v>
      </c>
      <c r="C444" s="50">
        <f t="shared" si="1"/>
        <v>28.26238659</v>
      </c>
      <c r="D444" s="51">
        <f t="shared" si="2"/>
        <v>28.26238659</v>
      </c>
      <c r="E444" s="52">
        <f t="shared" si="3"/>
        <v>0</v>
      </c>
      <c r="F444" s="53"/>
    </row>
    <row r="445" ht="17.25" customHeight="1">
      <c r="A445" s="47">
        <v>23316.0</v>
      </c>
      <c r="B445" s="26">
        <v>-0.0058</v>
      </c>
      <c r="C445" s="50">
        <f t="shared" si="1"/>
        <v>28.09846475</v>
      </c>
      <c r="D445" s="51">
        <f t="shared" si="2"/>
        <v>28.26238659</v>
      </c>
      <c r="E445" s="52">
        <f t="shared" si="3"/>
        <v>-0.0058</v>
      </c>
      <c r="F445" s="53"/>
    </row>
    <row r="446" ht="17.25" customHeight="1">
      <c r="A446" s="47">
        <v>23346.0</v>
      </c>
      <c r="B446" s="26">
        <v>0.0212</v>
      </c>
      <c r="C446" s="50">
        <f t="shared" si="1"/>
        <v>28.6941522</v>
      </c>
      <c r="D446" s="51">
        <f t="shared" si="2"/>
        <v>28.6941522</v>
      </c>
      <c r="E446" s="52">
        <f t="shared" si="3"/>
        <v>0</v>
      </c>
      <c r="F446" s="53"/>
    </row>
    <row r="447" ht="17.25" customHeight="1">
      <c r="A447" s="47">
        <v>23377.0</v>
      </c>
      <c r="B447" s="26">
        <v>0.0254</v>
      </c>
      <c r="C447" s="50">
        <f t="shared" si="1"/>
        <v>29.42298366</v>
      </c>
      <c r="D447" s="51">
        <f t="shared" si="2"/>
        <v>29.42298366</v>
      </c>
      <c r="E447" s="52">
        <f t="shared" si="3"/>
        <v>0</v>
      </c>
      <c r="F447" s="53"/>
    </row>
    <row r="448" ht="17.25" customHeight="1">
      <c r="A448" s="47">
        <v>23408.0</v>
      </c>
      <c r="B448" s="26">
        <v>0.018</v>
      </c>
      <c r="C448" s="50">
        <f t="shared" si="1"/>
        <v>29.95259737</v>
      </c>
      <c r="D448" s="51">
        <f t="shared" si="2"/>
        <v>29.95259737</v>
      </c>
      <c r="E448" s="52">
        <f t="shared" si="3"/>
        <v>0</v>
      </c>
      <c r="F448" s="53"/>
    </row>
    <row r="449" ht="17.25" customHeight="1">
      <c r="A449" s="47">
        <v>23437.0</v>
      </c>
      <c r="B449" s="26">
        <v>0.0172</v>
      </c>
      <c r="C449" s="50">
        <f t="shared" si="1"/>
        <v>30.46778205</v>
      </c>
      <c r="D449" s="51">
        <f t="shared" si="2"/>
        <v>30.46778205</v>
      </c>
      <c r="E449" s="52">
        <f t="shared" si="3"/>
        <v>0</v>
      </c>
      <c r="F449" s="53"/>
    </row>
    <row r="450" ht="17.25" customHeight="1">
      <c r="A450" s="47">
        <v>23468.0</v>
      </c>
      <c r="B450" s="26">
        <v>0.0039</v>
      </c>
      <c r="C450" s="50">
        <f t="shared" si="1"/>
        <v>30.5866064</v>
      </c>
      <c r="D450" s="51">
        <f t="shared" si="2"/>
        <v>30.5866064</v>
      </c>
      <c r="E450" s="52">
        <f t="shared" si="3"/>
        <v>0</v>
      </c>
      <c r="F450" s="53"/>
    </row>
    <row r="451" ht="17.25" customHeight="1">
      <c r="A451" s="47">
        <v>23498.0</v>
      </c>
      <c r="B451" s="26">
        <v>0.0168</v>
      </c>
      <c r="C451" s="50">
        <f t="shared" si="1"/>
        <v>31.10046138</v>
      </c>
      <c r="D451" s="51">
        <f t="shared" si="2"/>
        <v>31.10046138</v>
      </c>
      <c r="E451" s="52">
        <f t="shared" si="3"/>
        <v>0</v>
      </c>
      <c r="F451" s="53"/>
    </row>
    <row r="452" ht="17.25" customHeight="1">
      <c r="A452" s="47">
        <v>23529.0</v>
      </c>
      <c r="B452" s="26">
        <v>0.0157</v>
      </c>
      <c r="C452" s="50">
        <f t="shared" si="1"/>
        <v>31.58873863</v>
      </c>
      <c r="D452" s="51">
        <f t="shared" si="2"/>
        <v>31.58873863</v>
      </c>
      <c r="E452" s="52">
        <f t="shared" si="3"/>
        <v>0</v>
      </c>
      <c r="F452" s="53"/>
    </row>
    <row r="453" ht="17.25" customHeight="1">
      <c r="A453" s="47">
        <v>23559.0</v>
      </c>
      <c r="B453" s="26">
        <v>0.0204</v>
      </c>
      <c r="C453" s="50">
        <f t="shared" si="1"/>
        <v>32.23314889</v>
      </c>
      <c r="D453" s="51">
        <f t="shared" si="2"/>
        <v>32.23314889</v>
      </c>
      <c r="E453" s="52">
        <f t="shared" si="3"/>
        <v>0</v>
      </c>
      <c r="F453" s="53"/>
    </row>
    <row r="454" ht="17.25" customHeight="1">
      <c r="A454" s="47">
        <v>23590.0</v>
      </c>
      <c r="B454" s="26">
        <v>-0.0116</v>
      </c>
      <c r="C454" s="50">
        <f t="shared" si="1"/>
        <v>31.85924437</v>
      </c>
      <c r="D454" s="51">
        <f t="shared" si="2"/>
        <v>32.23314889</v>
      </c>
      <c r="E454" s="52">
        <f t="shared" si="3"/>
        <v>-0.0116</v>
      </c>
      <c r="F454" s="53"/>
    </row>
    <row r="455" ht="17.25" customHeight="1">
      <c r="A455" s="47">
        <v>23621.0</v>
      </c>
      <c r="B455" s="26">
        <v>0.0297</v>
      </c>
      <c r="C455" s="50">
        <f t="shared" si="1"/>
        <v>32.80546392</v>
      </c>
      <c r="D455" s="51">
        <f t="shared" si="2"/>
        <v>32.80546392</v>
      </c>
      <c r="E455" s="52">
        <f t="shared" si="3"/>
        <v>0</v>
      </c>
      <c r="F455" s="53"/>
    </row>
    <row r="456" ht="17.25" customHeight="1">
      <c r="A456" s="47">
        <v>23651.0</v>
      </c>
      <c r="B456" s="26">
        <v>0.0088</v>
      </c>
      <c r="C456" s="50">
        <f t="shared" si="1"/>
        <v>33.09415201</v>
      </c>
      <c r="D456" s="51">
        <f t="shared" si="2"/>
        <v>33.09415201</v>
      </c>
      <c r="E456" s="52">
        <f t="shared" si="3"/>
        <v>0</v>
      </c>
      <c r="F456" s="53"/>
    </row>
    <row r="457" ht="17.25" customHeight="1">
      <c r="A457" s="47">
        <v>23682.0</v>
      </c>
      <c r="B457" s="26">
        <v>0.0029</v>
      </c>
      <c r="C457" s="50">
        <f t="shared" si="1"/>
        <v>33.19012505</v>
      </c>
      <c r="D457" s="51">
        <f t="shared" si="2"/>
        <v>33.19012505</v>
      </c>
      <c r="E457" s="52">
        <f t="shared" si="3"/>
        <v>0</v>
      </c>
      <c r="F457" s="53"/>
    </row>
    <row r="458" ht="17.25" customHeight="1">
      <c r="A458" s="47">
        <v>23712.0</v>
      </c>
      <c r="B458" s="26">
        <v>0.0034</v>
      </c>
      <c r="C458" s="50">
        <f t="shared" si="1"/>
        <v>33.30297147</v>
      </c>
      <c r="D458" s="51">
        <f t="shared" si="2"/>
        <v>33.30297147</v>
      </c>
      <c r="E458" s="52">
        <f t="shared" si="3"/>
        <v>0</v>
      </c>
      <c r="F458" s="53"/>
    </row>
    <row r="459" ht="17.25" customHeight="1">
      <c r="A459" s="47">
        <v>23743.0</v>
      </c>
      <c r="B459" s="26">
        <v>0.0382</v>
      </c>
      <c r="C459" s="50">
        <f t="shared" si="1"/>
        <v>34.57514498</v>
      </c>
      <c r="D459" s="51">
        <f t="shared" si="2"/>
        <v>34.57514498</v>
      </c>
      <c r="E459" s="52">
        <f t="shared" si="3"/>
        <v>0</v>
      </c>
      <c r="F459" s="53"/>
    </row>
    <row r="460" ht="17.25" customHeight="1">
      <c r="A460" s="47">
        <v>23774.0</v>
      </c>
      <c r="B460" s="26">
        <v>0.0074</v>
      </c>
      <c r="C460" s="50">
        <f t="shared" si="1"/>
        <v>34.83100106</v>
      </c>
      <c r="D460" s="51">
        <f t="shared" si="2"/>
        <v>34.83100106</v>
      </c>
      <c r="E460" s="52">
        <f t="shared" si="3"/>
        <v>0</v>
      </c>
      <c r="F460" s="53"/>
    </row>
    <row r="461" ht="17.25" customHeight="1">
      <c r="A461" s="47">
        <v>23802.0</v>
      </c>
      <c r="B461" s="26">
        <v>-0.0098</v>
      </c>
      <c r="C461" s="50">
        <f t="shared" si="1"/>
        <v>34.48965725</v>
      </c>
      <c r="D461" s="51">
        <f t="shared" si="2"/>
        <v>34.83100106</v>
      </c>
      <c r="E461" s="52">
        <f t="shared" si="3"/>
        <v>-0.0098</v>
      </c>
      <c r="F461" s="53"/>
    </row>
    <row r="462" ht="17.25" customHeight="1">
      <c r="A462" s="47">
        <v>23833.0</v>
      </c>
      <c r="B462" s="26">
        <v>0.0342</v>
      </c>
      <c r="C462" s="50">
        <f t="shared" si="1"/>
        <v>35.66920352</v>
      </c>
      <c r="D462" s="51">
        <f t="shared" si="2"/>
        <v>35.66920352</v>
      </c>
      <c r="E462" s="52">
        <f t="shared" si="3"/>
        <v>0</v>
      </c>
      <c r="F462" s="53"/>
    </row>
    <row r="463" ht="17.25" customHeight="1">
      <c r="A463" s="47">
        <v>23863.0</v>
      </c>
      <c r="B463" s="26">
        <v>-0.0046</v>
      </c>
      <c r="C463" s="50">
        <f t="shared" si="1"/>
        <v>35.50512519</v>
      </c>
      <c r="D463" s="51">
        <f t="shared" si="2"/>
        <v>35.66920352</v>
      </c>
      <c r="E463" s="52">
        <f t="shared" si="3"/>
        <v>-0.0046</v>
      </c>
      <c r="F463" s="53"/>
    </row>
    <row r="464" ht="17.25" customHeight="1">
      <c r="A464" s="47">
        <v>23894.0</v>
      </c>
      <c r="B464" s="26">
        <v>-0.0516</v>
      </c>
      <c r="C464" s="50">
        <f t="shared" si="1"/>
        <v>33.67306073</v>
      </c>
      <c r="D464" s="51">
        <f t="shared" si="2"/>
        <v>35.66920352</v>
      </c>
      <c r="E464" s="52">
        <f t="shared" si="3"/>
        <v>-0.05596264</v>
      </c>
      <c r="F464" s="53"/>
    </row>
    <row r="465" ht="17.25" customHeight="1">
      <c r="A465" s="47">
        <v>23924.0</v>
      </c>
      <c r="B465" s="26">
        <v>0.0174</v>
      </c>
      <c r="C465" s="50">
        <f t="shared" si="1"/>
        <v>34.25897198</v>
      </c>
      <c r="D465" s="51">
        <f t="shared" si="2"/>
        <v>35.66920352</v>
      </c>
      <c r="E465" s="52">
        <f t="shared" si="3"/>
        <v>-0.03953638994</v>
      </c>
      <c r="F465" s="53"/>
    </row>
    <row r="466" ht="17.25" customHeight="1">
      <c r="A466" s="47">
        <v>23955.0</v>
      </c>
      <c r="B466" s="26">
        <v>0.0306</v>
      </c>
      <c r="C466" s="50">
        <f t="shared" si="1"/>
        <v>35.30729653</v>
      </c>
      <c r="D466" s="51">
        <f t="shared" si="2"/>
        <v>35.66920352</v>
      </c>
      <c r="E466" s="52">
        <f t="shared" si="3"/>
        <v>-0.01014620347</v>
      </c>
      <c r="F466" s="53"/>
    </row>
    <row r="467" ht="17.25" customHeight="1">
      <c r="A467" s="47">
        <v>23986.0</v>
      </c>
      <c r="B467" s="26">
        <v>0.0317</v>
      </c>
      <c r="C467" s="50">
        <f t="shared" si="1"/>
        <v>36.42653783</v>
      </c>
      <c r="D467" s="51">
        <f t="shared" si="2"/>
        <v>36.42653783</v>
      </c>
      <c r="E467" s="52">
        <f t="shared" si="3"/>
        <v>0</v>
      </c>
      <c r="F467" s="53"/>
    </row>
    <row r="468" ht="17.25" customHeight="1">
      <c r="A468" s="47">
        <v>24016.0</v>
      </c>
      <c r="B468" s="26">
        <v>0.0291</v>
      </c>
      <c r="C468" s="50">
        <f t="shared" si="1"/>
        <v>37.48655008</v>
      </c>
      <c r="D468" s="51">
        <f t="shared" si="2"/>
        <v>37.48655008</v>
      </c>
      <c r="E468" s="52">
        <f t="shared" si="3"/>
        <v>0</v>
      </c>
      <c r="F468" s="53"/>
    </row>
    <row r="469" ht="17.25" customHeight="1">
      <c r="A469" s="47">
        <v>24047.0</v>
      </c>
      <c r="B469" s="26">
        <v>0.0032</v>
      </c>
      <c r="C469" s="50">
        <f t="shared" si="1"/>
        <v>37.60650704</v>
      </c>
      <c r="D469" s="51">
        <f t="shared" si="2"/>
        <v>37.60650704</v>
      </c>
      <c r="E469" s="52">
        <f t="shared" si="3"/>
        <v>0</v>
      </c>
      <c r="F469" s="53"/>
    </row>
    <row r="470" ht="17.25" customHeight="1">
      <c r="A470" s="47">
        <v>24077.0</v>
      </c>
      <c r="B470" s="26">
        <v>0.0134</v>
      </c>
      <c r="C470" s="50">
        <f t="shared" si="1"/>
        <v>38.11043423</v>
      </c>
      <c r="D470" s="51">
        <f t="shared" si="2"/>
        <v>38.11043423</v>
      </c>
      <c r="E470" s="52">
        <f t="shared" si="3"/>
        <v>0</v>
      </c>
      <c r="F470" s="53"/>
    </row>
    <row r="471" ht="17.25" customHeight="1">
      <c r="A471" s="47">
        <v>24108.0</v>
      </c>
      <c r="B471" s="26">
        <v>0.011</v>
      </c>
      <c r="C471" s="50">
        <f t="shared" si="1"/>
        <v>38.52964901</v>
      </c>
      <c r="D471" s="51">
        <f t="shared" si="2"/>
        <v>38.52964901</v>
      </c>
      <c r="E471" s="52">
        <f t="shared" si="3"/>
        <v>0</v>
      </c>
      <c r="F471" s="53"/>
    </row>
    <row r="472" ht="17.25" customHeight="1">
      <c r="A472" s="47">
        <v>24139.0</v>
      </c>
      <c r="B472" s="26">
        <v>-0.0086</v>
      </c>
      <c r="C472" s="50">
        <f t="shared" si="1"/>
        <v>38.19829403</v>
      </c>
      <c r="D472" s="51">
        <f t="shared" si="2"/>
        <v>38.52964901</v>
      </c>
      <c r="E472" s="52">
        <f t="shared" si="3"/>
        <v>-0.0086</v>
      </c>
      <c r="F472" s="53"/>
    </row>
    <row r="473" ht="17.25" customHeight="1">
      <c r="A473" s="47">
        <v>24167.0</v>
      </c>
      <c r="B473" s="26">
        <v>-0.0213</v>
      </c>
      <c r="C473" s="50">
        <f t="shared" si="1"/>
        <v>37.38467036</v>
      </c>
      <c r="D473" s="51">
        <f t="shared" si="2"/>
        <v>38.52964901</v>
      </c>
      <c r="E473" s="52">
        <f t="shared" si="3"/>
        <v>-0.02971682</v>
      </c>
      <c r="F473" s="53"/>
    </row>
    <row r="474" ht="17.25" customHeight="1">
      <c r="A474" s="47">
        <v>24198.0</v>
      </c>
      <c r="B474" s="26">
        <v>0.0248</v>
      </c>
      <c r="C474" s="50">
        <f t="shared" si="1"/>
        <v>38.31181019</v>
      </c>
      <c r="D474" s="51">
        <f t="shared" si="2"/>
        <v>38.52964901</v>
      </c>
      <c r="E474" s="52">
        <f t="shared" si="3"/>
        <v>-0.005653797136</v>
      </c>
      <c r="F474" s="53"/>
    </row>
    <row r="475" ht="17.25" customHeight="1">
      <c r="A475" s="47">
        <v>24228.0</v>
      </c>
      <c r="B475" s="26">
        <v>-0.0525</v>
      </c>
      <c r="C475" s="50">
        <f t="shared" si="1"/>
        <v>36.30044016</v>
      </c>
      <c r="D475" s="51">
        <f t="shared" si="2"/>
        <v>38.52964901</v>
      </c>
      <c r="E475" s="52">
        <f t="shared" si="3"/>
        <v>-0.05785697279</v>
      </c>
      <c r="F475" s="53"/>
    </row>
    <row r="476" ht="17.25" customHeight="1">
      <c r="A476" s="47">
        <v>24259.0</v>
      </c>
      <c r="B476" s="26">
        <v>-0.0106</v>
      </c>
      <c r="C476" s="50">
        <f t="shared" si="1"/>
        <v>35.91565549</v>
      </c>
      <c r="D476" s="51">
        <f t="shared" si="2"/>
        <v>38.52964901</v>
      </c>
      <c r="E476" s="52">
        <f t="shared" si="3"/>
        <v>-0.06784368887</v>
      </c>
      <c r="F476" s="53"/>
    </row>
    <row r="477" ht="17.25" customHeight="1">
      <c r="A477" s="47">
        <v>24289.0</v>
      </c>
      <c r="B477" s="26">
        <v>-0.0128</v>
      </c>
      <c r="C477" s="50">
        <f t="shared" si="1"/>
        <v>35.4559351</v>
      </c>
      <c r="D477" s="51">
        <f t="shared" si="2"/>
        <v>38.52964901</v>
      </c>
      <c r="E477" s="52">
        <f t="shared" si="3"/>
        <v>-0.07977528966</v>
      </c>
      <c r="F477" s="53"/>
    </row>
    <row r="478" ht="17.25" customHeight="1">
      <c r="A478" s="47">
        <v>24320.0</v>
      </c>
      <c r="B478" s="26">
        <v>-0.075</v>
      </c>
      <c r="C478" s="50">
        <f t="shared" si="1"/>
        <v>32.79673997</v>
      </c>
      <c r="D478" s="51">
        <f t="shared" si="2"/>
        <v>38.52964901</v>
      </c>
      <c r="E478" s="52">
        <f t="shared" si="3"/>
        <v>-0.1487921429</v>
      </c>
      <c r="F478" s="53"/>
    </row>
    <row r="479" ht="17.25" customHeight="1">
      <c r="A479" s="47">
        <v>24351.0</v>
      </c>
      <c r="B479" s="26">
        <v>-0.0066</v>
      </c>
      <c r="C479" s="50">
        <f t="shared" si="1"/>
        <v>32.58028148</v>
      </c>
      <c r="D479" s="51">
        <f t="shared" si="2"/>
        <v>38.52964901</v>
      </c>
      <c r="E479" s="52">
        <f t="shared" si="3"/>
        <v>-0.1544101148</v>
      </c>
      <c r="F479" s="53"/>
    </row>
    <row r="480" ht="17.25" customHeight="1">
      <c r="A480" s="47">
        <v>24381.0</v>
      </c>
      <c r="B480" s="26">
        <v>0.0431</v>
      </c>
      <c r="C480" s="50">
        <f t="shared" si="1"/>
        <v>33.98449161</v>
      </c>
      <c r="D480" s="51">
        <f t="shared" si="2"/>
        <v>38.52964901</v>
      </c>
      <c r="E480" s="52">
        <f t="shared" si="3"/>
        <v>-0.1179651907</v>
      </c>
      <c r="F480" s="53"/>
    </row>
    <row r="481" ht="17.25" customHeight="1">
      <c r="A481" s="47">
        <v>24412.0</v>
      </c>
      <c r="B481" s="26">
        <v>0.018</v>
      </c>
      <c r="C481" s="50">
        <f t="shared" si="1"/>
        <v>34.59621246</v>
      </c>
      <c r="D481" s="51">
        <f t="shared" si="2"/>
        <v>38.52964901</v>
      </c>
      <c r="E481" s="52">
        <f t="shared" si="3"/>
        <v>-0.1020885642</v>
      </c>
      <c r="F481" s="53"/>
    </row>
    <row r="482" ht="17.25" customHeight="1">
      <c r="A482" s="47">
        <v>24442.0</v>
      </c>
      <c r="B482" s="26">
        <v>0.0053</v>
      </c>
      <c r="C482" s="50">
        <f t="shared" si="1"/>
        <v>34.77957239</v>
      </c>
      <c r="D482" s="51">
        <f t="shared" si="2"/>
        <v>38.52964901</v>
      </c>
      <c r="E482" s="52">
        <f t="shared" si="3"/>
        <v>-0.09732963356</v>
      </c>
      <c r="F482" s="53"/>
    </row>
    <row r="483" ht="17.25" customHeight="1">
      <c r="A483" s="47">
        <v>24473.0</v>
      </c>
      <c r="B483" s="26">
        <v>0.0858</v>
      </c>
      <c r="C483" s="50">
        <f t="shared" si="1"/>
        <v>37.7636597</v>
      </c>
      <c r="D483" s="51">
        <f t="shared" si="2"/>
        <v>38.52964901</v>
      </c>
      <c r="E483" s="52">
        <f t="shared" si="3"/>
        <v>-0.01988051612</v>
      </c>
      <c r="F483" s="53"/>
    </row>
    <row r="484" ht="17.25" customHeight="1">
      <c r="A484" s="47">
        <v>24504.0</v>
      </c>
      <c r="B484" s="26">
        <v>0.0114</v>
      </c>
      <c r="C484" s="50">
        <f t="shared" si="1"/>
        <v>38.19416542</v>
      </c>
      <c r="D484" s="51">
        <f t="shared" si="2"/>
        <v>38.52964901</v>
      </c>
      <c r="E484" s="52">
        <f t="shared" si="3"/>
        <v>-0.008707154004</v>
      </c>
      <c r="F484" s="53"/>
    </row>
    <row r="485" ht="17.25" customHeight="1">
      <c r="A485" s="47">
        <v>24532.0</v>
      </c>
      <c r="B485" s="26">
        <v>0.0438</v>
      </c>
      <c r="C485" s="50">
        <f t="shared" si="1"/>
        <v>39.86706987</v>
      </c>
      <c r="D485" s="51">
        <f t="shared" si="2"/>
        <v>39.86706987</v>
      </c>
      <c r="E485" s="52">
        <f t="shared" si="3"/>
        <v>0</v>
      </c>
      <c r="F485" s="53"/>
    </row>
    <row r="486" ht="17.25" customHeight="1">
      <c r="A486" s="47">
        <v>24563.0</v>
      </c>
      <c r="B486" s="26">
        <v>0.0421</v>
      </c>
      <c r="C486" s="50">
        <f t="shared" si="1"/>
        <v>41.54547351</v>
      </c>
      <c r="D486" s="51">
        <f t="shared" si="2"/>
        <v>41.54547351</v>
      </c>
      <c r="E486" s="52">
        <f t="shared" si="3"/>
        <v>0</v>
      </c>
      <c r="F486" s="53"/>
    </row>
    <row r="487" ht="17.25" customHeight="1">
      <c r="A487" s="47">
        <v>24593.0</v>
      </c>
      <c r="B487" s="26">
        <v>-0.04</v>
      </c>
      <c r="C487" s="50">
        <f t="shared" si="1"/>
        <v>39.88365457</v>
      </c>
      <c r="D487" s="51">
        <f t="shared" si="2"/>
        <v>41.54547351</v>
      </c>
      <c r="E487" s="52">
        <f t="shared" si="3"/>
        <v>-0.04</v>
      </c>
      <c r="F487" s="53"/>
    </row>
    <row r="488" ht="17.25" customHeight="1">
      <c r="A488" s="47">
        <v>24624.0</v>
      </c>
      <c r="B488" s="26">
        <v>0.0268</v>
      </c>
      <c r="C488" s="50">
        <f t="shared" si="1"/>
        <v>40.95253651</v>
      </c>
      <c r="D488" s="51">
        <f t="shared" si="2"/>
        <v>41.54547351</v>
      </c>
      <c r="E488" s="52">
        <f t="shared" si="3"/>
        <v>-0.014272</v>
      </c>
      <c r="F488" s="53"/>
    </row>
    <row r="489" ht="17.25" customHeight="1">
      <c r="A489" s="47">
        <v>24654.0</v>
      </c>
      <c r="B489" s="26">
        <v>0.0489</v>
      </c>
      <c r="C489" s="50">
        <f t="shared" si="1"/>
        <v>42.95511555</v>
      </c>
      <c r="D489" s="51">
        <f t="shared" si="2"/>
        <v>42.95511555</v>
      </c>
      <c r="E489" s="52">
        <f t="shared" si="3"/>
        <v>0</v>
      </c>
      <c r="F489" s="53"/>
    </row>
    <row r="490" ht="17.25" customHeight="1">
      <c r="A490" s="47">
        <v>24685.0</v>
      </c>
      <c r="B490" s="26">
        <v>-0.0058</v>
      </c>
      <c r="C490" s="50">
        <f t="shared" si="1"/>
        <v>42.70597588</v>
      </c>
      <c r="D490" s="51">
        <f t="shared" si="2"/>
        <v>42.95511555</v>
      </c>
      <c r="E490" s="52">
        <f t="shared" si="3"/>
        <v>-0.0058</v>
      </c>
      <c r="F490" s="53"/>
    </row>
    <row r="491" ht="17.25" customHeight="1">
      <c r="A491" s="47">
        <v>24716.0</v>
      </c>
      <c r="B491" s="26">
        <v>0.0343</v>
      </c>
      <c r="C491" s="50">
        <f t="shared" si="1"/>
        <v>44.17079085</v>
      </c>
      <c r="D491" s="51">
        <f t="shared" si="2"/>
        <v>44.17079085</v>
      </c>
      <c r="E491" s="52">
        <f t="shared" si="3"/>
        <v>0</v>
      </c>
      <c r="F491" s="53"/>
    </row>
    <row r="492" ht="17.25" customHeight="1">
      <c r="A492" s="47">
        <v>24746.0</v>
      </c>
      <c r="B492" s="26">
        <v>-0.027</v>
      </c>
      <c r="C492" s="50">
        <f t="shared" si="1"/>
        <v>42.9781795</v>
      </c>
      <c r="D492" s="51">
        <f t="shared" si="2"/>
        <v>44.17079085</v>
      </c>
      <c r="E492" s="52">
        <f t="shared" si="3"/>
        <v>-0.027</v>
      </c>
      <c r="F492" s="53"/>
    </row>
    <row r="493" ht="17.25" customHeight="1">
      <c r="A493" s="47">
        <v>24777.0</v>
      </c>
      <c r="B493" s="26">
        <v>0.0073</v>
      </c>
      <c r="C493" s="50">
        <f t="shared" si="1"/>
        <v>43.29192021</v>
      </c>
      <c r="D493" s="51">
        <f t="shared" si="2"/>
        <v>44.17079085</v>
      </c>
      <c r="E493" s="52">
        <f t="shared" si="3"/>
        <v>-0.0198971</v>
      </c>
      <c r="F493" s="53"/>
    </row>
    <row r="494" ht="17.25" customHeight="1">
      <c r="A494" s="47">
        <v>24807.0</v>
      </c>
      <c r="B494" s="26">
        <v>0.0338</v>
      </c>
      <c r="C494" s="50">
        <f t="shared" si="1"/>
        <v>44.75518711</v>
      </c>
      <c r="D494" s="51">
        <f t="shared" si="2"/>
        <v>44.75518711</v>
      </c>
      <c r="E494" s="52">
        <f t="shared" si="3"/>
        <v>0</v>
      </c>
      <c r="F494" s="53"/>
    </row>
    <row r="495" ht="17.25" customHeight="1">
      <c r="A495" s="47">
        <v>24838.0</v>
      </c>
      <c r="B495" s="26">
        <v>-0.0366</v>
      </c>
      <c r="C495" s="50">
        <f t="shared" si="1"/>
        <v>43.11714726</v>
      </c>
      <c r="D495" s="51">
        <f t="shared" si="2"/>
        <v>44.75518711</v>
      </c>
      <c r="E495" s="52">
        <f t="shared" si="3"/>
        <v>-0.0366</v>
      </c>
      <c r="F495" s="53"/>
    </row>
    <row r="496" ht="17.25" customHeight="1">
      <c r="A496" s="47">
        <v>24869.0</v>
      </c>
      <c r="B496" s="26">
        <v>-0.0336</v>
      </c>
      <c r="C496" s="50">
        <f t="shared" si="1"/>
        <v>41.66841111</v>
      </c>
      <c r="D496" s="51">
        <f t="shared" si="2"/>
        <v>44.75518711</v>
      </c>
      <c r="E496" s="52">
        <f t="shared" si="3"/>
        <v>-0.06897024</v>
      </c>
      <c r="F496" s="53"/>
    </row>
    <row r="497" ht="17.25" customHeight="1">
      <c r="A497" s="47">
        <v>24898.0</v>
      </c>
      <c r="B497" s="26">
        <v>0.0058</v>
      </c>
      <c r="C497" s="50">
        <f t="shared" si="1"/>
        <v>41.9100879</v>
      </c>
      <c r="D497" s="51">
        <f t="shared" si="2"/>
        <v>44.75518711</v>
      </c>
      <c r="E497" s="52">
        <f t="shared" si="3"/>
        <v>-0.06357026739</v>
      </c>
      <c r="F497" s="53"/>
    </row>
    <row r="498" ht="17.25" customHeight="1">
      <c r="A498" s="47">
        <v>24929.0</v>
      </c>
      <c r="B498" s="26">
        <v>0.0948</v>
      </c>
      <c r="C498" s="50">
        <f t="shared" si="1"/>
        <v>45.88316423</v>
      </c>
      <c r="D498" s="51">
        <f t="shared" si="2"/>
        <v>45.88316423</v>
      </c>
      <c r="E498" s="52">
        <f t="shared" si="3"/>
        <v>0</v>
      </c>
      <c r="F498" s="53"/>
    </row>
    <row r="499" ht="17.25" customHeight="1">
      <c r="A499" s="47">
        <v>24959.0</v>
      </c>
      <c r="B499" s="26">
        <v>0.0273</v>
      </c>
      <c r="C499" s="50">
        <f t="shared" si="1"/>
        <v>47.13577461</v>
      </c>
      <c r="D499" s="51">
        <f t="shared" si="2"/>
        <v>47.13577461</v>
      </c>
      <c r="E499" s="52">
        <f t="shared" si="3"/>
        <v>0</v>
      </c>
      <c r="F499" s="53"/>
    </row>
    <row r="500" ht="17.25" customHeight="1">
      <c r="A500" s="47">
        <v>24990.0</v>
      </c>
      <c r="B500" s="26">
        <v>0.0112</v>
      </c>
      <c r="C500" s="50">
        <f t="shared" si="1"/>
        <v>47.66369529</v>
      </c>
      <c r="D500" s="51">
        <f t="shared" si="2"/>
        <v>47.66369529</v>
      </c>
      <c r="E500" s="52">
        <f t="shared" si="3"/>
        <v>0</v>
      </c>
      <c r="F500" s="53"/>
    </row>
    <row r="501" ht="17.25" customHeight="1">
      <c r="A501" s="47">
        <v>25020.0</v>
      </c>
      <c r="B501" s="26">
        <v>-0.0224</v>
      </c>
      <c r="C501" s="50">
        <f t="shared" si="1"/>
        <v>46.59602851</v>
      </c>
      <c r="D501" s="51">
        <f t="shared" si="2"/>
        <v>47.66369529</v>
      </c>
      <c r="E501" s="52">
        <f t="shared" si="3"/>
        <v>-0.0224</v>
      </c>
      <c r="F501" s="53"/>
    </row>
    <row r="502" ht="17.25" customHeight="1">
      <c r="A502" s="47">
        <v>25051.0</v>
      </c>
      <c r="B502" s="26">
        <v>0.0176</v>
      </c>
      <c r="C502" s="50">
        <f t="shared" si="1"/>
        <v>47.41611862</v>
      </c>
      <c r="D502" s="51">
        <f t="shared" si="2"/>
        <v>47.66369529</v>
      </c>
      <c r="E502" s="52">
        <f t="shared" si="3"/>
        <v>-0.00519424</v>
      </c>
      <c r="F502" s="53"/>
    </row>
    <row r="503" ht="17.25" customHeight="1">
      <c r="A503" s="47">
        <v>25082.0</v>
      </c>
      <c r="B503" s="26">
        <v>0.0446</v>
      </c>
      <c r="C503" s="50">
        <f t="shared" si="1"/>
        <v>49.53087751</v>
      </c>
      <c r="D503" s="51">
        <f t="shared" si="2"/>
        <v>49.53087751</v>
      </c>
      <c r="E503" s="52">
        <f t="shared" si="3"/>
        <v>0</v>
      </c>
      <c r="F503" s="53"/>
    </row>
    <row r="504" ht="17.25" customHeight="1">
      <c r="A504" s="47">
        <v>25112.0</v>
      </c>
      <c r="B504" s="26">
        <v>0.0086</v>
      </c>
      <c r="C504" s="50">
        <f t="shared" si="1"/>
        <v>49.95684305</v>
      </c>
      <c r="D504" s="51">
        <f t="shared" si="2"/>
        <v>49.95684305</v>
      </c>
      <c r="E504" s="52">
        <f t="shared" si="3"/>
        <v>0</v>
      </c>
      <c r="F504" s="53"/>
    </row>
    <row r="505" ht="17.25" customHeight="1">
      <c r="A505" s="47">
        <v>25143.0</v>
      </c>
      <c r="B505" s="26">
        <v>0.0585</v>
      </c>
      <c r="C505" s="50">
        <f t="shared" si="1"/>
        <v>52.87931837</v>
      </c>
      <c r="D505" s="51">
        <f t="shared" si="2"/>
        <v>52.87931837</v>
      </c>
      <c r="E505" s="52">
        <f t="shared" si="3"/>
        <v>0</v>
      </c>
      <c r="F505" s="53"/>
    </row>
    <row r="506" ht="17.25" customHeight="1">
      <c r="A506" s="47">
        <v>25173.0</v>
      </c>
      <c r="B506" s="26">
        <v>-0.0351</v>
      </c>
      <c r="C506" s="50">
        <f t="shared" si="1"/>
        <v>51.0232543</v>
      </c>
      <c r="D506" s="51">
        <f t="shared" si="2"/>
        <v>52.87931837</v>
      </c>
      <c r="E506" s="52">
        <f t="shared" si="3"/>
        <v>-0.0351</v>
      </c>
      <c r="F506" s="53"/>
    </row>
    <row r="507" ht="17.25" customHeight="1">
      <c r="A507" s="47">
        <v>25204.0</v>
      </c>
      <c r="B507" s="26">
        <v>-0.0072</v>
      </c>
      <c r="C507" s="50">
        <f t="shared" si="1"/>
        <v>50.65588687</v>
      </c>
      <c r="D507" s="51">
        <f t="shared" si="2"/>
        <v>52.87931837</v>
      </c>
      <c r="E507" s="52">
        <f t="shared" si="3"/>
        <v>-0.04204728</v>
      </c>
      <c r="F507" s="53"/>
    </row>
    <row r="508" ht="17.25" customHeight="1">
      <c r="A508" s="47">
        <v>25235.0</v>
      </c>
      <c r="B508" s="26">
        <v>-0.0538</v>
      </c>
      <c r="C508" s="50">
        <f t="shared" si="1"/>
        <v>47.93060015</v>
      </c>
      <c r="D508" s="51">
        <f t="shared" si="2"/>
        <v>52.87931837</v>
      </c>
      <c r="E508" s="52">
        <f t="shared" si="3"/>
        <v>-0.09358513634</v>
      </c>
      <c r="F508" s="53"/>
    </row>
    <row r="509" ht="17.25" customHeight="1">
      <c r="A509" s="47">
        <v>25263.0</v>
      </c>
      <c r="B509" s="26">
        <v>0.031</v>
      </c>
      <c r="C509" s="50">
        <f t="shared" si="1"/>
        <v>49.41644876</v>
      </c>
      <c r="D509" s="51">
        <f t="shared" si="2"/>
        <v>52.87931837</v>
      </c>
      <c r="E509" s="52">
        <f t="shared" si="3"/>
        <v>-0.06548627556</v>
      </c>
      <c r="F509" s="53"/>
    </row>
    <row r="510" ht="17.25" customHeight="1">
      <c r="A510" s="47">
        <v>25294.0</v>
      </c>
      <c r="B510" s="26">
        <v>0.0199</v>
      </c>
      <c r="C510" s="50">
        <f t="shared" si="1"/>
        <v>50.39983609</v>
      </c>
      <c r="D510" s="51">
        <f t="shared" si="2"/>
        <v>52.87931837</v>
      </c>
      <c r="E510" s="52">
        <f t="shared" si="3"/>
        <v>-0.04688945245</v>
      </c>
      <c r="F510" s="53"/>
    </row>
    <row r="511" ht="17.25" customHeight="1">
      <c r="A511" s="47">
        <v>25324.0</v>
      </c>
      <c r="B511" s="26">
        <v>0.0038</v>
      </c>
      <c r="C511" s="50">
        <f t="shared" si="1"/>
        <v>50.59135546</v>
      </c>
      <c r="D511" s="51">
        <f t="shared" si="2"/>
        <v>52.87931837</v>
      </c>
      <c r="E511" s="52">
        <f t="shared" si="3"/>
        <v>-0.04326763237</v>
      </c>
      <c r="F511" s="53"/>
    </row>
    <row r="512" ht="17.25" customHeight="1">
      <c r="A512" s="47">
        <v>25355.0</v>
      </c>
      <c r="B512" s="26">
        <v>-0.0667</v>
      </c>
      <c r="C512" s="50">
        <f t="shared" si="1"/>
        <v>47.21691206</v>
      </c>
      <c r="D512" s="51">
        <f t="shared" si="2"/>
        <v>52.87931837</v>
      </c>
      <c r="E512" s="52">
        <f t="shared" si="3"/>
        <v>-0.1070816813</v>
      </c>
      <c r="F512" s="53"/>
    </row>
    <row r="513" ht="17.25" customHeight="1">
      <c r="A513" s="47">
        <v>25385.0</v>
      </c>
      <c r="B513" s="26">
        <v>-0.0647</v>
      </c>
      <c r="C513" s="50">
        <f t="shared" si="1"/>
        <v>44.16197785</v>
      </c>
      <c r="D513" s="51">
        <f t="shared" si="2"/>
        <v>52.87931837</v>
      </c>
      <c r="E513" s="52">
        <f t="shared" si="3"/>
        <v>-0.1648534965</v>
      </c>
      <c r="F513" s="53"/>
    </row>
    <row r="514" ht="17.25" customHeight="1">
      <c r="A514" s="47">
        <v>25416.0</v>
      </c>
      <c r="B514" s="26">
        <v>0.0518</v>
      </c>
      <c r="C514" s="50">
        <f t="shared" si="1"/>
        <v>46.4495683</v>
      </c>
      <c r="D514" s="51">
        <f t="shared" si="2"/>
        <v>52.87931837</v>
      </c>
      <c r="E514" s="52">
        <f t="shared" si="3"/>
        <v>-0.1215929076</v>
      </c>
      <c r="F514" s="53"/>
    </row>
    <row r="515" ht="17.25" customHeight="1">
      <c r="A515" s="47">
        <v>25447.0</v>
      </c>
      <c r="B515" s="26">
        <v>-0.0236</v>
      </c>
      <c r="C515" s="50">
        <f t="shared" si="1"/>
        <v>45.35335849</v>
      </c>
      <c r="D515" s="51">
        <f t="shared" si="2"/>
        <v>52.87931837</v>
      </c>
      <c r="E515" s="52">
        <f t="shared" si="3"/>
        <v>-0.142323315</v>
      </c>
      <c r="F515" s="53"/>
    </row>
    <row r="516" ht="17.25" customHeight="1">
      <c r="A516" s="47">
        <v>25477.0</v>
      </c>
      <c r="B516" s="26">
        <v>0.0566</v>
      </c>
      <c r="C516" s="50">
        <f t="shared" si="1"/>
        <v>47.92035858</v>
      </c>
      <c r="D516" s="51">
        <f t="shared" si="2"/>
        <v>52.87931837</v>
      </c>
      <c r="E516" s="52">
        <f t="shared" si="3"/>
        <v>-0.09377881464</v>
      </c>
      <c r="F516" s="53"/>
    </row>
    <row r="517" ht="17.25" customHeight="1">
      <c r="A517" s="47">
        <v>25508.0</v>
      </c>
      <c r="B517" s="26">
        <v>-0.0327</v>
      </c>
      <c r="C517" s="50">
        <f t="shared" si="1"/>
        <v>46.35336285</v>
      </c>
      <c r="D517" s="51">
        <f t="shared" si="2"/>
        <v>52.87931837</v>
      </c>
      <c r="E517" s="52">
        <f t="shared" si="3"/>
        <v>-0.1234122474</v>
      </c>
      <c r="F517" s="53"/>
    </row>
    <row r="518" ht="17.25" customHeight="1">
      <c r="A518" s="47">
        <v>25538.0</v>
      </c>
      <c r="B518" s="26">
        <v>-0.0199</v>
      </c>
      <c r="C518" s="50">
        <f t="shared" si="1"/>
        <v>45.43093093</v>
      </c>
      <c r="D518" s="51">
        <f t="shared" si="2"/>
        <v>52.87931837</v>
      </c>
      <c r="E518" s="52">
        <f t="shared" si="3"/>
        <v>-0.1408563437</v>
      </c>
      <c r="F518" s="53"/>
    </row>
    <row r="519" ht="17.25" customHeight="1">
      <c r="A519" s="47">
        <v>25569.0</v>
      </c>
      <c r="B519" s="26">
        <v>-0.075</v>
      </c>
      <c r="C519" s="50">
        <f t="shared" si="1"/>
        <v>42.02361111</v>
      </c>
      <c r="D519" s="51">
        <f t="shared" si="2"/>
        <v>52.87931837</v>
      </c>
      <c r="E519" s="52">
        <f t="shared" si="3"/>
        <v>-0.2052921179</v>
      </c>
      <c r="F519" s="53"/>
    </row>
    <row r="520" ht="17.25" customHeight="1">
      <c r="A520" s="47">
        <v>25600.0</v>
      </c>
      <c r="B520" s="26">
        <v>0.0575</v>
      </c>
      <c r="C520" s="50">
        <f t="shared" si="1"/>
        <v>44.43996875</v>
      </c>
      <c r="D520" s="51">
        <f t="shared" si="2"/>
        <v>52.87931837</v>
      </c>
      <c r="E520" s="52">
        <f t="shared" si="3"/>
        <v>-0.1595964147</v>
      </c>
      <c r="F520" s="53"/>
    </row>
    <row r="521" ht="17.25" customHeight="1">
      <c r="A521" s="47">
        <v>25628.0</v>
      </c>
      <c r="B521" s="26">
        <v>-0.0049</v>
      </c>
      <c r="C521" s="50">
        <f t="shared" si="1"/>
        <v>44.2222129</v>
      </c>
      <c r="D521" s="51">
        <f t="shared" si="2"/>
        <v>52.87931837</v>
      </c>
      <c r="E521" s="52">
        <f t="shared" si="3"/>
        <v>-0.1637143922</v>
      </c>
      <c r="F521" s="53"/>
    </row>
    <row r="522" ht="17.25" customHeight="1">
      <c r="A522" s="47">
        <v>25659.0</v>
      </c>
      <c r="B522" s="26">
        <v>-0.105</v>
      </c>
      <c r="C522" s="50">
        <f t="shared" si="1"/>
        <v>39.57888055</v>
      </c>
      <c r="D522" s="51">
        <f t="shared" si="2"/>
        <v>52.87931837</v>
      </c>
      <c r="E522" s="52">
        <f t="shared" si="3"/>
        <v>-0.2515243811</v>
      </c>
      <c r="F522" s="53"/>
    </row>
    <row r="523" ht="17.25" customHeight="1">
      <c r="A523" s="47">
        <v>25689.0</v>
      </c>
      <c r="B523" s="26">
        <v>-0.0639</v>
      </c>
      <c r="C523" s="50">
        <f t="shared" si="1"/>
        <v>37.04979008</v>
      </c>
      <c r="D523" s="51">
        <f t="shared" si="2"/>
        <v>52.87931837</v>
      </c>
      <c r="E523" s="52">
        <f t="shared" si="3"/>
        <v>-0.2993519731</v>
      </c>
      <c r="F523" s="53"/>
    </row>
    <row r="524" ht="17.25" customHeight="1">
      <c r="A524" s="47">
        <v>25720.0</v>
      </c>
      <c r="B524" s="26">
        <v>-0.0521</v>
      </c>
      <c r="C524" s="50">
        <f t="shared" si="1"/>
        <v>35.11949602</v>
      </c>
      <c r="D524" s="51">
        <f t="shared" si="2"/>
        <v>52.87931837</v>
      </c>
      <c r="E524" s="52">
        <f t="shared" si="3"/>
        <v>-0.3358557353</v>
      </c>
      <c r="F524" s="53"/>
    </row>
    <row r="525" ht="17.25" customHeight="1">
      <c r="A525" s="47">
        <v>25750.0</v>
      </c>
      <c r="B525" s="26">
        <v>0.0745</v>
      </c>
      <c r="C525" s="50">
        <f t="shared" si="1"/>
        <v>37.73589847</v>
      </c>
      <c r="D525" s="51">
        <f t="shared" si="2"/>
        <v>52.87931837</v>
      </c>
      <c r="E525" s="52">
        <f t="shared" si="3"/>
        <v>-0.2863769876</v>
      </c>
      <c r="F525" s="53"/>
    </row>
    <row r="526" ht="17.25" customHeight="1">
      <c r="A526" s="47">
        <v>25781.0</v>
      </c>
      <c r="B526" s="26">
        <v>0.0502</v>
      </c>
      <c r="C526" s="50">
        <f t="shared" si="1"/>
        <v>39.63024057</v>
      </c>
      <c r="D526" s="51">
        <f t="shared" si="2"/>
        <v>52.87931837</v>
      </c>
      <c r="E526" s="52">
        <f t="shared" si="3"/>
        <v>-0.2505531124</v>
      </c>
      <c r="F526" s="53"/>
    </row>
    <row r="527" ht="17.25" customHeight="1">
      <c r="A527" s="47">
        <v>25812.0</v>
      </c>
      <c r="B527" s="26">
        <v>0.0472</v>
      </c>
      <c r="C527" s="50">
        <f t="shared" si="1"/>
        <v>41.50078793</v>
      </c>
      <c r="D527" s="51">
        <f t="shared" si="2"/>
        <v>52.87931837</v>
      </c>
      <c r="E527" s="52">
        <f t="shared" si="3"/>
        <v>-0.2151792193</v>
      </c>
      <c r="F527" s="53"/>
    </row>
    <row r="528" ht="17.25" customHeight="1">
      <c r="A528" s="47">
        <v>25842.0</v>
      </c>
      <c r="B528" s="26">
        <v>-0.0182</v>
      </c>
      <c r="C528" s="50">
        <f t="shared" si="1"/>
        <v>40.74547359</v>
      </c>
      <c r="D528" s="51">
        <f t="shared" si="2"/>
        <v>52.87931837</v>
      </c>
      <c r="E528" s="52">
        <f t="shared" si="3"/>
        <v>-0.2294629575</v>
      </c>
      <c r="F528" s="53"/>
    </row>
    <row r="529" ht="17.25" customHeight="1">
      <c r="A529" s="47">
        <v>25873.0</v>
      </c>
      <c r="B529" s="26">
        <v>0.0506</v>
      </c>
      <c r="C529" s="50">
        <f t="shared" si="1"/>
        <v>42.80719455</v>
      </c>
      <c r="D529" s="51">
        <f t="shared" si="2"/>
        <v>52.87931837</v>
      </c>
      <c r="E529" s="52">
        <f t="shared" si="3"/>
        <v>-0.1904737831</v>
      </c>
      <c r="F529" s="53"/>
    </row>
    <row r="530" ht="17.25" customHeight="1">
      <c r="A530" s="47">
        <v>25903.0</v>
      </c>
      <c r="B530" s="26">
        <v>0.0614</v>
      </c>
      <c r="C530" s="50">
        <f t="shared" si="1"/>
        <v>45.4355563</v>
      </c>
      <c r="D530" s="51">
        <f t="shared" si="2"/>
        <v>52.87931837</v>
      </c>
      <c r="E530" s="52">
        <f t="shared" si="3"/>
        <v>-0.1407688734</v>
      </c>
      <c r="F530" s="53"/>
    </row>
    <row r="531" ht="17.25" customHeight="1">
      <c r="A531" s="47">
        <v>25934.0</v>
      </c>
      <c r="B531" s="26">
        <v>0.0522</v>
      </c>
      <c r="C531" s="50">
        <f t="shared" si="1"/>
        <v>47.80729234</v>
      </c>
      <c r="D531" s="51">
        <f t="shared" si="2"/>
        <v>52.87931837</v>
      </c>
      <c r="E531" s="52">
        <f t="shared" si="3"/>
        <v>-0.09591700861</v>
      </c>
      <c r="F531" s="53"/>
    </row>
    <row r="532" ht="17.25" customHeight="1">
      <c r="A532" s="47">
        <v>25965.0</v>
      </c>
      <c r="B532" s="26">
        <v>0.0174</v>
      </c>
      <c r="C532" s="50">
        <f t="shared" si="1"/>
        <v>48.63913922</v>
      </c>
      <c r="D532" s="51">
        <f t="shared" si="2"/>
        <v>52.87931837</v>
      </c>
      <c r="E532" s="52">
        <f t="shared" si="3"/>
        <v>-0.08018596456</v>
      </c>
      <c r="F532" s="53"/>
    </row>
    <row r="533" ht="17.25" customHeight="1">
      <c r="A533" s="47">
        <v>25993.0</v>
      </c>
      <c r="B533" s="26">
        <v>0.0443</v>
      </c>
      <c r="C533" s="50">
        <f t="shared" si="1"/>
        <v>50.79385309</v>
      </c>
      <c r="D533" s="51">
        <f t="shared" si="2"/>
        <v>52.87931837</v>
      </c>
      <c r="E533" s="52">
        <f t="shared" si="3"/>
        <v>-0.03943820279</v>
      </c>
      <c r="F533" s="53"/>
    </row>
    <row r="534" ht="17.25" customHeight="1">
      <c r="A534" s="47">
        <v>26024.0</v>
      </c>
      <c r="B534" s="26">
        <v>0.0343</v>
      </c>
      <c r="C534" s="50">
        <f t="shared" si="1"/>
        <v>52.53608225</v>
      </c>
      <c r="D534" s="51">
        <f t="shared" si="2"/>
        <v>52.87931837</v>
      </c>
      <c r="E534" s="52">
        <f t="shared" si="3"/>
        <v>-0.006490933142</v>
      </c>
      <c r="F534" s="53"/>
    </row>
    <row r="535" ht="17.25" customHeight="1">
      <c r="A535" s="47">
        <v>26054.0</v>
      </c>
      <c r="B535" s="26">
        <v>-0.0369</v>
      </c>
      <c r="C535" s="50">
        <f t="shared" si="1"/>
        <v>50.59750082</v>
      </c>
      <c r="D535" s="51">
        <f t="shared" si="2"/>
        <v>52.87931837</v>
      </c>
      <c r="E535" s="52">
        <f t="shared" si="3"/>
        <v>-0.04315141771</v>
      </c>
      <c r="F535" s="53"/>
    </row>
    <row r="536" ht="17.25" customHeight="1">
      <c r="A536" s="47">
        <v>26085.0</v>
      </c>
      <c r="B536" s="26">
        <v>0.0027</v>
      </c>
      <c r="C536" s="50">
        <f t="shared" si="1"/>
        <v>50.73411407</v>
      </c>
      <c r="D536" s="51">
        <f t="shared" si="2"/>
        <v>52.87931837</v>
      </c>
      <c r="E536" s="52">
        <f t="shared" si="3"/>
        <v>-0.04056792654</v>
      </c>
      <c r="F536" s="53"/>
    </row>
    <row r="537" ht="17.25" customHeight="1">
      <c r="A537" s="47">
        <v>26115.0</v>
      </c>
      <c r="B537" s="26">
        <v>-0.041</v>
      </c>
      <c r="C537" s="50">
        <f t="shared" si="1"/>
        <v>48.65401539</v>
      </c>
      <c r="D537" s="51">
        <f t="shared" si="2"/>
        <v>52.87931837</v>
      </c>
      <c r="E537" s="52">
        <f t="shared" si="3"/>
        <v>-0.07990464155</v>
      </c>
      <c r="F537" s="53"/>
    </row>
    <row r="538" ht="17.25" customHeight="1">
      <c r="A538" s="47">
        <v>26146.0</v>
      </c>
      <c r="B538" s="26">
        <v>0.0426</v>
      </c>
      <c r="C538" s="50">
        <f t="shared" si="1"/>
        <v>50.72667645</v>
      </c>
      <c r="D538" s="51">
        <f t="shared" si="2"/>
        <v>52.87931837</v>
      </c>
      <c r="E538" s="52">
        <f t="shared" si="3"/>
        <v>-0.04070857928</v>
      </c>
      <c r="F538" s="53"/>
    </row>
    <row r="539" ht="17.25" customHeight="1">
      <c r="A539" s="47">
        <v>26177.0</v>
      </c>
      <c r="B539" s="26">
        <v>-0.0048</v>
      </c>
      <c r="C539" s="50">
        <f t="shared" si="1"/>
        <v>50.4831884</v>
      </c>
      <c r="D539" s="51">
        <f t="shared" si="2"/>
        <v>52.87931837</v>
      </c>
      <c r="E539" s="52">
        <f t="shared" si="3"/>
        <v>-0.0453131781</v>
      </c>
      <c r="F539" s="53"/>
    </row>
    <row r="540" ht="17.25" customHeight="1">
      <c r="A540" s="47">
        <v>26207.0</v>
      </c>
      <c r="B540" s="26">
        <v>-0.0405</v>
      </c>
      <c r="C540" s="50">
        <f t="shared" si="1"/>
        <v>48.43861927</v>
      </c>
      <c r="D540" s="51">
        <f t="shared" si="2"/>
        <v>52.87931837</v>
      </c>
      <c r="E540" s="52">
        <f t="shared" si="3"/>
        <v>-0.08397799439</v>
      </c>
      <c r="F540" s="53"/>
    </row>
    <row r="541" ht="17.25" customHeight="1">
      <c r="A541" s="47">
        <v>26238.0</v>
      </c>
      <c r="B541" s="26">
        <v>-9.0E-4</v>
      </c>
      <c r="C541" s="50">
        <f t="shared" si="1"/>
        <v>48.39502451</v>
      </c>
      <c r="D541" s="51">
        <f t="shared" si="2"/>
        <v>52.87931837</v>
      </c>
      <c r="E541" s="52">
        <f t="shared" si="3"/>
        <v>-0.08480241419</v>
      </c>
      <c r="F541" s="53"/>
    </row>
    <row r="542" ht="17.25" customHeight="1">
      <c r="A542" s="47">
        <v>26268.0</v>
      </c>
      <c r="B542" s="26">
        <v>0.0908</v>
      </c>
      <c r="C542" s="50">
        <f t="shared" si="1"/>
        <v>52.78929274</v>
      </c>
      <c r="D542" s="51">
        <f t="shared" si="2"/>
        <v>52.87931837</v>
      </c>
      <c r="E542" s="52">
        <f t="shared" si="3"/>
        <v>-0.001702473399</v>
      </c>
      <c r="F542" s="53"/>
    </row>
    <row r="543" ht="17.25" customHeight="1">
      <c r="A543" s="47">
        <v>26299.0</v>
      </c>
      <c r="B543" s="26">
        <v>0.0278</v>
      </c>
      <c r="C543" s="50">
        <f t="shared" si="1"/>
        <v>54.25683508</v>
      </c>
      <c r="D543" s="51">
        <f t="shared" si="2"/>
        <v>54.25683508</v>
      </c>
      <c r="E543" s="52">
        <f t="shared" si="3"/>
        <v>0</v>
      </c>
      <c r="F543" s="53"/>
    </row>
    <row r="544" ht="17.25" customHeight="1">
      <c r="A544" s="47">
        <v>26330.0</v>
      </c>
      <c r="B544" s="26">
        <v>0.0312</v>
      </c>
      <c r="C544" s="50">
        <f t="shared" si="1"/>
        <v>55.94964833</v>
      </c>
      <c r="D544" s="51">
        <f t="shared" si="2"/>
        <v>55.94964833</v>
      </c>
      <c r="E544" s="52">
        <f t="shared" si="3"/>
        <v>0</v>
      </c>
      <c r="F544" s="53"/>
    </row>
    <row r="545" ht="17.25" customHeight="1">
      <c r="A545" s="47">
        <v>26359.0</v>
      </c>
      <c r="B545" s="26">
        <v>0.009</v>
      </c>
      <c r="C545" s="50">
        <f t="shared" si="1"/>
        <v>56.45319517</v>
      </c>
      <c r="D545" s="51">
        <f t="shared" si="2"/>
        <v>56.45319517</v>
      </c>
      <c r="E545" s="52">
        <f t="shared" si="3"/>
        <v>0</v>
      </c>
      <c r="F545" s="53"/>
    </row>
    <row r="546" ht="17.25" customHeight="1">
      <c r="A546" s="47">
        <v>26390.0</v>
      </c>
      <c r="B546" s="26">
        <v>0.0058</v>
      </c>
      <c r="C546" s="50">
        <f t="shared" si="1"/>
        <v>56.7806237</v>
      </c>
      <c r="D546" s="51">
        <f t="shared" si="2"/>
        <v>56.7806237</v>
      </c>
      <c r="E546" s="52">
        <f t="shared" si="3"/>
        <v>0</v>
      </c>
      <c r="F546" s="53"/>
    </row>
    <row r="547" ht="17.25" customHeight="1">
      <c r="A547" s="47">
        <v>26420.0</v>
      </c>
      <c r="B547" s="26">
        <v>0.0155</v>
      </c>
      <c r="C547" s="50">
        <f t="shared" si="1"/>
        <v>57.66072337</v>
      </c>
      <c r="D547" s="51">
        <f t="shared" si="2"/>
        <v>57.66072337</v>
      </c>
      <c r="E547" s="52">
        <f t="shared" si="3"/>
        <v>0</v>
      </c>
      <c r="F547" s="53"/>
    </row>
    <row r="548" ht="17.25" customHeight="1">
      <c r="A548" s="47">
        <v>26451.0</v>
      </c>
      <c r="B548" s="26">
        <v>-0.0214</v>
      </c>
      <c r="C548" s="50">
        <f t="shared" si="1"/>
        <v>56.42678389</v>
      </c>
      <c r="D548" s="51">
        <f t="shared" si="2"/>
        <v>57.66072337</v>
      </c>
      <c r="E548" s="52">
        <f t="shared" si="3"/>
        <v>-0.0214</v>
      </c>
      <c r="F548" s="53"/>
    </row>
    <row r="549" ht="17.25" customHeight="1">
      <c r="A549" s="47">
        <v>26481.0</v>
      </c>
      <c r="B549" s="26">
        <v>-0.0049</v>
      </c>
      <c r="C549" s="50">
        <f t="shared" si="1"/>
        <v>56.15029264</v>
      </c>
      <c r="D549" s="51">
        <f t="shared" si="2"/>
        <v>57.66072337</v>
      </c>
      <c r="E549" s="52">
        <f t="shared" si="3"/>
        <v>-0.02619514</v>
      </c>
      <c r="F549" s="53"/>
    </row>
    <row r="550" ht="17.25" customHeight="1">
      <c r="A550" s="47">
        <v>26512.0</v>
      </c>
      <c r="B550" s="26">
        <v>0.0355</v>
      </c>
      <c r="C550" s="50">
        <f t="shared" si="1"/>
        <v>58.14362803</v>
      </c>
      <c r="D550" s="51">
        <f t="shared" si="2"/>
        <v>58.14362803</v>
      </c>
      <c r="E550" s="52">
        <f t="shared" si="3"/>
        <v>0</v>
      </c>
      <c r="F550" s="53"/>
    </row>
    <row r="551" ht="17.25" customHeight="1">
      <c r="A551" s="47">
        <v>26543.0</v>
      </c>
      <c r="B551" s="26">
        <v>-0.008</v>
      </c>
      <c r="C551" s="50">
        <f t="shared" si="1"/>
        <v>57.67847901</v>
      </c>
      <c r="D551" s="51">
        <f t="shared" si="2"/>
        <v>58.14362803</v>
      </c>
      <c r="E551" s="52">
        <f t="shared" si="3"/>
        <v>-0.008</v>
      </c>
      <c r="F551" s="53"/>
    </row>
    <row r="552" ht="17.25" customHeight="1">
      <c r="A552" s="47">
        <v>26573.0</v>
      </c>
      <c r="B552" s="26">
        <v>0.0092</v>
      </c>
      <c r="C552" s="50">
        <f t="shared" si="1"/>
        <v>58.20912102</v>
      </c>
      <c r="D552" s="51">
        <f t="shared" si="2"/>
        <v>58.20912102</v>
      </c>
      <c r="E552" s="52">
        <f t="shared" si="3"/>
        <v>0</v>
      </c>
      <c r="F552" s="53"/>
    </row>
    <row r="553" ht="17.25" customHeight="1">
      <c r="A553" s="47">
        <v>26604.0</v>
      </c>
      <c r="B553" s="26">
        <v>0.0497</v>
      </c>
      <c r="C553" s="50">
        <f t="shared" si="1"/>
        <v>61.10211433</v>
      </c>
      <c r="D553" s="51">
        <f t="shared" si="2"/>
        <v>61.10211433</v>
      </c>
      <c r="E553" s="52">
        <f t="shared" si="3"/>
        <v>0</v>
      </c>
      <c r="F553" s="53"/>
    </row>
    <row r="554" ht="17.25" customHeight="1">
      <c r="A554" s="47">
        <v>26634.0</v>
      </c>
      <c r="B554" s="26">
        <v>0.0099</v>
      </c>
      <c r="C554" s="50">
        <f t="shared" si="1"/>
        <v>61.70702526</v>
      </c>
      <c r="D554" s="51">
        <f t="shared" si="2"/>
        <v>61.70702526</v>
      </c>
      <c r="E554" s="52">
        <f t="shared" si="3"/>
        <v>0</v>
      </c>
      <c r="F554" s="53"/>
    </row>
    <row r="555" ht="17.25" customHeight="1">
      <c r="A555" s="47">
        <v>26665.0</v>
      </c>
      <c r="B555" s="26">
        <v>-0.0285</v>
      </c>
      <c r="C555" s="50">
        <f t="shared" si="1"/>
        <v>59.94837504</v>
      </c>
      <c r="D555" s="51">
        <f t="shared" si="2"/>
        <v>61.70702526</v>
      </c>
      <c r="E555" s="52">
        <f t="shared" si="3"/>
        <v>-0.0285</v>
      </c>
      <c r="F555" s="53"/>
    </row>
    <row r="556" ht="17.25" customHeight="1">
      <c r="A556" s="47">
        <v>26696.0</v>
      </c>
      <c r="B556" s="26">
        <v>-0.0444</v>
      </c>
      <c r="C556" s="50">
        <f t="shared" si="1"/>
        <v>57.28666719</v>
      </c>
      <c r="D556" s="51">
        <f t="shared" si="2"/>
        <v>61.70702526</v>
      </c>
      <c r="E556" s="52">
        <f t="shared" si="3"/>
        <v>-0.0716346</v>
      </c>
      <c r="F556" s="53"/>
    </row>
    <row r="557" ht="17.25" customHeight="1">
      <c r="A557" s="47">
        <v>26724.0</v>
      </c>
      <c r="B557" s="26">
        <v>-0.0084</v>
      </c>
      <c r="C557" s="50">
        <f t="shared" si="1"/>
        <v>56.80545919</v>
      </c>
      <c r="D557" s="51">
        <f t="shared" si="2"/>
        <v>61.70702526</v>
      </c>
      <c r="E557" s="52">
        <f t="shared" si="3"/>
        <v>-0.07943286936</v>
      </c>
      <c r="F557" s="53"/>
    </row>
    <row r="558" ht="17.25" customHeight="1">
      <c r="A558" s="47">
        <v>26755.0</v>
      </c>
      <c r="B558" s="26">
        <v>-0.0516</v>
      </c>
      <c r="C558" s="50">
        <f t="shared" si="1"/>
        <v>53.87429749</v>
      </c>
      <c r="D558" s="51">
        <f t="shared" si="2"/>
        <v>61.70702526</v>
      </c>
      <c r="E558" s="52">
        <f t="shared" si="3"/>
        <v>-0.1269341333</v>
      </c>
      <c r="F558" s="53"/>
    </row>
    <row r="559" ht="17.25" customHeight="1">
      <c r="A559" s="47">
        <v>26785.0</v>
      </c>
      <c r="B559" s="26">
        <v>-0.0243</v>
      </c>
      <c r="C559" s="50">
        <f t="shared" si="1"/>
        <v>52.56515206</v>
      </c>
      <c r="D559" s="51">
        <f t="shared" si="2"/>
        <v>61.70702526</v>
      </c>
      <c r="E559" s="52">
        <f t="shared" si="3"/>
        <v>-0.1481496339</v>
      </c>
      <c r="F559" s="53"/>
    </row>
    <row r="560" ht="17.25" customHeight="1">
      <c r="A560" s="47">
        <v>26816.0</v>
      </c>
      <c r="B560" s="26">
        <v>-0.0106</v>
      </c>
      <c r="C560" s="50">
        <f t="shared" si="1"/>
        <v>52.00796145</v>
      </c>
      <c r="D560" s="51">
        <f t="shared" si="2"/>
        <v>61.70702526</v>
      </c>
      <c r="E560" s="52">
        <f t="shared" si="3"/>
        <v>-0.1571792477</v>
      </c>
      <c r="F560" s="53"/>
    </row>
    <row r="561" ht="17.25" customHeight="1">
      <c r="A561" s="47">
        <v>26846.0</v>
      </c>
      <c r="B561" s="26">
        <v>0.0569</v>
      </c>
      <c r="C561" s="50">
        <f t="shared" si="1"/>
        <v>54.96721446</v>
      </c>
      <c r="D561" s="51">
        <f t="shared" si="2"/>
        <v>61.70702526</v>
      </c>
      <c r="E561" s="52">
        <f t="shared" si="3"/>
        <v>-0.1092227469</v>
      </c>
      <c r="F561" s="53"/>
    </row>
    <row r="562" ht="17.25" customHeight="1">
      <c r="A562" s="47">
        <v>26877.0</v>
      </c>
      <c r="B562" s="26">
        <v>-0.0312</v>
      </c>
      <c r="C562" s="50">
        <f t="shared" si="1"/>
        <v>53.25223737</v>
      </c>
      <c r="D562" s="51">
        <f t="shared" si="2"/>
        <v>61.70702526</v>
      </c>
      <c r="E562" s="52">
        <f t="shared" si="3"/>
        <v>-0.1370149972</v>
      </c>
      <c r="F562" s="53"/>
    </row>
    <row r="563" ht="17.25" customHeight="1">
      <c r="A563" s="47">
        <v>26908.0</v>
      </c>
      <c r="B563" s="26">
        <v>0.0543</v>
      </c>
      <c r="C563" s="50">
        <f t="shared" si="1"/>
        <v>56.14383386</v>
      </c>
      <c r="D563" s="51">
        <f t="shared" si="2"/>
        <v>61.70702526</v>
      </c>
      <c r="E563" s="52">
        <f t="shared" si="3"/>
        <v>-0.09015491158</v>
      </c>
      <c r="F563" s="53"/>
    </row>
    <row r="564" ht="17.25" customHeight="1">
      <c r="A564" s="47">
        <v>26938.0</v>
      </c>
      <c r="B564" s="26">
        <v>-0.0018</v>
      </c>
      <c r="C564" s="50">
        <f t="shared" si="1"/>
        <v>56.04277495</v>
      </c>
      <c r="D564" s="51">
        <f t="shared" si="2"/>
        <v>61.70702526</v>
      </c>
      <c r="E564" s="52">
        <f t="shared" si="3"/>
        <v>-0.09179263274</v>
      </c>
      <c r="F564" s="53"/>
    </row>
    <row r="565" ht="17.25" customHeight="1">
      <c r="A565" s="47">
        <v>26969.0</v>
      </c>
      <c r="B565" s="26">
        <v>-0.1219</v>
      </c>
      <c r="C565" s="50">
        <f t="shared" si="1"/>
        <v>49.21116069</v>
      </c>
      <c r="D565" s="51">
        <f t="shared" si="2"/>
        <v>61.70702526</v>
      </c>
      <c r="E565" s="52">
        <f t="shared" si="3"/>
        <v>-0.2025031108</v>
      </c>
      <c r="F565" s="53"/>
    </row>
    <row r="566" ht="17.25" customHeight="1">
      <c r="A566" s="47">
        <v>26999.0</v>
      </c>
      <c r="B566" s="26">
        <v>0.0125</v>
      </c>
      <c r="C566" s="50">
        <f t="shared" si="1"/>
        <v>49.8263002</v>
      </c>
      <c r="D566" s="51">
        <f t="shared" si="2"/>
        <v>61.70702526</v>
      </c>
      <c r="E566" s="52">
        <f t="shared" si="3"/>
        <v>-0.1925343997</v>
      </c>
      <c r="F566" s="53"/>
    </row>
    <row r="567" ht="17.25" customHeight="1">
      <c r="A567" s="47">
        <v>27030.0</v>
      </c>
      <c r="B567" s="26">
        <v>0.0046</v>
      </c>
      <c r="C567" s="50">
        <f t="shared" si="1"/>
        <v>50.05550118</v>
      </c>
      <c r="D567" s="51">
        <f t="shared" si="2"/>
        <v>61.70702526</v>
      </c>
      <c r="E567" s="52">
        <f t="shared" si="3"/>
        <v>-0.1888200579</v>
      </c>
      <c r="F567" s="53"/>
    </row>
    <row r="568" ht="17.25" customHeight="1">
      <c r="A568" s="47">
        <v>27061.0</v>
      </c>
      <c r="B568" s="26">
        <v>0.0011</v>
      </c>
      <c r="C568" s="50">
        <f t="shared" si="1"/>
        <v>50.11056223</v>
      </c>
      <c r="D568" s="51">
        <f t="shared" si="2"/>
        <v>61.70702526</v>
      </c>
      <c r="E568" s="52">
        <f t="shared" si="3"/>
        <v>-0.18792776</v>
      </c>
      <c r="F568" s="53"/>
    </row>
    <row r="569" ht="17.25" customHeight="1">
      <c r="A569" s="47">
        <v>27089.0</v>
      </c>
      <c r="B569" s="26">
        <v>-0.0225</v>
      </c>
      <c r="C569" s="50">
        <f t="shared" si="1"/>
        <v>48.98307458</v>
      </c>
      <c r="D569" s="51">
        <f t="shared" si="2"/>
        <v>61.70702526</v>
      </c>
      <c r="E569" s="52">
        <f t="shared" si="3"/>
        <v>-0.2061993854</v>
      </c>
      <c r="F569" s="53"/>
    </row>
    <row r="570" ht="17.25" customHeight="1">
      <c r="A570" s="47">
        <v>27120.0</v>
      </c>
      <c r="B570" s="26">
        <v>-0.0454</v>
      </c>
      <c r="C570" s="50">
        <f t="shared" si="1"/>
        <v>46.75924299</v>
      </c>
      <c r="D570" s="51">
        <f t="shared" si="2"/>
        <v>61.70702526</v>
      </c>
      <c r="E570" s="52">
        <f t="shared" si="3"/>
        <v>-0.2422379333</v>
      </c>
      <c r="F570" s="53"/>
    </row>
    <row r="571" ht="17.25" customHeight="1">
      <c r="A571" s="47">
        <v>27150.0</v>
      </c>
      <c r="B571" s="26">
        <v>-0.0393</v>
      </c>
      <c r="C571" s="50">
        <f t="shared" si="1"/>
        <v>44.92160474</v>
      </c>
      <c r="D571" s="51">
        <f t="shared" si="2"/>
        <v>61.70702526</v>
      </c>
      <c r="E571" s="52">
        <f t="shared" si="3"/>
        <v>-0.2720179825</v>
      </c>
      <c r="F571" s="53"/>
    </row>
    <row r="572" ht="17.25" customHeight="1">
      <c r="A572" s="47">
        <v>27181.0</v>
      </c>
      <c r="B572" s="26">
        <v>-0.0223</v>
      </c>
      <c r="C572" s="50">
        <f t="shared" si="1"/>
        <v>43.91985296</v>
      </c>
      <c r="D572" s="51">
        <f t="shared" si="2"/>
        <v>61.70702526</v>
      </c>
      <c r="E572" s="52">
        <f t="shared" si="3"/>
        <v>-0.2882519815</v>
      </c>
      <c r="F572" s="53"/>
    </row>
    <row r="573" ht="17.25" customHeight="1">
      <c r="A573" s="47">
        <v>27211.0</v>
      </c>
      <c r="B573" s="26">
        <v>-0.0735</v>
      </c>
      <c r="C573" s="50">
        <f t="shared" si="1"/>
        <v>40.69174376</v>
      </c>
      <c r="D573" s="51">
        <f t="shared" si="2"/>
        <v>61.70702526</v>
      </c>
      <c r="E573" s="52">
        <f t="shared" si="3"/>
        <v>-0.3405654609</v>
      </c>
      <c r="F573" s="53"/>
    </row>
    <row r="574" ht="17.25" customHeight="1">
      <c r="A574" s="47">
        <v>27242.0</v>
      </c>
      <c r="B574" s="26">
        <v>-0.0875</v>
      </c>
      <c r="C574" s="50">
        <f t="shared" si="1"/>
        <v>37.13121619</v>
      </c>
      <c r="D574" s="51">
        <f t="shared" si="2"/>
        <v>61.70702526</v>
      </c>
      <c r="E574" s="52">
        <f t="shared" si="3"/>
        <v>-0.398265983</v>
      </c>
      <c r="F574" s="53"/>
    </row>
    <row r="575" ht="17.25" customHeight="1">
      <c r="A575" s="47">
        <v>27273.0</v>
      </c>
      <c r="B575" s="26">
        <v>-0.1096</v>
      </c>
      <c r="C575" s="50">
        <f t="shared" si="1"/>
        <v>33.06163489</v>
      </c>
      <c r="D575" s="51">
        <f t="shared" si="2"/>
        <v>61.70702526</v>
      </c>
      <c r="E575" s="52">
        <f t="shared" si="3"/>
        <v>-0.4642160313</v>
      </c>
      <c r="F575" s="53"/>
    </row>
    <row r="576" ht="17.25" customHeight="1">
      <c r="A576" s="47">
        <v>27303.0</v>
      </c>
      <c r="B576" s="26">
        <v>0.1661</v>
      </c>
      <c r="C576" s="50">
        <f t="shared" si="1"/>
        <v>38.55317245</v>
      </c>
      <c r="D576" s="51">
        <f t="shared" si="2"/>
        <v>61.70702526</v>
      </c>
      <c r="E576" s="52">
        <f t="shared" si="3"/>
        <v>-0.3752223141</v>
      </c>
      <c r="F576" s="53"/>
    </row>
    <row r="577" ht="17.25" customHeight="1">
      <c r="A577" s="47">
        <v>27334.0</v>
      </c>
      <c r="B577" s="26">
        <v>-0.0397</v>
      </c>
      <c r="C577" s="50">
        <f t="shared" si="1"/>
        <v>37.0226115</v>
      </c>
      <c r="D577" s="51">
        <f t="shared" si="2"/>
        <v>61.70702526</v>
      </c>
      <c r="E577" s="52">
        <f t="shared" si="3"/>
        <v>-0.4000259882</v>
      </c>
      <c r="F577" s="53"/>
    </row>
    <row r="578" ht="17.25" customHeight="1">
      <c r="A578" s="47">
        <v>27364.0</v>
      </c>
      <c r="B578" s="26">
        <v>-0.0275</v>
      </c>
      <c r="C578" s="50">
        <f t="shared" si="1"/>
        <v>36.00448968</v>
      </c>
      <c r="D578" s="51">
        <f t="shared" si="2"/>
        <v>61.70702526</v>
      </c>
      <c r="E578" s="52">
        <f t="shared" si="3"/>
        <v>-0.4165252736</v>
      </c>
      <c r="F578" s="53"/>
    </row>
    <row r="579" ht="17.25" customHeight="1">
      <c r="A579" s="47">
        <v>27395.0</v>
      </c>
      <c r="B579" s="26">
        <v>0.1424</v>
      </c>
      <c r="C579" s="50">
        <f t="shared" si="1"/>
        <v>41.13152902</v>
      </c>
      <c r="D579" s="51">
        <f t="shared" si="2"/>
        <v>61.70702526</v>
      </c>
      <c r="E579" s="52">
        <f t="shared" si="3"/>
        <v>-0.3334384725</v>
      </c>
      <c r="F579" s="53"/>
    </row>
    <row r="580" ht="17.25" customHeight="1">
      <c r="A580" s="47">
        <v>27426.0</v>
      </c>
      <c r="B580" s="26">
        <v>0.0599</v>
      </c>
      <c r="C580" s="50">
        <f t="shared" si="1"/>
        <v>43.5953076</v>
      </c>
      <c r="D580" s="51">
        <f t="shared" si="2"/>
        <v>61.70702526</v>
      </c>
      <c r="E580" s="52">
        <f t="shared" si="3"/>
        <v>-0.293511437</v>
      </c>
      <c r="F580" s="53"/>
    </row>
    <row r="581" ht="17.25" customHeight="1">
      <c r="A581" s="47">
        <v>27454.0</v>
      </c>
      <c r="B581" s="26">
        <v>0.0307</v>
      </c>
      <c r="C581" s="50">
        <f t="shared" si="1"/>
        <v>44.93368355</v>
      </c>
      <c r="D581" s="51">
        <f t="shared" si="2"/>
        <v>61.70702526</v>
      </c>
      <c r="E581" s="52">
        <f t="shared" si="3"/>
        <v>-0.2718222381</v>
      </c>
      <c r="F581" s="53"/>
    </row>
    <row r="582" ht="17.25" customHeight="1">
      <c r="A582" s="47">
        <v>27485.0</v>
      </c>
      <c r="B582" s="26">
        <v>0.0467</v>
      </c>
      <c r="C582" s="50">
        <f t="shared" si="1"/>
        <v>47.03208657</v>
      </c>
      <c r="D582" s="51">
        <f t="shared" si="2"/>
        <v>61.70702526</v>
      </c>
      <c r="E582" s="52">
        <f t="shared" si="3"/>
        <v>-0.2378163367</v>
      </c>
      <c r="F582" s="53"/>
    </row>
    <row r="583" ht="17.25" customHeight="1">
      <c r="A583" s="47">
        <v>27515.0</v>
      </c>
      <c r="B583" s="26">
        <v>0.0563</v>
      </c>
      <c r="C583" s="50">
        <f t="shared" si="1"/>
        <v>49.67999304</v>
      </c>
      <c r="D583" s="51">
        <f t="shared" si="2"/>
        <v>61.70702526</v>
      </c>
      <c r="E583" s="52">
        <f t="shared" si="3"/>
        <v>-0.1949053964</v>
      </c>
      <c r="F583" s="53"/>
    </row>
    <row r="584" ht="17.25" customHeight="1">
      <c r="A584" s="47">
        <v>27546.0</v>
      </c>
      <c r="B584" s="26">
        <v>0.0524</v>
      </c>
      <c r="C584" s="50">
        <f t="shared" si="1"/>
        <v>52.28322468</v>
      </c>
      <c r="D584" s="51">
        <f t="shared" si="2"/>
        <v>61.70702526</v>
      </c>
      <c r="E584" s="52">
        <f t="shared" si="3"/>
        <v>-0.1527184392</v>
      </c>
      <c r="F584" s="53"/>
    </row>
    <row r="585" ht="17.25" customHeight="1">
      <c r="A585" s="47">
        <v>27576.0</v>
      </c>
      <c r="B585" s="26">
        <v>-0.0611</v>
      </c>
      <c r="C585" s="50">
        <f t="shared" si="1"/>
        <v>49.08871965</v>
      </c>
      <c r="D585" s="51">
        <f t="shared" si="2"/>
        <v>61.70702526</v>
      </c>
      <c r="E585" s="52">
        <f t="shared" si="3"/>
        <v>-0.2044873425</v>
      </c>
      <c r="F585" s="53"/>
    </row>
    <row r="586" ht="17.25" customHeight="1">
      <c r="A586" s="47">
        <v>27607.0</v>
      </c>
      <c r="B586" s="26">
        <v>-0.0237</v>
      </c>
      <c r="C586" s="50">
        <f t="shared" si="1"/>
        <v>47.92531699</v>
      </c>
      <c r="D586" s="51">
        <f t="shared" si="2"/>
        <v>61.70702526</v>
      </c>
      <c r="E586" s="52">
        <f t="shared" si="3"/>
        <v>-0.2233409925</v>
      </c>
      <c r="F586" s="53"/>
    </row>
    <row r="587" ht="17.25" customHeight="1">
      <c r="A587" s="47">
        <v>27638.0</v>
      </c>
      <c r="B587" s="26">
        <v>-0.0373</v>
      </c>
      <c r="C587" s="50">
        <f t="shared" si="1"/>
        <v>46.13770267</v>
      </c>
      <c r="D587" s="51">
        <f t="shared" si="2"/>
        <v>61.70702526</v>
      </c>
      <c r="E587" s="52">
        <f t="shared" si="3"/>
        <v>-0.2523103735</v>
      </c>
      <c r="F587" s="53"/>
    </row>
    <row r="588" ht="17.25" customHeight="1">
      <c r="A588" s="47">
        <v>27668.0</v>
      </c>
      <c r="B588" s="26">
        <v>0.0587</v>
      </c>
      <c r="C588" s="50">
        <f t="shared" si="1"/>
        <v>48.84598582</v>
      </c>
      <c r="D588" s="51">
        <f t="shared" si="2"/>
        <v>61.70702526</v>
      </c>
      <c r="E588" s="52">
        <f t="shared" si="3"/>
        <v>-0.2084209924</v>
      </c>
      <c r="F588" s="53"/>
    </row>
    <row r="589" ht="17.25" customHeight="1">
      <c r="A589" s="47">
        <v>27699.0</v>
      </c>
      <c r="B589" s="26">
        <v>0.0305</v>
      </c>
      <c r="C589" s="50">
        <f t="shared" si="1"/>
        <v>50.33578838</v>
      </c>
      <c r="D589" s="51">
        <f t="shared" si="2"/>
        <v>61.70702526</v>
      </c>
      <c r="E589" s="52">
        <f t="shared" si="3"/>
        <v>-0.1842778327</v>
      </c>
      <c r="F589" s="53"/>
    </row>
    <row r="590" ht="17.25" customHeight="1">
      <c r="A590" s="47">
        <v>27729.0</v>
      </c>
      <c r="B590" s="26">
        <v>-0.0112</v>
      </c>
      <c r="C590" s="50">
        <f t="shared" si="1"/>
        <v>49.77202755</v>
      </c>
      <c r="D590" s="51">
        <f t="shared" si="2"/>
        <v>61.70702526</v>
      </c>
      <c r="E590" s="52">
        <f t="shared" si="3"/>
        <v>-0.193413921</v>
      </c>
      <c r="F590" s="53"/>
    </row>
    <row r="591" ht="17.25" customHeight="1">
      <c r="A591" s="47">
        <v>27760.0</v>
      </c>
      <c r="B591" s="26">
        <v>0.1263</v>
      </c>
      <c r="C591" s="50">
        <f t="shared" si="1"/>
        <v>56.05823463</v>
      </c>
      <c r="D591" s="51">
        <f t="shared" si="2"/>
        <v>61.70702526</v>
      </c>
      <c r="E591" s="52">
        <f t="shared" si="3"/>
        <v>-0.09154209919</v>
      </c>
      <c r="F591" s="53"/>
    </row>
    <row r="592" ht="17.25" customHeight="1">
      <c r="A592" s="47">
        <v>27791.0</v>
      </c>
      <c r="B592" s="26">
        <v>0.0066</v>
      </c>
      <c r="C592" s="50">
        <f t="shared" si="1"/>
        <v>56.42821898</v>
      </c>
      <c r="D592" s="51">
        <f t="shared" si="2"/>
        <v>61.70702526</v>
      </c>
      <c r="E592" s="52">
        <f t="shared" si="3"/>
        <v>-0.08554627705</v>
      </c>
      <c r="F592" s="53"/>
    </row>
    <row r="593" ht="17.25" customHeight="1">
      <c r="A593" s="47">
        <v>27820.0</v>
      </c>
      <c r="B593" s="26">
        <v>0.0272</v>
      </c>
      <c r="C593" s="50">
        <f t="shared" si="1"/>
        <v>57.96306654</v>
      </c>
      <c r="D593" s="51">
        <f t="shared" si="2"/>
        <v>61.70702526</v>
      </c>
      <c r="E593" s="52">
        <f t="shared" si="3"/>
        <v>-0.06067313578</v>
      </c>
      <c r="F593" s="53"/>
    </row>
    <row r="594" ht="17.25" customHeight="1">
      <c r="A594" s="47">
        <v>27851.0</v>
      </c>
      <c r="B594" s="26">
        <v>-0.0107</v>
      </c>
      <c r="C594" s="50">
        <f t="shared" si="1"/>
        <v>57.34286173</v>
      </c>
      <c r="D594" s="51">
        <f t="shared" si="2"/>
        <v>61.70702526</v>
      </c>
      <c r="E594" s="52">
        <f t="shared" si="3"/>
        <v>-0.07072393323</v>
      </c>
      <c r="F594" s="53"/>
    </row>
    <row r="595" ht="17.25" customHeight="1">
      <c r="A595" s="47">
        <v>27881.0</v>
      </c>
      <c r="B595" s="26">
        <v>-0.0097</v>
      </c>
      <c r="C595" s="50">
        <f t="shared" si="1"/>
        <v>56.78663597</v>
      </c>
      <c r="D595" s="51">
        <f t="shared" si="2"/>
        <v>61.70702526</v>
      </c>
      <c r="E595" s="52">
        <f t="shared" si="3"/>
        <v>-0.07973791108</v>
      </c>
      <c r="F595" s="53"/>
    </row>
    <row r="596" ht="17.25" customHeight="1">
      <c r="A596" s="47">
        <v>27912.0</v>
      </c>
      <c r="B596" s="26">
        <v>0.0448</v>
      </c>
      <c r="C596" s="50">
        <f t="shared" si="1"/>
        <v>59.33067726</v>
      </c>
      <c r="D596" s="51">
        <f t="shared" si="2"/>
        <v>61.70702526</v>
      </c>
      <c r="E596" s="52">
        <f t="shared" si="3"/>
        <v>-0.03851016949</v>
      </c>
      <c r="F596" s="53"/>
    </row>
    <row r="597" ht="17.25" customHeight="1">
      <c r="A597" s="47">
        <v>27942.0</v>
      </c>
      <c r="B597" s="26">
        <v>-0.006</v>
      </c>
      <c r="C597" s="50">
        <f t="shared" si="1"/>
        <v>58.9746932</v>
      </c>
      <c r="D597" s="51">
        <f t="shared" si="2"/>
        <v>61.70702526</v>
      </c>
      <c r="E597" s="52">
        <f t="shared" si="3"/>
        <v>-0.04427910848</v>
      </c>
      <c r="F597" s="53"/>
    </row>
    <row r="598" ht="17.25" customHeight="1">
      <c r="A598" s="47">
        <v>27973.0</v>
      </c>
      <c r="B598" s="26">
        <v>-0.0014</v>
      </c>
      <c r="C598" s="50">
        <f t="shared" si="1"/>
        <v>58.89212863</v>
      </c>
      <c r="D598" s="51">
        <f t="shared" si="2"/>
        <v>61.70702526</v>
      </c>
      <c r="E598" s="52">
        <f t="shared" si="3"/>
        <v>-0.04561711772</v>
      </c>
      <c r="F598" s="53"/>
    </row>
    <row r="599" ht="17.25" customHeight="1">
      <c r="A599" s="47">
        <v>28004.0</v>
      </c>
      <c r="B599" s="26">
        <v>0.0251</v>
      </c>
      <c r="C599" s="50">
        <f t="shared" si="1"/>
        <v>60.37032106</v>
      </c>
      <c r="D599" s="51">
        <f t="shared" si="2"/>
        <v>61.70702526</v>
      </c>
      <c r="E599" s="52">
        <f t="shared" si="3"/>
        <v>-0.02166210738</v>
      </c>
      <c r="F599" s="53"/>
    </row>
    <row r="600" ht="17.25" customHeight="1">
      <c r="A600" s="47">
        <v>28034.0</v>
      </c>
      <c r="B600" s="26">
        <v>-0.0201</v>
      </c>
      <c r="C600" s="50">
        <f t="shared" si="1"/>
        <v>59.1568776</v>
      </c>
      <c r="D600" s="51">
        <f t="shared" si="2"/>
        <v>61.70702526</v>
      </c>
      <c r="E600" s="52">
        <f t="shared" si="3"/>
        <v>-0.04132669902</v>
      </c>
      <c r="F600" s="53"/>
    </row>
    <row r="601" ht="17.25" customHeight="1">
      <c r="A601" s="47">
        <v>28065.0</v>
      </c>
      <c r="B601" s="26">
        <v>0.0076</v>
      </c>
      <c r="C601" s="50">
        <f t="shared" si="1"/>
        <v>59.60646987</v>
      </c>
      <c r="D601" s="51">
        <f t="shared" si="2"/>
        <v>61.70702526</v>
      </c>
      <c r="E601" s="52">
        <f t="shared" si="3"/>
        <v>-0.03404078193</v>
      </c>
      <c r="F601" s="53"/>
    </row>
    <row r="602" ht="17.25" customHeight="1">
      <c r="A602" s="47">
        <v>28095.0</v>
      </c>
      <c r="B602" s="26">
        <v>0.0605</v>
      </c>
      <c r="C602" s="50">
        <f t="shared" si="1"/>
        <v>63.2126613</v>
      </c>
      <c r="D602" s="51">
        <f t="shared" si="2"/>
        <v>63.2126613</v>
      </c>
      <c r="E602" s="52">
        <f t="shared" si="3"/>
        <v>0</v>
      </c>
      <c r="F602" s="53"/>
    </row>
    <row r="603" ht="17.25" customHeight="1">
      <c r="A603" s="47">
        <v>28126.0</v>
      </c>
      <c r="B603" s="26">
        <v>-0.0369</v>
      </c>
      <c r="C603" s="50">
        <f t="shared" si="1"/>
        <v>60.8801141</v>
      </c>
      <c r="D603" s="51">
        <f t="shared" si="2"/>
        <v>63.2126613</v>
      </c>
      <c r="E603" s="52">
        <f t="shared" si="3"/>
        <v>-0.0369</v>
      </c>
      <c r="F603" s="53"/>
    </row>
    <row r="604" ht="17.25" customHeight="1">
      <c r="A604" s="47">
        <v>28157.0</v>
      </c>
      <c r="B604" s="26">
        <v>-0.0159</v>
      </c>
      <c r="C604" s="50">
        <f t="shared" si="1"/>
        <v>59.91212028</v>
      </c>
      <c r="D604" s="51">
        <f t="shared" si="2"/>
        <v>63.2126613</v>
      </c>
      <c r="E604" s="52">
        <f t="shared" si="3"/>
        <v>-0.05221329</v>
      </c>
      <c r="F604" s="53"/>
    </row>
    <row r="605" ht="17.25" customHeight="1">
      <c r="A605" s="47">
        <v>28185.0</v>
      </c>
      <c r="B605" s="26">
        <v>-0.0099</v>
      </c>
      <c r="C605" s="50">
        <f t="shared" si="1"/>
        <v>59.31899029</v>
      </c>
      <c r="D605" s="51">
        <f t="shared" si="2"/>
        <v>63.2126613</v>
      </c>
      <c r="E605" s="52">
        <f t="shared" si="3"/>
        <v>-0.06159637843</v>
      </c>
      <c r="F605" s="53"/>
    </row>
    <row r="606" ht="17.25" customHeight="1">
      <c r="A606" s="47">
        <v>28216.0</v>
      </c>
      <c r="B606" s="26">
        <v>0.0053</v>
      </c>
      <c r="C606" s="50">
        <f t="shared" si="1"/>
        <v>59.63338094</v>
      </c>
      <c r="D606" s="51">
        <f t="shared" si="2"/>
        <v>63.2126613</v>
      </c>
      <c r="E606" s="52">
        <f t="shared" si="3"/>
        <v>-0.05662283923</v>
      </c>
      <c r="F606" s="53"/>
    </row>
    <row r="607" ht="17.25" customHeight="1">
      <c r="A607" s="47">
        <v>28246.0</v>
      </c>
      <c r="B607" s="26">
        <v>-0.0108</v>
      </c>
      <c r="C607" s="50">
        <f t="shared" si="1"/>
        <v>58.98934043</v>
      </c>
      <c r="D607" s="51">
        <f t="shared" si="2"/>
        <v>63.2126613</v>
      </c>
      <c r="E607" s="52">
        <f t="shared" si="3"/>
        <v>-0.06681131257</v>
      </c>
      <c r="F607" s="53"/>
    </row>
    <row r="608" ht="17.25" customHeight="1">
      <c r="A608" s="47">
        <v>28277.0</v>
      </c>
      <c r="B608" s="26">
        <v>0.0511</v>
      </c>
      <c r="C608" s="50">
        <f t="shared" si="1"/>
        <v>62.00369572</v>
      </c>
      <c r="D608" s="51">
        <f t="shared" si="2"/>
        <v>63.2126613</v>
      </c>
      <c r="E608" s="52">
        <f t="shared" si="3"/>
        <v>-0.01912537064</v>
      </c>
      <c r="F608" s="53"/>
    </row>
    <row r="609" ht="17.25" customHeight="1">
      <c r="A609" s="47">
        <v>28307.0</v>
      </c>
      <c r="B609" s="26">
        <v>-0.0127</v>
      </c>
      <c r="C609" s="50">
        <f t="shared" si="1"/>
        <v>61.21624879</v>
      </c>
      <c r="D609" s="51">
        <f t="shared" si="2"/>
        <v>63.2126613</v>
      </c>
      <c r="E609" s="52">
        <f t="shared" si="3"/>
        <v>-0.03158247844</v>
      </c>
      <c r="F609" s="53"/>
    </row>
    <row r="610" ht="17.25" customHeight="1">
      <c r="A610" s="47">
        <v>28338.0</v>
      </c>
      <c r="B610" s="26">
        <v>-0.0131</v>
      </c>
      <c r="C610" s="50">
        <f t="shared" si="1"/>
        <v>60.41431593</v>
      </c>
      <c r="D610" s="51">
        <f t="shared" si="2"/>
        <v>63.2126613</v>
      </c>
      <c r="E610" s="52">
        <f t="shared" si="3"/>
        <v>-0.04426874797</v>
      </c>
      <c r="F610" s="53"/>
    </row>
    <row r="611" ht="17.25" customHeight="1">
      <c r="A611" s="47">
        <v>28369.0</v>
      </c>
      <c r="B611" s="26">
        <v>0.0016</v>
      </c>
      <c r="C611" s="50">
        <f t="shared" si="1"/>
        <v>60.51097883</v>
      </c>
      <c r="D611" s="51">
        <f t="shared" si="2"/>
        <v>63.2126613</v>
      </c>
      <c r="E611" s="52">
        <f t="shared" si="3"/>
        <v>-0.04273957797</v>
      </c>
      <c r="F611" s="53"/>
    </row>
    <row r="612" ht="17.25" customHeight="1">
      <c r="A612" s="47">
        <v>28399.0</v>
      </c>
      <c r="B612" s="26">
        <v>-0.0389</v>
      </c>
      <c r="C612" s="50">
        <f t="shared" si="1"/>
        <v>58.15710176</v>
      </c>
      <c r="D612" s="51">
        <f t="shared" si="2"/>
        <v>63.2126613</v>
      </c>
      <c r="E612" s="52">
        <f t="shared" si="3"/>
        <v>-0.07997700838</v>
      </c>
      <c r="F612" s="53"/>
    </row>
    <row r="613" ht="17.25" customHeight="1">
      <c r="A613" s="47">
        <v>28430.0</v>
      </c>
      <c r="B613" s="26">
        <v>0.045</v>
      </c>
      <c r="C613" s="50">
        <f t="shared" si="1"/>
        <v>60.77417134</v>
      </c>
      <c r="D613" s="51">
        <f t="shared" si="2"/>
        <v>63.2126613</v>
      </c>
      <c r="E613" s="52">
        <f t="shared" si="3"/>
        <v>-0.03857597376</v>
      </c>
      <c r="F613" s="53"/>
    </row>
    <row r="614" ht="17.25" customHeight="1">
      <c r="A614" s="47">
        <v>28460.0</v>
      </c>
      <c r="B614" s="26">
        <v>0.0076</v>
      </c>
      <c r="C614" s="50">
        <f t="shared" si="1"/>
        <v>61.23605504</v>
      </c>
      <c r="D614" s="51">
        <f t="shared" si="2"/>
        <v>63.2126613</v>
      </c>
      <c r="E614" s="52">
        <f t="shared" si="3"/>
        <v>-0.03126915116</v>
      </c>
      <c r="F614" s="53"/>
    </row>
    <row r="615" ht="17.25" customHeight="1">
      <c r="A615" s="47">
        <v>28491.0</v>
      </c>
      <c r="B615" s="26">
        <v>-0.0552</v>
      </c>
      <c r="C615" s="50">
        <f t="shared" si="1"/>
        <v>57.8558248</v>
      </c>
      <c r="D615" s="51">
        <f t="shared" si="2"/>
        <v>63.2126613</v>
      </c>
      <c r="E615" s="52">
        <f t="shared" si="3"/>
        <v>-0.08474309402</v>
      </c>
      <c r="F615" s="53"/>
    </row>
    <row r="616" ht="17.25" customHeight="1">
      <c r="A616" s="47">
        <v>28522.0</v>
      </c>
      <c r="B616" s="26">
        <v>-0.0092</v>
      </c>
      <c r="C616" s="50">
        <f t="shared" si="1"/>
        <v>57.32355121</v>
      </c>
      <c r="D616" s="51">
        <f t="shared" si="2"/>
        <v>63.2126613</v>
      </c>
      <c r="E616" s="52">
        <f t="shared" si="3"/>
        <v>-0.09316345755</v>
      </c>
      <c r="F616" s="53"/>
    </row>
    <row r="617" ht="17.25" customHeight="1">
      <c r="A617" s="47">
        <v>28550.0</v>
      </c>
      <c r="B617" s="26">
        <v>0.0338</v>
      </c>
      <c r="C617" s="50">
        <f t="shared" si="1"/>
        <v>59.26108724</v>
      </c>
      <c r="D617" s="51">
        <f t="shared" si="2"/>
        <v>63.2126613</v>
      </c>
      <c r="E617" s="52">
        <f t="shared" si="3"/>
        <v>-0.06251238242</v>
      </c>
      <c r="F617" s="53"/>
    </row>
    <row r="618" ht="17.25" customHeight="1">
      <c r="A618" s="47">
        <v>28581.0</v>
      </c>
      <c r="B618" s="26">
        <v>0.0842</v>
      </c>
      <c r="C618" s="50">
        <f t="shared" si="1"/>
        <v>64.25087079</v>
      </c>
      <c r="D618" s="51">
        <f t="shared" si="2"/>
        <v>64.25087079</v>
      </c>
      <c r="E618" s="52">
        <f t="shared" si="3"/>
        <v>0</v>
      </c>
      <c r="F618" s="53"/>
    </row>
    <row r="619" ht="17.25" customHeight="1">
      <c r="A619" s="47">
        <v>28611.0</v>
      </c>
      <c r="B619" s="26">
        <v>0.0227</v>
      </c>
      <c r="C619" s="50">
        <f t="shared" si="1"/>
        <v>65.70936555</v>
      </c>
      <c r="D619" s="51">
        <f t="shared" si="2"/>
        <v>65.70936555</v>
      </c>
      <c r="E619" s="52">
        <f t="shared" si="3"/>
        <v>0</v>
      </c>
      <c r="F619" s="53"/>
    </row>
    <row r="620" ht="17.25" customHeight="1">
      <c r="A620" s="47">
        <v>28642.0</v>
      </c>
      <c r="B620" s="26">
        <v>-0.0115</v>
      </c>
      <c r="C620" s="50">
        <f t="shared" si="1"/>
        <v>64.95370785</v>
      </c>
      <c r="D620" s="51">
        <f t="shared" si="2"/>
        <v>65.70936555</v>
      </c>
      <c r="E620" s="52">
        <f t="shared" si="3"/>
        <v>-0.0115</v>
      </c>
      <c r="F620" s="53"/>
    </row>
    <row r="621" ht="17.25" customHeight="1">
      <c r="A621" s="47">
        <v>28672.0</v>
      </c>
      <c r="B621" s="26">
        <v>0.0567</v>
      </c>
      <c r="C621" s="50">
        <f t="shared" si="1"/>
        <v>68.63658309</v>
      </c>
      <c r="D621" s="51">
        <f t="shared" si="2"/>
        <v>68.63658309</v>
      </c>
      <c r="E621" s="52">
        <f t="shared" si="3"/>
        <v>0</v>
      </c>
      <c r="F621" s="53"/>
    </row>
    <row r="622" ht="17.25" customHeight="1">
      <c r="A622" s="47">
        <v>28703.0</v>
      </c>
      <c r="B622" s="26">
        <v>0.0431</v>
      </c>
      <c r="C622" s="50">
        <f t="shared" si="1"/>
        <v>71.59481982</v>
      </c>
      <c r="D622" s="51">
        <f t="shared" si="2"/>
        <v>71.59481982</v>
      </c>
      <c r="E622" s="52">
        <f t="shared" si="3"/>
        <v>0</v>
      </c>
      <c r="F622" s="53"/>
    </row>
    <row r="623" ht="17.25" customHeight="1">
      <c r="A623" s="47">
        <v>28734.0</v>
      </c>
      <c r="B623" s="26">
        <v>-0.0081</v>
      </c>
      <c r="C623" s="50">
        <f t="shared" si="1"/>
        <v>71.01490178</v>
      </c>
      <c r="D623" s="51">
        <f t="shared" si="2"/>
        <v>71.59481982</v>
      </c>
      <c r="E623" s="52">
        <f t="shared" si="3"/>
        <v>-0.0081</v>
      </c>
      <c r="F623" s="53"/>
    </row>
    <row r="624" ht="17.25" customHeight="1">
      <c r="A624" s="47">
        <v>28764.0</v>
      </c>
      <c r="B624" s="26">
        <v>-0.1123</v>
      </c>
      <c r="C624" s="50">
        <f t="shared" si="1"/>
        <v>63.03992831</v>
      </c>
      <c r="D624" s="51">
        <f t="shared" si="2"/>
        <v>71.59481982</v>
      </c>
      <c r="E624" s="52">
        <f t="shared" si="3"/>
        <v>-0.11949037</v>
      </c>
      <c r="F624" s="53"/>
    </row>
    <row r="625" ht="17.25" customHeight="1">
      <c r="A625" s="47">
        <v>28795.0</v>
      </c>
      <c r="B625" s="26">
        <v>0.0341</v>
      </c>
      <c r="C625" s="50">
        <f t="shared" si="1"/>
        <v>65.18958986</v>
      </c>
      <c r="D625" s="51">
        <f t="shared" si="2"/>
        <v>71.59481982</v>
      </c>
      <c r="E625" s="52">
        <f t="shared" si="3"/>
        <v>-0.08946499162</v>
      </c>
      <c r="F625" s="53"/>
    </row>
    <row r="626" ht="17.25" customHeight="1">
      <c r="A626" s="47">
        <v>28825.0</v>
      </c>
      <c r="B626" s="26">
        <v>0.0166</v>
      </c>
      <c r="C626" s="50">
        <f t="shared" si="1"/>
        <v>66.27173705</v>
      </c>
      <c r="D626" s="51">
        <f t="shared" si="2"/>
        <v>71.59481982</v>
      </c>
      <c r="E626" s="52">
        <f t="shared" si="3"/>
        <v>-0.07435011048</v>
      </c>
      <c r="F626" s="53"/>
    </row>
    <row r="627" ht="17.25" customHeight="1">
      <c r="A627" s="47">
        <v>28856.0</v>
      </c>
      <c r="B627" s="26">
        <v>0.05</v>
      </c>
      <c r="C627" s="50">
        <f t="shared" si="1"/>
        <v>69.58532391</v>
      </c>
      <c r="D627" s="51">
        <f t="shared" si="2"/>
        <v>71.59481982</v>
      </c>
      <c r="E627" s="52">
        <f t="shared" si="3"/>
        <v>-0.028067616</v>
      </c>
      <c r="F627" s="53"/>
    </row>
    <row r="628" ht="17.25" customHeight="1">
      <c r="A628" s="47">
        <v>28887.0</v>
      </c>
      <c r="B628" s="26">
        <v>-0.0283</v>
      </c>
      <c r="C628" s="50">
        <f t="shared" si="1"/>
        <v>67.61605924</v>
      </c>
      <c r="D628" s="51">
        <f t="shared" si="2"/>
        <v>71.59481982</v>
      </c>
      <c r="E628" s="52">
        <f t="shared" si="3"/>
        <v>-0.05557330247</v>
      </c>
      <c r="F628" s="53"/>
    </row>
    <row r="629" ht="17.25" customHeight="1">
      <c r="A629" s="47">
        <v>28915.0</v>
      </c>
      <c r="B629" s="26">
        <v>0.0649</v>
      </c>
      <c r="C629" s="50">
        <f t="shared" si="1"/>
        <v>72.00434148</v>
      </c>
      <c r="D629" s="51">
        <f t="shared" si="2"/>
        <v>72.00434148</v>
      </c>
      <c r="E629" s="52">
        <f t="shared" si="3"/>
        <v>0</v>
      </c>
      <c r="F629" s="53"/>
    </row>
    <row r="630" ht="17.25" customHeight="1">
      <c r="A630" s="47">
        <v>28946.0</v>
      </c>
      <c r="B630" s="26">
        <v>0.0074</v>
      </c>
      <c r="C630" s="50">
        <f t="shared" si="1"/>
        <v>72.53717361</v>
      </c>
      <c r="D630" s="51">
        <f t="shared" si="2"/>
        <v>72.53717361</v>
      </c>
      <c r="E630" s="52">
        <f t="shared" si="3"/>
        <v>0</v>
      </c>
      <c r="F630" s="53"/>
    </row>
    <row r="631" ht="17.25" customHeight="1">
      <c r="A631" s="47">
        <v>28976.0</v>
      </c>
      <c r="B631" s="26">
        <v>-0.0139</v>
      </c>
      <c r="C631" s="50">
        <f t="shared" si="1"/>
        <v>71.5289069</v>
      </c>
      <c r="D631" s="51">
        <f t="shared" si="2"/>
        <v>72.53717361</v>
      </c>
      <c r="E631" s="52">
        <f t="shared" si="3"/>
        <v>-0.0139</v>
      </c>
      <c r="F631" s="53"/>
    </row>
    <row r="632" ht="17.25" customHeight="1">
      <c r="A632" s="47">
        <v>29007.0</v>
      </c>
      <c r="B632" s="26">
        <v>0.0466</v>
      </c>
      <c r="C632" s="50">
        <f t="shared" si="1"/>
        <v>74.86215396</v>
      </c>
      <c r="D632" s="51">
        <f t="shared" si="2"/>
        <v>74.86215396</v>
      </c>
      <c r="E632" s="52">
        <f t="shared" si="3"/>
        <v>0</v>
      </c>
      <c r="F632" s="53"/>
    </row>
    <row r="633" ht="17.25" customHeight="1">
      <c r="A633" s="47">
        <v>29037.0</v>
      </c>
      <c r="B633" s="26">
        <v>0.0159</v>
      </c>
      <c r="C633" s="50">
        <f t="shared" si="1"/>
        <v>76.05246221</v>
      </c>
      <c r="D633" s="51">
        <f t="shared" si="2"/>
        <v>76.05246221</v>
      </c>
      <c r="E633" s="52">
        <f t="shared" si="3"/>
        <v>0</v>
      </c>
      <c r="F633" s="53"/>
    </row>
    <row r="634" ht="17.25" customHeight="1">
      <c r="A634" s="47">
        <v>29068.0</v>
      </c>
      <c r="B634" s="26">
        <v>0.063</v>
      </c>
      <c r="C634" s="50">
        <f t="shared" si="1"/>
        <v>80.84376733</v>
      </c>
      <c r="D634" s="51">
        <f t="shared" si="2"/>
        <v>80.84376733</v>
      </c>
      <c r="E634" s="52">
        <f t="shared" si="3"/>
        <v>0</v>
      </c>
      <c r="F634" s="53"/>
    </row>
    <row r="635" ht="17.25" customHeight="1">
      <c r="A635" s="47">
        <v>29099.0</v>
      </c>
      <c r="B635" s="26">
        <v>1.0E-4</v>
      </c>
      <c r="C635" s="50">
        <f t="shared" si="1"/>
        <v>80.8518517</v>
      </c>
      <c r="D635" s="51">
        <f t="shared" si="2"/>
        <v>80.8518517</v>
      </c>
      <c r="E635" s="52">
        <f t="shared" si="3"/>
        <v>0</v>
      </c>
      <c r="F635" s="53"/>
    </row>
    <row r="636" ht="17.25" customHeight="1">
      <c r="A636" s="47">
        <v>29129.0</v>
      </c>
      <c r="B636" s="26">
        <v>-0.0723</v>
      </c>
      <c r="C636" s="50">
        <f t="shared" si="1"/>
        <v>75.00626283</v>
      </c>
      <c r="D636" s="51">
        <f t="shared" si="2"/>
        <v>80.8518517</v>
      </c>
      <c r="E636" s="52">
        <f t="shared" si="3"/>
        <v>-0.0723</v>
      </c>
      <c r="F636" s="53"/>
    </row>
    <row r="637" ht="17.25" customHeight="1">
      <c r="A637" s="47">
        <v>29160.0</v>
      </c>
      <c r="B637" s="26">
        <v>0.062</v>
      </c>
      <c r="C637" s="50">
        <f t="shared" si="1"/>
        <v>79.65665112</v>
      </c>
      <c r="D637" s="51">
        <f t="shared" si="2"/>
        <v>80.8518517</v>
      </c>
      <c r="E637" s="52">
        <f t="shared" si="3"/>
        <v>-0.0147826</v>
      </c>
      <c r="F637" s="53"/>
    </row>
    <row r="638" ht="17.25" customHeight="1">
      <c r="A638" s="47">
        <v>29190.0</v>
      </c>
      <c r="B638" s="26">
        <v>0.0274</v>
      </c>
      <c r="C638" s="50">
        <f t="shared" si="1"/>
        <v>81.83924336</v>
      </c>
      <c r="D638" s="51">
        <f t="shared" si="2"/>
        <v>81.83924336</v>
      </c>
      <c r="E638" s="52">
        <f t="shared" si="3"/>
        <v>0</v>
      </c>
      <c r="F638" s="53"/>
    </row>
    <row r="639" ht="17.25" customHeight="1">
      <c r="A639" s="47">
        <v>29221.0</v>
      </c>
      <c r="B639" s="26">
        <v>0.0631</v>
      </c>
      <c r="C639" s="50">
        <f t="shared" si="1"/>
        <v>87.00329962</v>
      </c>
      <c r="D639" s="51">
        <f t="shared" si="2"/>
        <v>87.00329962</v>
      </c>
      <c r="E639" s="52">
        <f t="shared" si="3"/>
        <v>0</v>
      </c>
      <c r="F639" s="53"/>
    </row>
    <row r="640" ht="17.25" customHeight="1">
      <c r="A640" s="47">
        <v>29252.0</v>
      </c>
      <c r="B640" s="26">
        <v>-0.0033</v>
      </c>
      <c r="C640" s="50">
        <f t="shared" si="1"/>
        <v>86.71618873</v>
      </c>
      <c r="D640" s="51">
        <f t="shared" si="2"/>
        <v>87.00329962</v>
      </c>
      <c r="E640" s="52">
        <f t="shared" si="3"/>
        <v>-0.0033</v>
      </c>
      <c r="F640" s="53"/>
    </row>
    <row r="641" ht="17.25" customHeight="1">
      <c r="A641" s="47">
        <v>29281.0</v>
      </c>
      <c r="B641" s="26">
        <v>-0.1169</v>
      </c>
      <c r="C641" s="50">
        <f t="shared" si="1"/>
        <v>76.57906627</v>
      </c>
      <c r="D641" s="51">
        <f t="shared" si="2"/>
        <v>87.00329962</v>
      </c>
      <c r="E641" s="52">
        <f t="shared" si="3"/>
        <v>-0.11981423</v>
      </c>
      <c r="F641" s="53"/>
    </row>
    <row r="642" ht="17.25" customHeight="1">
      <c r="A642" s="47">
        <v>29312.0</v>
      </c>
      <c r="B642" s="26">
        <v>0.0523</v>
      </c>
      <c r="C642" s="50">
        <f t="shared" si="1"/>
        <v>80.58415143</v>
      </c>
      <c r="D642" s="51">
        <f t="shared" si="2"/>
        <v>87.00329962</v>
      </c>
      <c r="E642" s="52">
        <f t="shared" si="3"/>
        <v>-0.07378051423</v>
      </c>
      <c r="F642" s="53"/>
    </row>
    <row r="643" ht="17.25" customHeight="1">
      <c r="A643" s="47">
        <v>29342.0</v>
      </c>
      <c r="B643" s="26">
        <v>0.0607</v>
      </c>
      <c r="C643" s="50">
        <f t="shared" si="1"/>
        <v>85.47560942</v>
      </c>
      <c r="D643" s="51">
        <f t="shared" si="2"/>
        <v>87.00329962</v>
      </c>
      <c r="E643" s="52">
        <f t="shared" si="3"/>
        <v>-0.01755899144</v>
      </c>
      <c r="F643" s="53"/>
    </row>
    <row r="644" ht="17.25" customHeight="1">
      <c r="A644" s="47">
        <v>29373.0</v>
      </c>
      <c r="B644" s="26">
        <v>0.0367</v>
      </c>
      <c r="C644" s="50">
        <f t="shared" si="1"/>
        <v>88.61256429</v>
      </c>
      <c r="D644" s="51">
        <f t="shared" si="2"/>
        <v>88.61256429</v>
      </c>
      <c r="E644" s="52">
        <f t="shared" si="3"/>
        <v>0</v>
      </c>
      <c r="F644" s="53"/>
    </row>
    <row r="645" ht="17.25" customHeight="1">
      <c r="A645" s="47">
        <v>29403.0</v>
      </c>
      <c r="B645" s="26">
        <v>0.0702</v>
      </c>
      <c r="C645" s="50">
        <f t="shared" si="1"/>
        <v>94.8331663</v>
      </c>
      <c r="D645" s="51">
        <f t="shared" si="2"/>
        <v>94.8331663</v>
      </c>
      <c r="E645" s="52">
        <f t="shared" si="3"/>
        <v>0</v>
      </c>
      <c r="F645" s="53"/>
    </row>
    <row r="646" ht="17.25" customHeight="1">
      <c r="A646" s="47">
        <v>29434.0</v>
      </c>
      <c r="B646" s="26">
        <v>0.0244</v>
      </c>
      <c r="C646" s="50">
        <f t="shared" si="1"/>
        <v>97.14709556</v>
      </c>
      <c r="D646" s="51">
        <f t="shared" si="2"/>
        <v>97.14709556</v>
      </c>
      <c r="E646" s="52">
        <f t="shared" si="3"/>
        <v>0</v>
      </c>
      <c r="F646" s="53"/>
    </row>
    <row r="647" ht="17.25" customHeight="1">
      <c r="A647" s="47">
        <v>29465.0</v>
      </c>
      <c r="B647" s="26">
        <v>0.0294</v>
      </c>
      <c r="C647" s="50">
        <f t="shared" si="1"/>
        <v>100.0032202</v>
      </c>
      <c r="D647" s="51">
        <f t="shared" si="2"/>
        <v>100.0032202</v>
      </c>
      <c r="E647" s="52">
        <f t="shared" si="3"/>
        <v>0</v>
      </c>
      <c r="F647" s="53"/>
    </row>
    <row r="648" ht="17.25" customHeight="1">
      <c r="A648" s="47">
        <v>29495.0</v>
      </c>
      <c r="B648" s="26">
        <v>0.0201</v>
      </c>
      <c r="C648" s="50">
        <f t="shared" si="1"/>
        <v>102.0132849</v>
      </c>
      <c r="D648" s="51">
        <f t="shared" si="2"/>
        <v>102.0132849</v>
      </c>
      <c r="E648" s="52">
        <f t="shared" si="3"/>
        <v>0</v>
      </c>
      <c r="F648" s="53"/>
    </row>
    <row r="649" ht="17.25" customHeight="1">
      <c r="A649" s="47">
        <v>29526.0</v>
      </c>
      <c r="B649" s="26">
        <v>0.1055</v>
      </c>
      <c r="C649" s="50">
        <f t="shared" si="1"/>
        <v>112.7756865</v>
      </c>
      <c r="D649" s="51">
        <f t="shared" si="2"/>
        <v>112.7756865</v>
      </c>
      <c r="E649" s="52">
        <f t="shared" si="3"/>
        <v>0</v>
      </c>
      <c r="F649" s="53"/>
    </row>
    <row r="650" ht="17.25" customHeight="1">
      <c r="A650" s="47">
        <v>29556.0</v>
      </c>
      <c r="B650" s="26">
        <v>-0.0321</v>
      </c>
      <c r="C650" s="50">
        <f t="shared" si="1"/>
        <v>109.1555869</v>
      </c>
      <c r="D650" s="51">
        <f t="shared" si="2"/>
        <v>112.7756865</v>
      </c>
      <c r="E650" s="52">
        <f t="shared" si="3"/>
        <v>-0.0321</v>
      </c>
      <c r="F650" s="53"/>
    </row>
    <row r="651" ht="17.25" customHeight="1">
      <c r="A651" s="47">
        <v>29587.0</v>
      </c>
      <c r="B651" s="26">
        <v>-0.04</v>
      </c>
      <c r="C651" s="50">
        <f t="shared" si="1"/>
        <v>104.7893634</v>
      </c>
      <c r="D651" s="51">
        <f t="shared" si="2"/>
        <v>112.7756865</v>
      </c>
      <c r="E651" s="52">
        <f t="shared" si="3"/>
        <v>-0.070816</v>
      </c>
      <c r="F651" s="53"/>
    </row>
    <row r="652" ht="17.25" customHeight="1">
      <c r="A652" s="47">
        <v>29618.0</v>
      </c>
      <c r="B652" s="26">
        <v>0.0164</v>
      </c>
      <c r="C652" s="50">
        <f t="shared" si="1"/>
        <v>106.507909</v>
      </c>
      <c r="D652" s="51">
        <f t="shared" si="2"/>
        <v>112.7756865</v>
      </c>
      <c r="E652" s="52">
        <f t="shared" si="3"/>
        <v>-0.0555773824</v>
      </c>
      <c r="F652" s="53"/>
    </row>
    <row r="653" ht="17.25" customHeight="1">
      <c r="A653" s="47">
        <v>29646.0</v>
      </c>
      <c r="B653" s="26">
        <v>0.0477</v>
      </c>
      <c r="C653" s="50">
        <f t="shared" si="1"/>
        <v>111.5883363</v>
      </c>
      <c r="D653" s="51">
        <f t="shared" si="2"/>
        <v>112.7756865</v>
      </c>
      <c r="E653" s="52">
        <f t="shared" si="3"/>
        <v>-0.01052842354</v>
      </c>
      <c r="F653" s="53"/>
    </row>
    <row r="654" ht="17.25" customHeight="1">
      <c r="A654" s="47">
        <v>29677.0</v>
      </c>
      <c r="B654" s="26">
        <v>-0.0103</v>
      </c>
      <c r="C654" s="50">
        <f t="shared" si="1"/>
        <v>110.4389764</v>
      </c>
      <c r="D654" s="51">
        <f t="shared" si="2"/>
        <v>112.7756865</v>
      </c>
      <c r="E654" s="52">
        <f t="shared" si="3"/>
        <v>-0.02071998078</v>
      </c>
      <c r="F654" s="53"/>
    </row>
    <row r="655" ht="17.25" customHeight="1">
      <c r="A655" s="47">
        <v>29707.0</v>
      </c>
      <c r="B655" s="26">
        <v>0.0126</v>
      </c>
      <c r="C655" s="50">
        <f t="shared" si="1"/>
        <v>111.8305075</v>
      </c>
      <c r="D655" s="51">
        <f t="shared" si="2"/>
        <v>112.7756865</v>
      </c>
      <c r="E655" s="52">
        <f t="shared" si="3"/>
        <v>-0.008381052536</v>
      </c>
      <c r="F655" s="53"/>
    </row>
    <row r="656" ht="17.25" customHeight="1">
      <c r="A656" s="47">
        <v>29738.0</v>
      </c>
      <c r="B656" s="26">
        <v>-0.0101</v>
      </c>
      <c r="C656" s="50">
        <f t="shared" si="1"/>
        <v>110.7010194</v>
      </c>
      <c r="D656" s="51">
        <f t="shared" si="2"/>
        <v>112.7756865</v>
      </c>
      <c r="E656" s="52">
        <f t="shared" si="3"/>
        <v>-0.01839640391</v>
      </c>
      <c r="F656" s="53"/>
    </row>
    <row r="657" ht="17.25" customHeight="1">
      <c r="A657" s="47">
        <v>29768.0</v>
      </c>
      <c r="B657" s="26">
        <v>-0.003</v>
      </c>
      <c r="C657" s="50">
        <f t="shared" si="1"/>
        <v>110.3689163</v>
      </c>
      <c r="D657" s="51">
        <f t="shared" si="2"/>
        <v>112.7756865</v>
      </c>
      <c r="E657" s="52">
        <f t="shared" si="3"/>
        <v>-0.02134121469</v>
      </c>
      <c r="F657" s="53"/>
    </row>
    <row r="658" ht="17.25" customHeight="1">
      <c r="A658" s="47">
        <v>29799.0</v>
      </c>
      <c r="B658" s="26">
        <v>-0.0576</v>
      </c>
      <c r="C658" s="50">
        <f t="shared" si="1"/>
        <v>104.0116667</v>
      </c>
      <c r="D658" s="51">
        <f t="shared" si="2"/>
        <v>112.7756865</v>
      </c>
      <c r="E658" s="52">
        <f t="shared" si="3"/>
        <v>-0.07771196073</v>
      </c>
      <c r="F658" s="53"/>
    </row>
    <row r="659" ht="17.25" customHeight="1">
      <c r="A659" s="47">
        <v>29830.0</v>
      </c>
      <c r="B659" s="26">
        <v>-0.0593</v>
      </c>
      <c r="C659" s="50">
        <f t="shared" si="1"/>
        <v>97.8437749</v>
      </c>
      <c r="D659" s="51">
        <f t="shared" si="2"/>
        <v>112.7756865</v>
      </c>
      <c r="E659" s="52">
        <f t="shared" si="3"/>
        <v>-0.1324036415</v>
      </c>
      <c r="F659" s="53"/>
    </row>
    <row r="660" ht="17.25" customHeight="1">
      <c r="A660" s="47">
        <v>29860.0</v>
      </c>
      <c r="B660" s="26">
        <v>0.0613</v>
      </c>
      <c r="C660" s="50">
        <f t="shared" si="1"/>
        <v>103.8415983</v>
      </c>
      <c r="D660" s="51">
        <f t="shared" si="2"/>
        <v>112.7756865</v>
      </c>
      <c r="E660" s="52">
        <f t="shared" si="3"/>
        <v>-0.07921998468</v>
      </c>
      <c r="F660" s="53"/>
    </row>
    <row r="661" ht="17.25" customHeight="1">
      <c r="A661" s="47">
        <v>29891.0</v>
      </c>
      <c r="B661" s="26">
        <v>0.0443</v>
      </c>
      <c r="C661" s="50">
        <f t="shared" si="1"/>
        <v>108.4417811</v>
      </c>
      <c r="D661" s="51">
        <f t="shared" si="2"/>
        <v>112.7756865</v>
      </c>
      <c r="E661" s="52">
        <f t="shared" si="3"/>
        <v>-0.03842943</v>
      </c>
      <c r="F661" s="53"/>
    </row>
    <row r="662" ht="17.25" customHeight="1">
      <c r="A662" s="47">
        <v>29921.0</v>
      </c>
      <c r="B662" s="26">
        <v>-0.0278</v>
      </c>
      <c r="C662" s="50">
        <f t="shared" si="1"/>
        <v>105.4270996</v>
      </c>
      <c r="D662" s="51">
        <f t="shared" si="2"/>
        <v>112.7756865</v>
      </c>
      <c r="E662" s="52">
        <f t="shared" si="3"/>
        <v>-0.06516109184</v>
      </c>
      <c r="F662" s="53"/>
    </row>
    <row r="663" ht="17.25" customHeight="1">
      <c r="A663" s="47">
        <v>29952.0</v>
      </c>
      <c r="B663" s="26">
        <v>-0.0244</v>
      </c>
      <c r="C663" s="50">
        <f t="shared" si="1"/>
        <v>102.8546784</v>
      </c>
      <c r="D663" s="51">
        <f t="shared" si="2"/>
        <v>112.7756865</v>
      </c>
      <c r="E663" s="52">
        <f t="shared" si="3"/>
        <v>-0.0879711612</v>
      </c>
      <c r="F663" s="53"/>
    </row>
    <row r="664" ht="17.25" customHeight="1">
      <c r="A664" s="47">
        <v>29983.0</v>
      </c>
      <c r="B664" s="26">
        <v>-0.0494</v>
      </c>
      <c r="C664" s="50">
        <f t="shared" si="1"/>
        <v>97.77365725</v>
      </c>
      <c r="D664" s="51">
        <f t="shared" si="2"/>
        <v>112.7756865</v>
      </c>
      <c r="E664" s="52">
        <f t="shared" si="3"/>
        <v>-0.1330253858</v>
      </c>
      <c r="F664" s="53"/>
    </row>
    <row r="665" ht="17.25" customHeight="1">
      <c r="A665" s="47">
        <v>30011.0</v>
      </c>
      <c r="B665" s="26">
        <v>-0.0089</v>
      </c>
      <c r="C665" s="50">
        <f t="shared" si="1"/>
        <v>96.9034717</v>
      </c>
      <c r="D665" s="51">
        <f t="shared" si="2"/>
        <v>112.7756865</v>
      </c>
      <c r="E665" s="52">
        <f t="shared" si="3"/>
        <v>-0.1407414599</v>
      </c>
      <c r="F665" s="53"/>
    </row>
    <row r="666" ht="17.25" customHeight="1">
      <c r="A666" s="47">
        <v>30042.0</v>
      </c>
      <c r="B666" s="26">
        <v>0.044</v>
      </c>
      <c r="C666" s="50">
        <f t="shared" si="1"/>
        <v>101.1672245</v>
      </c>
      <c r="D666" s="51">
        <f t="shared" si="2"/>
        <v>112.7756865</v>
      </c>
      <c r="E666" s="52">
        <f t="shared" si="3"/>
        <v>-0.1029340841</v>
      </c>
      <c r="F666" s="53"/>
    </row>
    <row r="667" ht="17.25" customHeight="1">
      <c r="A667" s="47">
        <v>30072.0</v>
      </c>
      <c r="B667" s="26">
        <v>-0.0293</v>
      </c>
      <c r="C667" s="50">
        <f t="shared" si="1"/>
        <v>98.20302478</v>
      </c>
      <c r="D667" s="51">
        <f t="shared" si="2"/>
        <v>112.7756865</v>
      </c>
      <c r="E667" s="52">
        <f t="shared" si="3"/>
        <v>-0.1292181155</v>
      </c>
      <c r="F667" s="53"/>
    </row>
    <row r="668" ht="17.25" customHeight="1">
      <c r="A668" s="47">
        <v>30103.0</v>
      </c>
      <c r="B668" s="26">
        <v>-0.0213</v>
      </c>
      <c r="C668" s="50">
        <f t="shared" si="1"/>
        <v>96.11130035</v>
      </c>
      <c r="D668" s="51">
        <f t="shared" si="2"/>
        <v>112.7756865</v>
      </c>
      <c r="E668" s="52">
        <f t="shared" si="3"/>
        <v>-0.1477657696</v>
      </c>
      <c r="F668" s="53"/>
    </row>
    <row r="669" ht="17.25" customHeight="1">
      <c r="A669" s="47">
        <v>30133.0</v>
      </c>
      <c r="B669" s="26">
        <v>-0.0214</v>
      </c>
      <c r="C669" s="50">
        <f t="shared" si="1"/>
        <v>94.05451852</v>
      </c>
      <c r="D669" s="51">
        <f t="shared" si="2"/>
        <v>112.7756865</v>
      </c>
      <c r="E669" s="52">
        <f t="shared" si="3"/>
        <v>-0.1660035821</v>
      </c>
      <c r="F669" s="53"/>
    </row>
    <row r="670" ht="17.25" customHeight="1">
      <c r="A670" s="47">
        <v>30164.0</v>
      </c>
      <c r="B670" s="26">
        <v>0.119</v>
      </c>
      <c r="C670" s="50">
        <f t="shared" si="1"/>
        <v>105.2470062</v>
      </c>
      <c r="D670" s="51">
        <f t="shared" si="2"/>
        <v>112.7756865</v>
      </c>
      <c r="E670" s="52">
        <f t="shared" si="3"/>
        <v>-0.06675800842</v>
      </c>
      <c r="F670" s="53"/>
    </row>
    <row r="671" ht="17.25" customHeight="1">
      <c r="A671" s="47">
        <v>30195.0</v>
      </c>
      <c r="B671" s="26">
        <v>0.018</v>
      </c>
      <c r="C671" s="50">
        <f t="shared" si="1"/>
        <v>107.1414523</v>
      </c>
      <c r="D671" s="51">
        <f t="shared" si="2"/>
        <v>112.7756865</v>
      </c>
      <c r="E671" s="52">
        <f t="shared" si="3"/>
        <v>-0.04995965257</v>
      </c>
      <c r="F671" s="53"/>
    </row>
    <row r="672" ht="17.25" customHeight="1">
      <c r="A672" s="47">
        <v>30225.0</v>
      </c>
      <c r="B672" s="26">
        <v>0.1189</v>
      </c>
      <c r="C672" s="50">
        <f t="shared" si="1"/>
        <v>119.880571</v>
      </c>
      <c r="D672" s="51">
        <f t="shared" si="2"/>
        <v>119.880571</v>
      </c>
      <c r="E672" s="52">
        <f t="shared" si="3"/>
        <v>0</v>
      </c>
      <c r="F672" s="53"/>
    </row>
    <row r="673" ht="17.25" customHeight="1">
      <c r="A673" s="47">
        <v>30256.0</v>
      </c>
      <c r="B673" s="26">
        <v>0.053</v>
      </c>
      <c r="C673" s="50">
        <f t="shared" si="1"/>
        <v>126.2342413</v>
      </c>
      <c r="D673" s="51">
        <f t="shared" si="2"/>
        <v>126.2342413</v>
      </c>
      <c r="E673" s="52">
        <f t="shared" si="3"/>
        <v>0</v>
      </c>
      <c r="F673" s="53"/>
    </row>
    <row r="674" ht="17.25" customHeight="1">
      <c r="A674" s="47">
        <v>30286.0</v>
      </c>
      <c r="B674" s="26">
        <v>0.0122</v>
      </c>
      <c r="C674" s="50">
        <f t="shared" si="1"/>
        <v>127.774299</v>
      </c>
      <c r="D674" s="51">
        <f t="shared" si="2"/>
        <v>127.774299</v>
      </c>
      <c r="E674" s="52">
        <f t="shared" si="3"/>
        <v>0</v>
      </c>
      <c r="F674" s="53"/>
    </row>
    <row r="675" ht="17.25" customHeight="1">
      <c r="A675" s="47">
        <v>30317.0</v>
      </c>
      <c r="B675" s="26">
        <v>0.0429</v>
      </c>
      <c r="C675" s="50">
        <f t="shared" si="1"/>
        <v>133.2558165</v>
      </c>
      <c r="D675" s="51">
        <f t="shared" si="2"/>
        <v>133.2558165</v>
      </c>
      <c r="E675" s="52">
        <f t="shared" si="3"/>
        <v>0</v>
      </c>
      <c r="F675" s="53"/>
    </row>
    <row r="676" ht="17.25" customHeight="1">
      <c r="A676" s="47">
        <v>30348.0</v>
      </c>
      <c r="B676" s="26">
        <v>0.0321</v>
      </c>
      <c r="C676" s="50">
        <f t="shared" si="1"/>
        <v>137.5333282</v>
      </c>
      <c r="D676" s="51">
        <f t="shared" si="2"/>
        <v>137.5333282</v>
      </c>
      <c r="E676" s="52">
        <f t="shared" si="3"/>
        <v>0</v>
      </c>
      <c r="F676" s="53"/>
    </row>
    <row r="677" ht="17.25" customHeight="1">
      <c r="A677" s="47">
        <v>30376.0</v>
      </c>
      <c r="B677" s="26">
        <v>0.0345</v>
      </c>
      <c r="C677" s="50">
        <f t="shared" si="1"/>
        <v>142.278228</v>
      </c>
      <c r="D677" s="51">
        <f t="shared" si="2"/>
        <v>142.278228</v>
      </c>
      <c r="E677" s="52">
        <f t="shared" si="3"/>
        <v>0</v>
      </c>
      <c r="F677" s="53"/>
    </row>
    <row r="678" ht="17.25" customHeight="1">
      <c r="A678" s="47">
        <v>30407.0</v>
      </c>
      <c r="B678" s="26">
        <v>0.0738</v>
      </c>
      <c r="C678" s="50">
        <f t="shared" si="1"/>
        <v>152.7783612</v>
      </c>
      <c r="D678" s="51">
        <f t="shared" si="2"/>
        <v>152.7783612</v>
      </c>
      <c r="E678" s="52">
        <f t="shared" si="3"/>
        <v>0</v>
      </c>
      <c r="F678" s="53"/>
    </row>
    <row r="679" ht="17.25" customHeight="1">
      <c r="A679" s="47">
        <v>30437.0</v>
      </c>
      <c r="B679" s="26">
        <v>0.0121</v>
      </c>
      <c r="C679" s="50">
        <f t="shared" si="1"/>
        <v>154.6269794</v>
      </c>
      <c r="D679" s="51">
        <f t="shared" si="2"/>
        <v>154.6269794</v>
      </c>
      <c r="E679" s="52">
        <f t="shared" si="3"/>
        <v>0</v>
      </c>
      <c r="F679" s="53"/>
    </row>
    <row r="680" ht="17.25" customHeight="1">
      <c r="A680" s="47">
        <v>30468.0</v>
      </c>
      <c r="B680" s="26">
        <v>0.0374</v>
      </c>
      <c r="C680" s="50">
        <f t="shared" si="1"/>
        <v>160.4100284</v>
      </c>
      <c r="D680" s="51">
        <f t="shared" si="2"/>
        <v>160.4100284</v>
      </c>
      <c r="E680" s="52">
        <f t="shared" si="3"/>
        <v>0</v>
      </c>
      <c r="F680" s="53"/>
    </row>
    <row r="681" ht="17.25" customHeight="1">
      <c r="A681" s="47">
        <v>30498.0</v>
      </c>
      <c r="B681" s="26">
        <v>-0.0333</v>
      </c>
      <c r="C681" s="50">
        <f t="shared" si="1"/>
        <v>155.0683745</v>
      </c>
      <c r="D681" s="51">
        <f t="shared" si="2"/>
        <v>160.4100284</v>
      </c>
      <c r="E681" s="52">
        <f t="shared" si="3"/>
        <v>-0.0333</v>
      </c>
      <c r="F681" s="53"/>
    </row>
    <row r="682" ht="17.25" customHeight="1">
      <c r="A682" s="47">
        <v>30529.0</v>
      </c>
      <c r="B682" s="26">
        <v>0.0026</v>
      </c>
      <c r="C682" s="50">
        <f t="shared" si="1"/>
        <v>155.4715522</v>
      </c>
      <c r="D682" s="51">
        <f t="shared" si="2"/>
        <v>160.4100284</v>
      </c>
      <c r="E682" s="52">
        <f t="shared" si="3"/>
        <v>-0.03078658</v>
      </c>
      <c r="F682" s="53"/>
    </row>
    <row r="683" ht="17.25" customHeight="1">
      <c r="A683" s="47">
        <v>30560.0</v>
      </c>
      <c r="B683" s="26">
        <v>0.0167</v>
      </c>
      <c r="C683" s="50">
        <f t="shared" si="1"/>
        <v>158.0679272</v>
      </c>
      <c r="D683" s="51">
        <f t="shared" si="2"/>
        <v>160.4100284</v>
      </c>
      <c r="E683" s="52">
        <f t="shared" si="3"/>
        <v>-0.01460071589</v>
      </c>
      <c r="F683" s="53"/>
    </row>
    <row r="684" ht="17.25" customHeight="1">
      <c r="A684" s="47">
        <v>30590.0</v>
      </c>
      <c r="B684" s="26">
        <v>-0.0268</v>
      </c>
      <c r="C684" s="50">
        <f t="shared" si="1"/>
        <v>153.8317067</v>
      </c>
      <c r="D684" s="51">
        <f t="shared" si="2"/>
        <v>160.4100284</v>
      </c>
      <c r="E684" s="52">
        <f t="shared" si="3"/>
        <v>-0.0410094167</v>
      </c>
      <c r="F684" s="53"/>
    </row>
    <row r="685" ht="17.25" customHeight="1">
      <c r="A685" s="47">
        <v>30621.0</v>
      </c>
      <c r="B685" s="26">
        <v>0.0286</v>
      </c>
      <c r="C685" s="50">
        <f t="shared" si="1"/>
        <v>158.2312935</v>
      </c>
      <c r="D685" s="51">
        <f t="shared" si="2"/>
        <v>160.4100284</v>
      </c>
      <c r="E685" s="52">
        <f t="shared" si="3"/>
        <v>-0.01358228602</v>
      </c>
      <c r="F685" s="53"/>
    </row>
    <row r="686" ht="17.25" customHeight="1">
      <c r="A686" s="47">
        <v>30651.0</v>
      </c>
      <c r="B686" s="26">
        <v>-0.0105</v>
      </c>
      <c r="C686" s="50">
        <f t="shared" si="1"/>
        <v>156.5698649</v>
      </c>
      <c r="D686" s="51">
        <f t="shared" si="2"/>
        <v>160.4100284</v>
      </c>
      <c r="E686" s="52">
        <f t="shared" si="3"/>
        <v>-0.02393967201</v>
      </c>
      <c r="F686" s="53"/>
    </row>
    <row r="687" ht="17.25" customHeight="1">
      <c r="A687" s="47">
        <v>30682.0</v>
      </c>
      <c r="B687" s="26">
        <v>-0.0116</v>
      </c>
      <c r="C687" s="50">
        <f t="shared" si="1"/>
        <v>154.7536545</v>
      </c>
      <c r="D687" s="51">
        <f t="shared" si="2"/>
        <v>160.4100284</v>
      </c>
      <c r="E687" s="52">
        <f t="shared" si="3"/>
        <v>-0.03526197182</v>
      </c>
      <c r="F687" s="53"/>
    </row>
    <row r="688" ht="17.25" customHeight="1">
      <c r="A688" s="47">
        <v>30713.0</v>
      </c>
      <c r="B688" s="26">
        <v>-0.0411</v>
      </c>
      <c r="C688" s="50">
        <f t="shared" si="1"/>
        <v>148.3932793</v>
      </c>
      <c r="D688" s="51">
        <f t="shared" si="2"/>
        <v>160.4100284</v>
      </c>
      <c r="E688" s="52">
        <f t="shared" si="3"/>
        <v>-0.07491270478</v>
      </c>
      <c r="F688" s="53"/>
    </row>
    <row r="689" ht="17.25" customHeight="1">
      <c r="A689" s="47">
        <v>30742.0</v>
      </c>
      <c r="B689" s="26">
        <v>0.0136</v>
      </c>
      <c r="C689" s="50">
        <f t="shared" si="1"/>
        <v>150.4114279</v>
      </c>
      <c r="D689" s="51">
        <f t="shared" si="2"/>
        <v>160.4100284</v>
      </c>
      <c r="E689" s="52">
        <f t="shared" si="3"/>
        <v>-0.06233151756</v>
      </c>
      <c r="F689" s="53"/>
    </row>
    <row r="690" ht="17.25" customHeight="1">
      <c r="A690" s="47">
        <v>30773.0</v>
      </c>
      <c r="B690" s="26">
        <v>0.003</v>
      </c>
      <c r="C690" s="50">
        <f t="shared" si="1"/>
        <v>150.8626622</v>
      </c>
      <c r="D690" s="51">
        <f t="shared" si="2"/>
        <v>160.4100284</v>
      </c>
      <c r="E690" s="52">
        <f t="shared" si="3"/>
        <v>-0.05951851212</v>
      </c>
      <c r="F690" s="53"/>
    </row>
    <row r="691" ht="17.25" customHeight="1">
      <c r="A691" s="47">
        <v>30803.0</v>
      </c>
      <c r="B691" s="26">
        <v>-0.0519</v>
      </c>
      <c r="C691" s="50">
        <f t="shared" si="1"/>
        <v>143.03289</v>
      </c>
      <c r="D691" s="51">
        <f t="shared" si="2"/>
        <v>160.4100284</v>
      </c>
      <c r="E691" s="52">
        <f t="shared" si="3"/>
        <v>-0.1083295013</v>
      </c>
      <c r="F691" s="53"/>
    </row>
    <row r="692" ht="17.25" customHeight="1">
      <c r="A692" s="47">
        <v>30834.0</v>
      </c>
      <c r="B692" s="26">
        <v>0.0257</v>
      </c>
      <c r="C692" s="50">
        <f t="shared" si="1"/>
        <v>146.7088353</v>
      </c>
      <c r="D692" s="51">
        <f t="shared" si="2"/>
        <v>160.4100284</v>
      </c>
      <c r="E692" s="52">
        <f t="shared" si="3"/>
        <v>-0.08541356952</v>
      </c>
      <c r="F692" s="53"/>
    </row>
    <row r="693" ht="17.25" customHeight="1">
      <c r="A693" s="47">
        <v>30864.0</v>
      </c>
      <c r="B693" s="26">
        <v>-0.0192</v>
      </c>
      <c r="C693" s="50">
        <f t="shared" si="1"/>
        <v>143.8920257</v>
      </c>
      <c r="D693" s="51">
        <f t="shared" si="2"/>
        <v>160.4100284</v>
      </c>
      <c r="E693" s="52">
        <f t="shared" si="3"/>
        <v>-0.102973629</v>
      </c>
      <c r="F693" s="53"/>
    </row>
    <row r="694" ht="17.25" customHeight="1">
      <c r="A694" s="47">
        <v>30895.0</v>
      </c>
      <c r="B694" s="26">
        <v>0.1111</v>
      </c>
      <c r="C694" s="50">
        <f t="shared" si="1"/>
        <v>159.8784297</v>
      </c>
      <c r="D694" s="51">
        <f t="shared" si="2"/>
        <v>160.4100284</v>
      </c>
      <c r="E694" s="52">
        <f t="shared" si="3"/>
        <v>-0.003313999166</v>
      </c>
      <c r="F694" s="53"/>
    </row>
    <row r="695" ht="17.25" customHeight="1">
      <c r="A695" s="47">
        <v>30926.0</v>
      </c>
      <c r="B695" s="26">
        <v>5.99999999999999E-4</v>
      </c>
      <c r="C695" s="50">
        <f t="shared" si="1"/>
        <v>159.9743568</v>
      </c>
      <c r="D695" s="51">
        <f t="shared" si="2"/>
        <v>160.4100284</v>
      </c>
      <c r="E695" s="52">
        <f t="shared" si="3"/>
        <v>-0.002715987566</v>
      </c>
      <c r="F695" s="53"/>
    </row>
    <row r="696" ht="17.25" customHeight="1">
      <c r="A696" s="47">
        <v>30956.0</v>
      </c>
      <c r="B696" s="26">
        <v>0.0016</v>
      </c>
      <c r="C696" s="50">
        <f t="shared" si="1"/>
        <v>160.2303157</v>
      </c>
      <c r="D696" s="51">
        <f t="shared" si="2"/>
        <v>160.4100284</v>
      </c>
      <c r="E696" s="52">
        <f t="shared" si="3"/>
        <v>-0.001120333146</v>
      </c>
      <c r="F696" s="53"/>
    </row>
    <row r="697" ht="17.25" customHeight="1">
      <c r="A697" s="47">
        <v>30987.0</v>
      </c>
      <c r="B697" s="26">
        <v>-0.0103</v>
      </c>
      <c r="C697" s="50">
        <f t="shared" si="1"/>
        <v>158.5799435</v>
      </c>
      <c r="D697" s="51">
        <f t="shared" si="2"/>
        <v>160.4100284</v>
      </c>
      <c r="E697" s="52">
        <f t="shared" si="3"/>
        <v>-0.01140879371</v>
      </c>
      <c r="F697" s="53"/>
    </row>
    <row r="698" ht="17.25" customHeight="1">
      <c r="A698" s="47">
        <v>31017.0</v>
      </c>
      <c r="B698" s="26">
        <v>0.0248</v>
      </c>
      <c r="C698" s="50">
        <f t="shared" si="1"/>
        <v>162.5127261</v>
      </c>
      <c r="D698" s="51">
        <f t="shared" si="2"/>
        <v>162.5127261</v>
      </c>
      <c r="E698" s="52">
        <f t="shared" si="3"/>
        <v>0</v>
      </c>
      <c r="F698" s="53"/>
    </row>
    <row r="699" ht="17.25" customHeight="1">
      <c r="A699" s="47">
        <v>31048.0</v>
      </c>
      <c r="B699" s="26">
        <v>0.0864</v>
      </c>
      <c r="C699" s="50">
        <f t="shared" si="1"/>
        <v>176.5538256</v>
      </c>
      <c r="D699" s="51">
        <f t="shared" si="2"/>
        <v>176.5538256</v>
      </c>
      <c r="E699" s="52">
        <f t="shared" si="3"/>
        <v>0</v>
      </c>
      <c r="F699" s="53"/>
    </row>
    <row r="700" ht="17.25" customHeight="1">
      <c r="A700" s="47">
        <v>31079.0</v>
      </c>
      <c r="B700" s="26">
        <v>0.018</v>
      </c>
      <c r="C700" s="50">
        <f t="shared" si="1"/>
        <v>179.7317945</v>
      </c>
      <c r="D700" s="51">
        <f t="shared" si="2"/>
        <v>179.7317945</v>
      </c>
      <c r="E700" s="52">
        <f t="shared" si="3"/>
        <v>0</v>
      </c>
      <c r="F700" s="53"/>
    </row>
    <row r="701" ht="17.25" customHeight="1">
      <c r="A701" s="47">
        <v>31107.0</v>
      </c>
      <c r="B701" s="26">
        <v>-0.0022</v>
      </c>
      <c r="C701" s="50">
        <f t="shared" si="1"/>
        <v>179.3363845</v>
      </c>
      <c r="D701" s="51">
        <f t="shared" si="2"/>
        <v>179.7317945</v>
      </c>
      <c r="E701" s="52">
        <f t="shared" si="3"/>
        <v>-0.0022</v>
      </c>
      <c r="F701" s="53"/>
    </row>
    <row r="702" ht="17.25" customHeight="1">
      <c r="A702" s="47">
        <v>31138.0</v>
      </c>
      <c r="B702" s="26">
        <v>-0.0024</v>
      </c>
      <c r="C702" s="50">
        <f t="shared" si="1"/>
        <v>178.9059772</v>
      </c>
      <c r="D702" s="51">
        <f t="shared" si="2"/>
        <v>179.7317945</v>
      </c>
      <c r="E702" s="52">
        <f t="shared" si="3"/>
        <v>-0.00459472</v>
      </c>
      <c r="F702" s="53"/>
    </row>
    <row r="703" ht="17.25" customHeight="1">
      <c r="A703" s="47">
        <v>31168.0</v>
      </c>
      <c r="B703" s="26">
        <v>0.0575</v>
      </c>
      <c r="C703" s="50">
        <f t="shared" si="1"/>
        <v>189.1930709</v>
      </c>
      <c r="D703" s="51">
        <f t="shared" si="2"/>
        <v>189.1930709</v>
      </c>
      <c r="E703" s="52">
        <f t="shared" si="3"/>
        <v>0</v>
      </c>
      <c r="F703" s="53"/>
    </row>
    <row r="704" ht="17.25" customHeight="1">
      <c r="A704" s="47">
        <v>31199.0</v>
      </c>
      <c r="B704" s="26">
        <v>0.0182</v>
      </c>
      <c r="C704" s="50">
        <f t="shared" si="1"/>
        <v>192.6363848</v>
      </c>
      <c r="D704" s="51">
        <f t="shared" si="2"/>
        <v>192.6363848</v>
      </c>
      <c r="E704" s="52">
        <f t="shared" si="3"/>
        <v>0</v>
      </c>
      <c r="F704" s="53"/>
    </row>
    <row r="705" ht="17.25" customHeight="1">
      <c r="A705" s="47">
        <v>31229.0</v>
      </c>
      <c r="B705" s="26">
        <v>-0.0012</v>
      </c>
      <c r="C705" s="50">
        <f t="shared" si="1"/>
        <v>192.4052211</v>
      </c>
      <c r="D705" s="51">
        <f t="shared" si="2"/>
        <v>192.6363848</v>
      </c>
      <c r="E705" s="52">
        <f t="shared" si="3"/>
        <v>-0.0012</v>
      </c>
      <c r="F705" s="53"/>
    </row>
    <row r="706" ht="17.25" customHeight="1">
      <c r="A706" s="47">
        <v>31260.0</v>
      </c>
      <c r="B706" s="26">
        <v>-0.0047</v>
      </c>
      <c r="C706" s="50">
        <f t="shared" si="1"/>
        <v>191.5009166</v>
      </c>
      <c r="D706" s="51">
        <f t="shared" si="2"/>
        <v>192.6363848</v>
      </c>
      <c r="E706" s="52">
        <f t="shared" si="3"/>
        <v>-0.00589436</v>
      </c>
      <c r="F706" s="53"/>
    </row>
    <row r="707" ht="17.25" customHeight="1">
      <c r="A707" s="47">
        <v>31291.0</v>
      </c>
      <c r="B707" s="26">
        <v>-0.0394</v>
      </c>
      <c r="C707" s="50">
        <f t="shared" si="1"/>
        <v>183.9557805</v>
      </c>
      <c r="D707" s="51">
        <f t="shared" si="2"/>
        <v>192.6363848</v>
      </c>
      <c r="E707" s="52">
        <f t="shared" si="3"/>
        <v>-0.04506212222</v>
      </c>
      <c r="F707" s="53"/>
    </row>
    <row r="708" ht="17.25" customHeight="1">
      <c r="A708" s="47">
        <v>31321.0</v>
      </c>
      <c r="B708" s="26">
        <v>0.0467</v>
      </c>
      <c r="C708" s="50">
        <f t="shared" si="1"/>
        <v>192.5465154</v>
      </c>
      <c r="D708" s="51">
        <f t="shared" si="2"/>
        <v>192.6363848</v>
      </c>
      <c r="E708" s="52">
        <f t="shared" si="3"/>
        <v>-0.0004665233235</v>
      </c>
      <c r="F708" s="53"/>
    </row>
    <row r="709" ht="17.25" customHeight="1">
      <c r="A709" s="47">
        <v>31352.0</v>
      </c>
      <c r="B709" s="26">
        <v>0.0709</v>
      </c>
      <c r="C709" s="50">
        <f t="shared" si="1"/>
        <v>206.1980634</v>
      </c>
      <c r="D709" s="51">
        <f t="shared" si="2"/>
        <v>206.1980634</v>
      </c>
      <c r="E709" s="52">
        <f t="shared" si="3"/>
        <v>0</v>
      </c>
      <c r="F709" s="53"/>
    </row>
    <row r="710" ht="17.25" customHeight="1">
      <c r="A710" s="47">
        <v>31382.0</v>
      </c>
      <c r="B710" s="26">
        <v>0.0453</v>
      </c>
      <c r="C710" s="50">
        <f t="shared" si="1"/>
        <v>215.5388356</v>
      </c>
      <c r="D710" s="51">
        <f t="shared" si="2"/>
        <v>215.5388356</v>
      </c>
      <c r="E710" s="52">
        <f t="shared" si="3"/>
        <v>0</v>
      </c>
      <c r="F710" s="53"/>
    </row>
    <row r="711" ht="17.25" customHeight="1">
      <c r="A711" s="47">
        <v>31413.0</v>
      </c>
      <c r="B711" s="26">
        <v>0.0121</v>
      </c>
      <c r="C711" s="50">
        <f t="shared" si="1"/>
        <v>218.1468556</v>
      </c>
      <c r="D711" s="51">
        <f t="shared" si="2"/>
        <v>218.1468556</v>
      </c>
      <c r="E711" s="52">
        <f t="shared" si="3"/>
        <v>0</v>
      </c>
      <c r="F711" s="53"/>
    </row>
    <row r="712" ht="17.25" customHeight="1">
      <c r="A712" s="47">
        <v>31444.0</v>
      </c>
      <c r="B712" s="26">
        <v>0.0766</v>
      </c>
      <c r="C712" s="50">
        <f t="shared" si="1"/>
        <v>234.8569047</v>
      </c>
      <c r="D712" s="51">
        <f t="shared" si="2"/>
        <v>234.8569047</v>
      </c>
      <c r="E712" s="52">
        <f t="shared" si="3"/>
        <v>0</v>
      </c>
      <c r="F712" s="53"/>
    </row>
    <row r="713" ht="17.25" customHeight="1">
      <c r="A713" s="47">
        <v>31472.0</v>
      </c>
      <c r="B713" s="26">
        <v>0.0548</v>
      </c>
      <c r="C713" s="50">
        <f t="shared" si="1"/>
        <v>247.7270631</v>
      </c>
      <c r="D713" s="51">
        <f t="shared" si="2"/>
        <v>247.7270631</v>
      </c>
      <c r="E713" s="52">
        <f t="shared" si="3"/>
        <v>0</v>
      </c>
      <c r="F713" s="53"/>
    </row>
    <row r="714" ht="17.25" customHeight="1">
      <c r="A714" s="47">
        <v>31503.0</v>
      </c>
      <c r="B714" s="26">
        <v>-0.0079</v>
      </c>
      <c r="C714" s="50">
        <f t="shared" si="1"/>
        <v>245.7700193</v>
      </c>
      <c r="D714" s="51">
        <f t="shared" si="2"/>
        <v>247.7270631</v>
      </c>
      <c r="E714" s="52">
        <f t="shared" si="3"/>
        <v>-0.0079</v>
      </c>
      <c r="F714" s="53"/>
    </row>
    <row r="715" ht="17.25" customHeight="1">
      <c r="A715" s="47">
        <v>31533.0</v>
      </c>
      <c r="B715" s="26">
        <v>0.0511</v>
      </c>
      <c r="C715" s="50">
        <f t="shared" si="1"/>
        <v>258.3288672</v>
      </c>
      <c r="D715" s="51">
        <f t="shared" si="2"/>
        <v>258.3288672</v>
      </c>
      <c r="E715" s="52">
        <f t="shared" si="3"/>
        <v>0</v>
      </c>
      <c r="F715" s="53"/>
    </row>
    <row r="716" ht="17.25" customHeight="1">
      <c r="A716" s="47">
        <v>31564.0</v>
      </c>
      <c r="B716" s="26">
        <v>0.0155</v>
      </c>
      <c r="C716" s="50">
        <f t="shared" si="1"/>
        <v>262.3329647</v>
      </c>
      <c r="D716" s="51">
        <f t="shared" si="2"/>
        <v>262.3329647</v>
      </c>
      <c r="E716" s="52">
        <f t="shared" si="3"/>
        <v>0</v>
      </c>
      <c r="F716" s="53"/>
    </row>
    <row r="717" ht="17.25" customHeight="1">
      <c r="A717" s="47">
        <v>31594.0</v>
      </c>
      <c r="B717" s="26">
        <v>-0.0593</v>
      </c>
      <c r="C717" s="50">
        <f t="shared" si="1"/>
        <v>246.7766199</v>
      </c>
      <c r="D717" s="51">
        <f t="shared" si="2"/>
        <v>262.3329647</v>
      </c>
      <c r="E717" s="52">
        <f t="shared" si="3"/>
        <v>-0.0593</v>
      </c>
      <c r="F717" s="53"/>
    </row>
    <row r="718" ht="17.25" customHeight="1">
      <c r="A718" s="47">
        <v>31625.0</v>
      </c>
      <c r="B718" s="26">
        <v>0.0653</v>
      </c>
      <c r="C718" s="50">
        <f t="shared" si="1"/>
        <v>262.8911332</v>
      </c>
      <c r="D718" s="51">
        <f t="shared" si="2"/>
        <v>262.8911332</v>
      </c>
      <c r="E718" s="52">
        <f t="shared" si="3"/>
        <v>0</v>
      </c>
      <c r="F718" s="53"/>
    </row>
    <row r="719" ht="17.25" customHeight="1">
      <c r="A719" s="47">
        <v>31656.0</v>
      </c>
      <c r="B719" s="26">
        <v>-0.0815</v>
      </c>
      <c r="C719" s="50">
        <f t="shared" si="1"/>
        <v>241.4655058</v>
      </c>
      <c r="D719" s="51">
        <f t="shared" si="2"/>
        <v>262.8911332</v>
      </c>
      <c r="E719" s="52">
        <f t="shared" si="3"/>
        <v>-0.0815</v>
      </c>
      <c r="F719" s="53"/>
    </row>
    <row r="720" ht="17.25" customHeight="1">
      <c r="A720" s="47">
        <v>31686.0</v>
      </c>
      <c r="B720" s="26">
        <v>0.0512</v>
      </c>
      <c r="C720" s="50">
        <f t="shared" si="1"/>
        <v>253.8285397</v>
      </c>
      <c r="D720" s="51">
        <f t="shared" si="2"/>
        <v>262.8911332</v>
      </c>
      <c r="E720" s="52">
        <f t="shared" si="3"/>
        <v>-0.0344728</v>
      </c>
      <c r="F720" s="53"/>
    </row>
    <row r="721" ht="17.25" customHeight="1">
      <c r="A721" s="47">
        <v>31717.0</v>
      </c>
      <c r="B721" s="26">
        <v>0.0156</v>
      </c>
      <c r="C721" s="50">
        <f t="shared" si="1"/>
        <v>257.7882649</v>
      </c>
      <c r="D721" s="51">
        <f t="shared" si="2"/>
        <v>262.8911332</v>
      </c>
      <c r="E721" s="52">
        <f t="shared" si="3"/>
        <v>-0.01941057568</v>
      </c>
      <c r="F721" s="53"/>
    </row>
    <row r="722" ht="17.25" customHeight="1">
      <c r="A722" s="47">
        <v>31747.0</v>
      </c>
      <c r="B722" s="26">
        <v>-0.0278</v>
      </c>
      <c r="C722" s="50">
        <f t="shared" si="1"/>
        <v>250.6217512</v>
      </c>
      <c r="D722" s="51">
        <f t="shared" si="2"/>
        <v>262.8911332</v>
      </c>
      <c r="E722" s="52">
        <f t="shared" si="3"/>
        <v>-0.04667096168</v>
      </c>
      <c r="F722" s="53"/>
    </row>
    <row r="723" ht="17.25" customHeight="1">
      <c r="A723" s="47">
        <v>31778.0</v>
      </c>
      <c r="B723" s="26">
        <v>0.1289</v>
      </c>
      <c r="C723" s="50">
        <f t="shared" si="1"/>
        <v>282.9268949</v>
      </c>
      <c r="D723" s="51">
        <f t="shared" si="2"/>
        <v>282.9268949</v>
      </c>
      <c r="E723" s="52">
        <f t="shared" si="3"/>
        <v>0</v>
      </c>
      <c r="F723" s="53"/>
    </row>
    <row r="724" ht="17.25" customHeight="1">
      <c r="A724" s="47">
        <v>31809.0</v>
      </c>
      <c r="B724" s="26">
        <v>0.0482</v>
      </c>
      <c r="C724" s="50">
        <f t="shared" si="1"/>
        <v>296.5639712</v>
      </c>
      <c r="D724" s="51">
        <f t="shared" si="2"/>
        <v>296.5639712</v>
      </c>
      <c r="E724" s="52">
        <f t="shared" si="3"/>
        <v>0</v>
      </c>
      <c r="F724" s="53"/>
    </row>
    <row r="725" ht="17.25" customHeight="1">
      <c r="A725" s="47">
        <v>31837.0</v>
      </c>
      <c r="B725" s="26">
        <v>0.0211</v>
      </c>
      <c r="C725" s="50">
        <f t="shared" si="1"/>
        <v>302.821471</v>
      </c>
      <c r="D725" s="51">
        <f t="shared" si="2"/>
        <v>302.821471</v>
      </c>
      <c r="E725" s="52">
        <f t="shared" si="3"/>
        <v>0</v>
      </c>
      <c r="F725" s="53"/>
    </row>
    <row r="726" ht="17.25" customHeight="1">
      <c r="A726" s="47">
        <v>31868.0</v>
      </c>
      <c r="B726" s="26">
        <v>-0.0167</v>
      </c>
      <c r="C726" s="50">
        <f t="shared" si="1"/>
        <v>297.7643524</v>
      </c>
      <c r="D726" s="51">
        <f t="shared" si="2"/>
        <v>302.821471</v>
      </c>
      <c r="E726" s="52">
        <f t="shared" si="3"/>
        <v>-0.0167</v>
      </c>
      <c r="F726" s="53"/>
    </row>
    <row r="727" ht="17.25" customHeight="1">
      <c r="A727" s="47">
        <v>31898.0</v>
      </c>
      <c r="B727" s="26">
        <v>0.0049</v>
      </c>
      <c r="C727" s="50">
        <f t="shared" si="1"/>
        <v>299.2233978</v>
      </c>
      <c r="D727" s="51">
        <f t="shared" si="2"/>
        <v>302.821471</v>
      </c>
      <c r="E727" s="52">
        <f t="shared" si="3"/>
        <v>-0.01188183</v>
      </c>
      <c r="F727" s="53"/>
    </row>
    <row r="728" ht="17.25" customHeight="1">
      <c r="A728" s="47">
        <v>31929.0</v>
      </c>
      <c r="B728" s="26">
        <v>0.0442</v>
      </c>
      <c r="C728" s="50">
        <f t="shared" si="1"/>
        <v>312.449072</v>
      </c>
      <c r="D728" s="51">
        <f t="shared" si="2"/>
        <v>312.449072</v>
      </c>
      <c r="E728" s="52">
        <f t="shared" si="3"/>
        <v>0</v>
      </c>
      <c r="F728" s="53"/>
    </row>
    <row r="729" ht="17.25" customHeight="1">
      <c r="A729" s="47">
        <v>31959.0</v>
      </c>
      <c r="B729" s="26">
        <v>0.0431</v>
      </c>
      <c r="C729" s="50">
        <f t="shared" si="1"/>
        <v>325.915627</v>
      </c>
      <c r="D729" s="51">
        <f t="shared" si="2"/>
        <v>325.915627</v>
      </c>
      <c r="E729" s="52">
        <f t="shared" si="3"/>
        <v>0</v>
      </c>
      <c r="F729" s="53"/>
    </row>
    <row r="730" ht="17.25" customHeight="1">
      <c r="A730" s="47">
        <v>31990.0</v>
      </c>
      <c r="B730" s="26">
        <v>0.0399</v>
      </c>
      <c r="C730" s="50">
        <f t="shared" si="1"/>
        <v>338.9196605</v>
      </c>
      <c r="D730" s="51">
        <f t="shared" si="2"/>
        <v>338.9196605</v>
      </c>
      <c r="E730" s="52">
        <f t="shared" si="3"/>
        <v>0</v>
      </c>
      <c r="F730" s="53"/>
    </row>
    <row r="731" ht="17.25" customHeight="1">
      <c r="A731" s="47">
        <v>32021.0</v>
      </c>
      <c r="B731" s="26">
        <v>-0.0214</v>
      </c>
      <c r="C731" s="50">
        <f t="shared" si="1"/>
        <v>331.6667797</v>
      </c>
      <c r="D731" s="51">
        <f t="shared" si="2"/>
        <v>338.9196605</v>
      </c>
      <c r="E731" s="52">
        <f t="shared" si="3"/>
        <v>-0.0214</v>
      </c>
      <c r="F731" s="53"/>
    </row>
    <row r="732" ht="17.25" customHeight="1">
      <c r="A732" s="47">
        <v>32051.0</v>
      </c>
      <c r="B732" s="26">
        <v>-0.2264</v>
      </c>
      <c r="C732" s="50">
        <f t="shared" si="1"/>
        <v>256.5774208</v>
      </c>
      <c r="D732" s="51">
        <f t="shared" si="2"/>
        <v>338.9196605</v>
      </c>
      <c r="E732" s="52">
        <f t="shared" si="3"/>
        <v>-0.24295504</v>
      </c>
      <c r="F732" s="53"/>
    </row>
    <row r="733" ht="17.25" customHeight="1">
      <c r="A733" s="47">
        <v>32082.0</v>
      </c>
      <c r="B733" s="26">
        <v>-0.0742</v>
      </c>
      <c r="C733" s="50">
        <f t="shared" si="1"/>
        <v>237.5393762</v>
      </c>
      <c r="D733" s="51">
        <f t="shared" si="2"/>
        <v>338.9196605</v>
      </c>
      <c r="E733" s="52">
        <f t="shared" si="3"/>
        <v>-0.299127776</v>
      </c>
      <c r="F733" s="53"/>
    </row>
    <row r="734" ht="17.25" customHeight="1">
      <c r="A734" s="47">
        <v>32112.0</v>
      </c>
      <c r="B734" s="26">
        <v>0.072</v>
      </c>
      <c r="C734" s="50">
        <f t="shared" si="1"/>
        <v>254.6422113</v>
      </c>
      <c r="D734" s="51">
        <f t="shared" si="2"/>
        <v>338.9196605</v>
      </c>
      <c r="E734" s="52">
        <f t="shared" si="3"/>
        <v>-0.2486649759</v>
      </c>
      <c r="F734" s="53"/>
    </row>
    <row r="735" ht="17.25" customHeight="1">
      <c r="A735" s="47">
        <v>32143.0</v>
      </c>
      <c r="B735" s="26">
        <v>0.045</v>
      </c>
      <c r="C735" s="50">
        <f t="shared" si="1"/>
        <v>266.1011108</v>
      </c>
      <c r="D735" s="51">
        <f t="shared" si="2"/>
        <v>338.9196605</v>
      </c>
      <c r="E735" s="52">
        <f t="shared" si="3"/>
        <v>-0.2148548998</v>
      </c>
      <c r="F735" s="53"/>
    </row>
    <row r="736" ht="17.25" customHeight="1">
      <c r="A736" s="47">
        <v>32174.0</v>
      </c>
      <c r="B736" s="26">
        <v>0.0521</v>
      </c>
      <c r="C736" s="50">
        <f t="shared" si="1"/>
        <v>279.9649786</v>
      </c>
      <c r="D736" s="51">
        <f t="shared" si="2"/>
        <v>338.9196605</v>
      </c>
      <c r="E736" s="52">
        <f t="shared" si="3"/>
        <v>-0.1739488401</v>
      </c>
      <c r="F736" s="53"/>
    </row>
    <row r="737" ht="17.25" customHeight="1">
      <c r="A737" s="47">
        <v>32203.0</v>
      </c>
      <c r="B737" s="26">
        <v>-0.0183</v>
      </c>
      <c r="C737" s="50">
        <f t="shared" si="1"/>
        <v>274.8416195</v>
      </c>
      <c r="D737" s="51">
        <f t="shared" si="2"/>
        <v>338.9196605</v>
      </c>
      <c r="E737" s="52">
        <f t="shared" si="3"/>
        <v>-0.1890655763</v>
      </c>
      <c r="F737" s="53"/>
    </row>
    <row r="738" ht="17.25" customHeight="1">
      <c r="A738" s="47">
        <v>32234.0</v>
      </c>
      <c r="B738" s="26">
        <v>0.0102</v>
      </c>
      <c r="C738" s="50">
        <f t="shared" si="1"/>
        <v>277.6450041</v>
      </c>
      <c r="D738" s="51">
        <f t="shared" si="2"/>
        <v>338.9196605</v>
      </c>
      <c r="E738" s="52">
        <f t="shared" si="3"/>
        <v>-0.1807940452</v>
      </c>
      <c r="F738" s="53"/>
    </row>
    <row r="739" ht="17.25" customHeight="1">
      <c r="A739" s="47">
        <v>32264.0</v>
      </c>
      <c r="B739" s="26">
        <v>0.0022</v>
      </c>
      <c r="C739" s="50">
        <f t="shared" si="1"/>
        <v>278.2558231</v>
      </c>
      <c r="D739" s="51">
        <f t="shared" si="2"/>
        <v>338.9196605</v>
      </c>
      <c r="E739" s="52">
        <f t="shared" si="3"/>
        <v>-0.1789917921</v>
      </c>
      <c r="F739" s="53"/>
    </row>
    <row r="740" ht="17.25" customHeight="1">
      <c r="A740" s="47">
        <v>32295.0</v>
      </c>
      <c r="B740" s="26">
        <v>0.0528</v>
      </c>
      <c r="C740" s="50">
        <f t="shared" si="1"/>
        <v>292.9477305</v>
      </c>
      <c r="D740" s="51">
        <f t="shared" si="2"/>
        <v>338.9196605</v>
      </c>
      <c r="E740" s="52">
        <f t="shared" si="3"/>
        <v>-0.1356425587</v>
      </c>
      <c r="F740" s="53"/>
    </row>
    <row r="741" ht="17.25" customHeight="1">
      <c r="A741" s="47">
        <v>32325.0</v>
      </c>
      <c r="B741" s="26">
        <v>-0.0074</v>
      </c>
      <c r="C741" s="50">
        <f t="shared" si="1"/>
        <v>290.7799173</v>
      </c>
      <c r="D741" s="51">
        <f t="shared" si="2"/>
        <v>338.9196605</v>
      </c>
      <c r="E741" s="52">
        <f t="shared" si="3"/>
        <v>-0.1420388038</v>
      </c>
      <c r="F741" s="53"/>
    </row>
    <row r="742" ht="17.25" customHeight="1">
      <c r="A742" s="47">
        <v>32356.0</v>
      </c>
      <c r="B742" s="26">
        <v>-0.0272</v>
      </c>
      <c r="C742" s="50">
        <f t="shared" si="1"/>
        <v>282.8707036</v>
      </c>
      <c r="D742" s="51">
        <f t="shared" si="2"/>
        <v>338.9196605</v>
      </c>
      <c r="E742" s="52">
        <f t="shared" si="3"/>
        <v>-0.1653753483</v>
      </c>
      <c r="F742" s="53"/>
    </row>
    <row r="743" ht="17.25" customHeight="1">
      <c r="A743" s="47">
        <v>32387.0</v>
      </c>
      <c r="B743" s="26">
        <v>0.0392</v>
      </c>
      <c r="C743" s="50">
        <f t="shared" si="1"/>
        <v>293.9592351</v>
      </c>
      <c r="D743" s="51">
        <f t="shared" si="2"/>
        <v>338.9196605</v>
      </c>
      <c r="E743" s="52">
        <f t="shared" si="3"/>
        <v>-0.132658062</v>
      </c>
      <c r="F743" s="53"/>
    </row>
    <row r="744" ht="17.25" customHeight="1">
      <c r="A744" s="47">
        <v>32417.0</v>
      </c>
      <c r="B744" s="26">
        <v>0.0176</v>
      </c>
      <c r="C744" s="50">
        <f t="shared" si="1"/>
        <v>299.1329177</v>
      </c>
      <c r="D744" s="51">
        <f t="shared" si="2"/>
        <v>338.9196605</v>
      </c>
      <c r="E744" s="52">
        <f t="shared" si="3"/>
        <v>-0.1173928439</v>
      </c>
      <c r="F744" s="53"/>
    </row>
    <row r="745" ht="17.25" customHeight="1">
      <c r="A745" s="47">
        <v>32448.0</v>
      </c>
      <c r="B745" s="26">
        <v>-0.0172</v>
      </c>
      <c r="C745" s="50">
        <f t="shared" si="1"/>
        <v>293.9878315</v>
      </c>
      <c r="D745" s="51">
        <f t="shared" si="2"/>
        <v>338.9196605</v>
      </c>
      <c r="E745" s="52">
        <f t="shared" si="3"/>
        <v>-0.132573687</v>
      </c>
      <c r="F745" s="53"/>
    </row>
    <row r="746" ht="17.25" customHeight="1">
      <c r="A746" s="47">
        <v>32478.0</v>
      </c>
      <c r="B746" s="26">
        <v>0.0212</v>
      </c>
      <c r="C746" s="50">
        <f t="shared" si="1"/>
        <v>300.2203735</v>
      </c>
      <c r="D746" s="51">
        <f t="shared" si="2"/>
        <v>338.9196605</v>
      </c>
      <c r="E746" s="52">
        <f t="shared" si="3"/>
        <v>-0.1141842491</v>
      </c>
      <c r="F746" s="53"/>
    </row>
    <row r="747" ht="17.25" customHeight="1">
      <c r="A747" s="47">
        <v>32509.0</v>
      </c>
      <c r="B747" s="26">
        <v>0.0665</v>
      </c>
      <c r="C747" s="50">
        <f t="shared" si="1"/>
        <v>320.1850284</v>
      </c>
      <c r="D747" s="51">
        <f t="shared" si="2"/>
        <v>338.9196605</v>
      </c>
      <c r="E747" s="52">
        <f t="shared" si="3"/>
        <v>-0.05527750169</v>
      </c>
      <c r="F747" s="53"/>
    </row>
    <row r="748" ht="17.25" customHeight="1">
      <c r="A748" s="47">
        <v>32540.0</v>
      </c>
      <c r="B748" s="26">
        <v>-0.0164</v>
      </c>
      <c r="C748" s="50">
        <f t="shared" si="1"/>
        <v>314.9339939</v>
      </c>
      <c r="D748" s="51">
        <f t="shared" si="2"/>
        <v>338.9196605</v>
      </c>
      <c r="E748" s="52">
        <f t="shared" si="3"/>
        <v>-0.07077095067</v>
      </c>
      <c r="F748" s="53"/>
    </row>
    <row r="749" ht="17.25" customHeight="1">
      <c r="A749" s="47">
        <v>32568.0</v>
      </c>
      <c r="B749" s="26">
        <v>0.0224</v>
      </c>
      <c r="C749" s="50">
        <f t="shared" si="1"/>
        <v>321.9885154</v>
      </c>
      <c r="D749" s="51">
        <f t="shared" si="2"/>
        <v>338.9196605</v>
      </c>
      <c r="E749" s="52">
        <f t="shared" si="3"/>
        <v>-0.04995621996</v>
      </c>
      <c r="F749" s="53"/>
    </row>
    <row r="750" ht="17.25" customHeight="1">
      <c r="A750" s="47">
        <v>32599.0</v>
      </c>
      <c r="B750" s="26">
        <v>0.05</v>
      </c>
      <c r="C750" s="50">
        <f t="shared" si="1"/>
        <v>338.0879411</v>
      </c>
      <c r="D750" s="51">
        <f t="shared" si="2"/>
        <v>338.9196605</v>
      </c>
      <c r="E750" s="52">
        <f t="shared" si="3"/>
        <v>-0.002454030959</v>
      </c>
      <c r="F750" s="53"/>
    </row>
    <row r="751" ht="17.25" customHeight="1">
      <c r="A751" s="47">
        <v>32629.0</v>
      </c>
      <c r="B751" s="26">
        <v>0.0414</v>
      </c>
      <c r="C751" s="50">
        <f t="shared" si="1"/>
        <v>352.0847819</v>
      </c>
      <c r="D751" s="51">
        <f t="shared" si="2"/>
        <v>352.0847819</v>
      </c>
      <c r="E751" s="52">
        <f t="shared" si="3"/>
        <v>0</v>
      </c>
      <c r="F751" s="53"/>
    </row>
    <row r="752" ht="17.25" customHeight="1">
      <c r="A752" s="47">
        <v>32660.0</v>
      </c>
      <c r="B752" s="26">
        <v>-0.0064</v>
      </c>
      <c r="C752" s="50">
        <f t="shared" si="1"/>
        <v>349.8314393</v>
      </c>
      <c r="D752" s="51">
        <f t="shared" si="2"/>
        <v>352.0847819</v>
      </c>
      <c r="E752" s="52">
        <f t="shared" si="3"/>
        <v>-0.0064</v>
      </c>
      <c r="F752" s="53"/>
    </row>
    <row r="753" ht="17.25" customHeight="1">
      <c r="A753" s="47">
        <v>32690.0</v>
      </c>
      <c r="B753" s="26">
        <v>0.079</v>
      </c>
      <c r="C753" s="50">
        <f t="shared" si="1"/>
        <v>377.468123</v>
      </c>
      <c r="D753" s="51">
        <f t="shared" si="2"/>
        <v>377.468123</v>
      </c>
      <c r="E753" s="52">
        <f t="shared" si="3"/>
        <v>0</v>
      </c>
      <c r="F753" s="53"/>
    </row>
    <row r="754" ht="17.25" customHeight="1">
      <c r="A754" s="47">
        <v>32721.0</v>
      </c>
      <c r="B754" s="26">
        <v>0.0218</v>
      </c>
      <c r="C754" s="50">
        <f t="shared" si="1"/>
        <v>385.6969281</v>
      </c>
      <c r="D754" s="51">
        <f t="shared" si="2"/>
        <v>385.6969281</v>
      </c>
      <c r="E754" s="52">
        <f t="shared" si="3"/>
        <v>0</v>
      </c>
      <c r="F754" s="53"/>
    </row>
    <row r="755" ht="17.25" customHeight="1">
      <c r="A755" s="47">
        <v>32752.0</v>
      </c>
      <c r="B755" s="26">
        <v>-0.0011</v>
      </c>
      <c r="C755" s="50">
        <f t="shared" si="1"/>
        <v>385.2726615</v>
      </c>
      <c r="D755" s="51">
        <f t="shared" si="2"/>
        <v>385.6969281</v>
      </c>
      <c r="E755" s="52">
        <f t="shared" si="3"/>
        <v>-0.0011</v>
      </c>
      <c r="F755" s="53"/>
    </row>
    <row r="756" ht="17.25" customHeight="1">
      <c r="A756" s="47">
        <v>32782.0</v>
      </c>
      <c r="B756" s="26">
        <v>-0.0299</v>
      </c>
      <c r="C756" s="50">
        <f t="shared" si="1"/>
        <v>373.7530089</v>
      </c>
      <c r="D756" s="51">
        <f t="shared" si="2"/>
        <v>385.6969281</v>
      </c>
      <c r="E756" s="52">
        <f t="shared" si="3"/>
        <v>-0.03096711</v>
      </c>
      <c r="F756" s="53"/>
    </row>
    <row r="757" ht="17.25" customHeight="1">
      <c r="A757" s="47">
        <v>32813.0</v>
      </c>
      <c r="B757" s="26">
        <v>0.0172</v>
      </c>
      <c r="C757" s="50">
        <f t="shared" si="1"/>
        <v>380.1815606</v>
      </c>
      <c r="D757" s="51">
        <f t="shared" si="2"/>
        <v>385.6969281</v>
      </c>
      <c r="E757" s="52">
        <f t="shared" si="3"/>
        <v>-0.01429974429</v>
      </c>
      <c r="F757" s="53"/>
    </row>
    <row r="758" ht="17.25" customHeight="1">
      <c r="A758" s="47">
        <v>32843.0</v>
      </c>
      <c r="B758" s="26">
        <v>0.0177</v>
      </c>
      <c r="C758" s="50">
        <f t="shared" si="1"/>
        <v>386.9107743</v>
      </c>
      <c r="D758" s="51">
        <f t="shared" si="2"/>
        <v>386.9107743</v>
      </c>
      <c r="E758" s="52">
        <f t="shared" si="3"/>
        <v>0</v>
      </c>
      <c r="F758" s="53"/>
    </row>
    <row r="759" ht="17.25" customHeight="1">
      <c r="A759" s="47">
        <v>32874.0</v>
      </c>
      <c r="B759" s="26">
        <v>-0.0728</v>
      </c>
      <c r="C759" s="50">
        <f t="shared" si="1"/>
        <v>358.7436699</v>
      </c>
      <c r="D759" s="51">
        <f t="shared" si="2"/>
        <v>386.9107743</v>
      </c>
      <c r="E759" s="52">
        <f t="shared" si="3"/>
        <v>-0.0728</v>
      </c>
      <c r="F759" s="53"/>
    </row>
    <row r="760" ht="17.25" customHeight="1">
      <c r="A760" s="47">
        <v>32905.0</v>
      </c>
      <c r="B760" s="26">
        <v>0.0168</v>
      </c>
      <c r="C760" s="50">
        <f t="shared" si="1"/>
        <v>364.7705635</v>
      </c>
      <c r="D760" s="51">
        <f t="shared" si="2"/>
        <v>386.9107743</v>
      </c>
      <c r="E760" s="52">
        <f t="shared" si="3"/>
        <v>-0.05722304</v>
      </c>
      <c r="F760" s="53"/>
    </row>
    <row r="761" ht="17.25" customHeight="1">
      <c r="A761" s="47">
        <v>32933.0</v>
      </c>
      <c r="B761" s="26">
        <v>0.0247</v>
      </c>
      <c r="C761" s="50">
        <f t="shared" si="1"/>
        <v>373.7803965</v>
      </c>
      <c r="D761" s="51">
        <f t="shared" si="2"/>
        <v>386.9107743</v>
      </c>
      <c r="E761" s="52">
        <f t="shared" si="3"/>
        <v>-0.03393644909</v>
      </c>
      <c r="F761" s="53"/>
    </row>
    <row r="762" ht="17.25" customHeight="1">
      <c r="A762" s="47">
        <v>32964.0</v>
      </c>
      <c r="B762" s="26">
        <v>-0.0267</v>
      </c>
      <c r="C762" s="50">
        <f t="shared" si="1"/>
        <v>363.8004599</v>
      </c>
      <c r="D762" s="51">
        <f t="shared" si="2"/>
        <v>386.9107743</v>
      </c>
      <c r="E762" s="52">
        <f t="shared" si="3"/>
        <v>-0.0597303459</v>
      </c>
      <c r="F762" s="53"/>
    </row>
    <row r="763" ht="17.25" customHeight="1">
      <c r="A763" s="47">
        <v>32994.0</v>
      </c>
      <c r="B763" s="26">
        <v>0.091</v>
      </c>
      <c r="C763" s="50">
        <f t="shared" si="1"/>
        <v>396.9063017</v>
      </c>
      <c r="D763" s="51">
        <f t="shared" si="2"/>
        <v>396.9063017</v>
      </c>
      <c r="E763" s="52">
        <f t="shared" si="3"/>
        <v>0</v>
      </c>
      <c r="F763" s="53"/>
    </row>
    <row r="764" ht="17.25" customHeight="1">
      <c r="A764" s="47">
        <v>33025.0</v>
      </c>
      <c r="B764" s="26">
        <v>-0.0046</v>
      </c>
      <c r="C764" s="50">
        <f t="shared" si="1"/>
        <v>395.0805327</v>
      </c>
      <c r="D764" s="51">
        <f t="shared" si="2"/>
        <v>396.9063017</v>
      </c>
      <c r="E764" s="52">
        <f t="shared" si="3"/>
        <v>-0.0046</v>
      </c>
      <c r="F764" s="53"/>
    </row>
    <row r="765" ht="17.25" customHeight="1">
      <c r="A765" s="47">
        <v>33055.0</v>
      </c>
      <c r="B765" s="26">
        <v>-0.0122</v>
      </c>
      <c r="C765" s="50">
        <f t="shared" si="1"/>
        <v>390.2605502</v>
      </c>
      <c r="D765" s="51">
        <f t="shared" si="2"/>
        <v>396.9063017</v>
      </c>
      <c r="E765" s="52">
        <f t="shared" si="3"/>
        <v>-0.01674388</v>
      </c>
      <c r="F765" s="53"/>
    </row>
    <row r="766" ht="17.25" customHeight="1">
      <c r="A766" s="47">
        <v>33086.0</v>
      </c>
      <c r="B766" s="26">
        <v>-0.0949</v>
      </c>
      <c r="C766" s="50">
        <f t="shared" si="1"/>
        <v>353.224824</v>
      </c>
      <c r="D766" s="51">
        <f t="shared" si="2"/>
        <v>396.9063017</v>
      </c>
      <c r="E766" s="52">
        <f t="shared" si="3"/>
        <v>-0.1100548858</v>
      </c>
      <c r="F766" s="53"/>
    </row>
    <row r="767" ht="17.25" customHeight="1">
      <c r="A767" s="47">
        <v>33117.0</v>
      </c>
      <c r="B767" s="26">
        <v>-0.0552</v>
      </c>
      <c r="C767" s="50">
        <f t="shared" si="1"/>
        <v>333.7268137</v>
      </c>
      <c r="D767" s="51">
        <f t="shared" si="2"/>
        <v>396.9063017</v>
      </c>
      <c r="E767" s="52">
        <f t="shared" si="3"/>
        <v>-0.1591798561</v>
      </c>
      <c r="F767" s="53"/>
    </row>
    <row r="768" ht="17.25" customHeight="1">
      <c r="A768" s="47">
        <v>33147.0</v>
      </c>
      <c r="B768" s="26">
        <v>-0.0124</v>
      </c>
      <c r="C768" s="50">
        <f t="shared" si="1"/>
        <v>329.5886012</v>
      </c>
      <c r="D768" s="51">
        <f t="shared" si="2"/>
        <v>396.9063017</v>
      </c>
      <c r="E768" s="52">
        <f t="shared" si="3"/>
        <v>-0.1696060259</v>
      </c>
      <c r="F768" s="53"/>
    </row>
    <row r="769" ht="17.25" customHeight="1">
      <c r="A769" s="47">
        <v>33178.0</v>
      </c>
      <c r="B769" s="26">
        <v>0.0692</v>
      </c>
      <c r="C769" s="50">
        <f t="shared" si="1"/>
        <v>352.3961325</v>
      </c>
      <c r="D769" s="51">
        <f t="shared" si="2"/>
        <v>396.9063017</v>
      </c>
      <c r="E769" s="52">
        <f t="shared" si="3"/>
        <v>-0.1121427629</v>
      </c>
      <c r="F769" s="53"/>
    </row>
    <row r="770" ht="17.25" customHeight="1">
      <c r="A770" s="47">
        <v>33208.0</v>
      </c>
      <c r="B770" s="26">
        <v>0.0306</v>
      </c>
      <c r="C770" s="50">
        <f t="shared" si="1"/>
        <v>363.1794541</v>
      </c>
      <c r="D770" s="51">
        <f t="shared" si="2"/>
        <v>396.9063017</v>
      </c>
      <c r="E770" s="52">
        <f t="shared" si="3"/>
        <v>-0.08497433141</v>
      </c>
      <c r="F770" s="53"/>
    </row>
    <row r="771" ht="17.25" customHeight="1">
      <c r="A771" s="47">
        <v>33239.0</v>
      </c>
      <c r="B771" s="26">
        <v>0.0521</v>
      </c>
      <c r="C771" s="50">
        <f t="shared" si="1"/>
        <v>382.1011037</v>
      </c>
      <c r="D771" s="51">
        <f t="shared" si="2"/>
        <v>396.9063017</v>
      </c>
      <c r="E771" s="52">
        <f t="shared" si="3"/>
        <v>-0.03730149408</v>
      </c>
      <c r="F771" s="53"/>
    </row>
    <row r="772" ht="17.25" customHeight="1">
      <c r="A772" s="47">
        <v>33270.0</v>
      </c>
      <c r="B772" s="26">
        <v>0.0767</v>
      </c>
      <c r="C772" s="50">
        <f t="shared" si="1"/>
        <v>411.4082583</v>
      </c>
      <c r="D772" s="51">
        <f t="shared" si="2"/>
        <v>411.4082583</v>
      </c>
      <c r="E772" s="52">
        <f t="shared" si="3"/>
        <v>0</v>
      </c>
      <c r="F772" s="53"/>
    </row>
    <row r="773" ht="17.25" customHeight="1">
      <c r="A773" s="47">
        <v>33298.0</v>
      </c>
      <c r="B773" s="26">
        <v>0.0309</v>
      </c>
      <c r="C773" s="50">
        <f t="shared" si="1"/>
        <v>424.1207735</v>
      </c>
      <c r="D773" s="51">
        <f t="shared" si="2"/>
        <v>424.1207735</v>
      </c>
      <c r="E773" s="52">
        <f t="shared" si="3"/>
        <v>0</v>
      </c>
      <c r="F773" s="53"/>
    </row>
    <row r="774" ht="17.25" customHeight="1">
      <c r="A774" s="47">
        <v>33329.0</v>
      </c>
      <c r="B774" s="26">
        <v>0.0025</v>
      </c>
      <c r="C774" s="50">
        <f t="shared" si="1"/>
        <v>425.1810754</v>
      </c>
      <c r="D774" s="51">
        <f t="shared" si="2"/>
        <v>425.1810754</v>
      </c>
      <c r="E774" s="52">
        <f t="shared" si="3"/>
        <v>0</v>
      </c>
      <c r="F774" s="53"/>
    </row>
    <row r="775" ht="17.25" customHeight="1">
      <c r="A775" s="47">
        <v>33359.0</v>
      </c>
      <c r="B775" s="26">
        <v>0.0412</v>
      </c>
      <c r="C775" s="50">
        <f t="shared" si="1"/>
        <v>442.6985357</v>
      </c>
      <c r="D775" s="51">
        <f t="shared" si="2"/>
        <v>442.6985357</v>
      </c>
      <c r="E775" s="52">
        <f t="shared" si="3"/>
        <v>0</v>
      </c>
      <c r="F775" s="53"/>
    </row>
    <row r="776" ht="17.25" customHeight="1">
      <c r="A776" s="47">
        <v>33390.0</v>
      </c>
      <c r="B776" s="26">
        <v>-0.0452</v>
      </c>
      <c r="C776" s="50">
        <f t="shared" si="1"/>
        <v>422.6885619</v>
      </c>
      <c r="D776" s="51">
        <f t="shared" si="2"/>
        <v>442.6985357</v>
      </c>
      <c r="E776" s="52">
        <f t="shared" si="3"/>
        <v>-0.0452</v>
      </c>
      <c r="F776" s="53"/>
    </row>
    <row r="777" ht="17.25" customHeight="1">
      <c r="A777" s="47">
        <v>33420.0</v>
      </c>
      <c r="B777" s="26">
        <v>0.0473</v>
      </c>
      <c r="C777" s="50">
        <f t="shared" si="1"/>
        <v>442.6817309</v>
      </c>
      <c r="D777" s="51">
        <f t="shared" si="2"/>
        <v>442.6985357</v>
      </c>
      <c r="E777" s="52">
        <f t="shared" si="3"/>
        <v>-0.00003796</v>
      </c>
      <c r="F777" s="53"/>
    </row>
    <row r="778" ht="17.25" customHeight="1">
      <c r="A778" s="47">
        <v>33451.0</v>
      </c>
      <c r="B778" s="26">
        <v>0.0278</v>
      </c>
      <c r="C778" s="50">
        <f t="shared" si="1"/>
        <v>454.988283</v>
      </c>
      <c r="D778" s="51">
        <f t="shared" si="2"/>
        <v>454.988283</v>
      </c>
      <c r="E778" s="52">
        <f t="shared" si="3"/>
        <v>0</v>
      </c>
      <c r="F778" s="53"/>
    </row>
    <row r="779" ht="17.25" customHeight="1">
      <c r="A779" s="47">
        <v>33482.0</v>
      </c>
      <c r="B779" s="26">
        <v>-0.0113</v>
      </c>
      <c r="C779" s="50">
        <f t="shared" si="1"/>
        <v>449.8469154</v>
      </c>
      <c r="D779" s="51">
        <f t="shared" si="2"/>
        <v>454.988283</v>
      </c>
      <c r="E779" s="52">
        <f t="shared" si="3"/>
        <v>-0.0113</v>
      </c>
      <c r="F779" s="53"/>
    </row>
    <row r="780" ht="17.25" customHeight="1">
      <c r="A780" s="47">
        <v>33512.0</v>
      </c>
      <c r="B780" s="26">
        <v>0.0171</v>
      </c>
      <c r="C780" s="50">
        <f t="shared" si="1"/>
        <v>457.5392977</v>
      </c>
      <c r="D780" s="51">
        <f t="shared" si="2"/>
        <v>457.5392977</v>
      </c>
      <c r="E780" s="52">
        <f t="shared" si="3"/>
        <v>0</v>
      </c>
      <c r="F780" s="53"/>
    </row>
    <row r="781" ht="17.25" customHeight="1">
      <c r="A781" s="47">
        <v>33543.0</v>
      </c>
      <c r="B781" s="26">
        <v>-0.038</v>
      </c>
      <c r="C781" s="50">
        <f t="shared" si="1"/>
        <v>440.1528044</v>
      </c>
      <c r="D781" s="51">
        <f t="shared" si="2"/>
        <v>457.5392977</v>
      </c>
      <c r="E781" s="52">
        <f t="shared" si="3"/>
        <v>-0.038</v>
      </c>
      <c r="F781" s="53"/>
    </row>
    <row r="782" ht="17.25" customHeight="1">
      <c r="A782" s="47">
        <v>33573.0</v>
      </c>
      <c r="B782" s="26">
        <v>0.1122</v>
      </c>
      <c r="C782" s="50">
        <f t="shared" si="1"/>
        <v>489.537949</v>
      </c>
      <c r="D782" s="51">
        <f t="shared" si="2"/>
        <v>489.537949</v>
      </c>
      <c r="E782" s="52">
        <f t="shared" si="3"/>
        <v>0</v>
      </c>
      <c r="F782" s="53"/>
    </row>
    <row r="783" ht="17.25" customHeight="1">
      <c r="A783" s="47">
        <v>33604.0</v>
      </c>
      <c r="B783" s="26">
        <v>-0.0025</v>
      </c>
      <c r="C783" s="50">
        <f t="shared" si="1"/>
        <v>488.3141041</v>
      </c>
      <c r="D783" s="51">
        <f t="shared" si="2"/>
        <v>489.537949</v>
      </c>
      <c r="E783" s="52">
        <f t="shared" si="3"/>
        <v>-0.0025</v>
      </c>
      <c r="F783" s="53"/>
    </row>
    <row r="784" ht="17.25" customHeight="1">
      <c r="A784" s="47">
        <v>33635.0</v>
      </c>
      <c r="B784" s="26">
        <v>0.0137</v>
      </c>
      <c r="C784" s="50">
        <f t="shared" si="1"/>
        <v>495.0040074</v>
      </c>
      <c r="D784" s="51">
        <f t="shared" si="2"/>
        <v>495.0040074</v>
      </c>
      <c r="E784" s="52">
        <f t="shared" si="3"/>
        <v>0</v>
      </c>
      <c r="F784" s="53"/>
    </row>
    <row r="785" ht="17.25" customHeight="1">
      <c r="A785" s="47">
        <v>33664.0</v>
      </c>
      <c r="B785" s="26">
        <v>-0.0232</v>
      </c>
      <c r="C785" s="50">
        <f t="shared" si="1"/>
        <v>483.5199144</v>
      </c>
      <c r="D785" s="51">
        <f t="shared" si="2"/>
        <v>495.0040074</v>
      </c>
      <c r="E785" s="52">
        <f t="shared" si="3"/>
        <v>-0.0232</v>
      </c>
      <c r="F785" s="53"/>
    </row>
    <row r="786" ht="17.25" customHeight="1">
      <c r="A786" s="47">
        <v>33695.0</v>
      </c>
      <c r="B786" s="26">
        <v>0.0139</v>
      </c>
      <c r="C786" s="50">
        <f t="shared" si="1"/>
        <v>490.2408412</v>
      </c>
      <c r="D786" s="51">
        <f t="shared" si="2"/>
        <v>495.0040074</v>
      </c>
      <c r="E786" s="52">
        <f t="shared" si="3"/>
        <v>-0.00962248</v>
      </c>
      <c r="F786" s="53"/>
    </row>
    <row r="787" ht="17.25" customHeight="1">
      <c r="A787" s="47">
        <v>33725.0</v>
      </c>
      <c r="B787" s="26">
        <v>0.0058</v>
      </c>
      <c r="C787" s="50">
        <f t="shared" si="1"/>
        <v>493.0842381</v>
      </c>
      <c r="D787" s="51">
        <f t="shared" si="2"/>
        <v>495.0040074</v>
      </c>
      <c r="E787" s="52">
        <f t="shared" si="3"/>
        <v>-0.003878290384</v>
      </c>
      <c r="F787" s="53"/>
    </row>
    <row r="788" ht="17.25" customHeight="1">
      <c r="A788" s="47">
        <v>33756.0</v>
      </c>
      <c r="B788" s="26">
        <v>-0.0202</v>
      </c>
      <c r="C788" s="50">
        <f t="shared" si="1"/>
        <v>483.1239365</v>
      </c>
      <c r="D788" s="51">
        <f t="shared" si="2"/>
        <v>495.0040074</v>
      </c>
      <c r="E788" s="52">
        <f t="shared" si="3"/>
        <v>-0.02399994892</v>
      </c>
      <c r="F788" s="53"/>
    </row>
    <row r="789" ht="17.25" customHeight="1">
      <c r="A789" s="47">
        <v>33786.0</v>
      </c>
      <c r="B789" s="26">
        <v>0.0408</v>
      </c>
      <c r="C789" s="50">
        <f t="shared" si="1"/>
        <v>502.8353931</v>
      </c>
      <c r="D789" s="51">
        <f t="shared" si="2"/>
        <v>502.8353931</v>
      </c>
      <c r="E789" s="52">
        <f t="shared" si="3"/>
        <v>0</v>
      </c>
      <c r="F789" s="53"/>
    </row>
    <row r="790" ht="17.25" customHeight="1">
      <c r="A790" s="47">
        <v>33817.0</v>
      </c>
      <c r="B790" s="26">
        <v>-0.0212</v>
      </c>
      <c r="C790" s="50">
        <f t="shared" si="1"/>
        <v>492.1752828</v>
      </c>
      <c r="D790" s="51">
        <f t="shared" si="2"/>
        <v>502.8353931</v>
      </c>
      <c r="E790" s="52">
        <f t="shared" si="3"/>
        <v>-0.0212</v>
      </c>
      <c r="F790" s="53"/>
    </row>
    <row r="791" ht="17.25" customHeight="1">
      <c r="A791" s="47">
        <v>33848.0</v>
      </c>
      <c r="B791" s="26">
        <v>0.0145</v>
      </c>
      <c r="C791" s="50">
        <f t="shared" si="1"/>
        <v>499.3118244</v>
      </c>
      <c r="D791" s="51">
        <f t="shared" si="2"/>
        <v>502.8353931</v>
      </c>
      <c r="E791" s="52">
        <f t="shared" si="3"/>
        <v>-0.0070074</v>
      </c>
      <c r="F791" s="53"/>
    </row>
    <row r="792" ht="17.25" customHeight="1">
      <c r="A792" s="47">
        <v>33878.0</v>
      </c>
      <c r="B792" s="26">
        <v>0.0125</v>
      </c>
      <c r="C792" s="50">
        <f t="shared" si="1"/>
        <v>505.5532222</v>
      </c>
      <c r="D792" s="51">
        <f t="shared" si="2"/>
        <v>505.5532222</v>
      </c>
      <c r="E792" s="52">
        <f t="shared" si="3"/>
        <v>0</v>
      </c>
      <c r="F792" s="53"/>
    </row>
    <row r="793" ht="17.25" customHeight="1">
      <c r="A793" s="47">
        <v>33909.0</v>
      </c>
      <c r="B793" s="26">
        <v>0.0436</v>
      </c>
      <c r="C793" s="50">
        <f t="shared" si="1"/>
        <v>527.5953426</v>
      </c>
      <c r="D793" s="51">
        <f t="shared" si="2"/>
        <v>527.5953426</v>
      </c>
      <c r="E793" s="52">
        <f t="shared" si="3"/>
        <v>0</v>
      </c>
      <c r="F793" s="53"/>
    </row>
    <row r="794" ht="17.25" customHeight="1">
      <c r="A794" s="47">
        <v>33939.0</v>
      </c>
      <c r="B794" s="26">
        <v>0.0181</v>
      </c>
      <c r="C794" s="50">
        <f t="shared" si="1"/>
        <v>537.1448183</v>
      </c>
      <c r="D794" s="51">
        <f t="shared" si="2"/>
        <v>537.1448183</v>
      </c>
      <c r="E794" s="52">
        <f t="shared" si="3"/>
        <v>0</v>
      </c>
      <c r="F794" s="53"/>
    </row>
    <row r="795" ht="17.25" customHeight="1">
      <c r="A795" s="47">
        <v>33970.0</v>
      </c>
      <c r="B795" s="26">
        <v>0.0116</v>
      </c>
      <c r="C795" s="50">
        <f t="shared" si="1"/>
        <v>543.3756982</v>
      </c>
      <c r="D795" s="51">
        <f t="shared" si="2"/>
        <v>543.3756982</v>
      </c>
      <c r="E795" s="52">
        <f t="shared" si="3"/>
        <v>0</v>
      </c>
      <c r="F795" s="53"/>
    </row>
    <row r="796" ht="17.25" customHeight="1">
      <c r="A796" s="47">
        <v>34001.0</v>
      </c>
      <c r="B796" s="26">
        <v>0.0034</v>
      </c>
      <c r="C796" s="50">
        <f t="shared" si="1"/>
        <v>545.2231756</v>
      </c>
      <c r="D796" s="51">
        <f t="shared" si="2"/>
        <v>545.2231756</v>
      </c>
      <c r="E796" s="52">
        <f t="shared" si="3"/>
        <v>0</v>
      </c>
      <c r="F796" s="53"/>
    </row>
    <row r="797" ht="17.25" customHeight="1">
      <c r="A797" s="47">
        <v>34029.0</v>
      </c>
      <c r="B797" s="26">
        <v>0.0255</v>
      </c>
      <c r="C797" s="50">
        <f t="shared" si="1"/>
        <v>559.1263666</v>
      </c>
      <c r="D797" s="51">
        <f t="shared" si="2"/>
        <v>559.1263666</v>
      </c>
      <c r="E797" s="52">
        <f t="shared" si="3"/>
        <v>0</v>
      </c>
      <c r="F797" s="53"/>
    </row>
    <row r="798" ht="17.25" customHeight="1">
      <c r="A798" s="47">
        <v>34060.0</v>
      </c>
      <c r="B798" s="26">
        <v>-0.0281</v>
      </c>
      <c r="C798" s="50">
        <f t="shared" si="1"/>
        <v>543.4149157</v>
      </c>
      <c r="D798" s="51">
        <f t="shared" si="2"/>
        <v>559.1263666</v>
      </c>
      <c r="E798" s="52">
        <f t="shared" si="3"/>
        <v>-0.0281</v>
      </c>
      <c r="F798" s="53"/>
    </row>
    <row r="799" ht="17.25" customHeight="1">
      <c r="A799" s="47">
        <v>34090.0</v>
      </c>
      <c r="B799" s="26">
        <v>0.0311</v>
      </c>
      <c r="C799" s="50">
        <f t="shared" si="1"/>
        <v>560.3151196</v>
      </c>
      <c r="D799" s="51">
        <f t="shared" si="2"/>
        <v>560.3151196</v>
      </c>
      <c r="E799" s="52">
        <f t="shared" si="3"/>
        <v>0</v>
      </c>
      <c r="F799" s="53"/>
    </row>
    <row r="800" ht="17.25" customHeight="1">
      <c r="A800" s="47">
        <v>34121.0</v>
      </c>
      <c r="B800" s="26">
        <v>0.0056</v>
      </c>
      <c r="C800" s="50">
        <f t="shared" si="1"/>
        <v>563.4528842</v>
      </c>
      <c r="D800" s="51">
        <f t="shared" si="2"/>
        <v>563.4528842</v>
      </c>
      <c r="E800" s="52">
        <f t="shared" si="3"/>
        <v>0</v>
      </c>
      <c r="F800" s="53"/>
    </row>
    <row r="801" ht="17.25" customHeight="1">
      <c r="A801" s="47">
        <v>34151.0</v>
      </c>
      <c r="B801" s="26">
        <v>-0.001</v>
      </c>
      <c r="C801" s="50">
        <f t="shared" si="1"/>
        <v>562.8894314</v>
      </c>
      <c r="D801" s="51">
        <f t="shared" si="2"/>
        <v>563.4528842</v>
      </c>
      <c r="E801" s="52">
        <f t="shared" si="3"/>
        <v>-0.001</v>
      </c>
      <c r="F801" s="53"/>
    </row>
    <row r="802" ht="17.25" customHeight="1">
      <c r="A802" s="47">
        <v>34182.0</v>
      </c>
      <c r="B802" s="26">
        <v>0.0396</v>
      </c>
      <c r="C802" s="50">
        <f t="shared" si="1"/>
        <v>585.1798528</v>
      </c>
      <c r="D802" s="51">
        <f t="shared" si="2"/>
        <v>585.1798528</v>
      </c>
      <c r="E802" s="52">
        <f t="shared" si="3"/>
        <v>0</v>
      </c>
      <c r="F802" s="53"/>
    </row>
    <row r="803" ht="17.25" customHeight="1">
      <c r="A803" s="47">
        <v>34213.0</v>
      </c>
      <c r="B803" s="26">
        <v>0.0014</v>
      </c>
      <c r="C803" s="50">
        <f t="shared" si="1"/>
        <v>585.9991046</v>
      </c>
      <c r="D803" s="51">
        <f t="shared" si="2"/>
        <v>585.9991046</v>
      </c>
      <c r="E803" s="52">
        <f t="shared" si="3"/>
        <v>0</v>
      </c>
      <c r="F803" s="53"/>
    </row>
    <row r="804" ht="17.25" customHeight="1">
      <c r="A804" s="47">
        <v>34243.0</v>
      </c>
      <c r="B804" s="26">
        <v>0.0163</v>
      </c>
      <c r="C804" s="50">
        <f t="shared" si="1"/>
        <v>595.55089</v>
      </c>
      <c r="D804" s="51">
        <f t="shared" si="2"/>
        <v>595.55089</v>
      </c>
      <c r="E804" s="52">
        <f t="shared" si="3"/>
        <v>0</v>
      </c>
      <c r="F804" s="53"/>
    </row>
    <row r="805" ht="17.25" customHeight="1">
      <c r="A805" s="47">
        <v>34274.0</v>
      </c>
      <c r="B805" s="26">
        <v>-0.0164</v>
      </c>
      <c r="C805" s="50">
        <f t="shared" si="1"/>
        <v>585.7838554</v>
      </c>
      <c r="D805" s="51">
        <f t="shared" si="2"/>
        <v>595.55089</v>
      </c>
      <c r="E805" s="52">
        <f t="shared" si="3"/>
        <v>-0.0164</v>
      </c>
      <c r="F805" s="53"/>
    </row>
    <row r="806" ht="17.25" customHeight="1">
      <c r="A806" s="47">
        <v>34304.0</v>
      </c>
      <c r="B806" s="26">
        <v>0.0188</v>
      </c>
      <c r="C806" s="50">
        <f t="shared" si="1"/>
        <v>596.7965919</v>
      </c>
      <c r="D806" s="51">
        <f t="shared" si="2"/>
        <v>596.7965919</v>
      </c>
      <c r="E806" s="52">
        <f t="shared" si="3"/>
        <v>0</v>
      </c>
      <c r="F806" s="53"/>
    </row>
    <row r="807" ht="17.25" customHeight="1">
      <c r="A807" s="47">
        <v>34335.0</v>
      </c>
      <c r="B807" s="26">
        <v>0.0312</v>
      </c>
      <c r="C807" s="50">
        <f t="shared" si="1"/>
        <v>615.4166456</v>
      </c>
      <c r="D807" s="51">
        <f t="shared" si="2"/>
        <v>615.4166456</v>
      </c>
      <c r="E807" s="52">
        <f t="shared" si="3"/>
        <v>0</v>
      </c>
      <c r="F807" s="53"/>
    </row>
    <row r="808" ht="17.25" customHeight="1">
      <c r="A808" s="47">
        <v>34366.0</v>
      </c>
      <c r="B808" s="26">
        <v>-0.0234</v>
      </c>
      <c r="C808" s="50">
        <f t="shared" si="1"/>
        <v>601.0158961</v>
      </c>
      <c r="D808" s="51">
        <f t="shared" si="2"/>
        <v>615.4166456</v>
      </c>
      <c r="E808" s="52">
        <f t="shared" si="3"/>
        <v>-0.0234</v>
      </c>
      <c r="F808" s="53"/>
    </row>
    <row r="809" ht="17.25" customHeight="1">
      <c r="A809" s="47">
        <v>34394.0</v>
      </c>
      <c r="B809" s="26">
        <v>-0.0451</v>
      </c>
      <c r="C809" s="50">
        <f t="shared" si="1"/>
        <v>573.9100792</v>
      </c>
      <c r="D809" s="51">
        <f t="shared" si="2"/>
        <v>615.4166456</v>
      </c>
      <c r="E809" s="52">
        <f t="shared" si="3"/>
        <v>-0.06744466</v>
      </c>
      <c r="F809" s="53"/>
    </row>
    <row r="810" ht="17.25" customHeight="1">
      <c r="A810" s="47">
        <v>34425.0</v>
      </c>
      <c r="B810" s="26">
        <v>0.0095</v>
      </c>
      <c r="C810" s="50">
        <f t="shared" si="1"/>
        <v>579.3622249</v>
      </c>
      <c r="D810" s="51">
        <f t="shared" si="2"/>
        <v>615.4166456</v>
      </c>
      <c r="E810" s="52">
        <f t="shared" si="3"/>
        <v>-0.05858538427</v>
      </c>
      <c r="F810" s="53"/>
    </row>
    <row r="811" ht="17.25" customHeight="1">
      <c r="A811" s="47">
        <v>34455.0</v>
      </c>
      <c r="B811" s="26">
        <v>0.0089</v>
      </c>
      <c r="C811" s="50">
        <f t="shared" si="1"/>
        <v>584.5185487</v>
      </c>
      <c r="D811" s="51">
        <f t="shared" si="2"/>
        <v>615.4166456</v>
      </c>
      <c r="E811" s="52">
        <f t="shared" si="3"/>
        <v>-0.05020679419</v>
      </c>
      <c r="F811" s="53"/>
    </row>
    <row r="812" ht="17.25" customHeight="1">
      <c r="A812" s="47">
        <v>34486.0</v>
      </c>
      <c r="B812" s="26">
        <v>-0.0272</v>
      </c>
      <c r="C812" s="50">
        <f t="shared" si="1"/>
        <v>568.6196442</v>
      </c>
      <c r="D812" s="51">
        <f t="shared" si="2"/>
        <v>615.4166456</v>
      </c>
      <c r="E812" s="52">
        <f t="shared" si="3"/>
        <v>-0.07604116939</v>
      </c>
      <c r="F812" s="53"/>
    </row>
    <row r="813" ht="17.25" customHeight="1">
      <c r="A813" s="47">
        <v>34516.0</v>
      </c>
      <c r="B813" s="26">
        <v>0.031</v>
      </c>
      <c r="C813" s="50">
        <f t="shared" si="1"/>
        <v>586.2468532</v>
      </c>
      <c r="D813" s="51">
        <f t="shared" si="2"/>
        <v>615.4166456</v>
      </c>
      <c r="E813" s="52">
        <f t="shared" si="3"/>
        <v>-0.04739844564</v>
      </c>
      <c r="F813" s="53"/>
    </row>
    <row r="814" ht="17.25" customHeight="1">
      <c r="A814" s="47">
        <v>34547.0</v>
      </c>
      <c r="B814" s="26">
        <v>0.0438</v>
      </c>
      <c r="C814" s="50">
        <f t="shared" si="1"/>
        <v>611.9244653</v>
      </c>
      <c r="D814" s="51">
        <f t="shared" si="2"/>
        <v>615.4166456</v>
      </c>
      <c r="E814" s="52">
        <f t="shared" si="3"/>
        <v>-0.005674497558</v>
      </c>
      <c r="F814" s="53"/>
    </row>
    <row r="815" ht="17.25" customHeight="1">
      <c r="A815" s="47">
        <v>34578.0</v>
      </c>
      <c r="B815" s="26">
        <v>-0.0194</v>
      </c>
      <c r="C815" s="50">
        <f t="shared" si="1"/>
        <v>600.0531307</v>
      </c>
      <c r="D815" s="51">
        <f t="shared" si="2"/>
        <v>615.4166456</v>
      </c>
      <c r="E815" s="52">
        <f t="shared" si="3"/>
        <v>-0.02496441231</v>
      </c>
      <c r="F815" s="53"/>
    </row>
    <row r="816" ht="17.25" customHeight="1">
      <c r="A816" s="47">
        <v>34608.0</v>
      </c>
      <c r="B816" s="26">
        <v>0.0172</v>
      </c>
      <c r="C816" s="50">
        <f t="shared" si="1"/>
        <v>610.3740446</v>
      </c>
      <c r="D816" s="51">
        <f t="shared" si="2"/>
        <v>615.4166456</v>
      </c>
      <c r="E816" s="52">
        <f t="shared" si="3"/>
        <v>-0.008193800197</v>
      </c>
      <c r="F816" s="53"/>
    </row>
    <row r="817" ht="17.25" customHeight="1">
      <c r="A817" s="47">
        <v>34639.0</v>
      </c>
      <c r="B817" s="26">
        <v>-0.0367</v>
      </c>
      <c r="C817" s="50">
        <f t="shared" si="1"/>
        <v>587.9733171</v>
      </c>
      <c r="D817" s="51">
        <f t="shared" si="2"/>
        <v>615.4166456</v>
      </c>
      <c r="E817" s="52">
        <f t="shared" si="3"/>
        <v>-0.04459308773</v>
      </c>
      <c r="F817" s="53"/>
    </row>
    <row r="818" ht="17.25" customHeight="1">
      <c r="A818" s="47">
        <v>34669.0</v>
      </c>
      <c r="B818" s="26">
        <v>0.013</v>
      </c>
      <c r="C818" s="50">
        <f t="shared" si="1"/>
        <v>595.6169702</v>
      </c>
      <c r="D818" s="51">
        <f t="shared" si="2"/>
        <v>615.4166456</v>
      </c>
      <c r="E818" s="52">
        <f t="shared" si="3"/>
        <v>-0.03217279787</v>
      </c>
      <c r="F818" s="53"/>
    </row>
    <row r="819" ht="17.25" customHeight="1">
      <c r="A819" s="47">
        <v>34700.0</v>
      </c>
      <c r="B819" s="26">
        <v>0.0222</v>
      </c>
      <c r="C819" s="50">
        <f t="shared" si="1"/>
        <v>608.839667</v>
      </c>
      <c r="D819" s="51">
        <f t="shared" si="2"/>
        <v>615.4166456</v>
      </c>
      <c r="E819" s="52">
        <f t="shared" si="3"/>
        <v>-0.01068703398</v>
      </c>
      <c r="F819" s="53"/>
    </row>
    <row r="820" ht="17.25" customHeight="1">
      <c r="A820" s="47">
        <v>34731.0</v>
      </c>
      <c r="B820" s="26">
        <v>0.0403</v>
      </c>
      <c r="C820" s="50">
        <f t="shared" si="1"/>
        <v>633.3759056</v>
      </c>
      <c r="D820" s="51">
        <f t="shared" si="2"/>
        <v>633.3759056</v>
      </c>
      <c r="E820" s="52">
        <f t="shared" si="3"/>
        <v>0</v>
      </c>
      <c r="F820" s="53"/>
    </row>
    <row r="821" ht="17.25" customHeight="1">
      <c r="A821" s="47">
        <v>34759.0</v>
      </c>
      <c r="B821" s="26">
        <v>0.0265</v>
      </c>
      <c r="C821" s="50">
        <f t="shared" si="1"/>
        <v>650.1603671</v>
      </c>
      <c r="D821" s="51">
        <f t="shared" si="2"/>
        <v>650.1603671</v>
      </c>
      <c r="E821" s="52">
        <f t="shared" si="3"/>
        <v>0</v>
      </c>
      <c r="F821" s="53"/>
    </row>
    <row r="822" ht="17.25" customHeight="1">
      <c r="A822" s="47">
        <v>34790.0</v>
      </c>
      <c r="B822" s="26">
        <v>0.0255</v>
      </c>
      <c r="C822" s="50">
        <f t="shared" si="1"/>
        <v>666.7394564</v>
      </c>
      <c r="D822" s="51">
        <f t="shared" si="2"/>
        <v>666.7394564</v>
      </c>
      <c r="E822" s="52">
        <f t="shared" si="3"/>
        <v>0</v>
      </c>
      <c r="F822" s="53"/>
    </row>
    <row r="823" ht="17.25" customHeight="1">
      <c r="A823" s="47">
        <v>34820.0</v>
      </c>
      <c r="B823" s="26">
        <v>0.0344</v>
      </c>
      <c r="C823" s="50">
        <f t="shared" si="1"/>
        <v>689.6752937</v>
      </c>
      <c r="D823" s="51">
        <f t="shared" si="2"/>
        <v>689.6752937</v>
      </c>
      <c r="E823" s="52">
        <f t="shared" si="3"/>
        <v>0</v>
      </c>
      <c r="F823" s="53"/>
    </row>
    <row r="824" ht="17.25" customHeight="1">
      <c r="A824" s="47">
        <v>34851.0</v>
      </c>
      <c r="B824" s="26">
        <v>0.0319</v>
      </c>
      <c r="C824" s="50">
        <f t="shared" si="1"/>
        <v>711.6759356</v>
      </c>
      <c r="D824" s="51">
        <f t="shared" si="2"/>
        <v>711.6759356</v>
      </c>
      <c r="E824" s="52">
        <f t="shared" si="3"/>
        <v>0</v>
      </c>
      <c r="F824" s="53"/>
    </row>
    <row r="825" ht="17.25" customHeight="1">
      <c r="A825" s="47">
        <v>34881.0</v>
      </c>
      <c r="B825" s="26">
        <v>0.0417</v>
      </c>
      <c r="C825" s="50">
        <f t="shared" si="1"/>
        <v>741.3528221</v>
      </c>
      <c r="D825" s="51">
        <f t="shared" si="2"/>
        <v>741.3528221</v>
      </c>
      <c r="E825" s="52">
        <f t="shared" si="3"/>
        <v>0</v>
      </c>
      <c r="F825" s="53"/>
    </row>
    <row r="826" ht="17.25" customHeight="1">
      <c r="A826" s="47">
        <v>34912.0</v>
      </c>
      <c r="B826" s="26">
        <v>0.0102</v>
      </c>
      <c r="C826" s="50">
        <f t="shared" si="1"/>
        <v>748.9146209</v>
      </c>
      <c r="D826" s="51">
        <f t="shared" si="2"/>
        <v>748.9146209</v>
      </c>
      <c r="E826" s="52">
        <f t="shared" si="3"/>
        <v>0</v>
      </c>
      <c r="F826" s="53"/>
    </row>
    <row r="827" ht="17.25" customHeight="1">
      <c r="A827" s="47">
        <v>34943.0</v>
      </c>
      <c r="B827" s="26">
        <v>0.0378</v>
      </c>
      <c r="C827" s="50">
        <f t="shared" si="1"/>
        <v>777.2235936</v>
      </c>
      <c r="D827" s="51">
        <f t="shared" si="2"/>
        <v>777.2235936</v>
      </c>
      <c r="E827" s="52">
        <f t="shared" si="3"/>
        <v>0</v>
      </c>
      <c r="F827" s="53"/>
    </row>
    <row r="828" ht="17.25" customHeight="1">
      <c r="A828" s="47">
        <v>34973.0</v>
      </c>
      <c r="B828" s="26">
        <v>-0.0105</v>
      </c>
      <c r="C828" s="50">
        <f t="shared" si="1"/>
        <v>769.0627458</v>
      </c>
      <c r="D828" s="51">
        <f t="shared" si="2"/>
        <v>777.2235936</v>
      </c>
      <c r="E828" s="52">
        <f t="shared" si="3"/>
        <v>-0.0105</v>
      </c>
      <c r="F828" s="53"/>
    </row>
    <row r="829" ht="17.25" customHeight="1">
      <c r="A829" s="47">
        <v>35004.0</v>
      </c>
      <c r="B829" s="26">
        <v>0.0438</v>
      </c>
      <c r="C829" s="50">
        <f t="shared" si="1"/>
        <v>802.7476941</v>
      </c>
      <c r="D829" s="51">
        <f t="shared" si="2"/>
        <v>802.7476941</v>
      </c>
      <c r="E829" s="52">
        <f t="shared" si="3"/>
        <v>0</v>
      </c>
      <c r="F829" s="53"/>
    </row>
    <row r="830" ht="17.25" customHeight="1">
      <c r="A830" s="47">
        <v>35034.0</v>
      </c>
      <c r="B830" s="26">
        <v>0.0152</v>
      </c>
      <c r="C830" s="50">
        <f t="shared" si="1"/>
        <v>814.949459</v>
      </c>
      <c r="D830" s="51">
        <f t="shared" si="2"/>
        <v>814.949459</v>
      </c>
      <c r="E830" s="52">
        <f t="shared" si="3"/>
        <v>0</v>
      </c>
      <c r="F830" s="53"/>
    </row>
    <row r="831" ht="17.25" customHeight="1">
      <c r="A831" s="47">
        <v>35065.0</v>
      </c>
      <c r="B831" s="26">
        <v>0.0269</v>
      </c>
      <c r="C831" s="50">
        <f t="shared" si="1"/>
        <v>836.8715995</v>
      </c>
      <c r="D831" s="51">
        <f t="shared" si="2"/>
        <v>836.8715995</v>
      </c>
      <c r="E831" s="52">
        <f t="shared" si="3"/>
        <v>0</v>
      </c>
      <c r="F831" s="53"/>
    </row>
    <row r="832" ht="17.25" customHeight="1">
      <c r="A832" s="47">
        <v>35096.0</v>
      </c>
      <c r="B832" s="26">
        <v>0.0172</v>
      </c>
      <c r="C832" s="50">
        <f t="shared" si="1"/>
        <v>851.265791</v>
      </c>
      <c r="D832" s="51">
        <f t="shared" si="2"/>
        <v>851.265791</v>
      </c>
      <c r="E832" s="52">
        <f t="shared" si="3"/>
        <v>0</v>
      </c>
      <c r="F832" s="53"/>
    </row>
    <row r="833" ht="17.25" customHeight="1">
      <c r="A833" s="47">
        <v>35125.0</v>
      </c>
      <c r="B833" s="26">
        <v>0.0112</v>
      </c>
      <c r="C833" s="50">
        <f t="shared" si="1"/>
        <v>860.7999679</v>
      </c>
      <c r="D833" s="51">
        <f t="shared" si="2"/>
        <v>860.7999679</v>
      </c>
      <c r="E833" s="52">
        <f t="shared" si="3"/>
        <v>0</v>
      </c>
      <c r="F833" s="53"/>
    </row>
    <row r="834" ht="17.25" customHeight="1">
      <c r="A834" s="47">
        <v>35156.0</v>
      </c>
      <c r="B834" s="26">
        <v>0.0252</v>
      </c>
      <c r="C834" s="50">
        <f t="shared" si="1"/>
        <v>882.4921271</v>
      </c>
      <c r="D834" s="51">
        <f t="shared" si="2"/>
        <v>882.4921271</v>
      </c>
      <c r="E834" s="52">
        <f t="shared" si="3"/>
        <v>0</v>
      </c>
      <c r="F834" s="53"/>
    </row>
    <row r="835" ht="17.25" customHeight="1">
      <c r="A835" s="47">
        <v>35186.0</v>
      </c>
      <c r="B835" s="26">
        <v>0.0278</v>
      </c>
      <c r="C835" s="50">
        <f t="shared" si="1"/>
        <v>907.0254082</v>
      </c>
      <c r="D835" s="51">
        <f t="shared" si="2"/>
        <v>907.0254082</v>
      </c>
      <c r="E835" s="52">
        <f t="shared" si="3"/>
        <v>0</v>
      </c>
      <c r="F835" s="53"/>
    </row>
    <row r="836" ht="17.25" customHeight="1">
      <c r="A836" s="47">
        <v>35217.0</v>
      </c>
      <c r="B836" s="26">
        <v>-0.0074</v>
      </c>
      <c r="C836" s="50">
        <f t="shared" si="1"/>
        <v>900.3134202</v>
      </c>
      <c r="D836" s="51">
        <f t="shared" si="2"/>
        <v>907.0254082</v>
      </c>
      <c r="E836" s="52">
        <f t="shared" si="3"/>
        <v>-0.0074</v>
      </c>
      <c r="F836" s="53"/>
    </row>
    <row r="837" ht="17.25" customHeight="1">
      <c r="A837" s="47">
        <v>35247.0</v>
      </c>
      <c r="B837" s="26">
        <v>-0.0552</v>
      </c>
      <c r="C837" s="50">
        <f t="shared" si="1"/>
        <v>850.6161194</v>
      </c>
      <c r="D837" s="51">
        <f t="shared" si="2"/>
        <v>907.0254082</v>
      </c>
      <c r="E837" s="52">
        <f t="shared" si="3"/>
        <v>-0.06219152</v>
      </c>
      <c r="F837" s="53"/>
    </row>
    <row r="838" ht="17.25" customHeight="1">
      <c r="A838" s="47">
        <v>35278.0</v>
      </c>
      <c r="B838" s="26">
        <v>0.0318</v>
      </c>
      <c r="C838" s="50">
        <f t="shared" si="1"/>
        <v>877.665712</v>
      </c>
      <c r="D838" s="51">
        <f t="shared" si="2"/>
        <v>907.0254082</v>
      </c>
      <c r="E838" s="52">
        <f t="shared" si="3"/>
        <v>-0.03236921034</v>
      </c>
      <c r="F838" s="53"/>
    </row>
    <row r="839" ht="17.25" customHeight="1">
      <c r="A839" s="47">
        <v>35309.0</v>
      </c>
      <c r="B839" s="26">
        <v>0.0545</v>
      </c>
      <c r="C839" s="50">
        <f t="shared" si="1"/>
        <v>925.4984933</v>
      </c>
      <c r="D839" s="51">
        <f t="shared" si="2"/>
        <v>925.4984933</v>
      </c>
      <c r="E839" s="52">
        <f t="shared" si="3"/>
        <v>0</v>
      </c>
      <c r="F839" s="53"/>
    </row>
    <row r="840" ht="17.25" customHeight="1">
      <c r="A840" s="47">
        <v>35339.0</v>
      </c>
      <c r="B840" s="26">
        <v>0.0128</v>
      </c>
      <c r="C840" s="50">
        <f t="shared" si="1"/>
        <v>937.344874</v>
      </c>
      <c r="D840" s="51">
        <f t="shared" si="2"/>
        <v>937.344874</v>
      </c>
      <c r="E840" s="52">
        <f t="shared" si="3"/>
        <v>0</v>
      </c>
      <c r="F840" s="53"/>
    </row>
    <row r="841" ht="17.25" customHeight="1">
      <c r="A841" s="47">
        <v>35370.0</v>
      </c>
      <c r="B841" s="26">
        <v>0.0666</v>
      </c>
      <c r="C841" s="50">
        <f t="shared" si="1"/>
        <v>999.7720426</v>
      </c>
      <c r="D841" s="51">
        <f t="shared" si="2"/>
        <v>999.7720426</v>
      </c>
      <c r="E841" s="52">
        <f t="shared" si="3"/>
        <v>0</v>
      </c>
      <c r="F841" s="53"/>
    </row>
    <row r="842" ht="17.25" customHeight="1">
      <c r="A842" s="47">
        <v>35400.0</v>
      </c>
      <c r="B842" s="26">
        <v>-0.0124</v>
      </c>
      <c r="C842" s="50">
        <f t="shared" si="1"/>
        <v>987.3748693</v>
      </c>
      <c r="D842" s="51">
        <f t="shared" si="2"/>
        <v>999.7720426</v>
      </c>
      <c r="E842" s="52">
        <f t="shared" si="3"/>
        <v>-0.0124</v>
      </c>
      <c r="F842" s="53"/>
    </row>
    <row r="843" ht="17.25" customHeight="1">
      <c r="A843" s="47">
        <v>35431.0</v>
      </c>
      <c r="B843" s="26">
        <v>0.0544</v>
      </c>
      <c r="C843" s="50">
        <f t="shared" si="1"/>
        <v>1041.088062</v>
      </c>
      <c r="D843" s="51">
        <f t="shared" si="2"/>
        <v>1041.088062</v>
      </c>
      <c r="E843" s="52">
        <f t="shared" si="3"/>
        <v>0</v>
      </c>
      <c r="F843" s="53"/>
    </row>
    <row r="844" ht="17.25" customHeight="1">
      <c r="A844" s="47">
        <v>35462.0</v>
      </c>
      <c r="B844" s="26">
        <v>-0.001</v>
      </c>
      <c r="C844" s="50">
        <f t="shared" si="1"/>
        <v>1040.046974</v>
      </c>
      <c r="D844" s="51">
        <f t="shared" si="2"/>
        <v>1041.088062</v>
      </c>
      <c r="E844" s="52">
        <f t="shared" si="3"/>
        <v>-0.001</v>
      </c>
      <c r="F844" s="53"/>
    </row>
    <row r="845" ht="17.25" customHeight="1">
      <c r="A845" s="47">
        <v>35490.0</v>
      </c>
      <c r="B845" s="26">
        <v>-0.046</v>
      </c>
      <c r="C845" s="50">
        <f t="shared" si="1"/>
        <v>992.2048133</v>
      </c>
      <c r="D845" s="51">
        <f t="shared" si="2"/>
        <v>1041.088062</v>
      </c>
      <c r="E845" s="52">
        <f t="shared" si="3"/>
        <v>-0.046954</v>
      </c>
      <c r="F845" s="53"/>
    </row>
    <row r="846" ht="17.25" customHeight="1">
      <c r="A846" s="47">
        <v>35521.0</v>
      </c>
      <c r="B846" s="26">
        <v>0.0447</v>
      </c>
      <c r="C846" s="50">
        <f t="shared" si="1"/>
        <v>1036.556368</v>
      </c>
      <c r="D846" s="51">
        <f t="shared" si="2"/>
        <v>1041.088062</v>
      </c>
      <c r="E846" s="52">
        <f t="shared" si="3"/>
        <v>-0.0043528438</v>
      </c>
      <c r="F846" s="53"/>
    </row>
    <row r="847" ht="17.25" customHeight="1">
      <c r="A847" s="47">
        <v>35551.0</v>
      </c>
      <c r="B847" s="26">
        <v>0.0723</v>
      </c>
      <c r="C847" s="50">
        <f t="shared" si="1"/>
        <v>1111.499394</v>
      </c>
      <c r="D847" s="51">
        <f t="shared" si="2"/>
        <v>1111.499394</v>
      </c>
      <c r="E847" s="52">
        <f t="shared" si="3"/>
        <v>0</v>
      </c>
      <c r="F847" s="53"/>
    </row>
    <row r="848" ht="17.25" customHeight="1">
      <c r="A848" s="47">
        <v>35582.0</v>
      </c>
      <c r="B848" s="26">
        <v>0.0447</v>
      </c>
      <c r="C848" s="50">
        <f t="shared" si="1"/>
        <v>1161.183417</v>
      </c>
      <c r="D848" s="51">
        <f t="shared" si="2"/>
        <v>1161.183417</v>
      </c>
      <c r="E848" s="52">
        <f t="shared" si="3"/>
        <v>0</v>
      </c>
      <c r="F848" s="53"/>
    </row>
    <row r="849" ht="17.25" customHeight="1">
      <c r="A849" s="47">
        <v>35612.0</v>
      </c>
      <c r="B849" s="26">
        <v>0.0776</v>
      </c>
      <c r="C849" s="50">
        <f t="shared" si="1"/>
        <v>1251.29125</v>
      </c>
      <c r="D849" s="51">
        <f t="shared" si="2"/>
        <v>1251.29125</v>
      </c>
      <c r="E849" s="52">
        <f t="shared" si="3"/>
        <v>0</v>
      </c>
      <c r="F849" s="53"/>
    </row>
    <row r="850" ht="17.25" customHeight="1">
      <c r="A850" s="47">
        <v>35643.0</v>
      </c>
      <c r="B850" s="26">
        <v>-0.0374</v>
      </c>
      <c r="C850" s="50">
        <f t="shared" si="1"/>
        <v>1204.492957</v>
      </c>
      <c r="D850" s="51">
        <f t="shared" si="2"/>
        <v>1251.29125</v>
      </c>
      <c r="E850" s="52">
        <f t="shared" si="3"/>
        <v>-0.0374</v>
      </c>
      <c r="F850" s="53"/>
    </row>
    <row r="851" ht="17.25" customHeight="1">
      <c r="A851" s="47">
        <v>35674.0</v>
      </c>
      <c r="B851" s="26">
        <v>0.0579</v>
      </c>
      <c r="C851" s="50">
        <f t="shared" si="1"/>
        <v>1274.233099</v>
      </c>
      <c r="D851" s="51">
        <f t="shared" si="2"/>
        <v>1274.233099</v>
      </c>
      <c r="E851" s="52">
        <f t="shared" si="3"/>
        <v>0</v>
      </c>
      <c r="F851" s="53"/>
    </row>
    <row r="852" ht="17.25" customHeight="1">
      <c r="A852" s="47">
        <v>35704.0</v>
      </c>
      <c r="B852" s="26">
        <v>-0.0338</v>
      </c>
      <c r="C852" s="50">
        <f t="shared" si="1"/>
        <v>1231.164021</v>
      </c>
      <c r="D852" s="51">
        <f t="shared" si="2"/>
        <v>1274.233099</v>
      </c>
      <c r="E852" s="52">
        <f t="shared" si="3"/>
        <v>-0.0338</v>
      </c>
      <c r="F852" s="53"/>
    </row>
    <row r="853" ht="17.25" customHeight="1">
      <c r="A853" s="47">
        <v>35735.0</v>
      </c>
      <c r="B853" s="26">
        <v>0.0337</v>
      </c>
      <c r="C853" s="50">
        <f t="shared" si="1"/>
        <v>1272.654248</v>
      </c>
      <c r="D853" s="51">
        <f t="shared" si="2"/>
        <v>1274.233099</v>
      </c>
      <c r="E853" s="52">
        <f t="shared" si="3"/>
        <v>-0.00123906</v>
      </c>
      <c r="F853" s="53"/>
    </row>
    <row r="854" ht="17.25" customHeight="1">
      <c r="A854" s="47">
        <v>35765.0</v>
      </c>
      <c r="B854" s="26">
        <v>0.018</v>
      </c>
      <c r="C854" s="50">
        <f t="shared" si="1"/>
        <v>1295.562025</v>
      </c>
      <c r="D854" s="51">
        <f t="shared" si="2"/>
        <v>1295.562025</v>
      </c>
      <c r="E854" s="52">
        <f t="shared" si="3"/>
        <v>0</v>
      </c>
      <c r="F854" s="53"/>
    </row>
    <row r="855" ht="17.25" customHeight="1">
      <c r="A855" s="47">
        <v>35796.0</v>
      </c>
      <c r="B855" s="26">
        <v>0.0058</v>
      </c>
      <c r="C855" s="50">
        <f t="shared" si="1"/>
        <v>1303.076284</v>
      </c>
      <c r="D855" s="51">
        <f t="shared" si="2"/>
        <v>1303.076284</v>
      </c>
      <c r="E855" s="52">
        <f t="shared" si="3"/>
        <v>0</v>
      </c>
      <c r="F855" s="53"/>
    </row>
    <row r="856" ht="17.25" customHeight="1">
      <c r="A856" s="47">
        <v>35827.0</v>
      </c>
      <c r="B856" s="26">
        <v>0.0743</v>
      </c>
      <c r="C856" s="50">
        <f t="shared" si="1"/>
        <v>1399.894852</v>
      </c>
      <c r="D856" s="51">
        <f t="shared" si="2"/>
        <v>1399.894852</v>
      </c>
      <c r="E856" s="52">
        <f t="shared" si="3"/>
        <v>0</v>
      </c>
      <c r="F856" s="53"/>
    </row>
    <row r="857" ht="17.25" customHeight="1">
      <c r="A857" s="47">
        <v>35855.0</v>
      </c>
      <c r="B857" s="26">
        <v>0.0515</v>
      </c>
      <c r="C857" s="50">
        <f t="shared" si="1"/>
        <v>1471.989437</v>
      </c>
      <c r="D857" s="51">
        <f t="shared" si="2"/>
        <v>1471.989437</v>
      </c>
      <c r="E857" s="52">
        <f t="shared" si="3"/>
        <v>0</v>
      </c>
      <c r="F857" s="53"/>
    </row>
    <row r="858" ht="17.25" customHeight="1">
      <c r="A858" s="47">
        <v>35886.0</v>
      </c>
      <c r="B858" s="26">
        <v>0.0116</v>
      </c>
      <c r="C858" s="50">
        <f t="shared" si="1"/>
        <v>1489.064515</v>
      </c>
      <c r="D858" s="51">
        <f t="shared" si="2"/>
        <v>1489.064515</v>
      </c>
      <c r="E858" s="52">
        <f t="shared" si="3"/>
        <v>0</v>
      </c>
      <c r="F858" s="53"/>
    </row>
    <row r="859" ht="17.25" customHeight="1">
      <c r="A859" s="47">
        <v>35916.0</v>
      </c>
      <c r="B859" s="26">
        <v>-0.0267</v>
      </c>
      <c r="C859" s="50">
        <f t="shared" si="1"/>
        <v>1449.306492</v>
      </c>
      <c r="D859" s="51">
        <f t="shared" si="2"/>
        <v>1489.064515</v>
      </c>
      <c r="E859" s="52">
        <f t="shared" si="3"/>
        <v>-0.0267</v>
      </c>
      <c r="F859" s="53"/>
    </row>
    <row r="860" ht="17.25" customHeight="1">
      <c r="A860" s="47">
        <v>35947.0</v>
      </c>
      <c r="B860" s="26">
        <v>0.0359</v>
      </c>
      <c r="C860" s="50">
        <f t="shared" si="1"/>
        <v>1501.336595</v>
      </c>
      <c r="D860" s="51">
        <f t="shared" si="2"/>
        <v>1501.336595</v>
      </c>
      <c r="E860" s="52">
        <f t="shared" si="3"/>
        <v>0</v>
      </c>
      <c r="F860" s="53"/>
    </row>
    <row r="861" ht="17.25" customHeight="1">
      <c r="A861" s="47">
        <v>35977.0</v>
      </c>
      <c r="B861" s="26">
        <v>-0.0206</v>
      </c>
      <c r="C861" s="50">
        <f t="shared" si="1"/>
        <v>1470.409061</v>
      </c>
      <c r="D861" s="51">
        <f t="shared" si="2"/>
        <v>1501.336595</v>
      </c>
      <c r="E861" s="52">
        <f t="shared" si="3"/>
        <v>-0.0206</v>
      </c>
      <c r="F861" s="53"/>
    </row>
    <row r="862" ht="17.25" customHeight="1">
      <c r="A862" s="47">
        <v>36008.0</v>
      </c>
      <c r="B862" s="26">
        <v>-0.1565</v>
      </c>
      <c r="C862" s="50">
        <f t="shared" si="1"/>
        <v>1240.290043</v>
      </c>
      <c r="D862" s="51">
        <f t="shared" si="2"/>
        <v>1501.336595</v>
      </c>
      <c r="E862" s="52">
        <f t="shared" si="3"/>
        <v>-0.1738761</v>
      </c>
      <c r="F862" s="53"/>
    </row>
    <row r="863" ht="17.25" customHeight="1">
      <c r="A863" s="47">
        <v>36039.0</v>
      </c>
      <c r="B863" s="26">
        <v>0.0661</v>
      </c>
      <c r="C863" s="50">
        <f t="shared" si="1"/>
        <v>1322.273215</v>
      </c>
      <c r="D863" s="51">
        <f t="shared" si="2"/>
        <v>1501.336595</v>
      </c>
      <c r="E863" s="52">
        <f t="shared" si="3"/>
        <v>-0.1192693102</v>
      </c>
      <c r="F863" s="53"/>
    </row>
    <row r="864" ht="17.25" customHeight="1">
      <c r="A864" s="47">
        <v>36069.0</v>
      </c>
      <c r="B864" s="26">
        <v>0.0745</v>
      </c>
      <c r="C864" s="50">
        <f t="shared" si="1"/>
        <v>1420.78257</v>
      </c>
      <c r="D864" s="51">
        <f t="shared" si="2"/>
        <v>1501.336595</v>
      </c>
      <c r="E864" s="52">
        <f t="shared" si="3"/>
        <v>-0.05365487382</v>
      </c>
      <c r="F864" s="53"/>
    </row>
    <row r="865" ht="17.25" customHeight="1">
      <c r="A865" s="47">
        <v>36100.0</v>
      </c>
      <c r="B865" s="26">
        <v>0.0641</v>
      </c>
      <c r="C865" s="50">
        <f t="shared" si="1"/>
        <v>1511.854732</v>
      </c>
      <c r="D865" s="51">
        <f t="shared" si="2"/>
        <v>1511.854732</v>
      </c>
      <c r="E865" s="52">
        <f t="shared" si="3"/>
        <v>0</v>
      </c>
      <c r="F865" s="53"/>
    </row>
    <row r="866" ht="17.25" customHeight="1">
      <c r="A866" s="47">
        <v>36130.0</v>
      </c>
      <c r="B866" s="26">
        <v>0.0654</v>
      </c>
      <c r="C866" s="50">
        <f t="shared" si="1"/>
        <v>1610.730032</v>
      </c>
      <c r="D866" s="51">
        <f t="shared" si="2"/>
        <v>1610.730032</v>
      </c>
      <c r="E866" s="52">
        <f t="shared" si="3"/>
        <v>0</v>
      </c>
      <c r="F866" s="53"/>
    </row>
    <row r="867" ht="17.25" customHeight="1">
      <c r="A867" s="47">
        <v>36161.0</v>
      </c>
      <c r="B867" s="26">
        <v>0.0385</v>
      </c>
      <c r="C867" s="50">
        <f t="shared" si="1"/>
        <v>1672.743138</v>
      </c>
      <c r="D867" s="51">
        <f t="shared" si="2"/>
        <v>1672.743138</v>
      </c>
      <c r="E867" s="52">
        <f t="shared" si="3"/>
        <v>0</v>
      </c>
      <c r="F867" s="53"/>
    </row>
    <row r="868" ht="17.25" customHeight="1">
      <c r="A868" s="47">
        <v>36192.0</v>
      </c>
      <c r="B868" s="26">
        <v>-0.0373</v>
      </c>
      <c r="C868" s="50">
        <f t="shared" si="1"/>
        <v>1610.349819</v>
      </c>
      <c r="D868" s="51">
        <f t="shared" si="2"/>
        <v>1672.743138</v>
      </c>
      <c r="E868" s="52">
        <f t="shared" si="3"/>
        <v>-0.0373</v>
      </c>
      <c r="F868" s="53"/>
    </row>
    <row r="869" ht="17.25" customHeight="1">
      <c r="A869" s="47">
        <v>36220.0</v>
      </c>
      <c r="B869" s="26">
        <v>0.0388</v>
      </c>
      <c r="C869" s="50">
        <f t="shared" si="1"/>
        <v>1672.831392</v>
      </c>
      <c r="D869" s="51">
        <f t="shared" si="2"/>
        <v>1672.831392</v>
      </c>
      <c r="E869" s="52">
        <f t="shared" si="3"/>
        <v>0</v>
      </c>
      <c r="F869" s="53"/>
    </row>
    <row r="870" ht="17.25" customHeight="1">
      <c r="A870" s="47">
        <v>36251.0</v>
      </c>
      <c r="B870" s="26">
        <v>0.047</v>
      </c>
      <c r="C870" s="50">
        <f t="shared" si="1"/>
        <v>1751.454467</v>
      </c>
      <c r="D870" s="51">
        <f t="shared" si="2"/>
        <v>1751.454467</v>
      </c>
      <c r="E870" s="52">
        <f t="shared" si="3"/>
        <v>0</v>
      </c>
      <c r="F870" s="53"/>
    </row>
    <row r="871" ht="17.25" customHeight="1">
      <c r="A871" s="47">
        <v>36281.0</v>
      </c>
      <c r="B871" s="26">
        <v>-0.0212</v>
      </c>
      <c r="C871" s="50">
        <f t="shared" si="1"/>
        <v>1714.323633</v>
      </c>
      <c r="D871" s="51">
        <f t="shared" si="2"/>
        <v>1751.454467</v>
      </c>
      <c r="E871" s="52">
        <f t="shared" si="3"/>
        <v>-0.0212</v>
      </c>
      <c r="F871" s="53"/>
    </row>
    <row r="872" ht="17.25" customHeight="1">
      <c r="A872" s="47">
        <v>36312.0</v>
      </c>
      <c r="B872" s="26">
        <v>0.0517</v>
      </c>
      <c r="C872" s="50">
        <f t="shared" si="1"/>
        <v>1802.954164</v>
      </c>
      <c r="D872" s="51">
        <f t="shared" si="2"/>
        <v>1802.954164</v>
      </c>
      <c r="E872" s="52">
        <f t="shared" si="3"/>
        <v>0</v>
      </c>
      <c r="F872" s="53"/>
    </row>
    <row r="873" ht="17.25" customHeight="1">
      <c r="A873" s="47">
        <v>36342.0</v>
      </c>
      <c r="B873" s="26">
        <v>-0.0311</v>
      </c>
      <c r="C873" s="50">
        <f t="shared" si="1"/>
        <v>1746.88229</v>
      </c>
      <c r="D873" s="51">
        <f t="shared" si="2"/>
        <v>1802.954164</v>
      </c>
      <c r="E873" s="52">
        <f t="shared" si="3"/>
        <v>-0.0311</v>
      </c>
      <c r="F873" s="53"/>
    </row>
    <row r="874" ht="17.25" customHeight="1">
      <c r="A874" s="47">
        <v>36373.0</v>
      </c>
      <c r="B874" s="26">
        <v>-0.0099</v>
      </c>
      <c r="C874" s="50">
        <f t="shared" si="1"/>
        <v>1729.588155</v>
      </c>
      <c r="D874" s="51">
        <f t="shared" si="2"/>
        <v>1802.954164</v>
      </c>
      <c r="E874" s="52">
        <f t="shared" si="3"/>
        <v>-0.04069211</v>
      </c>
      <c r="F874" s="53"/>
    </row>
    <row r="875" ht="17.25" customHeight="1">
      <c r="A875" s="47">
        <v>36404.0</v>
      </c>
      <c r="B875" s="26">
        <v>-0.024</v>
      </c>
      <c r="C875" s="50">
        <f t="shared" si="1"/>
        <v>1688.07804</v>
      </c>
      <c r="D875" s="51">
        <f t="shared" si="2"/>
        <v>1802.954164</v>
      </c>
      <c r="E875" s="52">
        <f t="shared" si="3"/>
        <v>-0.06371549936</v>
      </c>
      <c r="F875" s="53"/>
    </row>
    <row r="876" ht="17.25" customHeight="1">
      <c r="A876" s="47">
        <v>36434.0</v>
      </c>
      <c r="B876" s="26">
        <v>0.0651</v>
      </c>
      <c r="C876" s="50">
        <f t="shared" si="1"/>
        <v>1797.97192</v>
      </c>
      <c r="D876" s="51">
        <f t="shared" si="2"/>
        <v>1802.954164</v>
      </c>
      <c r="E876" s="52">
        <f t="shared" si="3"/>
        <v>-0.002763378368</v>
      </c>
      <c r="F876" s="53"/>
    </row>
    <row r="877" ht="17.25" customHeight="1">
      <c r="A877" s="47">
        <v>36465.0</v>
      </c>
      <c r="B877" s="26">
        <v>0.0373</v>
      </c>
      <c r="C877" s="50">
        <f t="shared" si="1"/>
        <v>1865.036273</v>
      </c>
      <c r="D877" s="51">
        <f t="shared" si="2"/>
        <v>1865.036273</v>
      </c>
      <c r="E877" s="52">
        <f t="shared" si="3"/>
        <v>0</v>
      </c>
      <c r="F877" s="53"/>
    </row>
    <row r="878" ht="17.25" customHeight="1">
      <c r="A878" s="47">
        <v>36495.0</v>
      </c>
      <c r="B878" s="26">
        <v>0.0816</v>
      </c>
      <c r="C878" s="50">
        <f t="shared" si="1"/>
        <v>2017.223232</v>
      </c>
      <c r="D878" s="51">
        <f t="shared" si="2"/>
        <v>2017.223232</v>
      </c>
      <c r="E878" s="52">
        <f t="shared" si="3"/>
        <v>0</v>
      </c>
      <c r="F878" s="53"/>
    </row>
    <row r="879" ht="17.25" customHeight="1">
      <c r="A879" s="47">
        <v>36526.0</v>
      </c>
      <c r="B879" s="26">
        <v>-0.0433</v>
      </c>
      <c r="C879" s="50">
        <f t="shared" si="1"/>
        <v>1929.877466</v>
      </c>
      <c r="D879" s="51">
        <f t="shared" si="2"/>
        <v>2017.223232</v>
      </c>
      <c r="E879" s="52">
        <f t="shared" si="3"/>
        <v>-0.0433</v>
      </c>
      <c r="F879" s="53"/>
    </row>
    <row r="880" ht="17.25" customHeight="1">
      <c r="A880" s="47">
        <v>36557.0</v>
      </c>
      <c r="B880" s="26">
        <v>0.0288</v>
      </c>
      <c r="C880" s="50">
        <f t="shared" si="1"/>
        <v>1985.457937</v>
      </c>
      <c r="D880" s="51">
        <f t="shared" si="2"/>
        <v>2017.223232</v>
      </c>
      <c r="E880" s="52">
        <f t="shared" si="3"/>
        <v>-0.01574704</v>
      </c>
      <c r="F880" s="53"/>
    </row>
    <row r="881" ht="17.25" customHeight="1">
      <c r="A881" s="47">
        <v>36586.0</v>
      </c>
      <c r="B881" s="26">
        <v>0.0567</v>
      </c>
      <c r="C881" s="50">
        <f t="shared" si="1"/>
        <v>2098.033402</v>
      </c>
      <c r="D881" s="51">
        <f t="shared" si="2"/>
        <v>2098.033402</v>
      </c>
      <c r="E881" s="52">
        <f t="shared" si="3"/>
        <v>0</v>
      </c>
      <c r="F881" s="53"/>
    </row>
    <row r="882" ht="17.25" customHeight="1">
      <c r="A882" s="47">
        <v>36617.0</v>
      </c>
      <c r="B882" s="26">
        <v>-0.0594</v>
      </c>
      <c r="C882" s="50">
        <f t="shared" si="1"/>
        <v>1973.410218</v>
      </c>
      <c r="D882" s="51">
        <f t="shared" si="2"/>
        <v>2098.033402</v>
      </c>
      <c r="E882" s="52">
        <f t="shared" si="3"/>
        <v>-0.0594</v>
      </c>
      <c r="F882" s="53"/>
    </row>
    <row r="883" ht="17.25" customHeight="1">
      <c r="A883" s="47">
        <v>36647.0</v>
      </c>
      <c r="B883" s="26">
        <v>-0.0392</v>
      </c>
      <c r="C883" s="50">
        <f t="shared" si="1"/>
        <v>1896.052538</v>
      </c>
      <c r="D883" s="51">
        <f t="shared" si="2"/>
        <v>2098.033402</v>
      </c>
      <c r="E883" s="52">
        <f t="shared" si="3"/>
        <v>-0.09627152</v>
      </c>
      <c r="F883" s="53"/>
    </row>
    <row r="884" ht="17.25" customHeight="1">
      <c r="A884" s="47">
        <v>36678.0</v>
      </c>
      <c r="B884" s="26">
        <v>0.0504</v>
      </c>
      <c r="C884" s="50">
        <f t="shared" si="1"/>
        <v>1991.613586</v>
      </c>
      <c r="D884" s="51">
        <f t="shared" si="2"/>
        <v>2098.033402</v>
      </c>
      <c r="E884" s="52">
        <f t="shared" si="3"/>
        <v>-0.05072360461</v>
      </c>
      <c r="F884" s="53"/>
    </row>
    <row r="885" ht="17.25" customHeight="1">
      <c r="A885" s="47">
        <v>36708.0</v>
      </c>
      <c r="B885" s="26">
        <v>-0.0203</v>
      </c>
      <c r="C885" s="50">
        <f t="shared" si="1"/>
        <v>1951.18383</v>
      </c>
      <c r="D885" s="51">
        <f t="shared" si="2"/>
        <v>2098.033402</v>
      </c>
      <c r="E885" s="52">
        <f t="shared" si="3"/>
        <v>-0.06999391543</v>
      </c>
      <c r="F885" s="53"/>
    </row>
    <row r="886" ht="17.25" customHeight="1">
      <c r="A886" s="47">
        <v>36739.0</v>
      </c>
      <c r="B886" s="26">
        <v>0.0753</v>
      </c>
      <c r="C886" s="50">
        <f t="shared" si="1"/>
        <v>2098.107972</v>
      </c>
      <c r="D886" s="51">
        <f t="shared" si="2"/>
        <v>2098.107972</v>
      </c>
      <c r="E886" s="52">
        <f t="shared" si="3"/>
        <v>0</v>
      </c>
      <c r="F886" s="53"/>
    </row>
    <row r="887" ht="17.25" customHeight="1">
      <c r="A887" s="47">
        <v>36770.0</v>
      </c>
      <c r="B887" s="26">
        <v>-0.0494</v>
      </c>
      <c r="C887" s="50">
        <f t="shared" si="1"/>
        <v>1994.461438</v>
      </c>
      <c r="D887" s="51">
        <f t="shared" si="2"/>
        <v>2098.107972</v>
      </c>
      <c r="E887" s="52">
        <f t="shared" si="3"/>
        <v>-0.0494</v>
      </c>
      <c r="F887" s="53"/>
    </row>
    <row r="888" ht="17.25" customHeight="1">
      <c r="A888" s="47">
        <v>36800.0</v>
      </c>
      <c r="B888" s="26">
        <v>-0.022</v>
      </c>
      <c r="C888" s="50">
        <f t="shared" si="1"/>
        <v>1950.583287</v>
      </c>
      <c r="D888" s="51">
        <f t="shared" si="2"/>
        <v>2098.107972</v>
      </c>
      <c r="E888" s="52">
        <f t="shared" si="3"/>
        <v>-0.0703132</v>
      </c>
      <c r="F888" s="53"/>
    </row>
    <row r="889" ht="17.25" customHeight="1">
      <c r="A889" s="47">
        <v>36831.0</v>
      </c>
      <c r="B889" s="26">
        <v>-0.1021</v>
      </c>
      <c r="C889" s="50">
        <f t="shared" si="1"/>
        <v>1751.428733</v>
      </c>
      <c r="D889" s="51">
        <f t="shared" si="2"/>
        <v>2098.107972</v>
      </c>
      <c r="E889" s="52">
        <f t="shared" si="3"/>
        <v>-0.1652342223</v>
      </c>
      <c r="F889" s="53"/>
    </row>
    <row r="890" ht="17.25" customHeight="1">
      <c r="A890" s="47">
        <v>36861.0</v>
      </c>
      <c r="B890" s="26">
        <v>0.0169</v>
      </c>
      <c r="C890" s="50">
        <f t="shared" si="1"/>
        <v>1781.027879</v>
      </c>
      <c r="D890" s="51">
        <f t="shared" si="2"/>
        <v>2098.107972</v>
      </c>
      <c r="E890" s="52">
        <f t="shared" si="3"/>
        <v>-0.1511266806</v>
      </c>
      <c r="F890" s="53"/>
    </row>
    <row r="891" ht="17.25" customHeight="1">
      <c r="A891" s="47">
        <v>36892.0</v>
      </c>
      <c r="B891" s="26">
        <v>0.0367</v>
      </c>
      <c r="C891" s="50">
        <f t="shared" si="1"/>
        <v>1846.391602</v>
      </c>
      <c r="D891" s="51">
        <f t="shared" si="2"/>
        <v>2098.107972</v>
      </c>
      <c r="E891" s="52">
        <f t="shared" si="3"/>
        <v>-0.1199730298</v>
      </c>
      <c r="F891" s="53"/>
    </row>
    <row r="892" ht="17.25" customHeight="1">
      <c r="A892" s="47">
        <v>36923.0</v>
      </c>
      <c r="B892" s="26">
        <v>-0.0967</v>
      </c>
      <c r="C892" s="50">
        <f t="shared" si="1"/>
        <v>1667.845534</v>
      </c>
      <c r="D892" s="51">
        <f t="shared" si="2"/>
        <v>2098.107972</v>
      </c>
      <c r="E892" s="52">
        <f t="shared" si="3"/>
        <v>-0.2050716378</v>
      </c>
      <c r="F892" s="53"/>
    </row>
    <row r="893" ht="17.25" customHeight="1">
      <c r="A893" s="47">
        <v>36951.0</v>
      </c>
      <c r="B893" s="26">
        <v>-0.0684</v>
      </c>
      <c r="C893" s="50">
        <f t="shared" si="1"/>
        <v>1553.7649</v>
      </c>
      <c r="D893" s="51">
        <f t="shared" si="2"/>
        <v>2098.107972</v>
      </c>
      <c r="E893" s="52">
        <f t="shared" si="3"/>
        <v>-0.2594447378</v>
      </c>
      <c r="F893" s="53"/>
    </row>
    <row r="894" ht="17.25" customHeight="1">
      <c r="A894" s="47">
        <v>36982.0</v>
      </c>
      <c r="B894" s="26">
        <v>0.0833</v>
      </c>
      <c r="C894" s="50">
        <f t="shared" si="1"/>
        <v>1683.193516</v>
      </c>
      <c r="D894" s="51">
        <f t="shared" si="2"/>
        <v>2098.107972</v>
      </c>
      <c r="E894" s="52">
        <f t="shared" si="3"/>
        <v>-0.1977564845</v>
      </c>
      <c r="F894" s="53"/>
    </row>
    <row r="895" ht="17.25" customHeight="1">
      <c r="A895" s="47">
        <v>37012.0</v>
      </c>
      <c r="B895" s="26">
        <v>0.0104</v>
      </c>
      <c r="C895" s="50">
        <f t="shared" si="1"/>
        <v>1700.698728</v>
      </c>
      <c r="D895" s="51">
        <f t="shared" si="2"/>
        <v>2098.107972</v>
      </c>
      <c r="E895" s="52">
        <f t="shared" si="3"/>
        <v>-0.1894131519</v>
      </c>
      <c r="F895" s="53"/>
    </row>
    <row r="896" ht="17.25" customHeight="1">
      <c r="A896" s="47">
        <v>37043.0</v>
      </c>
      <c r="B896" s="26">
        <v>-0.0166</v>
      </c>
      <c r="C896" s="50">
        <f t="shared" si="1"/>
        <v>1672.467129</v>
      </c>
      <c r="D896" s="51">
        <f t="shared" si="2"/>
        <v>2098.107972</v>
      </c>
      <c r="E896" s="52">
        <f t="shared" si="3"/>
        <v>-0.2028688936</v>
      </c>
      <c r="F896" s="53"/>
    </row>
    <row r="897" ht="17.25" customHeight="1">
      <c r="A897" s="47">
        <v>37073.0</v>
      </c>
      <c r="B897" s="26">
        <v>-0.0183</v>
      </c>
      <c r="C897" s="50">
        <f t="shared" si="1"/>
        <v>1641.860981</v>
      </c>
      <c r="D897" s="51">
        <f t="shared" si="2"/>
        <v>2098.107972</v>
      </c>
      <c r="E897" s="52">
        <f t="shared" si="3"/>
        <v>-0.2174563928</v>
      </c>
      <c r="F897" s="53"/>
    </row>
    <row r="898" ht="17.25" customHeight="1">
      <c r="A898" s="47">
        <v>37104.0</v>
      </c>
      <c r="B898" s="26">
        <v>-0.0615</v>
      </c>
      <c r="C898" s="50">
        <f t="shared" si="1"/>
        <v>1540.886531</v>
      </c>
      <c r="D898" s="51">
        <f t="shared" si="2"/>
        <v>2098.107972</v>
      </c>
      <c r="E898" s="52">
        <f t="shared" si="3"/>
        <v>-0.2655828247</v>
      </c>
      <c r="F898" s="53"/>
    </row>
    <row r="899" ht="17.25" customHeight="1">
      <c r="A899" s="47">
        <v>37135.0</v>
      </c>
      <c r="B899" s="26">
        <v>-0.0897</v>
      </c>
      <c r="C899" s="50">
        <f t="shared" si="1"/>
        <v>1402.669009</v>
      </c>
      <c r="D899" s="51">
        <f t="shared" si="2"/>
        <v>2098.107972</v>
      </c>
      <c r="E899" s="52">
        <f t="shared" si="3"/>
        <v>-0.3314600453</v>
      </c>
      <c r="F899" s="53"/>
    </row>
    <row r="900" ht="17.25" customHeight="1">
      <c r="A900" s="47">
        <v>37165.0</v>
      </c>
      <c r="B900" s="26">
        <v>0.0268</v>
      </c>
      <c r="C900" s="50">
        <f t="shared" si="1"/>
        <v>1440.260538</v>
      </c>
      <c r="D900" s="51">
        <f t="shared" si="2"/>
        <v>2098.107972</v>
      </c>
      <c r="E900" s="52">
        <f t="shared" si="3"/>
        <v>-0.3135431745</v>
      </c>
      <c r="F900" s="53"/>
    </row>
    <row r="901" ht="17.25" customHeight="1">
      <c r="A901" s="47">
        <v>37196.0</v>
      </c>
      <c r="B901" s="26">
        <v>0.0771</v>
      </c>
      <c r="C901" s="50">
        <f t="shared" si="1"/>
        <v>1551.304626</v>
      </c>
      <c r="D901" s="51">
        <f t="shared" si="2"/>
        <v>2098.107972</v>
      </c>
      <c r="E901" s="52">
        <f t="shared" si="3"/>
        <v>-0.2606173533</v>
      </c>
      <c r="F901" s="53"/>
    </row>
    <row r="902" ht="17.25" customHeight="1">
      <c r="A902" s="47">
        <v>37226.0</v>
      </c>
      <c r="B902" s="26">
        <v>0.0175</v>
      </c>
      <c r="C902" s="50">
        <f t="shared" si="1"/>
        <v>1578.452457</v>
      </c>
      <c r="D902" s="51">
        <f t="shared" si="2"/>
        <v>2098.107972</v>
      </c>
      <c r="E902" s="52">
        <f t="shared" si="3"/>
        <v>-0.2476781569</v>
      </c>
      <c r="F902" s="53"/>
    </row>
    <row r="903" ht="17.25" customHeight="1">
      <c r="A903" s="47">
        <v>37257.0</v>
      </c>
      <c r="B903" s="26">
        <v>-0.013</v>
      </c>
      <c r="C903" s="50">
        <f t="shared" si="1"/>
        <v>1557.932575</v>
      </c>
      <c r="D903" s="51">
        <f t="shared" si="2"/>
        <v>2098.107972</v>
      </c>
      <c r="E903" s="52">
        <f t="shared" si="3"/>
        <v>-0.2574583409</v>
      </c>
      <c r="F903" s="53"/>
    </row>
    <row r="904" ht="17.25" customHeight="1">
      <c r="A904" s="47">
        <v>37288.0</v>
      </c>
      <c r="B904" s="26">
        <v>-0.0216</v>
      </c>
      <c r="C904" s="50">
        <f t="shared" si="1"/>
        <v>1524.281231</v>
      </c>
      <c r="D904" s="51">
        <f t="shared" si="2"/>
        <v>2098.107972</v>
      </c>
      <c r="E904" s="52">
        <f t="shared" si="3"/>
        <v>-0.2734972407</v>
      </c>
      <c r="F904" s="53"/>
    </row>
    <row r="905" ht="17.25" customHeight="1">
      <c r="A905" s="47">
        <v>37316.0</v>
      </c>
      <c r="B905" s="26">
        <v>0.0437</v>
      </c>
      <c r="C905" s="50">
        <f t="shared" si="1"/>
        <v>1590.892321</v>
      </c>
      <c r="D905" s="51">
        <f t="shared" si="2"/>
        <v>2098.107972</v>
      </c>
      <c r="E905" s="52">
        <f t="shared" si="3"/>
        <v>-0.2417490702</v>
      </c>
      <c r="F905" s="53"/>
    </row>
    <row r="906" ht="17.25" customHeight="1">
      <c r="A906" s="47">
        <v>37347.0</v>
      </c>
      <c r="B906" s="26">
        <v>-0.0505</v>
      </c>
      <c r="C906" s="50">
        <f t="shared" si="1"/>
        <v>1510.552259</v>
      </c>
      <c r="D906" s="51">
        <f t="shared" si="2"/>
        <v>2098.107972</v>
      </c>
      <c r="E906" s="52">
        <f t="shared" si="3"/>
        <v>-0.2800407421</v>
      </c>
      <c r="F906" s="53"/>
    </row>
    <row r="907" ht="17.25" customHeight="1">
      <c r="A907" s="47">
        <v>37377.0</v>
      </c>
      <c r="B907" s="26">
        <v>-0.0124</v>
      </c>
      <c r="C907" s="50">
        <f t="shared" si="1"/>
        <v>1491.821411</v>
      </c>
      <c r="D907" s="51">
        <f t="shared" si="2"/>
        <v>2098.107972</v>
      </c>
      <c r="E907" s="52">
        <f t="shared" si="3"/>
        <v>-0.2889682369</v>
      </c>
      <c r="F907" s="53"/>
    </row>
    <row r="908" ht="17.25" customHeight="1">
      <c r="A908" s="47">
        <v>37408.0</v>
      </c>
      <c r="B908" s="26">
        <v>-0.0708</v>
      </c>
      <c r="C908" s="50">
        <f t="shared" si="1"/>
        <v>1386.200455</v>
      </c>
      <c r="D908" s="51">
        <f t="shared" si="2"/>
        <v>2098.107972</v>
      </c>
      <c r="E908" s="52">
        <f t="shared" si="3"/>
        <v>-0.3393092857</v>
      </c>
      <c r="F908" s="53"/>
    </row>
    <row r="909" ht="17.25" customHeight="1">
      <c r="A909" s="47">
        <v>37438.0</v>
      </c>
      <c r="B909" s="26">
        <v>-0.0803</v>
      </c>
      <c r="C909" s="50">
        <f t="shared" si="1"/>
        <v>1274.888558</v>
      </c>
      <c r="D909" s="51">
        <f t="shared" si="2"/>
        <v>2098.107972</v>
      </c>
      <c r="E909" s="52">
        <f t="shared" si="3"/>
        <v>-0.3923627501</v>
      </c>
      <c r="F909" s="53"/>
    </row>
    <row r="910" ht="17.25" customHeight="1">
      <c r="A910" s="47">
        <v>37469.0</v>
      </c>
      <c r="B910" s="26">
        <v>0.0064</v>
      </c>
      <c r="C910" s="50">
        <f t="shared" si="1"/>
        <v>1283.047845</v>
      </c>
      <c r="D910" s="51">
        <f t="shared" si="2"/>
        <v>2098.107972</v>
      </c>
      <c r="E910" s="52">
        <f t="shared" si="3"/>
        <v>-0.3884738717</v>
      </c>
      <c r="F910" s="53"/>
    </row>
    <row r="911" ht="17.25" customHeight="1">
      <c r="A911" s="47">
        <v>37500.0</v>
      </c>
      <c r="B911" s="26">
        <v>-0.1021</v>
      </c>
      <c r="C911" s="50">
        <f t="shared" si="1"/>
        <v>1152.04866</v>
      </c>
      <c r="D911" s="51">
        <f t="shared" si="2"/>
        <v>2098.107972</v>
      </c>
      <c r="E911" s="52">
        <f t="shared" si="3"/>
        <v>-0.4509106894</v>
      </c>
      <c r="F911" s="53"/>
    </row>
    <row r="912" ht="17.25" customHeight="1">
      <c r="A912" s="47">
        <v>37530.0</v>
      </c>
      <c r="B912" s="26">
        <v>0.0798</v>
      </c>
      <c r="C912" s="50">
        <f t="shared" si="1"/>
        <v>1243.982143</v>
      </c>
      <c r="D912" s="51">
        <f t="shared" si="2"/>
        <v>2098.107972</v>
      </c>
      <c r="E912" s="52">
        <f t="shared" si="3"/>
        <v>-0.4070933624</v>
      </c>
      <c r="F912" s="53"/>
    </row>
    <row r="913" ht="17.25" customHeight="1">
      <c r="A913" s="47">
        <v>37561.0</v>
      </c>
      <c r="B913" s="26">
        <v>0.0608</v>
      </c>
      <c r="C913" s="50">
        <f t="shared" si="1"/>
        <v>1319.616257</v>
      </c>
      <c r="D913" s="51">
        <f t="shared" si="2"/>
        <v>2098.107972</v>
      </c>
      <c r="E913" s="52">
        <f t="shared" si="3"/>
        <v>-0.3710446388</v>
      </c>
      <c r="F913" s="53"/>
    </row>
    <row r="914" ht="17.25" customHeight="1">
      <c r="A914" s="47">
        <v>37591.0</v>
      </c>
      <c r="B914" s="26">
        <v>-0.0565</v>
      </c>
      <c r="C914" s="50">
        <f t="shared" si="1"/>
        <v>1245.057939</v>
      </c>
      <c r="D914" s="51">
        <f t="shared" si="2"/>
        <v>2098.107972</v>
      </c>
      <c r="E914" s="52">
        <f t="shared" si="3"/>
        <v>-0.4065806168</v>
      </c>
      <c r="F914" s="53"/>
    </row>
    <row r="915" ht="17.25" customHeight="1">
      <c r="A915" s="47">
        <v>37622.0</v>
      </c>
      <c r="B915" s="26">
        <v>-0.0247</v>
      </c>
      <c r="C915" s="50">
        <f t="shared" si="1"/>
        <v>1214.305008</v>
      </c>
      <c r="D915" s="51">
        <f t="shared" si="2"/>
        <v>2098.107972</v>
      </c>
      <c r="E915" s="52">
        <f t="shared" si="3"/>
        <v>-0.4212380755</v>
      </c>
      <c r="F915" s="53"/>
    </row>
    <row r="916" ht="17.25" customHeight="1">
      <c r="A916" s="47">
        <v>37653.0</v>
      </c>
      <c r="B916" s="26">
        <v>-0.0179</v>
      </c>
      <c r="C916" s="50">
        <f t="shared" si="1"/>
        <v>1192.568948</v>
      </c>
      <c r="D916" s="51">
        <f t="shared" si="2"/>
        <v>2098.107972</v>
      </c>
      <c r="E916" s="52">
        <f t="shared" si="3"/>
        <v>-0.431597914</v>
      </c>
      <c r="F916" s="53"/>
    </row>
    <row r="917" ht="17.25" customHeight="1">
      <c r="A917" s="47">
        <v>37681.0</v>
      </c>
      <c r="B917" s="26">
        <v>0.0119</v>
      </c>
      <c r="C917" s="50">
        <f t="shared" si="1"/>
        <v>1206.760519</v>
      </c>
      <c r="D917" s="51">
        <f t="shared" si="2"/>
        <v>2098.107972</v>
      </c>
      <c r="E917" s="52">
        <f t="shared" si="3"/>
        <v>-0.4248339291</v>
      </c>
      <c r="F917" s="53"/>
    </row>
    <row r="918" ht="17.25" customHeight="1">
      <c r="A918" s="47">
        <v>37712.0</v>
      </c>
      <c r="B918" s="26">
        <v>0.0832</v>
      </c>
      <c r="C918" s="50">
        <f t="shared" si="1"/>
        <v>1307.162994</v>
      </c>
      <c r="D918" s="51">
        <f t="shared" si="2"/>
        <v>2098.107972</v>
      </c>
      <c r="E918" s="52">
        <f t="shared" si="3"/>
        <v>-0.376980112</v>
      </c>
      <c r="F918" s="53"/>
    </row>
    <row r="919" ht="17.25" customHeight="1">
      <c r="A919" s="47">
        <v>37742.0</v>
      </c>
      <c r="B919" s="26">
        <v>0.0614</v>
      </c>
      <c r="C919" s="50">
        <f t="shared" si="1"/>
        <v>1387.422802</v>
      </c>
      <c r="D919" s="51">
        <f t="shared" si="2"/>
        <v>2098.107972</v>
      </c>
      <c r="E919" s="52">
        <f t="shared" si="3"/>
        <v>-0.3387266909</v>
      </c>
      <c r="F919" s="53"/>
    </row>
    <row r="920" ht="17.25" customHeight="1">
      <c r="A920" s="47">
        <v>37773.0</v>
      </c>
      <c r="B920" s="26">
        <v>0.0152</v>
      </c>
      <c r="C920" s="50">
        <f t="shared" si="1"/>
        <v>1408.511628</v>
      </c>
      <c r="D920" s="51">
        <f t="shared" si="2"/>
        <v>2098.107972</v>
      </c>
      <c r="E920" s="52">
        <f t="shared" si="3"/>
        <v>-0.3286753366</v>
      </c>
      <c r="F920" s="53"/>
    </row>
    <row r="921" ht="17.25" customHeight="1">
      <c r="A921" s="47">
        <v>37803.0</v>
      </c>
      <c r="B921" s="26">
        <v>0.0242</v>
      </c>
      <c r="C921" s="50">
        <f t="shared" si="1"/>
        <v>1442.59761</v>
      </c>
      <c r="D921" s="51">
        <f t="shared" si="2"/>
        <v>2098.107972</v>
      </c>
      <c r="E921" s="52">
        <f t="shared" si="3"/>
        <v>-0.3124292798</v>
      </c>
      <c r="F921" s="53"/>
    </row>
    <row r="922" ht="17.25" customHeight="1">
      <c r="A922" s="47">
        <v>37834.0</v>
      </c>
      <c r="B922" s="26">
        <v>0.0241</v>
      </c>
      <c r="C922" s="50">
        <f t="shared" si="1"/>
        <v>1477.364212</v>
      </c>
      <c r="D922" s="51">
        <f t="shared" si="2"/>
        <v>2098.107972</v>
      </c>
      <c r="E922" s="52">
        <f t="shared" si="3"/>
        <v>-0.2958588254</v>
      </c>
      <c r="F922" s="53"/>
    </row>
    <row r="923" ht="17.25" customHeight="1">
      <c r="A923" s="47">
        <v>37865.0</v>
      </c>
      <c r="B923" s="26">
        <v>-0.0116</v>
      </c>
      <c r="C923" s="50">
        <f t="shared" si="1"/>
        <v>1460.226787</v>
      </c>
      <c r="D923" s="51">
        <f t="shared" si="2"/>
        <v>2098.107972</v>
      </c>
      <c r="E923" s="52">
        <f t="shared" si="3"/>
        <v>-0.304026863</v>
      </c>
      <c r="F923" s="53"/>
    </row>
    <row r="924" ht="17.25" customHeight="1">
      <c r="A924" s="47">
        <v>37895.0</v>
      </c>
      <c r="B924" s="26">
        <v>0.0615</v>
      </c>
      <c r="C924" s="50">
        <f t="shared" si="1"/>
        <v>1550.030735</v>
      </c>
      <c r="D924" s="51">
        <f t="shared" si="2"/>
        <v>2098.107972</v>
      </c>
      <c r="E924" s="52">
        <f t="shared" si="3"/>
        <v>-0.2612245151</v>
      </c>
      <c r="F924" s="53"/>
    </row>
    <row r="925" ht="17.25" customHeight="1">
      <c r="A925" s="47">
        <v>37926.0</v>
      </c>
      <c r="B925" s="26">
        <v>0.0142</v>
      </c>
      <c r="C925" s="50">
        <f t="shared" si="1"/>
        <v>1572.041171</v>
      </c>
      <c r="D925" s="51">
        <f t="shared" si="2"/>
        <v>2098.107972</v>
      </c>
      <c r="E925" s="52">
        <f t="shared" si="3"/>
        <v>-0.2507339032</v>
      </c>
      <c r="F925" s="53"/>
    </row>
    <row r="926" ht="17.25" customHeight="1">
      <c r="A926" s="47">
        <v>37956.0</v>
      </c>
      <c r="B926" s="26">
        <v>0.0437</v>
      </c>
      <c r="C926" s="50">
        <f t="shared" si="1"/>
        <v>1640.73937</v>
      </c>
      <c r="D926" s="51">
        <f t="shared" si="2"/>
        <v>2098.107972</v>
      </c>
      <c r="E926" s="52">
        <f t="shared" si="3"/>
        <v>-0.2179909748</v>
      </c>
      <c r="F926" s="53"/>
    </row>
    <row r="927" ht="17.25" customHeight="1">
      <c r="A927" s="47">
        <v>37987.0</v>
      </c>
      <c r="B927" s="26">
        <v>0.0222</v>
      </c>
      <c r="C927" s="50">
        <f t="shared" si="1"/>
        <v>1677.163784</v>
      </c>
      <c r="D927" s="51">
        <f t="shared" si="2"/>
        <v>2098.107972</v>
      </c>
      <c r="E927" s="52">
        <f t="shared" si="3"/>
        <v>-0.2006303744</v>
      </c>
      <c r="F927" s="53"/>
    </row>
    <row r="928" ht="17.25" customHeight="1">
      <c r="A928" s="47">
        <v>38018.0</v>
      </c>
      <c r="B928" s="26">
        <v>0.0146</v>
      </c>
      <c r="C928" s="50">
        <f t="shared" si="1"/>
        <v>1701.650375</v>
      </c>
      <c r="D928" s="51">
        <f t="shared" si="2"/>
        <v>2098.107972</v>
      </c>
      <c r="E928" s="52">
        <f t="shared" si="3"/>
        <v>-0.1889595779</v>
      </c>
      <c r="F928" s="53"/>
    </row>
    <row r="929" ht="17.25" customHeight="1">
      <c r="A929" s="47">
        <v>38047.0</v>
      </c>
      <c r="B929" s="26">
        <v>-0.0123</v>
      </c>
      <c r="C929" s="50">
        <f t="shared" si="1"/>
        <v>1680.720076</v>
      </c>
      <c r="D929" s="51">
        <f t="shared" si="2"/>
        <v>2098.107972</v>
      </c>
      <c r="E929" s="52">
        <f t="shared" si="3"/>
        <v>-0.1989353751</v>
      </c>
      <c r="F929" s="53"/>
    </row>
    <row r="930" ht="17.25" customHeight="1">
      <c r="A930" s="47">
        <v>38078.0</v>
      </c>
      <c r="B930" s="26">
        <v>-0.0175</v>
      </c>
      <c r="C930" s="50">
        <f t="shared" si="1"/>
        <v>1651.307475</v>
      </c>
      <c r="D930" s="51">
        <f t="shared" si="2"/>
        <v>2098.107972</v>
      </c>
      <c r="E930" s="52">
        <f t="shared" si="3"/>
        <v>-0.212954006</v>
      </c>
      <c r="F930" s="53"/>
    </row>
    <row r="931" ht="17.25" customHeight="1">
      <c r="A931" s="47">
        <v>38108.0</v>
      </c>
      <c r="B931" s="26">
        <v>0.0123</v>
      </c>
      <c r="C931" s="50">
        <f t="shared" si="1"/>
        <v>1671.618556</v>
      </c>
      <c r="D931" s="51">
        <f t="shared" si="2"/>
        <v>2098.107972</v>
      </c>
      <c r="E931" s="52">
        <f t="shared" si="3"/>
        <v>-0.2032733403</v>
      </c>
      <c r="F931" s="53"/>
    </row>
    <row r="932" ht="17.25" customHeight="1">
      <c r="A932" s="47">
        <v>38139.0</v>
      </c>
      <c r="B932" s="26">
        <v>0.0194</v>
      </c>
      <c r="C932" s="50">
        <f t="shared" si="1"/>
        <v>1704.047956</v>
      </c>
      <c r="D932" s="51">
        <f t="shared" si="2"/>
        <v>2098.107972</v>
      </c>
      <c r="E932" s="52">
        <f t="shared" si="3"/>
        <v>-0.1878168431</v>
      </c>
      <c r="F932" s="53"/>
    </row>
    <row r="933" ht="17.25" customHeight="1">
      <c r="A933" s="47">
        <v>38169.0</v>
      </c>
      <c r="B933" s="26">
        <v>-0.0396</v>
      </c>
      <c r="C933" s="50">
        <f t="shared" si="1"/>
        <v>1636.567657</v>
      </c>
      <c r="D933" s="51">
        <f t="shared" si="2"/>
        <v>2098.107972</v>
      </c>
      <c r="E933" s="52">
        <f t="shared" si="3"/>
        <v>-0.2199792961</v>
      </c>
      <c r="F933" s="53"/>
    </row>
    <row r="934" ht="17.25" customHeight="1">
      <c r="A934" s="47">
        <v>38200.0</v>
      </c>
      <c r="B934" s="26">
        <v>0.0019</v>
      </c>
      <c r="C934" s="50">
        <f t="shared" si="1"/>
        <v>1639.677136</v>
      </c>
      <c r="D934" s="51">
        <f t="shared" si="2"/>
        <v>2098.107972</v>
      </c>
      <c r="E934" s="52">
        <f t="shared" si="3"/>
        <v>-0.2184972568</v>
      </c>
      <c r="F934" s="53"/>
    </row>
    <row r="935" ht="17.25" customHeight="1">
      <c r="A935" s="47">
        <v>38231.0</v>
      </c>
      <c r="B935" s="26">
        <v>0.0171</v>
      </c>
      <c r="C935" s="50">
        <f t="shared" si="1"/>
        <v>1667.715615</v>
      </c>
      <c r="D935" s="51">
        <f t="shared" si="2"/>
        <v>2098.107972</v>
      </c>
      <c r="E935" s="52">
        <f t="shared" si="3"/>
        <v>-0.2051335599</v>
      </c>
      <c r="F935" s="53"/>
    </row>
    <row r="936" ht="17.25" customHeight="1">
      <c r="A936" s="47">
        <v>38261.0</v>
      </c>
      <c r="B936" s="26">
        <v>0.0154</v>
      </c>
      <c r="C936" s="50">
        <f t="shared" si="1"/>
        <v>1693.398435</v>
      </c>
      <c r="D936" s="51">
        <f t="shared" si="2"/>
        <v>2098.107972</v>
      </c>
      <c r="E936" s="52">
        <f t="shared" si="3"/>
        <v>-0.1928926167</v>
      </c>
      <c r="F936" s="53"/>
    </row>
    <row r="937" ht="17.25" customHeight="1">
      <c r="A937" s="47">
        <v>38292.0</v>
      </c>
      <c r="B937" s="26">
        <v>0.0469</v>
      </c>
      <c r="C937" s="50">
        <f t="shared" si="1"/>
        <v>1772.818822</v>
      </c>
      <c r="D937" s="51">
        <f t="shared" si="2"/>
        <v>2098.107972</v>
      </c>
      <c r="E937" s="52">
        <f t="shared" si="3"/>
        <v>-0.1550392804</v>
      </c>
      <c r="F937" s="53"/>
    </row>
    <row r="938" ht="17.25" customHeight="1">
      <c r="A938" s="47">
        <v>38322.0</v>
      </c>
      <c r="B938" s="26">
        <v>0.0359</v>
      </c>
      <c r="C938" s="50">
        <f t="shared" si="1"/>
        <v>1836.463018</v>
      </c>
      <c r="D938" s="51">
        <f t="shared" si="2"/>
        <v>2098.107972</v>
      </c>
      <c r="E938" s="52">
        <f t="shared" si="3"/>
        <v>-0.1247051906</v>
      </c>
      <c r="F938" s="53"/>
    </row>
    <row r="939" ht="17.25" customHeight="1">
      <c r="A939" s="47">
        <v>38353.0</v>
      </c>
      <c r="B939" s="26">
        <v>-0.026</v>
      </c>
      <c r="C939" s="50">
        <f t="shared" si="1"/>
        <v>1788.714979</v>
      </c>
      <c r="D939" s="51">
        <f t="shared" si="2"/>
        <v>2098.107972</v>
      </c>
      <c r="E939" s="52">
        <f t="shared" si="3"/>
        <v>-0.1474628556</v>
      </c>
      <c r="F939" s="53"/>
    </row>
    <row r="940" ht="17.25" customHeight="1">
      <c r="A940" s="47">
        <v>38384.0</v>
      </c>
      <c r="B940" s="26">
        <v>0.0205</v>
      </c>
      <c r="C940" s="50">
        <f t="shared" si="1"/>
        <v>1825.383636</v>
      </c>
      <c r="D940" s="51">
        <f t="shared" si="2"/>
        <v>2098.107972</v>
      </c>
      <c r="E940" s="52">
        <f t="shared" si="3"/>
        <v>-0.1299858442</v>
      </c>
      <c r="F940" s="53"/>
    </row>
    <row r="941" ht="17.25" customHeight="1">
      <c r="A941" s="47">
        <v>38412.0</v>
      </c>
      <c r="B941" s="26">
        <v>-0.0176</v>
      </c>
      <c r="C941" s="50">
        <f t="shared" si="1"/>
        <v>1793.256884</v>
      </c>
      <c r="D941" s="51">
        <f t="shared" si="2"/>
        <v>2098.107972</v>
      </c>
      <c r="E941" s="52">
        <f t="shared" si="3"/>
        <v>-0.1452980933</v>
      </c>
      <c r="F941" s="53"/>
    </row>
    <row r="942" ht="17.25" customHeight="1">
      <c r="A942" s="47">
        <v>38443.0</v>
      </c>
      <c r="B942" s="26">
        <v>-0.024</v>
      </c>
      <c r="C942" s="50">
        <f t="shared" si="1"/>
        <v>1750.218719</v>
      </c>
      <c r="D942" s="51">
        <f t="shared" si="2"/>
        <v>2098.107972</v>
      </c>
      <c r="E942" s="52">
        <f t="shared" si="3"/>
        <v>-0.1658109391</v>
      </c>
      <c r="F942" s="53"/>
    </row>
    <row r="943" ht="17.25" customHeight="1">
      <c r="A943" s="47">
        <v>38473.0</v>
      </c>
      <c r="B943" s="26">
        <v>0.0389</v>
      </c>
      <c r="C943" s="50">
        <f t="shared" si="1"/>
        <v>1818.302227</v>
      </c>
      <c r="D943" s="51">
        <f t="shared" si="2"/>
        <v>2098.107972</v>
      </c>
      <c r="E943" s="52">
        <f t="shared" si="3"/>
        <v>-0.1333609846</v>
      </c>
      <c r="F943" s="53"/>
    </row>
    <row r="944" ht="17.25" customHeight="1">
      <c r="A944" s="47">
        <v>38504.0</v>
      </c>
      <c r="B944" s="26">
        <v>0.008</v>
      </c>
      <c r="C944" s="50">
        <f t="shared" si="1"/>
        <v>1832.848645</v>
      </c>
      <c r="D944" s="51">
        <f t="shared" si="2"/>
        <v>2098.107972</v>
      </c>
      <c r="E944" s="52">
        <f t="shared" si="3"/>
        <v>-0.1264278725</v>
      </c>
      <c r="F944" s="53"/>
    </row>
    <row r="945" ht="17.25" customHeight="1">
      <c r="A945" s="47">
        <v>38534.0</v>
      </c>
      <c r="B945" s="26">
        <v>0.0416</v>
      </c>
      <c r="C945" s="50">
        <f t="shared" si="1"/>
        <v>1909.095149</v>
      </c>
      <c r="D945" s="51">
        <f t="shared" si="2"/>
        <v>2098.107972</v>
      </c>
      <c r="E945" s="52">
        <f t="shared" si="3"/>
        <v>-0.09008727199</v>
      </c>
      <c r="F945" s="53"/>
    </row>
    <row r="946" ht="17.25" customHeight="1">
      <c r="A946" s="47">
        <v>38565.0</v>
      </c>
      <c r="B946" s="26">
        <v>-0.0092</v>
      </c>
      <c r="C946" s="50">
        <f t="shared" si="1"/>
        <v>1891.531473</v>
      </c>
      <c r="D946" s="51">
        <f t="shared" si="2"/>
        <v>2098.107972</v>
      </c>
      <c r="E946" s="52">
        <f t="shared" si="3"/>
        <v>-0.09845846909</v>
      </c>
      <c r="F946" s="53"/>
    </row>
    <row r="947" ht="17.25" customHeight="1">
      <c r="A947" s="47">
        <v>38596.0</v>
      </c>
      <c r="B947" s="26">
        <v>0.0078</v>
      </c>
      <c r="C947" s="50">
        <f t="shared" si="1"/>
        <v>1906.285419</v>
      </c>
      <c r="D947" s="51">
        <f t="shared" si="2"/>
        <v>2098.107972</v>
      </c>
      <c r="E947" s="52">
        <f t="shared" si="3"/>
        <v>-0.09142644515</v>
      </c>
      <c r="F947" s="53"/>
    </row>
    <row r="948" ht="17.25" customHeight="1">
      <c r="A948" s="47">
        <v>38626.0</v>
      </c>
      <c r="B948" s="26">
        <v>-0.0175</v>
      </c>
      <c r="C948" s="50">
        <f t="shared" si="1"/>
        <v>1872.925424</v>
      </c>
      <c r="D948" s="51">
        <f t="shared" si="2"/>
        <v>2098.107972</v>
      </c>
      <c r="E948" s="52">
        <f t="shared" si="3"/>
        <v>-0.1073264824</v>
      </c>
      <c r="F948" s="53"/>
    </row>
    <row r="949" ht="17.25" customHeight="1">
      <c r="A949" s="47">
        <v>38657.0</v>
      </c>
      <c r="B949" s="26">
        <v>0.0392</v>
      </c>
      <c r="C949" s="50">
        <f t="shared" si="1"/>
        <v>1946.344101</v>
      </c>
      <c r="D949" s="51">
        <f t="shared" si="2"/>
        <v>2098.107972</v>
      </c>
      <c r="E949" s="52">
        <f t="shared" si="3"/>
        <v>-0.07233368047</v>
      </c>
      <c r="F949" s="53"/>
    </row>
    <row r="950" ht="17.25" customHeight="1">
      <c r="A950" s="47">
        <v>38687.0</v>
      </c>
      <c r="B950" s="26">
        <v>7.0E-4</v>
      </c>
      <c r="C950" s="50">
        <f t="shared" si="1"/>
        <v>1947.706542</v>
      </c>
      <c r="D950" s="51">
        <f t="shared" si="2"/>
        <v>2098.107972</v>
      </c>
      <c r="E950" s="52">
        <f t="shared" si="3"/>
        <v>-0.07168431404</v>
      </c>
      <c r="F950" s="53"/>
    </row>
    <row r="951" ht="17.25" customHeight="1">
      <c r="A951" s="47">
        <v>38718.0</v>
      </c>
      <c r="B951" s="26">
        <v>0.0339</v>
      </c>
      <c r="C951" s="50">
        <f t="shared" si="1"/>
        <v>2013.733793</v>
      </c>
      <c r="D951" s="51">
        <f t="shared" si="2"/>
        <v>2098.107972</v>
      </c>
      <c r="E951" s="52">
        <f t="shared" si="3"/>
        <v>-0.04021441229</v>
      </c>
      <c r="F951" s="53"/>
    </row>
    <row r="952" ht="17.25" customHeight="1">
      <c r="A952" s="47">
        <v>38749.0</v>
      </c>
      <c r="B952" s="26">
        <v>4.0E-4</v>
      </c>
      <c r="C952" s="50">
        <f t="shared" si="1"/>
        <v>2014.539287</v>
      </c>
      <c r="D952" s="51">
        <f t="shared" si="2"/>
        <v>2098.107972</v>
      </c>
      <c r="E952" s="52">
        <f t="shared" si="3"/>
        <v>-0.03983049805</v>
      </c>
      <c r="F952" s="53"/>
    </row>
    <row r="953" ht="17.25" customHeight="1">
      <c r="A953" s="47">
        <v>38777.0</v>
      </c>
      <c r="B953" s="26">
        <v>0.0183</v>
      </c>
      <c r="C953" s="50">
        <f t="shared" si="1"/>
        <v>2051.405356</v>
      </c>
      <c r="D953" s="51">
        <f t="shared" si="2"/>
        <v>2098.107972</v>
      </c>
      <c r="E953" s="52">
        <f t="shared" si="3"/>
        <v>-0.02225939617</v>
      </c>
      <c r="F953" s="53"/>
    </row>
    <row r="954" ht="17.25" customHeight="1">
      <c r="A954" s="47">
        <v>38808.0</v>
      </c>
      <c r="B954" s="26">
        <v>0.0109</v>
      </c>
      <c r="C954" s="50">
        <f t="shared" si="1"/>
        <v>2073.765674</v>
      </c>
      <c r="D954" s="51">
        <f t="shared" si="2"/>
        <v>2098.107972</v>
      </c>
      <c r="E954" s="52">
        <f t="shared" si="3"/>
        <v>-0.01160202358</v>
      </c>
      <c r="F954" s="53"/>
    </row>
    <row r="955" ht="17.25" customHeight="1">
      <c r="A955" s="47">
        <v>38838.0</v>
      </c>
      <c r="B955" s="26">
        <v>-0.0314</v>
      </c>
      <c r="C955" s="50">
        <f t="shared" si="1"/>
        <v>2008.649432</v>
      </c>
      <c r="D955" s="51">
        <f t="shared" si="2"/>
        <v>2098.107972</v>
      </c>
      <c r="E955" s="52">
        <f t="shared" si="3"/>
        <v>-0.04263772004</v>
      </c>
      <c r="F955" s="53"/>
    </row>
    <row r="956" ht="17.25" customHeight="1">
      <c r="A956" s="47">
        <v>38869.0</v>
      </c>
      <c r="B956" s="26">
        <v>5.0E-4</v>
      </c>
      <c r="C956" s="50">
        <f t="shared" si="1"/>
        <v>2009.653757</v>
      </c>
      <c r="D956" s="51">
        <f t="shared" si="2"/>
        <v>2098.107972</v>
      </c>
      <c r="E956" s="52">
        <f t="shared" si="3"/>
        <v>-0.0421590389</v>
      </c>
      <c r="F956" s="53"/>
    </row>
    <row r="957" ht="17.25" customHeight="1">
      <c r="A957" s="47">
        <v>38899.0</v>
      </c>
      <c r="B957" s="26">
        <v>-0.0038</v>
      </c>
      <c r="C957" s="50">
        <f t="shared" si="1"/>
        <v>2002.017072</v>
      </c>
      <c r="D957" s="51">
        <f t="shared" si="2"/>
        <v>2098.107972</v>
      </c>
      <c r="E957" s="52">
        <f t="shared" si="3"/>
        <v>-0.04579883456</v>
      </c>
      <c r="F957" s="53"/>
    </row>
    <row r="958" ht="17.25" customHeight="1">
      <c r="A958" s="47">
        <v>38930.0</v>
      </c>
      <c r="B958" s="26">
        <v>0.0245</v>
      </c>
      <c r="C958" s="50">
        <f t="shared" si="1"/>
        <v>2051.066491</v>
      </c>
      <c r="D958" s="51">
        <f t="shared" si="2"/>
        <v>2098.107972</v>
      </c>
      <c r="E958" s="52">
        <f t="shared" si="3"/>
        <v>-0.022420906</v>
      </c>
      <c r="F958" s="53"/>
    </row>
    <row r="959" ht="17.25" customHeight="1">
      <c r="A959" s="47">
        <v>38961.0</v>
      </c>
      <c r="B959" s="26">
        <v>0.0225</v>
      </c>
      <c r="C959" s="50">
        <f t="shared" si="1"/>
        <v>2097.215487</v>
      </c>
      <c r="D959" s="51">
        <f t="shared" si="2"/>
        <v>2098.107972</v>
      </c>
      <c r="E959" s="52">
        <f t="shared" si="3"/>
        <v>-0.0004253763882</v>
      </c>
      <c r="F959" s="53"/>
    </row>
    <row r="960" ht="17.25" customHeight="1">
      <c r="A960" s="47">
        <v>38991.0</v>
      </c>
      <c r="B960" s="26">
        <v>0.0364</v>
      </c>
      <c r="C960" s="50">
        <f t="shared" si="1"/>
        <v>2173.55413</v>
      </c>
      <c r="D960" s="51">
        <f t="shared" si="2"/>
        <v>2173.55413</v>
      </c>
      <c r="E960" s="52">
        <f t="shared" si="3"/>
        <v>0</v>
      </c>
      <c r="F960" s="53"/>
    </row>
    <row r="961" ht="17.25" customHeight="1">
      <c r="A961" s="47">
        <v>39022.0</v>
      </c>
      <c r="B961" s="26">
        <v>0.0213</v>
      </c>
      <c r="C961" s="50">
        <f t="shared" si="1"/>
        <v>2219.850833</v>
      </c>
      <c r="D961" s="51">
        <f t="shared" si="2"/>
        <v>2219.850833</v>
      </c>
      <c r="E961" s="52">
        <f t="shared" si="3"/>
        <v>0</v>
      </c>
      <c r="F961" s="53"/>
    </row>
    <row r="962" ht="17.25" customHeight="1">
      <c r="A962" s="47">
        <v>39052.0</v>
      </c>
      <c r="B962" s="26">
        <v>0.0127</v>
      </c>
      <c r="C962" s="50">
        <f t="shared" si="1"/>
        <v>2248.042939</v>
      </c>
      <c r="D962" s="51">
        <f t="shared" si="2"/>
        <v>2248.042939</v>
      </c>
      <c r="E962" s="52">
        <f t="shared" si="3"/>
        <v>0</v>
      </c>
      <c r="F962" s="53"/>
    </row>
    <row r="963" ht="17.25" customHeight="1">
      <c r="A963" s="47">
        <v>39083.0</v>
      </c>
      <c r="B963" s="26">
        <v>0.0184</v>
      </c>
      <c r="C963" s="50">
        <f t="shared" si="1"/>
        <v>2289.406929</v>
      </c>
      <c r="D963" s="51">
        <f t="shared" si="2"/>
        <v>2289.406929</v>
      </c>
      <c r="E963" s="52">
        <f t="shared" si="3"/>
        <v>0</v>
      </c>
      <c r="F963" s="53"/>
    </row>
    <row r="964" ht="17.25" customHeight="1">
      <c r="A964" s="47">
        <v>39114.0</v>
      </c>
      <c r="B964" s="26">
        <v>-0.0158</v>
      </c>
      <c r="C964" s="50">
        <f t="shared" si="1"/>
        <v>2253.2343</v>
      </c>
      <c r="D964" s="51">
        <f t="shared" si="2"/>
        <v>2289.406929</v>
      </c>
      <c r="E964" s="52">
        <f t="shared" si="3"/>
        <v>-0.0158</v>
      </c>
      <c r="F964" s="53"/>
    </row>
    <row r="965" ht="17.25" customHeight="1">
      <c r="A965" s="47">
        <v>39142.0</v>
      </c>
      <c r="B965" s="26">
        <v>0.0111</v>
      </c>
      <c r="C965" s="50">
        <f t="shared" si="1"/>
        <v>2278.2452</v>
      </c>
      <c r="D965" s="51">
        <f t="shared" si="2"/>
        <v>2289.406929</v>
      </c>
      <c r="E965" s="52">
        <f t="shared" si="3"/>
        <v>-0.00487538</v>
      </c>
      <c r="F965" s="53"/>
    </row>
    <row r="966" ht="17.25" customHeight="1">
      <c r="A966" s="47">
        <v>39173.0</v>
      </c>
      <c r="B966" s="26">
        <v>0.0393</v>
      </c>
      <c r="C966" s="50">
        <f t="shared" si="1"/>
        <v>2367.780237</v>
      </c>
      <c r="D966" s="51">
        <f t="shared" si="2"/>
        <v>2367.780237</v>
      </c>
      <c r="E966" s="52">
        <f t="shared" si="3"/>
        <v>0</v>
      </c>
      <c r="F966" s="53"/>
    </row>
    <row r="967" ht="17.25" customHeight="1">
      <c r="A967" s="47">
        <v>39203.0</v>
      </c>
      <c r="B967" s="26">
        <v>0.0365</v>
      </c>
      <c r="C967" s="50">
        <f t="shared" si="1"/>
        <v>2454.204215</v>
      </c>
      <c r="D967" s="51">
        <f t="shared" si="2"/>
        <v>2454.204215</v>
      </c>
      <c r="E967" s="52">
        <f t="shared" si="3"/>
        <v>0</v>
      </c>
      <c r="F967" s="53"/>
    </row>
    <row r="968" ht="17.25" customHeight="1">
      <c r="A968" s="47">
        <v>39234.0</v>
      </c>
      <c r="B968" s="26">
        <v>-0.0156</v>
      </c>
      <c r="C968" s="50">
        <f t="shared" si="1"/>
        <v>2415.91863</v>
      </c>
      <c r="D968" s="51">
        <f t="shared" si="2"/>
        <v>2454.204215</v>
      </c>
      <c r="E968" s="52">
        <f t="shared" si="3"/>
        <v>-0.0156</v>
      </c>
      <c r="F968" s="53"/>
    </row>
    <row r="969" ht="17.25" customHeight="1">
      <c r="A969" s="47">
        <v>39264.0</v>
      </c>
      <c r="B969" s="26">
        <v>-0.0333</v>
      </c>
      <c r="C969" s="50">
        <f t="shared" si="1"/>
        <v>2335.468539</v>
      </c>
      <c r="D969" s="51">
        <f t="shared" si="2"/>
        <v>2454.204215</v>
      </c>
      <c r="E969" s="52">
        <f t="shared" si="3"/>
        <v>-0.04838052</v>
      </c>
      <c r="F969" s="53"/>
    </row>
    <row r="970" ht="17.25" customHeight="1">
      <c r="A970" s="47">
        <v>39295.0</v>
      </c>
      <c r="B970" s="26">
        <v>0.0134</v>
      </c>
      <c r="C970" s="50">
        <f t="shared" si="1"/>
        <v>2366.763818</v>
      </c>
      <c r="D970" s="51">
        <f t="shared" si="2"/>
        <v>2454.204215</v>
      </c>
      <c r="E970" s="52">
        <f t="shared" si="3"/>
        <v>-0.03562881897</v>
      </c>
      <c r="F970" s="53"/>
    </row>
    <row r="971" ht="17.25" customHeight="1">
      <c r="A971" s="47">
        <v>39326.0</v>
      </c>
      <c r="B971" s="26">
        <v>0.0354</v>
      </c>
      <c r="C971" s="50">
        <f t="shared" si="1"/>
        <v>2450.547257</v>
      </c>
      <c r="D971" s="51">
        <f t="shared" si="2"/>
        <v>2454.204215</v>
      </c>
      <c r="E971" s="52">
        <f t="shared" si="3"/>
        <v>-0.001490079159</v>
      </c>
      <c r="F971" s="53"/>
    </row>
    <row r="972" ht="17.25" customHeight="1">
      <c r="A972" s="47">
        <v>39356.0</v>
      </c>
      <c r="B972" s="26">
        <v>0.0212</v>
      </c>
      <c r="C972" s="50">
        <f t="shared" si="1"/>
        <v>2502.498859</v>
      </c>
      <c r="D972" s="51">
        <f t="shared" si="2"/>
        <v>2502.498859</v>
      </c>
      <c r="E972" s="52">
        <f t="shared" si="3"/>
        <v>0</v>
      </c>
      <c r="F972" s="53"/>
    </row>
    <row r="973" ht="17.25" customHeight="1">
      <c r="A973" s="47">
        <v>39387.0</v>
      </c>
      <c r="B973" s="26">
        <v>-0.0449</v>
      </c>
      <c r="C973" s="50">
        <f t="shared" si="1"/>
        <v>2390.13666</v>
      </c>
      <c r="D973" s="51">
        <f t="shared" si="2"/>
        <v>2502.498859</v>
      </c>
      <c r="E973" s="52">
        <f t="shared" si="3"/>
        <v>-0.0449</v>
      </c>
      <c r="F973" s="53"/>
    </row>
    <row r="974" ht="17.25" customHeight="1">
      <c r="A974" s="47">
        <v>39417.0</v>
      </c>
      <c r="B974" s="26">
        <v>-0.006</v>
      </c>
      <c r="C974" s="50">
        <f t="shared" si="1"/>
        <v>2375.79584</v>
      </c>
      <c r="D974" s="51">
        <f t="shared" si="2"/>
        <v>2502.498859</v>
      </c>
      <c r="E974" s="52">
        <f t="shared" si="3"/>
        <v>-0.0506306</v>
      </c>
      <c r="F974" s="53"/>
    </row>
    <row r="975" ht="17.25" customHeight="1">
      <c r="A975" s="47">
        <v>39448.0</v>
      </c>
      <c r="B975" s="26">
        <v>-0.0615</v>
      </c>
      <c r="C975" s="50">
        <f t="shared" si="1"/>
        <v>2229.684396</v>
      </c>
      <c r="D975" s="51">
        <f t="shared" si="2"/>
        <v>2502.498859</v>
      </c>
      <c r="E975" s="52">
        <f t="shared" si="3"/>
        <v>-0.1090168181</v>
      </c>
      <c r="F975" s="53"/>
    </row>
    <row r="976" ht="17.25" customHeight="1">
      <c r="A976" s="47">
        <v>39479.0</v>
      </c>
      <c r="B976" s="26">
        <v>-0.0296</v>
      </c>
      <c r="C976" s="50">
        <f t="shared" si="1"/>
        <v>2163.685738</v>
      </c>
      <c r="D976" s="51">
        <f t="shared" si="2"/>
        <v>2502.498859</v>
      </c>
      <c r="E976" s="52">
        <f t="shared" si="3"/>
        <v>-0.1353899203</v>
      </c>
      <c r="F976" s="53"/>
    </row>
    <row r="977" ht="17.25" customHeight="1">
      <c r="A977" s="47">
        <v>39508.0</v>
      </c>
      <c r="B977" s="26">
        <v>-0.0076</v>
      </c>
      <c r="C977" s="50">
        <f t="shared" si="1"/>
        <v>2147.241726</v>
      </c>
      <c r="D977" s="51">
        <f t="shared" si="2"/>
        <v>2502.498859</v>
      </c>
      <c r="E977" s="52">
        <f t="shared" si="3"/>
        <v>-0.1419609569</v>
      </c>
      <c r="F977" s="53"/>
    </row>
    <row r="978" ht="17.25" customHeight="1">
      <c r="A978" s="47">
        <v>39539.0</v>
      </c>
      <c r="B978" s="26">
        <v>0.0478</v>
      </c>
      <c r="C978" s="50">
        <f t="shared" si="1"/>
        <v>2249.879881</v>
      </c>
      <c r="D978" s="51">
        <f t="shared" si="2"/>
        <v>2502.498859</v>
      </c>
      <c r="E978" s="52">
        <f t="shared" si="3"/>
        <v>-0.1009466906</v>
      </c>
      <c r="F978" s="53"/>
    </row>
    <row r="979" ht="17.25" customHeight="1">
      <c r="A979" s="47">
        <v>39569.0</v>
      </c>
      <c r="B979" s="26">
        <v>0.0204</v>
      </c>
      <c r="C979" s="50">
        <f t="shared" si="1"/>
        <v>2295.77743</v>
      </c>
      <c r="D979" s="51">
        <f t="shared" si="2"/>
        <v>2502.498859</v>
      </c>
      <c r="E979" s="52">
        <f t="shared" si="3"/>
        <v>-0.08260600312</v>
      </c>
      <c r="F979" s="53"/>
    </row>
    <row r="980" ht="17.25" customHeight="1">
      <c r="A980" s="47">
        <v>39600.0</v>
      </c>
      <c r="B980" s="26">
        <v>-0.0827</v>
      </c>
      <c r="C980" s="50">
        <f t="shared" si="1"/>
        <v>2105.916637</v>
      </c>
      <c r="D980" s="51">
        <f t="shared" si="2"/>
        <v>2502.498859</v>
      </c>
      <c r="E980" s="52">
        <f t="shared" si="3"/>
        <v>-0.1584744867</v>
      </c>
      <c r="F980" s="53"/>
    </row>
    <row r="981" ht="17.25" customHeight="1">
      <c r="A981" s="47">
        <v>39630.0</v>
      </c>
      <c r="B981" s="26">
        <v>-0.0062</v>
      </c>
      <c r="C981" s="50">
        <f t="shared" si="1"/>
        <v>2092.859954</v>
      </c>
      <c r="D981" s="51">
        <f t="shared" si="2"/>
        <v>2502.498859</v>
      </c>
      <c r="E981" s="52">
        <f t="shared" si="3"/>
        <v>-0.1636919448</v>
      </c>
      <c r="F981" s="53"/>
    </row>
    <row r="982" ht="17.25" customHeight="1">
      <c r="A982" s="47">
        <v>39661.0</v>
      </c>
      <c r="B982" s="26">
        <v>0.0166</v>
      </c>
      <c r="C982" s="50">
        <f t="shared" si="1"/>
        <v>2127.601429</v>
      </c>
      <c r="D982" s="51">
        <f t="shared" si="2"/>
        <v>2502.498859</v>
      </c>
      <c r="E982" s="52">
        <f t="shared" si="3"/>
        <v>-0.1498092311</v>
      </c>
      <c r="F982" s="53"/>
    </row>
    <row r="983" ht="17.25" customHeight="1">
      <c r="A983" s="47">
        <v>39692.0</v>
      </c>
      <c r="B983" s="26">
        <v>-0.0909</v>
      </c>
      <c r="C983" s="50">
        <f t="shared" si="1"/>
        <v>1934.202459</v>
      </c>
      <c r="D983" s="51">
        <f t="shared" si="2"/>
        <v>2502.498859</v>
      </c>
      <c r="E983" s="52">
        <f t="shared" si="3"/>
        <v>-0.227091572</v>
      </c>
      <c r="F983" s="53"/>
    </row>
    <row r="984" ht="17.25" customHeight="1">
      <c r="A984" s="47">
        <v>39722.0</v>
      </c>
      <c r="B984" s="26">
        <v>-0.1715</v>
      </c>
      <c r="C984" s="50">
        <f t="shared" si="1"/>
        <v>1602.486737</v>
      </c>
      <c r="D984" s="51">
        <f t="shared" si="2"/>
        <v>2502.498859</v>
      </c>
      <c r="E984" s="52">
        <f t="shared" si="3"/>
        <v>-0.3596453674</v>
      </c>
      <c r="F984" s="53"/>
    </row>
    <row r="985" ht="17.25" customHeight="1">
      <c r="A985" s="47">
        <v>39753.0</v>
      </c>
      <c r="B985" s="26">
        <v>-0.0783</v>
      </c>
      <c r="C985" s="50">
        <f t="shared" si="1"/>
        <v>1477.012026</v>
      </c>
      <c r="D985" s="51">
        <f t="shared" si="2"/>
        <v>2502.498859</v>
      </c>
      <c r="E985" s="52">
        <f t="shared" si="3"/>
        <v>-0.4097851351</v>
      </c>
      <c r="F985" s="53"/>
    </row>
    <row r="986" ht="17.25" customHeight="1">
      <c r="A986" s="47">
        <v>39783.0</v>
      </c>
      <c r="B986" s="26">
        <v>0.0174</v>
      </c>
      <c r="C986" s="50">
        <f t="shared" si="1"/>
        <v>1502.712035</v>
      </c>
      <c r="D986" s="51">
        <f t="shared" si="2"/>
        <v>2502.498859</v>
      </c>
      <c r="E986" s="52">
        <f t="shared" si="3"/>
        <v>-0.3995153965</v>
      </c>
      <c r="F986" s="53"/>
    </row>
    <row r="987" ht="17.25" customHeight="1">
      <c r="A987" s="47">
        <v>39814.0</v>
      </c>
      <c r="B987" s="26">
        <v>-0.0812</v>
      </c>
      <c r="C987" s="50">
        <f t="shared" si="1"/>
        <v>1380.691818</v>
      </c>
      <c r="D987" s="51">
        <f t="shared" si="2"/>
        <v>2502.498859</v>
      </c>
      <c r="E987" s="52">
        <f t="shared" si="3"/>
        <v>-0.4482747463</v>
      </c>
      <c r="F987" s="53"/>
    </row>
    <row r="988" ht="17.25" customHeight="1">
      <c r="A988" s="47">
        <v>39845.0</v>
      </c>
      <c r="B988" s="26">
        <v>-0.1009</v>
      </c>
      <c r="C988" s="50">
        <f t="shared" si="1"/>
        <v>1241.380013</v>
      </c>
      <c r="D988" s="51">
        <f t="shared" si="2"/>
        <v>2502.498859</v>
      </c>
      <c r="E988" s="52">
        <f t="shared" si="3"/>
        <v>-0.5039438244</v>
      </c>
      <c r="F988" s="53"/>
    </row>
    <row r="989" ht="17.25" customHeight="1">
      <c r="A989" s="47">
        <v>39873.0</v>
      </c>
      <c r="B989" s="26">
        <v>0.0897</v>
      </c>
      <c r="C989" s="50">
        <f t="shared" si="1"/>
        <v>1352.7318</v>
      </c>
      <c r="D989" s="51">
        <f t="shared" si="2"/>
        <v>2502.498859</v>
      </c>
      <c r="E989" s="52">
        <f t="shared" si="3"/>
        <v>-0.4594475855</v>
      </c>
      <c r="F989" s="53"/>
    </row>
    <row r="990" ht="17.25" customHeight="1">
      <c r="A990" s="47">
        <v>39904.0</v>
      </c>
      <c r="B990" s="26">
        <v>0.1019</v>
      </c>
      <c r="C990" s="50">
        <f t="shared" si="1"/>
        <v>1490.575171</v>
      </c>
      <c r="D990" s="51">
        <f t="shared" si="2"/>
        <v>2502.498859</v>
      </c>
      <c r="E990" s="52">
        <f t="shared" si="3"/>
        <v>-0.4043652944</v>
      </c>
      <c r="F990" s="53"/>
    </row>
    <row r="991" ht="17.25" customHeight="1">
      <c r="A991" s="47">
        <v>39934.0</v>
      </c>
      <c r="B991" s="26">
        <v>0.0521</v>
      </c>
      <c r="C991" s="50">
        <f t="shared" si="1"/>
        <v>1568.234137</v>
      </c>
      <c r="D991" s="51">
        <f t="shared" si="2"/>
        <v>2502.498859</v>
      </c>
      <c r="E991" s="52">
        <f t="shared" si="3"/>
        <v>-0.3733327262</v>
      </c>
      <c r="F991" s="53"/>
    </row>
    <row r="992" ht="17.25" customHeight="1">
      <c r="A992" s="47">
        <v>39965.0</v>
      </c>
      <c r="B992" s="26">
        <v>0.0044</v>
      </c>
      <c r="C992" s="50">
        <f t="shared" si="1"/>
        <v>1575.134368</v>
      </c>
      <c r="D992" s="51">
        <f t="shared" si="2"/>
        <v>2502.498859</v>
      </c>
      <c r="E992" s="52">
        <f t="shared" si="3"/>
        <v>-0.3705753902</v>
      </c>
      <c r="F992" s="53"/>
    </row>
    <row r="993" ht="17.25" customHeight="1">
      <c r="A993" s="47">
        <v>39995.0</v>
      </c>
      <c r="B993" s="26">
        <v>0.0773</v>
      </c>
      <c r="C993" s="50">
        <f t="shared" si="1"/>
        <v>1696.892254</v>
      </c>
      <c r="D993" s="51">
        <f t="shared" si="2"/>
        <v>2502.498859</v>
      </c>
      <c r="E993" s="52">
        <f t="shared" si="3"/>
        <v>-0.3219208679</v>
      </c>
      <c r="F993" s="53"/>
    </row>
    <row r="994" ht="17.25" customHeight="1">
      <c r="A994" s="47">
        <v>40026.0</v>
      </c>
      <c r="B994" s="26">
        <v>0.0334</v>
      </c>
      <c r="C994" s="50">
        <f t="shared" si="1"/>
        <v>1753.568455</v>
      </c>
      <c r="D994" s="51">
        <f t="shared" si="2"/>
        <v>2502.498859</v>
      </c>
      <c r="E994" s="52">
        <f t="shared" si="3"/>
        <v>-0.2992730249</v>
      </c>
      <c r="F994" s="53"/>
    </row>
    <row r="995" ht="17.25" customHeight="1">
      <c r="A995" s="47">
        <v>40057.0</v>
      </c>
      <c r="B995" s="26">
        <v>0.0409</v>
      </c>
      <c r="C995" s="50">
        <f t="shared" si="1"/>
        <v>1825.289405</v>
      </c>
      <c r="D995" s="51">
        <f t="shared" si="2"/>
        <v>2502.498859</v>
      </c>
      <c r="E995" s="52">
        <f t="shared" si="3"/>
        <v>-0.2706132916</v>
      </c>
      <c r="F995" s="53"/>
    </row>
    <row r="996" ht="17.25" customHeight="1">
      <c r="A996" s="47">
        <v>40087.0</v>
      </c>
      <c r="B996" s="26">
        <v>-0.0259</v>
      </c>
      <c r="C996" s="50">
        <f t="shared" si="1"/>
        <v>1778.01441</v>
      </c>
      <c r="D996" s="51">
        <f t="shared" si="2"/>
        <v>2502.498859</v>
      </c>
      <c r="E996" s="52">
        <f t="shared" si="3"/>
        <v>-0.2895044074</v>
      </c>
      <c r="F996" s="53"/>
    </row>
    <row r="997" ht="17.25" customHeight="1">
      <c r="A997" s="47">
        <v>40118.0</v>
      </c>
      <c r="B997" s="26">
        <v>0.0556</v>
      </c>
      <c r="C997" s="50">
        <f t="shared" si="1"/>
        <v>1876.872011</v>
      </c>
      <c r="D997" s="51">
        <f t="shared" si="2"/>
        <v>2502.498859</v>
      </c>
      <c r="E997" s="52">
        <f t="shared" si="3"/>
        <v>-0.2500008524</v>
      </c>
      <c r="F997" s="53"/>
    </row>
    <row r="998" ht="17.25" customHeight="1">
      <c r="A998" s="47">
        <v>40148.0</v>
      </c>
      <c r="B998" s="26">
        <v>0.0276</v>
      </c>
      <c r="C998" s="50">
        <f t="shared" si="1"/>
        <v>1928.673678</v>
      </c>
      <c r="D998" s="51">
        <f t="shared" si="2"/>
        <v>2502.498859</v>
      </c>
      <c r="E998" s="52">
        <f t="shared" si="3"/>
        <v>-0.2293008759</v>
      </c>
      <c r="F998" s="53"/>
    </row>
    <row r="999" ht="17.25" customHeight="1">
      <c r="A999" s="47">
        <v>40179.0</v>
      </c>
      <c r="B999" s="26">
        <v>-0.0336</v>
      </c>
      <c r="C999" s="50">
        <f t="shared" si="1"/>
        <v>1863.870243</v>
      </c>
      <c r="D999" s="51">
        <f t="shared" si="2"/>
        <v>2502.498859</v>
      </c>
      <c r="E999" s="52">
        <f t="shared" si="3"/>
        <v>-0.2551963665</v>
      </c>
      <c r="F999" s="53"/>
    </row>
    <row r="1000" ht="17.25" customHeight="1">
      <c r="A1000" s="47">
        <v>40210.0</v>
      </c>
      <c r="B1000" s="26">
        <v>0.034</v>
      </c>
      <c r="C1000" s="50">
        <f t="shared" si="1"/>
        <v>1927.241831</v>
      </c>
      <c r="D1000" s="51">
        <f t="shared" si="2"/>
        <v>2502.498859</v>
      </c>
      <c r="E1000" s="52">
        <f t="shared" si="3"/>
        <v>-0.229873043</v>
      </c>
      <c r="F1000" s="53"/>
    </row>
    <row r="1001" ht="17.25" customHeight="1">
      <c r="A1001" s="47">
        <v>40238.0</v>
      </c>
      <c r="B1001" s="26">
        <v>0.0632</v>
      </c>
      <c r="C1001" s="50">
        <f t="shared" si="1"/>
        <v>2049.043515</v>
      </c>
      <c r="D1001" s="51">
        <f t="shared" si="2"/>
        <v>2502.498859</v>
      </c>
      <c r="E1001" s="52">
        <f t="shared" si="3"/>
        <v>-0.1812010193</v>
      </c>
      <c r="F1001" s="53"/>
    </row>
    <row r="1002" ht="17.25" customHeight="1">
      <c r="A1002" s="47">
        <v>40269.0</v>
      </c>
      <c r="B1002" s="26">
        <v>0.0201</v>
      </c>
      <c r="C1002" s="50">
        <f t="shared" si="1"/>
        <v>2090.229289</v>
      </c>
      <c r="D1002" s="51">
        <f t="shared" si="2"/>
        <v>2502.498859</v>
      </c>
      <c r="E1002" s="52">
        <f t="shared" si="3"/>
        <v>-0.1647431598</v>
      </c>
      <c r="F1002" s="53"/>
    </row>
    <row r="1003" ht="17.25" customHeight="1">
      <c r="A1003" s="47">
        <v>40299.0</v>
      </c>
      <c r="B1003" s="26">
        <v>-0.0788</v>
      </c>
      <c r="C1003" s="50">
        <f t="shared" si="1"/>
        <v>1925.519221</v>
      </c>
      <c r="D1003" s="51">
        <f t="shared" si="2"/>
        <v>2502.498859</v>
      </c>
      <c r="E1003" s="52">
        <f t="shared" si="3"/>
        <v>-0.2305613988</v>
      </c>
      <c r="F1003" s="53"/>
    </row>
    <row r="1004" ht="17.25" customHeight="1">
      <c r="A1004" s="47">
        <v>40330.0</v>
      </c>
      <c r="B1004" s="26">
        <v>-0.0556</v>
      </c>
      <c r="C1004" s="50">
        <f t="shared" si="1"/>
        <v>1818.460353</v>
      </c>
      <c r="D1004" s="51">
        <f t="shared" si="2"/>
        <v>2502.498859</v>
      </c>
      <c r="E1004" s="52">
        <f t="shared" si="3"/>
        <v>-0.273342185</v>
      </c>
      <c r="F1004" s="53"/>
    </row>
    <row r="1005" ht="17.25" customHeight="1">
      <c r="A1005" s="47">
        <v>40360.0</v>
      </c>
      <c r="B1005" s="26">
        <v>0.0694</v>
      </c>
      <c r="C1005" s="50">
        <f t="shared" si="1"/>
        <v>1944.661501</v>
      </c>
      <c r="D1005" s="51">
        <f t="shared" si="2"/>
        <v>2502.498859</v>
      </c>
      <c r="E1005" s="52">
        <f t="shared" si="3"/>
        <v>-0.2229121326</v>
      </c>
      <c r="F1005" s="53"/>
    </row>
    <row r="1006" ht="17.25" customHeight="1">
      <c r="A1006" s="47">
        <v>40391.0</v>
      </c>
      <c r="B1006" s="26">
        <v>-0.0476</v>
      </c>
      <c r="C1006" s="50">
        <f t="shared" si="1"/>
        <v>1852.095614</v>
      </c>
      <c r="D1006" s="51">
        <f t="shared" si="2"/>
        <v>2502.498859</v>
      </c>
      <c r="E1006" s="52">
        <f t="shared" si="3"/>
        <v>-0.2599015151</v>
      </c>
      <c r="F1006" s="53"/>
    </row>
    <row r="1007" ht="17.25" customHeight="1">
      <c r="A1007" s="47">
        <v>40422.0</v>
      </c>
      <c r="B1007" s="26">
        <v>0.0955</v>
      </c>
      <c r="C1007" s="50">
        <f t="shared" si="1"/>
        <v>2028.970745</v>
      </c>
      <c r="D1007" s="51">
        <f t="shared" si="2"/>
        <v>2502.498859</v>
      </c>
      <c r="E1007" s="52">
        <f t="shared" si="3"/>
        <v>-0.1892221098</v>
      </c>
      <c r="F1007" s="53"/>
    </row>
    <row r="1008" ht="17.25" customHeight="1">
      <c r="A1008" s="47">
        <v>40452.0</v>
      </c>
      <c r="B1008" s="26">
        <v>0.0389</v>
      </c>
      <c r="C1008" s="50">
        <f t="shared" si="1"/>
        <v>2107.897707</v>
      </c>
      <c r="D1008" s="51">
        <f t="shared" si="2"/>
        <v>2502.498859</v>
      </c>
      <c r="E1008" s="52">
        <f t="shared" si="3"/>
        <v>-0.1576828499</v>
      </c>
      <c r="F1008" s="53"/>
    </row>
    <row r="1009" ht="17.25" customHeight="1">
      <c r="A1009" s="47">
        <v>40483.0</v>
      </c>
      <c r="B1009" s="26">
        <v>0.0061</v>
      </c>
      <c r="C1009" s="50">
        <f t="shared" si="1"/>
        <v>2120.755883</v>
      </c>
      <c r="D1009" s="51">
        <f t="shared" si="2"/>
        <v>2502.498859</v>
      </c>
      <c r="E1009" s="52">
        <f t="shared" si="3"/>
        <v>-0.1525447153</v>
      </c>
      <c r="F1009" s="53"/>
    </row>
    <row r="1010" ht="17.25" customHeight="1">
      <c r="A1010" s="47">
        <v>40513.0</v>
      </c>
      <c r="B1010" s="26">
        <v>0.0683</v>
      </c>
      <c r="C1010" s="50">
        <f t="shared" si="1"/>
        <v>2265.60351</v>
      </c>
      <c r="D1010" s="51">
        <f t="shared" si="2"/>
        <v>2502.498859</v>
      </c>
      <c r="E1010" s="52">
        <f t="shared" si="3"/>
        <v>-0.09466351934</v>
      </c>
      <c r="F1010" s="53"/>
    </row>
    <row r="1011" ht="17.25" customHeight="1">
      <c r="A1011" s="47">
        <v>40544.0</v>
      </c>
      <c r="B1011" s="26">
        <v>0.02</v>
      </c>
      <c r="C1011" s="50">
        <f t="shared" si="1"/>
        <v>2310.91558</v>
      </c>
      <c r="D1011" s="51">
        <f t="shared" si="2"/>
        <v>2502.498859</v>
      </c>
      <c r="E1011" s="52">
        <f t="shared" si="3"/>
        <v>-0.07655678973</v>
      </c>
      <c r="F1011" s="53"/>
    </row>
    <row r="1012" ht="17.25" customHeight="1">
      <c r="A1012" s="47">
        <v>40575.0</v>
      </c>
      <c r="B1012" s="26">
        <v>0.035</v>
      </c>
      <c r="C1012" s="50">
        <f t="shared" si="1"/>
        <v>2391.797625</v>
      </c>
      <c r="D1012" s="51">
        <f t="shared" si="2"/>
        <v>2502.498859</v>
      </c>
      <c r="E1012" s="52">
        <f t="shared" si="3"/>
        <v>-0.04423627737</v>
      </c>
      <c r="F1012" s="53"/>
    </row>
    <row r="1013" ht="17.25" customHeight="1">
      <c r="A1013" s="47">
        <v>40603.0</v>
      </c>
      <c r="B1013" s="26">
        <v>0.0047</v>
      </c>
      <c r="C1013" s="50">
        <f t="shared" si="1"/>
        <v>2403.039074</v>
      </c>
      <c r="D1013" s="51">
        <f t="shared" si="2"/>
        <v>2502.498859</v>
      </c>
      <c r="E1013" s="52">
        <f t="shared" si="3"/>
        <v>-0.03974418787</v>
      </c>
      <c r="F1013" s="53"/>
    </row>
    <row r="1014" ht="17.25" customHeight="1">
      <c r="A1014" s="47">
        <v>40634.0</v>
      </c>
      <c r="B1014" s="26">
        <v>0.029</v>
      </c>
      <c r="C1014" s="50">
        <f t="shared" si="1"/>
        <v>2472.727207</v>
      </c>
      <c r="D1014" s="51">
        <f t="shared" si="2"/>
        <v>2502.498859</v>
      </c>
      <c r="E1014" s="52">
        <f t="shared" si="3"/>
        <v>-0.01189676932</v>
      </c>
      <c r="F1014" s="53"/>
    </row>
    <row r="1015" ht="17.25" customHeight="1">
      <c r="A1015" s="47">
        <v>40664.0</v>
      </c>
      <c r="B1015" s="26">
        <v>-0.0127</v>
      </c>
      <c r="C1015" s="50">
        <f t="shared" si="1"/>
        <v>2441.323571</v>
      </c>
      <c r="D1015" s="51">
        <f t="shared" si="2"/>
        <v>2502.498859</v>
      </c>
      <c r="E1015" s="52">
        <f t="shared" si="3"/>
        <v>-0.02444568035</v>
      </c>
      <c r="F1015" s="53"/>
    </row>
    <row r="1016" ht="17.25" customHeight="1">
      <c r="A1016" s="47">
        <v>40695.0</v>
      </c>
      <c r="B1016" s="26">
        <v>-0.0175</v>
      </c>
      <c r="C1016" s="50">
        <f t="shared" si="1"/>
        <v>2398.600409</v>
      </c>
      <c r="D1016" s="51">
        <f t="shared" si="2"/>
        <v>2502.498859</v>
      </c>
      <c r="E1016" s="52">
        <f t="shared" si="3"/>
        <v>-0.04151788094</v>
      </c>
      <c r="F1016" s="53"/>
    </row>
    <row r="1017" ht="17.25" customHeight="1">
      <c r="A1017" s="47">
        <v>40725.0</v>
      </c>
      <c r="B1017" s="26">
        <v>-0.0235</v>
      </c>
      <c r="C1017" s="50">
        <f t="shared" si="1"/>
        <v>2342.233299</v>
      </c>
      <c r="D1017" s="51">
        <f t="shared" si="2"/>
        <v>2502.498859</v>
      </c>
      <c r="E1017" s="52">
        <f t="shared" si="3"/>
        <v>-0.06404221074</v>
      </c>
      <c r="F1017" s="53"/>
    </row>
    <row r="1018" ht="17.25" customHeight="1">
      <c r="A1018" s="47">
        <v>40756.0</v>
      </c>
      <c r="B1018" s="26">
        <v>-0.0598</v>
      </c>
      <c r="C1018" s="50">
        <f t="shared" si="1"/>
        <v>2202.167748</v>
      </c>
      <c r="D1018" s="51">
        <f t="shared" si="2"/>
        <v>2502.498859</v>
      </c>
      <c r="E1018" s="52">
        <f t="shared" si="3"/>
        <v>-0.1200124865</v>
      </c>
      <c r="F1018" s="53"/>
    </row>
    <row r="1019" ht="17.25" customHeight="1">
      <c r="A1019" s="47">
        <v>40787.0</v>
      </c>
      <c r="B1019" s="26">
        <v>-0.0759</v>
      </c>
      <c r="C1019" s="50">
        <f t="shared" si="1"/>
        <v>2035.023216</v>
      </c>
      <c r="D1019" s="51">
        <f t="shared" si="2"/>
        <v>2502.498859</v>
      </c>
      <c r="E1019" s="52">
        <f t="shared" si="3"/>
        <v>-0.1868035388</v>
      </c>
      <c r="F1019" s="53"/>
    </row>
    <row r="1020" ht="17.25" customHeight="1">
      <c r="A1020" s="47">
        <v>40817.0</v>
      </c>
      <c r="B1020" s="26">
        <v>0.1135</v>
      </c>
      <c r="C1020" s="50">
        <f t="shared" si="1"/>
        <v>2265.998351</v>
      </c>
      <c r="D1020" s="51">
        <f t="shared" si="2"/>
        <v>2502.498859</v>
      </c>
      <c r="E1020" s="52">
        <f t="shared" si="3"/>
        <v>-0.09450574046</v>
      </c>
      <c r="F1020" s="53"/>
    </row>
    <row r="1021" ht="17.25" customHeight="1">
      <c r="A1021" s="47">
        <v>40848.0</v>
      </c>
      <c r="B1021" s="26">
        <v>-0.0028</v>
      </c>
      <c r="C1021" s="50">
        <f t="shared" si="1"/>
        <v>2259.653556</v>
      </c>
      <c r="D1021" s="51">
        <f t="shared" si="2"/>
        <v>2502.498859</v>
      </c>
      <c r="E1021" s="52">
        <f t="shared" si="3"/>
        <v>-0.09704112439</v>
      </c>
      <c r="F1021" s="53"/>
    </row>
    <row r="1022" ht="17.25" customHeight="1">
      <c r="A1022" s="47">
        <v>40878.0</v>
      </c>
      <c r="B1022" s="26">
        <v>0.0074</v>
      </c>
      <c r="C1022" s="50">
        <f t="shared" si="1"/>
        <v>2276.374992</v>
      </c>
      <c r="D1022" s="51">
        <f t="shared" si="2"/>
        <v>2502.498859</v>
      </c>
      <c r="E1022" s="52">
        <f t="shared" si="3"/>
        <v>-0.09035922871</v>
      </c>
      <c r="F1022" s="53"/>
    </row>
    <row r="1023" ht="17.25" customHeight="1">
      <c r="A1023" s="47">
        <v>40909.0</v>
      </c>
      <c r="B1023" s="26">
        <v>0.0505</v>
      </c>
      <c r="C1023" s="50">
        <f t="shared" si="1"/>
        <v>2391.331929</v>
      </c>
      <c r="D1023" s="51">
        <f t="shared" si="2"/>
        <v>2502.498859</v>
      </c>
      <c r="E1023" s="52">
        <f t="shared" si="3"/>
        <v>-0.04442236976</v>
      </c>
      <c r="F1023" s="53"/>
    </row>
    <row r="1024" ht="17.25" customHeight="1">
      <c r="A1024" s="47">
        <v>40940.0</v>
      </c>
      <c r="B1024" s="26">
        <v>0.0442</v>
      </c>
      <c r="C1024" s="50">
        <f t="shared" si="1"/>
        <v>2497.0288</v>
      </c>
      <c r="D1024" s="51">
        <f t="shared" si="2"/>
        <v>2502.498859</v>
      </c>
      <c r="E1024" s="52">
        <f t="shared" si="3"/>
        <v>-0.002185838505</v>
      </c>
      <c r="F1024" s="53"/>
    </row>
    <row r="1025" ht="17.25" customHeight="1">
      <c r="A1025" s="47">
        <v>40969.0</v>
      </c>
      <c r="B1025" s="26">
        <v>0.0311</v>
      </c>
      <c r="C1025" s="50">
        <f t="shared" si="1"/>
        <v>2574.686396</v>
      </c>
      <c r="D1025" s="51">
        <f t="shared" si="2"/>
        <v>2574.686396</v>
      </c>
      <c r="E1025" s="52">
        <f t="shared" si="3"/>
        <v>0</v>
      </c>
      <c r="F1025" s="53"/>
    </row>
    <row r="1026" ht="17.25" customHeight="1">
      <c r="A1026" s="47">
        <v>41000.0</v>
      </c>
      <c r="B1026" s="26">
        <v>-0.0085</v>
      </c>
      <c r="C1026" s="50">
        <f t="shared" si="1"/>
        <v>2552.801562</v>
      </c>
      <c r="D1026" s="51">
        <f t="shared" si="2"/>
        <v>2574.686396</v>
      </c>
      <c r="E1026" s="52">
        <f t="shared" si="3"/>
        <v>-0.0085</v>
      </c>
      <c r="F1026" s="53"/>
    </row>
    <row r="1027" ht="17.25" customHeight="1">
      <c r="A1027" s="47">
        <v>41030.0</v>
      </c>
      <c r="B1027" s="26">
        <v>-0.0618</v>
      </c>
      <c r="C1027" s="50">
        <f t="shared" si="1"/>
        <v>2395.038425</v>
      </c>
      <c r="D1027" s="51">
        <f t="shared" si="2"/>
        <v>2574.686396</v>
      </c>
      <c r="E1027" s="52">
        <f t="shared" si="3"/>
        <v>-0.0697747</v>
      </c>
      <c r="F1027" s="53"/>
    </row>
    <row r="1028" ht="17.25" customHeight="1">
      <c r="A1028" s="47">
        <v>41061.0</v>
      </c>
      <c r="B1028" s="26">
        <v>0.0389</v>
      </c>
      <c r="C1028" s="50">
        <f t="shared" si="1"/>
        <v>2488.20542</v>
      </c>
      <c r="D1028" s="51">
        <f t="shared" si="2"/>
        <v>2574.686396</v>
      </c>
      <c r="E1028" s="52">
        <f t="shared" si="3"/>
        <v>-0.03358893583</v>
      </c>
      <c r="F1028" s="53"/>
    </row>
    <row r="1029" ht="17.25" customHeight="1">
      <c r="A1029" s="47">
        <v>41091.0</v>
      </c>
      <c r="B1029" s="26">
        <v>0.0079</v>
      </c>
      <c r="C1029" s="50">
        <f t="shared" si="1"/>
        <v>2507.862243</v>
      </c>
      <c r="D1029" s="51">
        <f t="shared" si="2"/>
        <v>2574.686396</v>
      </c>
      <c r="E1029" s="52">
        <f t="shared" si="3"/>
        <v>-0.02595428842</v>
      </c>
      <c r="F1029" s="53"/>
    </row>
    <row r="1030" ht="17.25" customHeight="1">
      <c r="A1030" s="47">
        <v>41122.0</v>
      </c>
      <c r="B1030" s="26">
        <v>0.0256</v>
      </c>
      <c r="C1030" s="50">
        <f t="shared" si="1"/>
        <v>2572.063516</v>
      </c>
      <c r="D1030" s="51">
        <f t="shared" si="2"/>
        <v>2574.686396</v>
      </c>
      <c r="E1030" s="52">
        <f t="shared" si="3"/>
        <v>-0.001018718207</v>
      </c>
      <c r="F1030" s="53"/>
    </row>
    <row r="1031" ht="17.25" customHeight="1">
      <c r="A1031" s="47">
        <v>41153.0</v>
      </c>
      <c r="B1031" s="26">
        <v>0.0274</v>
      </c>
      <c r="C1031" s="50">
        <f t="shared" si="1"/>
        <v>2642.538056</v>
      </c>
      <c r="D1031" s="51">
        <f t="shared" si="2"/>
        <v>2642.538056</v>
      </c>
      <c r="E1031" s="52">
        <f t="shared" si="3"/>
        <v>0</v>
      </c>
      <c r="F1031" s="53"/>
    </row>
    <row r="1032" ht="17.25" customHeight="1">
      <c r="A1032" s="47">
        <v>41183.0</v>
      </c>
      <c r="B1032" s="26">
        <v>-0.0175</v>
      </c>
      <c r="C1032" s="50">
        <f t="shared" si="1"/>
        <v>2596.29364</v>
      </c>
      <c r="D1032" s="51">
        <f t="shared" si="2"/>
        <v>2642.538056</v>
      </c>
      <c r="E1032" s="52">
        <f t="shared" si="3"/>
        <v>-0.0175</v>
      </c>
      <c r="F1032" s="53"/>
    </row>
    <row r="1033" ht="17.25" customHeight="1">
      <c r="A1033" s="47">
        <v>41214.0</v>
      </c>
      <c r="B1033" s="26">
        <v>0.0079</v>
      </c>
      <c r="C1033" s="50">
        <f t="shared" si="1"/>
        <v>2616.80436</v>
      </c>
      <c r="D1033" s="51">
        <f t="shared" si="2"/>
        <v>2642.538056</v>
      </c>
      <c r="E1033" s="52">
        <f t="shared" si="3"/>
        <v>-0.00973825</v>
      </c>
      <c r="F1033" s="53"/>
    </row>
    <row r="1034" ht="17.25" customHeight="1">
      <c r="A1034" s="47">
        <v>41244.0</v>
      </c>
      <c r="B1034" s="26">
        <v>0.0119</v>
      </c>
      <c r="C1034" s="50">
        <f t="shared" si="1"/>
        <v>2647.944332</v>
      </c>
      <c r="D1034" s="51">
        <f t="shared" si="2"/>
        <v>2647.944332</v>
      </c>
      <c r="E1034" s="52">
        <f t="shared" si="3"/>
        <v>0</v>
      </c>
      <c r="F1034" s="53"/>
    </row>
    <row r="1035" ht="17.25" customHeight="1">
      <c r="A1035" s="47">
        <v>41275.0</v>
      </c>
      <c r="B1035" s="26">
        <v>0.0557</v>
      </c>
      <c r="C1035" s="50">
        <f t="shared" si="1"/>
        <v>2795.434831</v>
      </c>
      <c r="D1035" s="51">
        <f t="shared" si="2"/>
        <v>2795.434831</v>
      </c>
      <c r="E1035" s="52">
        <f t="shared" si="3"/>
        <v>0</v>
      </c>
      <c r="F1035" s="53"/>
    </row>
    <row r="1036" ht="17.25" customHeight="1">
      <c r="A1036" s="47">
        <v>41306.0</v>
      </c>
      <c r="B1036" s="26">
        <v>0.0129</v>
      </c>
      <c r="C1036" s="50">
        <f t="shared" si="1"/>
        <v>2831.495941</v>
      </c>
      <c r="D1036" s="51">
        <f t="shared" si="2"/>
        <v>2831.495941</v>
      </c>
      <c r="E1036" s="52">
        <f t="shared" si="3"/>
        <v>0</v>
      </c>
      <c r="F1036" s="53"/>
    </row>
    <row r="1037" ht="17.25" customHeight="1">
      <c r="A1037" s="47">
        <v>41334.0</v>
      </c>
      <c r="B1037" s="26">
        <v>0.0403</v>
      </c>
      <c r="C1037" s="50">
        <f t="shared" si="1"/>
        <v>2945.605227</v>
      </c>
      <c r="D1037" s="51">
        <f t="shared" si="2"/>
        <v>2945.605227</v>
      </c>
      <c r="E1037" s="52">
        <f t="shared" si="3"/>
        <v>0</v>
      </c>
      <c r="F1037" s="53"/>
    </row>
    <row r="1038" ht="17.25" customHeight="1">
      <c r="A1038" s="47">
        <v>41365.0</v>
      </c>
      <c r="B1038" s="26">
        <v>0.0155</v>
      </c>
      <c r="C1038" s="50">
        <f t="shared" si="1"/>
        <v>2991.262108</v>
      </c>
      <c r="D1038" s="51">
        <f t="shared" si="2"/>
        <v>2991.262108</v>
      </c>
      <c r="E1038" s="52">
        <f t="shared" si="3"/>
        <v>0</v>
      </c>
      <c r="F1038" s="53"/>
    </row>
    <row r="1039" ht="17.25" customHeight="1">
      <c r="A1039" s="47">
        <v>41395.0</v>
      </c>
      <c r="B1039" s="26">
        <v>0.028</v>
      </c>
      <c r="C1039" s="50">
        <f t="shared" si="1"/>
        <v>3075.017447</v>
      </c>
      <c r="D1039" s="51">
        <f t="shared" si="2"/>
        <v>3075.017447</v>
      </c>
      <c r="E1039" s="52">
        <f t="shared" si="3"/>
        <v>0</v>
      </c>
      <c r="F1039" s="53"/>
    </row>
    <row r="1040" ht="17.25" customHeight="1">
      <c r="A1040" s="47">
        <v>41426.0</v>
      </c>
      <c r="B1040" s="26">
        <v>-0.012</v>
      </c>
      <c r="C1040" s="50">
        <f t="shared" si="1"/>
        <v>3038.117238</v>
      </c>
      <c r="D1040" s="51">
        <f t="shared" si="2"/>
        <v>3075.017447</v>
      </c>
      <c r="E1040" s="52">
        <f t="shared" si="3"/>
        <v>-0.012</v>
      </c>
      <c r="F1040" s="53"/>
    </row>
    <row r="1041" ht="17.25" customHeight="1">
      <c r="A1041" s="47">
        <v>41456.0</v>
      </c>
      <c r="B1041" s="26">
        <v>0.0565</v>
      </c>
      <c r="C1041" s="50">
        <f t="shared" si="1"/>
        <v>3209.770862</v>
      </c>
      <c r="D1041" s="51">
        <f t="shared" si="2"/>
        <v>3209.770862</v>
      </c>
      <c r="E1041" s="52">
        <f t="shared" si="3"/>
        <v>0</v>
      </c>
      <c r="F1041" s="53"/>
    </row>
    <row r="1042" ht="17.25" customHeight="1">
      <c r="A1042" s="47">
        <v>41487.0</v>
      </c>
      <c r="B1042" s="26">
        <v>-0.0271</v>
      </c>
      <c r="C1042" s="50">
        <f t="shared" si="1"/>
        <v>3122.786071</v>
      </c>
      <c r="D1042" s="51">
        <f t="shared" si="2"/>
        <v>3209.770862</v>
      </c>
      <c r="E1042" s="52">
        <f t="shared" si="3"/>
        <v>-0.0271</v>
      </c>
      <c r="F1042" s="53"/>
    </row>
    <row r="1043" ht="17.25" customHeight="1">
      <c r="A1043" s="47">
        <v>41518.0</v>
      </c>
      <c r="B1043" s="26">
        <v>0.0377</v>
      </c>
      <c r="C1043" s="50">
        <f t="shared" si="1"/>
        <v>3240.515106</v>
      </c>
      <c r="D1043" s="51">
        <f t="shared" si="2"/>
        <v>3240.515106</v>
      </c>
      <c r="E1043" s="52">
        <f t="shared" si="3"/>
        <v>0</v>
      </c>
      <c r="F1043" s="53"/>
    </row>
    <row r="1044" ht="17.25" customHeight="1">
      <c r="A1044" s="47">
        <v>41548.0</v>
      </c>
      <c r="B1044" s="26">
        <v>0.0418</v>
      </c>
      <c r="C1044" s="50">
        <f t="shared" si="1"/>
        <v>3375.968638</v>
      </c>
      <c r="D1044" s="51">
        <f t="shared" si="2"/>
        <v>3375.968638</v>
      </c>
      <c r="E1044" s="52">
        <f t="shared" si="3"/>
        <v>0</v>
      </c>
      <c r="F1044" s="53"/>
    </row>
    <row r="1045" ht="17.25" customHeight="1">
      <c r="A1045" s="47">
        <v>41579.0</v>
      </c>
      <c r="B1045" s="26">
        <v>0.0313</v>
      </c>
      <c r="C1045" s="50">
        <f t="shared" si="1"/>
        <v>3481.636456</v>
      </c>
      <c r="D1045" s="51">
        <f t="shared" si="2"/>
        <v>3481.636456</v>
      </c>
      <c r="E1045" s="52">
        <f t="shared" si="3"/>
        <v>0</v>
      </c>
      <c r="F1045" s="53"/>
    </row>
    <row r="1046" ht="17.25" customHeight="1">
      <c r="A1046" s="47">
        <v>41609.0</v>
      </c>
      <c r="B1046" s="26">
        <v>0.0281</v>
      </c>
      <c r="C1046" s="50">
        <f t="shared" si="1"/>
        <v>3579.47044</v>
      </c>
      <c r="D1046" s="51">
        <f t="shared" si="2"/>
        <v>3579.47044</v>
      </c>
      <c r="E1046" s="52">
        <f t="shared" si="3"/>
        <v>0</v>
      </c>
      <c r="F1046" s="53"/>
    </row>
    <row r="1047" ht="17.25" customHeight="1">
      <c r="A1047" s="47">
        <v>41640.0</v>
      </c>
      <c r="B1047" s="26">
        <v>-0.0332</v>
      </c>
      <c r="C1047" s="50">
        <f t="shared" si="1"/>
        <v>3460.632022</v>
      </c>
      <c r="D1047" s="51">
        <f t="shared" si="2"/>
        <v>3579.47044</v>
      </c>
      <c r="E1047" s="52">
        <f t="shared" si="3"/>
        <v>-0.0332</v>
      </c>
      <c r="F1047" s="53"/>
    </row>
    <row r="1048" ht="17.25" customHeight="1">
      <c r="A1048" s="47">
        <v>41671.0</v>
      </c>
      <c r="B1048" s="26">
        <v>0.0465</v>
      </c>
      <c r="C1048" s="50">
        <f t="shared" si="1"/>
        <v>3621.551411</v>
      </c>
      <c r="D1048" s="51">
        <f t="shared" si="2"/>
        <v>3621.551411</v>
      </c>
      <c r="E1048" s="52">
        <f t="shared" si="3"/>
        <v>0</v>
      </c>
      <c r="F1048" s="53"/>
    </row>
    <row r="1049" ht="17.25" customHeight="1">
      <c r="A1049" s="47">
        <v>41699.0</v>
      </c>
      <c r="B1049" s="26">
        <v>0.0043</v>
      </c>
      <c r="C1049" s="50">
        <f t="shared" si="1"/>
        <v>3637.124082</v>
      </c>
      <c r="D1049" s="51">
        <f t="shared" si="2"/>
        <v>3637.124082</v>
      </c>
      <c r="E1049" s="52">
        <f t="shared" si="3"/>
        <v>0</v>
      </c>
      <c r="F1049" s="53"/>
    </row>
    <row r="1050" ht="17.25" customHeight="1">
      <c r="A1050" s="47">
        <v>41730.0</v>
      </c>
      <c r="B1050" s="26">
        <v>-0.0019</v>
      </c>
      <c r="C1050" s="50">
        <f t="shared" si="1"/>
        <v>3630.213546</v>
      </c>
      <c r="D1050" s="51">
        <f t="shared" si="2"/>
        <v>3637.124082</v>
      </c>
      <c r="E1050" s="52">
        <f t="shared" si="3"/>
        <v>-0.0019</v>
      </c>
      <c r="F1050" s="53"/>
    </row>
    <row r="1051" ht="17.25" customHeight="1">
      <c r="A1051" s="47">
        <v>41760.0</v>
      </c>
      <c r="B1051" s="26">
        <v>0.0206</v>
      </c>
      <c r="C1051" s="50">
        <f t="shared" si="1"/>
        <v>3704.995945</v>
      </c>
      <c r="D1051" s="51">
        <f t="shared" si="2"/>
        <v>3704.995945</v>
      </c>
      <c r="E1051" s="52">
        <f t="shared" si="3"/>
        <v>0</v>
      </c>
      <c r="F1051" s="53"/>
    </row>
    <row r="1052" ht="17.25" customHeight="1">
      <c r="A1052" s="47">
        <v>41791.0</v>
      </c>
      <c r="B1052" s="26">
        <v>0.0261</v>
      </c>
      <c r="C1052" s="50">
        <f t="shared" si="1"/>
        <v>3801.696339</v>
      </c>
      <c r="D1052" s="51">
        <f t="shared" si="2"/>
        <v>3801.696339</v>
      </c>
      <c r="E1052" s="52">
        <f t="shared" si="3"/>
        <v>0</v>
      </c>
      <c r="F1052" s="53"/>
    </row>
    <row r="1053" ht="17.25" customHeight="1">
      <c r="A1053" s="47">
        <v>41821.0</v>
      </c>
      <c r="B1053" s="26">
        <v>-0.0204</v>
      </c>
      <c r="C1053" s="50">
        <f t="shared" si="1"/>
        <v>3724.141734</v>
      </c>
      <c r="D1053" s="51">
        <f t="shared" si="2"/>
        <v>3801.696339</v>
      </c>
      <c r="E1053" s="52">
        <f t="shared" si="3"/>
        <v>-0.0204</v>
      </c>
      <c r="F1053" s="53"/>
    </row>
    <row r="1054" ht="17.25" customHeight="1">
      <c r="A1054" s="47">
        <v>41852.0</v>
      </c>
      <c r="B1054" s="26">
        <v>0.0424</v>
      </c>
      <c r="C1054" s="50">
        <f t="shared" si="1"/>
        <v>3882.045344</v>
      </c>
      <c r="D1054" s="51">
        <f t="shared" si="2"/>
        <v>3882.045344</v>
      </c>
      <c r="E1054" s="52">
        <f t="shared" si="3"/>
        <v>0</v>
      </c>
      <c r="F1054" s="53"/>
    </row>
    <row r="1055" ht="17.25" customHeight="1">
      <c r="A1055" s="47">
        <v>41883.0</v>
      </c>
      <c r="B1055" s="26">
        <v>-0.0197</v>
      </c>
      <c r="C1055" s="50">
        <f t="shared" si="1"/>
        <v>3805.56905</v>
      </c>
      <c r="D1055" s="51">
        <f t="shared" si="2"/>
        <v>3882.045344</v>
      </c>
      <c r="E1055" s="52">
        <f t="shared" si="3"/>
        <v>-0.0197</v>
      </c>
      <c r="F1055" s="53"/>
    </row>
    <row r="1056" ht="17.25" customHeight="1">
      <c r="A1056" s="47">
        <v>41913.0</v>
      </c>
      <c r="B1056" s="26">
        <v>0.0252</v>
      </c>
      <c r="C1056" s="50">
        <f t="shared" si="1"/>
        <v>3901.46939</v>
      </c>
      <c r="D1056" s="51">
        <f t="shared" si="2"/>
        <v>3901.46939</v>
      </c>
      <c r="E1056" s="52">
        <f t="shared" si="3"/>
        <v>0</v>
      </c>
      <c r="F1056" s="53"/>
    </row>
    <row r="1057" ht="17.25" customHeight="1">
      <c r="A1057" s="47">
        <v>41944.0</v>
      </c>
      <c r="B1057" s="26">
        <v>0.0255</v>
      </c>
      <c r="C1057" s="50">
        <f t="shared" si="1"/>
        <v>4000.95686</v>
      </c>
      <c r="D1057" s="51">
        <f t="shared" si="2"/>
        <v>4000.95686</v>
      </c>
      <c r="E1057" s="52">
        <f t="shared" si="3"/>
        <v>0</v>
      </c>
      <c r="F1057" s="53"/>
    </row>
    <row r="1058" ht="17.25" customHeight="1">
      <c r="A1058" s="47">
        <v>41974.0</v>
      </c>
      <c r="B1058" s="26">
        <v>-6.0E-4</v>
      </c>
      <c r="C1058" s="50">
        <f t="shared" si="1"/>
        <v>3998.556286</v>
      </c>
      <c r="D1058" s="51">
        <f t="shared" si="2"/>
        <v>4000.95686</v>
      </c>
      <c r="E1058" s="52">
        <f t="shared" si="3"/>
        <v>-0.0006</v>
      </c>
      <c r="F1058" s="53"/>
    </row>
    <row r="1059" ht="17.25" customHeight="1">
      <c r="A1059" s="47">
        <v>42005.0</v>
      </c>
      <c r="B1059" s="26">
        <v>-0.0311</v>
      </c>
      <c r="C1059" s="50">
        <f t="shared" si="1"/>
        <v>3874.201185</v>
      </c>
      <c r="D1059" s="51">
        <f t="shared" si="2"/>
        <v>4000.95686</v>
      </c>
      <c r="E1059" s="52">
        <f t="shared" si="3"/>
        <v>-0.03168134</v>
      </c>
      <c r="F1059" s="53"/>
    </row>
    <row r="1060" ht="17.25" customHeight="1">
      <c r="A1060" s="47">
        <v>42036.0</v>
      </c>
      <c r="B1060" s="26">
        <v>0.0613</v>
      </c>
      <c r="C1060" s="50">
        <f t="shared" si="1"/>
        <v>4111.689718</v>
      </c>
      <c r="D1060" s="51">
        <f t="shared" si="2"/>
        <v>4111.689718</v>
      </c>
      <c r="E1060" s="52">
        <f t="shared" si="3"/>
        <v>0</v>
      </c>
      <c r="F1060" s="53"/>
    </row>
    <row r="1061" ht="17.25" customHeight="1">
      <c r="A1061" s="47">
        <v>42064.0</v>
      </c>
      <c r="B1061" s="26">
        <v>-0.0112</v>
      </c>
      <c r="C1061" s="50">
        <f t="shared" si="1"/>
        <v>4065.638793</v>
      </c>
      <c r="D1061" s="51">
        <f t="shared" si="2"/>
        <v>4111.689718</v>
      </c>
      <c r="E1061" s="52">
        <f t="shared" si="3"/>
        <v>-0.0112</v>
      </c>
      <c r="F1061" s="53"/>
    </row>
    <row r="1062" ht="17.25" customHeight="1">
      <c r="A1062" s="47">
        <v>42095.0</v>
      </c>
      <c r="B1062" s="26">
        <v>0.0059</v>
      </c>
      <c r="C1062" s="50">
        <f t="shared" si="1"/>
        <v>4089.626062</v>
      </c>
      <c r="D1062" s="51">
        <f t="shared" si="2"/>
        <v>4111.689718</v>
      </c>
      <c r="E1062" s="52">
        <f t="shared" si="3"/>
        <v>-0.00536608</v>
      </c>
      <c r="F1062" s="53"/>
    </row>
    <row r="1063" ht="17.25" customHeight="1">
      <c r="A1063" s="47">
        <v>42125.0</v>
      </c>
      <c r="B1063" s="26">
        <v>0.0136</v>
      </c>
      <c r="C1063" s="50">
        <f t="shared" si="1"/>
        <v>4145.244976</v>
      </c>
      <c r="D1063" s="51">
        <f t="shared" si="2"/>
        <v>4145.244976</v>
      </c>
      <c r="E1063" s="52">
        <f t="shared" si="3"/>
        <v>0</v>
      </c>
      <c r="F1063" s="53"/>
    </row>
    <row r="1064" ht="17.25" customHeight="1">
      <c r="A1064" s="47">
        <v>42156.0</v>
      </c>
      <c r="B1064" s="26">
        <v>-0.0153</v>
      </c>
      <c r="C1064" s="50">
        <f t="shared" si="1"/>
        <v>4081.822728</v>
      </c>
      <c r="D1064" s="51">
        <f t="shared" si="2"/>
        <v>4145.244976</v>
      </c>
      <c r="E1064" s="52">
        <f t="shared" si="3"/>
        <v>-0.0153</v>
      </c>
      <c r="F1064" s="53"/>
    </row>
    <row r="1065" ht="17.25" customHeight="1">
      <c r="A1065" s="47">
        <v>42186.0</v>
      </c>
      <c r="B1065" s="26">
        <v>0.0154</v>
      </c>
      <c r="C1065" s="50">
        <f t="shared" si="1"/>
        <v>4144.682798</v>
      </c>
      <c r="D1065" s="51">
        <f t="shared" si="2"/>
        <v>4145.244976</v>
      </c>
      <c r="E1065" s="52">
        <f t="shared" si="3"/>
        <v>-0.00013562</v>
      </c>
      <c r="F1065" s="53"/>
    </row>
    <row r="1066" ht="17.25" customHeight="1">
      <c r="A1066" s="47">
        <v>42217.0</v>
      </c>
      <c r="B1066" s="26">
        <v>-0.0604</v>
      </c>
      <c r="C1066" s="50">
        <f t="shared" si="1"/>
        <v>3894.343957</v>
      </c>
      <c r="D1066" s="51">
        <f t="shared" si="2"/>
        <v>4145.244976</v>
      </c>
      <c r="E1066" s="52">
        <f t="shared" si="3"/>
        <v>-0.06052742855</v>
      </c>
      <c r="F1066" s="53"/>
    </row>
    <row r="1067" ht="17.25" customHeight="1">
      <c r="A1067" s="47">
        <v>42248.0</v>
      </c>
      <c r="B1067" s="26">
        <v>-0.0307</v>
      </c>
      <c r="C1067" s="50">
        <f t="shared" si="1"/>
        <v>3774.787598</v>
      </c>
      <c r="D1067" s="51">
        <f t="shared" si="2"/>
        <v>4145.244976</v>
      </c>
      <c r="E1067" s="52">
        <f t="shared" si="3"/>
        <v>-0.0893692365</v>
      </c>
      <c r="F1067" s="53"/>
    </row>
    <row r="1068" ht="17.25" customHeight="1">
      <c r="A1068" s="47">
        <v>42278.0</v>
      </c>
      <c r="B1068" s="26">
        <v>0.0775</v>
      </c>
      <c r="C1068" s="50">
        <f t="shared" si="1"/>
        <v>4067.333637</v>
      </c>
      <c r="D1068" s="51">
        <f t="shared" si="2"/>
        <v>4145.244976</v>
      </c>
      <c r="E1068" s="52">
        <f t="shared" si="3"/>
        <v>-0.01879535232</v>
      </c>
      <c r="F1068" s="53"/>
    </row>
    <row r="1069" ht="17.25" customHeight="1">
      <c r="A1069" s="47">
        <v>42309.0</v>
      </c>
      <c r="B1069" s="26">
        <v>0.0056</v>
      </c>
      <c r="C1069" s="50">
        <f t="shared" si="1"/>
        <v>4090.110705</v>
      </c>
      <c r="D1069" s="51">
        <f t="shared" si="2"/>
        <v>4145.244976</v>
      </c>
      <c r="E1069" s="52">
        <f t="shared" si="3"/>
        <v>-0.0133006063</v>
      </c>
      <c r="F1069" s="53"/>
    </row>
    <row r="1070" ht="17.25" customHeight="1">
      <c r="A1070" s="47">
        <v>42339.0</v>
      </c>
      <c r="B1070" s="26">
        <v>-0.0216</v>
      </c>
      <c r="C1070" s="50">
        <f t="shared" si="1"/>
        <v>4001.764314</v>
      </c>
      <c r="D1070" s="51">
        <f t="shared" si="2"/>
        <v>4145.244976</v>
      </c>
      <c r="E1070" s="52">
        <f t="shared" si="3"/>
        <v>-0.0346133132</v>
      </c>
      <c r="F1070" s="53"/>
    </row>
    <row r="1071" ht="17.25" customHeight="1">
      <c r="A1071" s="47">
        <v>42370.0</v>
      </c>
      <c r="B1071" s="26">
        <v>-0.0576</v>
      </c>
      <c r="C1071" s="50">
        <f t="shared" si="1"/>
        <v>3771.262689</v>
      </c>
      <c r="D1071" s="51">
        <f t="shared" si="2"/>
        <v>4145.244976</v>
      </c>
      <c r="E1071" s="52">
        <f t="shared" si="3"/>
        <v>-0.09021958636</v>
      </c>
      <c r="F1071" s="53"/>
    </row>
    <row r="1072" ht="17.25" customHeight="1">
      <c r="A1072" s="47">
        <v>42401.0</v>
      </c>
      <c r="B1072" s="26">
        <v>-5.0E-4</v>
      </c>
      <c r="C1072" s="50">
        <f t="shared" si="1"/>
        <v>3769.377058</v>
      </c>
      <c r="D1072" s="51">
        <f t="shared" si="2"/>
        <v>4145.244976</v>
      </c>
      <c r="E1072" s="52">
        <f t="shared" si="3"/>
        <v>-0.09067447657</v>
      </c>
      <c r="F1072" s="53"/>
    </row>
    <row r="1073" ht="17.25" customHeight="1">
      <c r="A1073" s="47">
        <v>42430.0</v>
      </c>
      <c r="B1073" s="26">
        <v>0.0698</v>
      </c>
      <c r="C1073" s="50">
        <f t="shared" si="1"/>
        <v>4032.479577</v>
      </c>
      <c r="D1073" s="51">
        <f t="shared" si="2"/>
        <v>4145.244976</v>
      </c>
      <c r="E1073" s="52">
        <f t="shared" si="3"/>
        <v>-0.02720355503</v>
      </c>
      <c r="F1073" s="53"/>
    </row>
    <row r="1074" ht="17.25" customHeight="1">
      <c r="A1074" s="47">
        <v>42461.0</v>
      </c>
      <c r="B1074" s="26">
        <v>0.0092</v>
      </c>
      <c r="C1074" s="50">
        <f t="shared" si="1"/>
        <v>4069.578389</v>
      </c>
      <c r="D1074" s="51">
        <f t="shared" si="2"/>
        <v>4145.244976</v>
      </c>
      <c r="E1074" s="52">
        <f t="shared" si="3"/>
        <v>-0.01825382774</v>
      </c>
      <c r="F1074" s="53"/>
    </row>
    <row r="1075" ht="17.25" customHeight="1">
      <c r="A1075" s="47">
        <v>42491.0</v>
      </c>
      <c r="B1075" s="26">
        <v>0.0179</v>
      </c>
      <c r="C1075" s="50">
        <f t="shared" si="1"/>
        <v>4142.423842</v>
      </c>
      <c r="D1075" s="51">
        <f t="shared" si="2"/>
        <v>4145.244976</v>
      </c>
      <c r="E1075" s="52">
        <f t="shared" si="3"/>
        <v>-0.0006805712545</v>
      </c>
      <c r="F1075" s="53"/>
    </row>
    <row r="1076" ht="17.25" customHeight="1">
      <c r="A1076" s="47">
        <v>42522.0</v>
      </c>
      <c r="B1076" s="26">
        <v>-3.0E-4</v>
      </c>
      <c r="C1076" s="50">
        <f t="shared" si="1"/>
        <v>4141.181115</v>
      </c>
      <c r="D1076" s="51">
        <f t="shared" si="2"/>
        <v>4145.244976</v>
      </c>
      <c r="E1076" s="52">
        <f t="shared" si="3"/>
        <v>-0.0009803670831</v>
      </c>
      <c r="F1076" s="53"/>
    </row>
    <row r="1077" ht="17.25" customHeight="1">
      <c r="A1077" s="47">
        <v>42552.0</v>
      </c>
      <c r="B1077" s="26">
        <v>0.0397</v>
      </c>
      <c r="C1077" s="50">
        <f t="shared" si="1"/>
        <v>4305.586005</v>
      </c>
      <c r="D1077" s="51">
        <f t="shared" si="2"/>
        <v>4305.586005</v>
      </c>
      <c r="E1077" s="52">
        <f t="shared" si="3"/>
        <v>0</v>
      </c>
      <c r="F1077" s="53"/>
    </row>
    <row r="1078" ht="17.25" customHeight="1">
      <c r="A1078" s="47">
        <v>42583.0</v>
      </c>
      <c r="B1078" s="26">
        <v>0.0051</v>
      </c>
      <c r="C1078" s="50">
        <f t="shared" si="1"/>
        <v>4327.544494</v>
      </c>
      <c r="D1078" s="51">
        <f t="shared" si="2"/>
        <v>4327.544494</v>
      </c>
      <c r="E1078" s="52">
        <f t="shared" si="3"/>
        <v>0</v>
      </c>
      <c r="F1078" s="53"/>
    </row>
    <row r="1079" ht="17.25" customHeight="1">
      <c r="A1079" s="47">
        <v>42614.0</v>
      </c>
      <c r="B1079" s="26">
        <v>0.0027</v>
      </c>
      <c r="C1079" s="50">
        <f t="shared" si="1"/>
        <v>4339.228864</v>
      </c>
      <c r="D1079" s="51">
        <f t="shared" si="2"/>
        <v>4339.228864</v>
      </c>
      <c r="E1079" s="52">
        <f t="shared" si="3"/>
        <v>0</v>
      </c>
      <c r="F1079" s="53"/>
    </row>
    <row r="1080" ht="17.25" customHeight="1">
      <c r="A1080" s="47">
        <v>42644.0</v>
      </c>
      <c r="B1080" s="26">
        <v>-0.02</v>
      </c>
      <c r="C1080" s="50">
        <f t="shared" si="1"/>
        <v>4252.444286</v>
      </c>
      <c r="D1080" s="51">
        <f t="shared" si="2"/>
        <v>4339.228864</v>
      </c>
      <c r="E1080" s="52">
        <f t="shared" si="3"/>
        <v>-0.02</v>
      </c>
      <c r="F1080" s="53"/>
    </row>
    <row r="1081" ht="17.25" customHeight="1">
      <c r="A1081" s="47">
        <v>42675.0</v>
      </c>
      <c r="B1081" s="26">
        <v>0.0487</v>
      </c>
      <c r="C1081" s="50">
        <f t="shared" si="1"/>
        <v>4459.538323</v>
      </c>
      <c r="D1081" s="51">
        <f t="shared" si="2"/>
        <v>4459.538323</v>
      </c>
      <c r="E1081" s="52">
        <f t="shared" si="3"/>
        <v>0</v>
      </c>
      <c r="F1081" s="53"/>
    </row>
    <row r="1082" ht="17.25" customHeight="1">
      <c r="A1082" s="47">
        <v>42705.0</v>
      </c>
      <c r="B1082" s="26">
        <v>0.0184</v>
      </c>
      <c r="C1082" s="50">
        <f t="shared" si="1"/>
        <v>4541.593828</v>
      </c>
      <c r="D1082" s="51">
        <f t="shared" si="2"/>
        <v>4541.593828</v>
      </c>
      <c r="E1082" s="52">
        <f t="shared" si="3"/>
        <v>0</v>
      </c>
      <c r="F1082" s="53"/>
    </row>
    <row r="1083" ht="17.25" customHeight="1">
      <c r="A1083" s="47">
        <v>42736.0</v>
      </c>
      <c r="B1083" s="26">
        <v>0.0198</v>
      </c>
      <c r="C1083" s="50">
        <f t="shared" si="1"/>
        <v>4631.517386</v>
      </c>
      <c r="D1083" s="51">
        <f t="shared" si="2"/>
        <v>4631.517386</v>
      </c>
      <c r="E1083" s="52">
        <f t="shared" si="3"/>
        <v>0</v>
      </c>
      <c r="F1083" s="53"/>
    </row>
    <row r="1084" ht="17.25" customHeight="1">
      <c r="A1084" s="47">
        <v>42767.0</v>
      </c>
      <c r="B1084" s="26">
        <v>0.0361</v>
      </c>
      <c r="C1084" s="50">
        <f t="shared" si="1"/>
        <v>4798.715164</v>
      </c>
      <c r="D1084" s="51">
        <f t="shared" si="2"/>
        <v>4798.715164</v>
      </c>
      <c r="E1084" s="52">
        <f t="shared" si="3"/>
        <v>0</v>
      </c>
      <c r="F1084" s="53"/>
    </row>
    <row r="1085" ht="17.25" customHeight="1">
      <c r="A1085" s="47">
        <v>42795.0</v>
      </c>
      <c r="B1085" s="26">
        <v>0.002</v>
      </c>
      <c r="C1085" s="50">
        <f t="shared" si="1"/>
        <v>4808.312594</v>
      </c>
      <c r="D1085" s="51">
        <f t="shared" si="2"/>
        <v>4808.312594</v>
      </c>
      <c r="E1085" s="52">
        <f t="shared" si="3"/>
        <v>0</v>
      </c>
      <c r="F1085" s="53"/>
    </row>
    <row r="1086" ht="17.25" customHeight="1">
      <c r="A1086" s="47">
        <v>42826.0</v>
      </c>
      <c r="B1086" s="26">
        <v>0.0114</v>
      </c>
      <c r="C1086" s="50">
        <f t="shared" si="1"/>
        <v>4863.127358</v>
      </c>
      <c r="D1086" s="51">
        <f t="shared" si="2"/>
        <v>4863.127358</v>
      </c>
      <c r="E1086" s="52">
        <f t="shared" si="3"/>
        <v>0</v>
      </c>
      <c r="F1086" s="53"/>
    </row>
    <row r="1087" ht="17.25" customHeight="1">
      <c r="A1087" s="47">
        <v>42856.0</v>
      </c>
      <c r="B1087" s="26">
        <v>0.0112</v>
      </c>
      <c r="C1087" s="50">
        <f t="shared" si="1"/>
        <v>4917.594384</v>
      </c>
      <c r="D1087" s="51">
        <f t="shared" si="2"/>
        <v>4917.594384</v>
      </c>
      <c r="E1087" s="52">
        <f t="shared" si="3"/>
        <v>0</v>
      </c>
      <c r="F1087" s="53"/>
    </row>
    <row r="1088" ht="17.25" customHeight="1">
      <c r="A1088" s="47">
        <v>42887.0</v>
      </c>
      <c r="B1088" s="26">
        <v>0.0084</v>
      </c>
      <c r="C1088" s="50">
        <f t="shared" si="1"/>
        <v>4958.902177</v>
      </c>
      <c r="D1088" s="51">
        <f t="shared" si="2"/>
        <v>4958.902177</v>
      </c>
      <c r="E1088" s="52">
        <f t="shared" si="3"/>
        <v>0</v>
      </c>
      <c r="F1088" s="53"/>
    </row>
    <row r="1089" ht="17.25" customHeight="1">
      <c r="A1089" s="47">
        <v>42917.0</v>
      </c>
      <c r="B1089" s="26">
        <v>0.0194</v>
      </c>
      <c r="C1089" s="50">
        <f t="shared" si="1"/>
        <v>5055.104879</v>
      </c>
      <c r="D1089" s="51">
        <f t="shared" si="2"/>
        <v>5055.104879</v>
      </c>
      <c r="E1089" s="52">
        <f t="shared" si="3"/>
        <v>0</v>
      </c>
      <c r="F1089" s="53"/>
    </row>
    <row r="1090" ht="17.25" customHeight="1">
      <c r="A1090" s="47">
        <v>42948.0</v>
      </c>
      <c r="B1090" s="26">
        <v>0.0025</v>
      </c>
      <c r="C1090" s="50">
        <f t="shared" si="1"/>
        <v>5067.742641</v>
      </c>
      <c r="D1090" s="51">
        <f t="shared" si="2"/>
        <v>5067.742641</v>
      </c>
      <c r="E1090" s="52">
        <f t="shared" si="3"/>
        <v>0</v>
      </c>
      <c r="F1090" s="53"/>
    </row>
    <row r="1091" ht="17.25" customHeight="1">
      <c r="A1091" s="47">
        <v>42979.0</v>
      </c>
      <c r="B1091" s="26">
        <v>0.026</v>
      </c>
      <c r="C1091" s="50">
        <f t="shared" si="1"/>
        <v>5199.50395</v>
      </c>
      <c r="D1091" s="51">
        <f t="shared" si="2"/>
        <v>5199.50395</v>
      </c>
      <c r="E1091" s="52">
        <f t="shared" si="3"/>
        <v>0</v>
      </c>
      <c r="F1091" s="53"/>
    </row>
    <row r="1092" ht="17.25" customHeight="1">
      <c r="A1092" s="47">
        <v>43009.0</v>
      </c>
      <c r="B1092" s="26">
        <v>0.0234</v>
      </c>
      <c r="C1092" s="50">
        <f t="shared" si="1"/>
        <v>5321.172342</v>
      </c>
      <c r="D1092" s="51">
        <f t="shared" si="2"/>
        <v>5321.172342</v>
      </c>
      <c r="E1092" s="52">
        <f t="shared" si="3"/>
        <v>0</v>
      </c>
      <c r="F1092" s="53"/>
    </row>
    <row r="1093" ht="17.25" customHeight="1">
      <c r="A1093" s="47">
        <v>43040.0</v>
      </c>
      <c r="B1093" s="26">
        <v>0.032</v>
      </c>
      <c r="C1093" s="50">
        <f t="shared" si="1"/>
        <v>5491.449857</v>
      </c>
      <c r="D1093" s="51">
        <f t="shared" si="2"/>
        <v>5491.449857</v>
      </c>
      <c r="E1093" s="52">
        <f t="shared" si="3"/>
        <v>0</v>
      </c>
      <c r="F1093" s="53"/>
    </row>
    <row r="1094" ht="17.25" customHeight="1">
      <c r="A1094" s="47">
        <v>43070.0</v>
      </c>
      <c r="B1094" s="26">
        <v>0.0115</v>
      </c>
      <c r="C1094" s="50">
        <f t="shared" si="1"/>
        <v>5554.601531</v>
      </c>
      <c r="D1094" s="51">
        <f t="shared" si="2"/>
        <v>5554.601531</v>
      </c>
      <c r="E1094" s="52">
        <f t="shared" si="3"/>
        <v>0</v>
      </c>
      <c r="F1094" s="53"/>
    </row>
    <row r="1095" ht="17.25" customHeight="1">
      <c r="A1095" s="47">
        <v>43101.0</v>
      </c>
      <c r="B1095" s="26">
        <v>0.0569</v>
      </c>
      <c r="C1095" s="50">
        <f t="shared" si="1"/>
        <v>5870.658358</v>
      </c>
      <c r="D1095" s="51">
        <f t="shared" si="2"/>
        <v>5870.658358</v>
      </c>
      <c r="E1095" s="52">
        <f t="shared" si="3"/>
        <v>0</v>
      </c>
      <c r="F1095" s="53"/>
    </row>
    <row r="1096" ht="17.25" customHeight="1">
      <c r="A1096" s="47">
        <v>43132.0</v>
      </c>
      <c r="B1096" s="26">
        <v>-0.0354</v>
      </c>
      <c r="C1096" s="50">
        <f t="shared" si="1"/>
        <v>5662.837052</v>
      </c>
      <c r="D1096" s="51">
        <f t="shared" si="2"/>
        <v>5870.658358</v>
      </c>
      <c r="E1096" s="52">
        <f t="shared" si="3"/>
        <v>-0.0354</v>
      </c>
      <c r="F1096" s="53"/>
    </row>
    <row r="1097" ht="17.25" customHeight="1">
      <c r="A1097" s="47">
        <v>43160.0</v>
      </c>
      <c r="B1097" s="26">
        <v>-0.0224</v>
      </c>
      <c r="C1097" s="50">
        <f t="shared" si="1"/>
        <v>5535.989502</v>
      </c>
      <c r="D1097" s="51">
        <f t="shared" si="2"/>
        <v>5870.658358</v>
      </c>
      <c r="E1097" s="52">
        <f t="shared" si="3"/>
        <v>-0.05700704</v>
      </c>
      <c r="F1097" s="53"/>
    </row>
    <row r="1098" ht="17.25" customHeight="1">
      <c r="A1098" s="47">
        <v>43191.0</v>
      </c>
      <c r="B1098" s="26">
        <v>0.0042</v>
      </c>
      <c r="C1098" s="50">
        <f t="shared" si="1"/>
        <v>5559.240658</v>
      </c>
      <c r="D1098" s="51">
        <f t="shared" si="2"/>
        <v>5870.658358</v>
      </c>
      <c r="E1098" s="52">
        <f t="shared" si="3"/>
        <v>-0.05304646957</v>
      </c>
      <c r="F1098" s="53"/>
    </row>
    <row r="1099" ht="17.25" customHeight="1">
      <c r="A1099" s="47">
        <v>43221.0</v>
      </c>
      <c r="B1099" s="26">
        <v>0.0279</v>
      </c>
      <c r="C1099" s="50">
        <f t="shared" si="1"/>
        <v>5714.343472</v>
      </c>
      <c r="D1099" s="51">
        <f t="shared" si="2"/>
        <v>5870.658358</v>
      </c>
      <c r="E1099" s="52">
        <f t="shared" si="3"/>
        <v>-0.02662646607</v>
      </c>
      <c r="F1099" s="53"/>
    </row>
    <row r="1100" ht="17.25" customHeight="1">
      <c r="A1100" s="47">
        <v>43252.0</v>
      </c>
      <c r="B1100" s="26">
        <v>0.0062</v>
      </c>
      <c r="C1100" s="50">
        <f t="shared" si="1"/>
        <v>5749.772402</v>
      </c>
      <c r="D1100" s="51">
        <f t="shared" si="2"/>
        <v>5870.658358</v>
      </c>
      <c r="E1100" s="52">
        <f t="shared" si="3"/>
        <v>-0.02059155016</v>
      </c>
      <c r="F1100" s="53"/>
    </row>
    <row r="1101" ht="17.25" customHeight="1">
      <c r="A1101" s="47">
        <v>43282.0</v>
      </c>
      <c r="B1101" s="26">
        <v>0.0335</v>
      </c>
      <c r="C1101" s="50">
        <f t="shared" si="1"/>
        <v>5942.389777</v>
      </c>
      <c r="D1101" s="51">
        <f t="shared" si="2"/>
        <v>5942.389777</v>
      </c>
      <c r="E1101" s="52">
        <f t="shared" si="3"/>
        <v>0</v>
      </c>
      <c r="F1101" s="53"/>
    </row>
    <row r="1102" ht="17.25" customHeight="1">
      <c r="A1102" s="47">
        <v>43313.0</v>
      </c>
      <c r="B1102" s="26">
        <v>0.036</v>
      </c>
      <c r="C1102" s="50">
        <f t="shared" si="1"/>
        <v>6156.315809</v>
      </c>
      <c r="D1102" s="51">
        <f t="shared" si="2"/>
        <v>6156.315809</v>
      </c>
      <c r="E1102" s="52">
        <f t="shared" si="3"/>
        <v>0</v>
      </c>
      <c r="F1102" s="53"/>
    </row>
    <row r="1103" ht="17.25" customHeight="1">
      <c r="A1103" s="47">
        <v>43344.0</v>
      </c>
      <c r="B1103" s="26">
        <v>0.0021</v>
      </c>
      <c r="C1103" s="50">
        <f t="shared" si="1"/>
        <v>6169.244072</v>
      </c>
      <c r="D1103" s="51">
        <f t="shared" si="2"/>
        <v>6169.244072</v>
      </c>
      <c r="E1103" s="52">
        <f t="shared" si="3"/>
        <v>0</v>
      </c>
      <c r="F1103" s="53"/>
    </row>
    <row r="1104" ht="17.25" customHeight="1">
      <c r="A1104" s="47">
        <v>43374.0</v>
      </c>
      <c r="B1104" s="26">
        <v>-0.0749</v>
      </c>
      <c r="C1104" s="50">
        <f t="shared" si="1"/>
        <v>5707.167691</v>
      </c>
      <c r="D1104" s="51">
        <f t="shared" si="2"/>
        <v>6169.244072</v>
      </c>
      <c r="E1104" s="52">
        <f t="shared" si="3"/>
        <v>-0.0749</v>
      </c>
      <c r="F1104" s="53"/>
    </row>
    <row r="1105" ht="17.25" customHeight="1">
      <c r="A1105" s="47">
        <v>43405.0</v>
      </c>
      <c r="B1105" s="26">
        <v>0.0187</v>
      </c>
      <c r="C1105" s="50">
        <f t="shared" si="1"/>
        <v>5813.891727</v>
      </c>
      <c r="D1105" s="51">
        <f t="shared" si="2"/>
        <v>6169.244072</v>
      </c>
      <c r="E1105" s="52">
        <f t="shared" si="3"/>
        <v>-0.05760063</v>
      </c>
      <c r="F1105" s="53"/>
    </row>
    <row r="1106" ht="17.25" customHeight="1">
      <c r="A1106" s="47">
        <v>43435.0</v>
      </c>
      <c r="B1106" s="26">
        <v>-0.0937</v>
      </c>
      <c r="C1106" s="50">
        <f t="shared" si="1"/>
        <v>5269.130072</v>
      </c>
      <c r="D1106" s="51">
        <f t="shared" si="2"/>
        <v>6169.244072</v>
      </c>
      <c r="E1106" s="52">
        <f t="shared" si="3"/>
        <v>-0.145903451</v>
      </c>
      <c r="F1106" s="53"/>
    </row>
    <row r="1107" ht="17.25" customHeight="1">
      <c r="A1107" s="47">
        <v>43466.0</v>
      </c>
      <c r="B1107" s="26">
        <v>0.0861</v>
      </c>
      <c r="C1107" s="50">
        <f t="shared" si="1"/>
        <v>5722.802172</v>
      </c>
      <c r="D1107" s="51">
        <f t="shared" si="2"/>
        <v>6169.244072</v>
      </c>
      <c r="E1107" s="52">
        <f t="shared" si="3"/>
        <v>-0.0723657381</v>
      </c>
      <c r="F1107" s="53"/>
    </row>
    <row r="1108" ht="17.25" customHeight="1">
      <c r="A1108" s="47">
        <v>43497.0</v>
      </c>
      <c r="B1108" s="26">
        <v>0.0358</v>
      </c>
      <c r="C1108" s="50">
        <f t="shared" si="1"/>
        <v>5927.678489</v>
      </c>
      <c r="D1108" s="51">
        <f t="shared" si="2"/>
        <v>6169.244072</v>
      </c>
      <c r="E1108" s="52">
        <f t="shared" si="3"/>
        <v>-0.03915643152</v>
      </c>
      <c r="F1108" s="53"/>
    </row>
    <row r="1109" ht="17.25" customHeight="1">
      <c r="A1109" s="47">
        <v>43525.0</v>
      </c>
      <c r="B1109" s="26">
        <v>0.0129</v>
      </c>
      <c r="C1109" s="50">
        <f t="shared" si="1"/>
        <v>6004.145542</v>
      </c>
      <c r="D1109" s="51">
        <f t="shared" si="2"/>
        <v>6169.244072</v>
      </c>
      <c r="E1109" s="52">
        <f t="shared" si="3"/>
        <v>-0.02676154949</v>
      </c>
      <c r="F1109" s="53"/>
    </row>
    <row r="1110" ht="17.25" customHeight="1">
      <c r="A1110" s="47">
        <v>43556.0</v>
      </c>
      <c r="B1110" s="26">
        <v>0.0418</v>
      </c>
      <c r="C1110" s="50">
        <f t="shared" si="1"/>
        <v>6255.118825</v>
      </c>
      <c r="D1110" s="51">
        <f t="shared" si="2"/>
        <v>6255.118825</v>
      </c>
      <c r="E1110" s="52">
        <f t="shared" si="3"/>
        <v>0</v>
      </c>
      <c r="F1110" s="53"/>
    </row>
    <row r="1111" ht="17.25" customHeight="1">
      <c r="A1111" s="47">
        <v>43586.0</v>
      </c>
      <c r="B1111" s="26">
        <v>-0.0673</v>
      </c>
      <c r="C1111" s="50">
        <f t="shared" si="1"/>
        <v>5834.149329</v>
      </c>
      <c r="D1111" s="51">
        <f t="shared" si="2"/>
        <v>6255.118825</v>
      </c>
      <c r="E1111" s="52">
        <f t="shared" si="3"/>
        <v>-0.0673</v>
      </c>
      <c r="F1111" s="53"/>
    </row>
    <row r="1112" ht="17.25" customHeight="1">
      <c r="A1112" s="47">
        <v>43617.0</v>
      </c>
      <c r="B1112" s="26">
        <v>0.0711</v>
      </c>
      <c r="C1112" s="50">
        <f t="shared" si="1"/>
        <v>6248.957346</v>
      </c>
      <c r="D1112" s="51">
        <f t="shared" si="2"/>
        <v>6255.118825</v>
      </c>
      <c r="E1112" s="52">
        <f t="shared" si="3"/>
        <v>-0.00098503</v>
      </c>
      <c r="F1112" s="53"/>
    </row>
    <row r="1113" ht="17.25" customHeight="1">
      <c r="A1113" s="47">
        <v>43647.0</v>
      </c>
      <c r="B1113" s="26">
        <v>0.0138</v>
      </c>
      <c r="C1113" s="50">
        <f t="shared" si="1"/>
        <v>6335.192957</v>
      </c>
      <c r="D1113" s="51">
        <f t="shared" si="2"/>
        <v>6335.192957</v>
      </c>
      <c r="E1113" s="52">
        <f t="shared" si="3"/>
        <v>0</v>
      </c>
      <c r="F1113" s="53"/>
    </row>
    <row r="1114" ht="17.25" customHeight="1">
      <c r="A1114" s="47">
        <v>43678.0</v>
      </c>
      <c r="B1114" s="26">
        <v>-0.0242</v>
      </c>
      <c r="C1114" s="50">
        <f t="shared" si="1"/>
        <v>6181.881288</v>
      </c>
      <c r="D1114" s="51">
        <f t="shared" si="2"/>
        <v>6335.192957</v>
      </c>
      <c r="E1114" s="52">
        <f t="shared" si="3"/>
        <v>-0.0242</v>
      </c>
      <c r="F1114" s="53"/>
    </row>
    <row r="1115" ht="17.25" customHeight="1">
      <c r="A1115" s="47">
        <v>43709.0</v>
      </c>
      <c r="B1115" s="26">
        <v>0.0161</v>
      </c>
      <c r="C1115" s="50">
        <f t="shared" si="1"/>
        <v>6281.409576</v>
      </c>
      <c r="D1115" s="51">
        <f t="shared" si="2"/>
        <v>6335.192957</v>
      </c>
      <c r="E1115" s="52">
        <f t="shared" si="3"/>
        <v>-0.00848962</v>
      </c>
      <c r="F1115" s="53"/>
    </row>
    <row r="1116" ht="17.25" customHeight="1">
      <c r="A1116" s="47">
        <v>43739.0</v>
      </c>
      <c r="B1116" s="26">
        <v>0.0222</v>
      </c>
      <c r="C1116" s="50">
        <f t="shared" si="1"/>
        <v>6420.856869</v>
      </c>
      <c r="D1116" s="51">
        <f t="shared" si="2"/>
        <v>6420.856869</v>
      </c>
      <c r="E1116" s="52">
        <f t="shared" si="3"/>
        <v>0</v>
      </c>
      <c r="F1116" s="53"/>
    </row>
    <row r="1117" ht="17.25" customHeight="1">
      <c r="A1117" s="47">
        <v>43770.0</v>
      </c>
      <c r="B1117" s="26">
        <v>0.0399</v>
      </c>
      <c r="C1117" s="50">
        <f t="shared" si="1"/>
        <v>6677.049058</v>
      </c>
      <c r="D1117" s="51">
        <f t="shared" si="2"/>
        <v>6677.049058</v>
      </c>
      <c r="E1117" s="52">
        <f t="shared" si="3"/>
        <v>0</v>
      </c>
      <c r="F1117" s="53"/>
    </row>
    <row r="1118" ht="17.25" customHeight="1">
      <c r="A1118" s="47">
        <v>43800.0</v>
      </c>
      <c r="B1118" s="26">
        <v>0.0291</v>
      </c>
      <c r="C1118" s="50">
        <f t="shared" si="1"/>
        <v>6871.351186</v>
      </c>
      <c r="D1118" s="51">
        <f t="shared" si="2"/>
        <v>6871.351186</v>
      </c>
      <c r="E1118" s="52">
        <f t="shared" si="3"/>
        <v>0</v>
      </c>
      <c r="F1118" s="53"/>
    </row>
    <row r="1119" ht="17.25" customHeight="1">
      <c r="A1119" s="47">
        <v>43831.0</v>
      </c>
      <c r="B1119" s="26">
        <v>2.0E-4</v>
      </c>
      <c r="C1119" s="50">
        <f t="shared" si="1"/>
        <v>6872.725456</v>
      </c>
      <c r="D1119" s="51">
        <f t="shared" si="2"/>
        <v>6872.725456</v>
      </c>
      <c r="E1119" s="52">
        <f t="shared" si="3"/>
        <v>0</v>
      </c>
      <c r="F1119" s="53"/>
    </row>
    <row r="1120" ht="17.25" customHeight="1">
      <c r="A1120" s="47">
        <v>43862.0</v>
      </c>
      <c r="B1120" s="26">
        <v>-0.0801</v>
      </c>
      <c r="C1120" s="50">
        <f t="shared" si="1"/>
        <v>6322.220147</v>
      </c>
      <c r="D1120" s="51">
        <f t="shared" si="2"/>
        <v>6872.725456</v>
      </c>
      <c r="E1120" s="52">
        <f t="shared" si="3"/>
        <v>-0.0801</v>
      </c>
      <c r="F1120" s="53"/>
    </row>
    <row r="1121" ht="17.25" customHeight="1">
      <c r="A1121" s="47">
        <v>43891.0</v>
      </c>
      <c r="B1121" s="26">
        <v>-0.1326</v>
      </c>
      <c r="C1121" s="50">
        <f t="shared" si="1"/>
        <v>5483.893755</v>
      </c>
      <c r="D1121" s="51">
        <f t="shared" si="2"/>
        <v>6872.725456</v>
      </c>
      <c r="E1121" s="52">
        <f t="shared" si="3"/>
        <v>-0.20207874</v>
      </c>
      <c r="F1121" s="53"/>
    </row>
    <row r="1122" ht="17.25" customHeight="1">
      <c r="A1122" s="47">
        <v>43922.0</v>
      </c>
      <c r="B1122" s="26">
        <v>0.1365</v>
      </c>
      <c r="C1122" s="50">
        <f t="shared" si="1"/>
        <v>6232.445253</v>
      </c>
      <c r="D1122" s="51">
        <f t="shared" si="2"/>
        <v>6872.725456</v>
      </c>
      <c r="E1122" s="52">
        <f t="shared" si="3"/>
        <v>-0.09316248801</v>
      </c>
      <c r="F1122" s="53"/>
    </row>
    <row r="1123" ht="17.25" customHeight="1">
      <c r="A1123" s="47">
        <v>43952.0</v>
      </c>
      <c r="B1123" s="26">
        <v>0.0559</v>
      </c>
      <c r="C1123" s="50">
        <f t="shared" si="1"/>
        <v>6580.838943</v>
      </c>
      <c r="D1123" s="51">
        <f t="shared" si="2"/>
        <v>6872.725456</v>
      </c>
      <c r="E1123" s="52">
        <f t="shared" si="3"/>
        <v>-0.04247027109</v>
      </c>
      <c r="F1123" s="53"/>
    </row>
    <row r="1124" ht="17.25" customHeight="1">
      <c r="A1124" s="47">
        <v>43983.0</v>
      </c>
      <c r="B1124" s="26">
        <v>0.0247</v>
      </c>
      <c r="C1124" s="50">
        <f t="shared" si="1"/>
        <v>6743.385664</v>
      </c>
      <c r="D1124" s="51">
        <f t="shared" si="2"/>
        <v>6872.725456</v>
      </c>
      <c r="E1124" s="52">
        <f t="shared" si="3"/>
        <v>-0.01881928679</v>
      </c>
      <c r="F1124" s="53"/>
    </row>
    <row r="1125" ht="17.25" customHeight="1">
      <c r="A1125" s="47">
        <v>44013.0</v>
      </c>
      <c r="B1125" s="26">
        <v>0.0578</v>
      </c>
      <c r="C1125" s="50">
        <f t="shared" si="1"/>
        <v>7133.153356</v>
      </c>
      <c r="D1125" s="51">
        <f t="shared" si="2"/>
        <v>7133.153356</v>
      </c>
      <c r="E1125" s="52">
        <f t="shared" si="3"/>
        <v>0</v>
      </c>
      <c r="F1125" s="53"/>
    </row>
    <row r="1126" ht="17.25" customHeight="1">
      <c r="A1126" s="47">
        <v>44044.0</v>
      </c>
      <c r="B1126" s="26">
        <v>0.0764</v>
      </c>
      <c r="C1126" s="50">
        <f t="shared" si="1"/>
        <v>7678.126272</v>
      </c>
      <c r="D1126" s="51">
        <f t="shared" si="2"/>
        <v>7678.126272</v>
      </c>
      <c r="E1126" s="52">
        <f t="shared" si="3"/>
        <v>0</v>
      </c>
      <c r="F1126" s="53"/>
    </row>
    <row r="1127" ht="17.25" customHeight="1">
      <c r="A1127" s="47">
        <v>44075.0</v>
      </c>
      <c r="B1127" s="26">
        <v>-0.0362</v>
      </c>
      <c r="C1127" s="50">
        <f t="shared" si="1"/>
        <v>7400.178101</v>
      </c>
      <c r="D1127" s="51">
        <f t="shared" si="2"/>
        <v>7678.126272</v>
      </c>
      <c r="E1127" s="52">
        <f t="shared" si="3"/>
        <v>-0.0362</v>
      </c>
      <c r="F1127" s="53"/>
    </row>
    <row r="1128" ht="17.25" customHeight="1">
      <c r="A1128" s="47">
        <v>44105.0</v>
      </c>
      <c r="B1128" s="26">
        <v>-0.0209</v>
      </c>
      <c r="C1128" s="50">
        <f t="shared" si="1"/>
        <v>7245.514379</v>
      </c>
      <c r="D1128" s="51">
        <f t="shared" si="2"/>
        <v>7678.126272</v>
      </c>
      <c r="E1128" s="52">
        <f t="shared" si="3"/>
        <v>-0.05634342</v>
      </c>
      <c r="F1128" s="53"/>
    </row>
    <row r="1129" ht="17.25" customHeight="1">
      <c r="A1129" s="47">
        <v>44136.0</v>
      </c>
      <c r="B1129" s="26">
        <v>0.1248</v>
      </c>
      <c r="C1129" s="50">
        <f t="shared" si="1"/>
        <v>8149.754573</v>
      </c>
      <c r="D1129" s="51">
        <f t="shared" si="2"/>
        <v>8149.754573</v>
      </c>
      <c r="E1129" s="52">
        <f t="shared" si="3"/>
        <v>0</v>
      </c>
      <c r="F1129" s="53"/>
    </row>
    <row r="1130" ht="17.25" customHeight="1">
      <c r="A1130" s="47">
        <v>44166.0</v>
      </c>
      <c r="B1130" s="26">
        <v>0.0464</v>
      </c>
      <c r="C1130" s="50">
        <f t="shared" si="1"/>
        <v>8527.903186</v>
      </c>
      <c r="D1130" s="51">
        <f t="shared" si="2"/>
        <v>8527.903186</v>
      </c>
      <c r="E1130" s="52">
        <f t="shared" si="3"/>
        <v>0</v>
      </c>
      <c r="F1130" s="53"/>
    </row>
    <row r="1131" ht="17.25" customHeight="1">
      <c r="A1131" s="47">
        <v>44197.0</v>
      </c>
      <c r="B1131" s="26">
        <v>-2.0E-4</v>
      </c>
      <c r="C1131" s="50">
        <f t="shared" si="1"/>
        <v>8526.197605</v>
      </c>
      <c r="D1131" s="51">
        <f t="shared" si="2"/>
        <v>8527.903186</v>
      </c>
      <c r="E1131" s="52">
        <f t="shared" si="3"/>
        <v>-0.0002</v>
      </c>
      <c r="F1131" s="53"/>
    </row>
    <row r="1132" ht="17.25" customHeight="1">
      <c r="A1132" s="47">
        <v>44228.0</v>
      </c>
      <c r="B1132" s="26">
        <v>0.0278</v>
      </c>
      <c r="C1132" s="50">
        <f t="shared" si="1"/>
        <v>8763.225898</v>
      </c>
      <c r="D1132" s="51">
        <f t="shared" si="2"/>
        <v>8763.225898</v>
      </c>
      <c r="E1132" s="52">
        <f t="shared" si="3"/>
        <v>0</v>
      </c>
      <c r="F1132" s="53"/>
    </row>
    <row r="1133" ht="17.25" customHeight="1">
      <c r="A1133" s="47">
        <v>44256.0</v>
      </c>
      <c r="B1133" s="26">
        <v>0.0308</v>
      </c>
      <c r="C1133" s="50">
        <f t="shared" si="1"/>
        <v>9033.133256</v>
      </c>
      <c r="D1133" s="51">
        <f t="shared" si="2"/>
        <v>9033.133256</v>
      </c>
      <c r="E1133" s="52">
        <f t="shared" si="3"/>
        <v>0</v>
      </c>
      <c r="F1133" s="53"/>
    </row>
    <row r="1134" ht="17.25" customHeight="1">
      <c r="A1134" s="47">
        <v>44287.0</v>
      </c>
      <c r="B1134" s="26">
        <v>0.0493</v>
      </c>
      <c r="C1134" s="50">
        <f t="shared" si="1"/>
        <v>9478.466726</v>
      </c>
      <c r="D1134" s="51">
        <f t="shared" si="2"/>
        <v>9478.466726</v>
      </c>
      <c r="E1134" s="52">
        <f t="shared" si="3"/>
        <v>0</v>
      </c>
      <c r="F1134" s="53"/>
    </row>
    <row r="1135" ht="17.25" customHeight="1">
      <c r="A1135" s="47">
        <v>44317.0</v>
      </c>
      <c r="B1135" s="26">
        <v>0.0029</v>
      </c>
      <c r="C1135" s="50">
        <f t="shared" si="1"/>
        <v>9505.954279</v>
      </c>
      <c r="D1135" s="51">
        <f t="shared" si="2"/>
        <v>9505.954279</v>
      </c>
      <c r="E1135" s="52">
        <f t="shared" si="3"/>
        <v>0</v>
      </c>
      <c r="F1135" s="53"/>
    </row>
    <row r="1136" ht="17.25" customHeight="1">
      <c r="A1136" s="47">
        <v>44348.0</v>
      </c>
      <c r="B1136" s="26">
        <v>0.0275</v>
      </c>
      <c r="C1136" s="50">
        <f t="shared" si="1"/>
        <v>9767.368022</v>
      </c>
      <c r="D1136" s="51">
        <f t="shared" si="2"/>
        <v>9767.368022</v>
      </c>
      <c r="E1136" s="52">
        <f t="shared" si="3"/>
        <v>0</v>
      </c>
      <c r="F1136" s="53"/>
    </row>
    <row r="1137" ht="17.25" customHeight="1">
      <c r="A1137" s="47">
        <v>44378.0</v>
      </c>
      <c r="B1137" s="26">
        <v>0.0127</v>
      </c>
      <c r="C1137" s="50">
        <f t="shared" si="1"/>
        <v>9891.413596</v>
      </c>
      <c r="D1137" s="51">
        <f t="shared" si="2"/>
        <v>9891.413596</v>
      </c>
      <c r="E1137" s="52">
        <f t="shared" si="3"/>
        <v>0</v>
      </c>
      <c r="F1137" s="53"/>
    </row>
    <row r="1138" ht="17.25" customHeight="1">
      <c r="A1138" s="47">
        <v>44409.0</v>
      </c>
      <c r="B1138" s="26">
        <v>0.0291</v>
      </c>
      <c r="C1138" s="50">
        <f t="shared" si="1"/>
        <v>10179.25373</v>
      </c>
      <c r="D1138" s="51">
        <f t="shared" si="2"/>
        <v>10179.25373</v>
      </c>
      <c r="E1138" s="52">
        <f t="shared" si="3"/>
        <v>0</v>
      </c>
      <c r="F1138" s="53"/>
    </row>
    <row r="1139" ht="17.25" customHeight="1">
      <c r="A1139" s="47">
        <v>44440.0</v>
      </c>
      <c r="B1139" s="26">
        <v>-0.0437</v>
      </c>
      <c r="C1139" s="50">
        <f t="shared" si="1"/>
        <v>9734.420343</v>
      </c>
      <c r="D1139" s="51">
        <f t="shared" si="2"/>
        <v>10179.25373</v>
      </c>
      <c r="E1139" s="52">
        <f t="shared" si="3"/>
        <v>-0.0437</v>
      </c>
      <c r="F1139" s="53"/>
    </row>
    <row r="1140" ht="17.25" customHeight="1">
      <c r="A1140" s="47">
        <v>44470.0</v>
      </c>
      <c r="B1140" s="26">
        <v>0.0665</v>
      </c>
      <c r="C1140" s="50">
        <f t="shared" si="1"/>
        <v>10381.7593</v>
      </c>
      <c r="D1140" s="51">
        <f t="shared" si="2"/>
        <v>10381.7593</v>
      </c>
      <c r="E1140" s="52">
        <f t="shared" si="3"/>
        <v>0</v>
      </c>
      <c r="F1140" s="53"/>
    </row>
    <row r="1141" ht="17.25" customHeight="1">
      <c r="A1141" s="47">
        <v>44501.0</v>
      </c>
      <c r="B1141" s="26">
        <v>-0.0155</v>
      </c>
      <c r="C1141" s="50">
        <f t="shared" si="1"/>
        <v>10220.84203</v>
      </c>
      <c r="D1141" s="51">
        <f t="shared" si="2"/>
        <v>10381.7593</v>
      </c>
      <c r="E1141" s="52">
        <f t="shared" si="3"/>
        <v>-0.0155</v>
      </c>
      <c r="F1141" s="53"/>
    </row>
    <row r="1142" ht="17.25" customHeight="1">
      <c r="A1142" s="47">
        <v>44531.0</v>
      </c>
      <c r="B1142" s="26">
        <v>0.0311</v>
      </c>
      <c r="C1142" s="50">
        <f t="shared" si="1"/>
        <v>10538.71021</v>
      </c>
      <c r="D1142" s="51">
        <f t="shared" si="2"/>
        <v>10538.71021</v>
      </c>
      <c r="E1142" s="52">
        <f t="shared" si="3"/>
        <v>0</v>
      </c>
      <c r="F1142" s="53"/>
    </row>
    <row r="1143" ht="17.25" customHeight="1">
      <c r="A1143" s="47">
        <v>44562.0</v>
      </c>
      <c r="B1143" s="26">
        <v>-0.0625</v>
      </c>
      <c r="C1143" s="50">
        <f t="shared" si="1"/>
        <v>9880.040826</v>
      </c>
      <c r="D1143" s="51">
        <f t="shared" si="2"/>
        <v>10538.71021</v>
      </c>
      <c r="E1143" s="52">
        <f t="shared" si="3"/>
        <v>-0.0625</v>
      </c>
      <c r="F1143" s="53"/>
    </row>
    <row r="1144" ht="17.25" customHeight="1">
      <c r="A1144" s="47">
        <v>44593.0</v>
      </c>
      <c r="B1144" s="26">
        <v>-0.0229</v>
      </c>
      <c r="C1144" s="50">
        <f t="shared" si="1"/>
        <v>9653.787891</v>
      </c>
      <c r="D1144" s="51">
        <f t="shared" si="2"/>
        <v>10538.71021</v>
      </c>
      <c r="E1144" s="52">
        <f t="shared" si="3"/>
        <v>-0.08396875</v>
      </c>
      <c r="F1144" s="53"/>
    </row>
    <row r="1145" ht="17.25" customHeight="1">
      <c r="A1145" s="47">
        <v>44621.0</v>
      </c>
      <c r="B1145" s="26">
        <v>0.0306</v>
      </c>
      <c r="C1145" s="50">
        <f t="shared" si="1"/>
        <v>9949.1938</v>
      </c>
      <c r="D1145" s="51">
        <f t="shared" si="2"/>
        <v>10538.71021</v>
      </c>
      <c r="E1145" s="52">
        <f t="shared" si="3"/>
        <v>-0.05593819375</v>
      </c>
      <c r="F1145" s="53"/>
    </row>
    <row r="1146" ht="17.25" customHeight="1">
      <c r="A1146" s="47">
        <v>44652.0</v>
      </c>
      <c r="B1146" s="26">
        <v>-0.0945</v>
      </c>
      <c r="C1146" s="50">
        <f t="shared" si="1"/>
        <v>9008.994986</v>
      </c>
      <c r="D1146" s="51">
        <f t="shared" si="2"/>
        <v>10538.71021</v>
      </c>
      <c r="E1146" s="52">
        <f t="shared" si="3"/>
        <v>-0.1451520344</v>
      </c>
      <c r="F1146" s="53"/>
    </row>
    <row r="1147" ht="17.25" customHeight="1">
      <c r="A1147" s="47">
        <v>44682.0</v>
      </c>
      <c r="B1147" s="26">
        <v>-0.0031</v>
      </c>
      <c r="C1147" s="50">
        <f t="shared" si="1"/>
        <v>8981.067102</v>
      </c>
      <c r="D1147" s="51">
        <f t="shared" si="2"/>
        <v>10538.71021</v>
      </c>
      <c r="E1147" s="52">
        <f t="shared" si="3"/>
        <v>-0.1478020631</v>
      </c>
      <c r="F1147" s="53"/>
    </row>
    <row r="1148" ht="17.25" customHeight="1">
      <c r="A1148" s="47">
        <v>44713.0</v>
      </c>
      <c r="B1148" s="26">
        <v>-0.0837</v>
      </c>
      <c r="C1148" s="50">
        <f t="shared" si="1"/>
        <v>8229.351785</v>
      </c>
      <c r="D1148" s="51">
        <f t="shared" si="2"/>
        <v>10538.71021</v>
      </c>
      <c r="E1148" s="52">
        <f t="shared" si="3"/>
        <v>-0.2191310304</v>
      </c>
      <c r="F1148" s="53"/>
    </row>
    <row r="1149" ht="17.25" customHeight="1">
      <c r="A1149" s="47">
        <v>44743.0</v>
      </c>
      <c r="B1149" s="26">
        <v>0.0965</v>
      </c>
      <c r="C1149" s="50">
        <f t="shared" si="1"/>
        <v>9023.484232</v>
      </c>
      <c r="D1149" s="51">
        <f t="shared" si="2"/>
        <v>10538.71021</v>
      </c>
      <c r="E1149" s="52">
        <f t="shared" si="3"/>
        <v>-0.1437771749</v>
      </c>
      <c r="F1149" s="53"/>
    </row>
    <row r="1150" ht="17.25" customHeight="1">
      <c r="A1150" s="47">
        <v>44774.0</v>
      </c>
      <c r="B1150" s="26">
        <v>-0.0358</v>
      </c>
      <c r="C1150" s="50">
        <f t="shared" si="1"/>
        <v>8700.443497</v>
      </c>
      <c r="D1150" s="51">
        <f t="shared" si="2"/>
        <v>10538.71021</v>
      </c>
      <c r="E1150" s="52">
        <f t="shared" si="3"/>
        <v>-0.174429952</v>
      </c>
      <c r="F1150" s="53"/>
    </row>
    <row r="1151" ht="17.25" customHeight="1">
      <c r="A1151" s="47">
        <v>44805.0</v>
      </c>
      <c r="B1151" s="26">
        <v>-0.0916</v>
      </c>
      <c r="C1151" s="50">
        <f t="shared" si="1"/>
        <v>7903.482873</v>
      </c>
      <c r="D1151" s="51">
        <f t="shared" si="2"/>
        <v>10538.71021</v>
      </c>
      <c r="E1151" s="52">
        <f t="shared" si="3"/>
        <v>-0.2500521684</v>
      </c>
      <c r="F1151" s="53"/>
    </row>
    <row r="1152" ht="17.25" customHeight="1">
      <c r="A1152" s="47">
        <v>44835.0</v>
      </c>
      <c r="B1152" s="26">
        <v>0.0806</v>
      </c>
      <c r="C1152" s="50">
        <f t="shared" si="1"/>
        <v>8540.503592</v>
      </c>
      <c r="D1152" s="51">
        <f t="shared" si="2"/>
        <v>10538.71021</v>
      </c>
      <c r="E1152" s="52">
        <f t="shared" si="3"/>
        <v>-0.1896063732</v>
      </c>
      <c r="F1152" s="53"/>
    </row>
    <row r="1153" ht="17.25" customHeight="1">
      <c r="A1153" s="47">
        <v>44866.0</v>
      </c>
      <c r="B1153" s="26">
        <v>0.0489</v>
      </c>
      <c r="C1153" s="50">
        <f t="shared" si="1"/>
        <v>8958.134218</v>
      </c>
      <c r="D1153" s="51">
        <f t="shared" si="2"/>
        <v>10538.71021</v>
      </c>
      <c r="E1153" s="52">
        <f t="shared" si="3"/>
        <v>-0.1499781248</v>
      </c>
      <c r="F1153" s="53"/>
    </row>
    <row r="1154" ht="17.25" customHeight="1">
      <c r="A1154" s="47">
        <v>44896.0</v>
      </c>
      <c r="B1154" s="26">
        <v>-0.0608</v>
      </c>
      <c r="C1154" s="50">
        <f t="shared" si="1"/>
        <v>8413.479657</v>
      </c>
      <c r="D1154" s="51">
        <f t="shared" si="2"/>
        <v>10538.71021</v>
      </c>
      <c r="E1154" s="52">
        <f t="shared" si="3"/>
        <v>-0.2016594549</v>
      </c>
      <c r="F1154" s="53"/>
    </row>
    <row r="1155" ht="17.25" customHeight="1">
      <c r="A1155" s="47">
        <v>44927.0</v>
      </c>
      <c r="B1155" s="15">
        <v>0.07</v>
      </c>
      <c r="C1155" s="50">
        <f t="shared" si="1"/>
        <v>9002.423233</v>
      </c>
      <c r="D1155" s="51">
        <f t="shared" si="2"/>
        <v>10538.71021</v>
      </c>
      <c r="E1155" s="52">
        <f t="shared" si="3"/>
        <v>-0.1457756167</v>
      </c>
      <c r="F1155" s="53"/>
    </row>
    <row r="1156" ht="17.25" customHeight="1">
      <c r="A1156" s="47">
        <v>44958.0</v>
      </c>
      <c r="B1156" s="26">
        <v>-0.0224</v>
      </c>
      <c r="C1156" s="50">
        <f t="shared" si="1"/>
        <v>8800.768953</v>
      </c>
      <c r="D1156" s="51">
        <f t="shared" si="2"/>
        <v>10538.71021</v>
      </c>
      <c r="E1156" s="52">
        <f t="shared" si="3"/>
        <v>-0.1649102429</v>
      </c>
      <c r="F1156" s="53"/>
    </row>
    <row r="1157" ht="17.25" customHeight="1">
      <c r="A1157" s="47">
        <v>44986.0</v>
      </c>
      <c r="B1157" s="26">
        <v>0.0287</v>
      </c>
      <c r="C1157" s="50">
        <f t="shared" si="1"/>
        <v>9053.351022</v>
      </c>
      <c r="D1157" s="51">
        <f t="shared" si="2"/>
        <v>10538.71021</v>
      </c>
      <c r="E1157" s="52">
        <f t="shared" si="3"/>
        <v>-0.1409431669</v>
      </c>
      <c r="F1157" s="53"/>
    </row>
    <row r="1158" ht="17.25" customHeight="1">
      <c r="A1158" s="47">
        <v>45017.0</v>
      </c>
      <c r="B1158" s="26">
        <v>0.0096</v>
      </c>
      <c r="C1158" s="50">
        <f t="shared" si="1"/>
        <v>9140.263192</v>
      </c>
      <c r="D1158" s="51">
        <f t="shared" si="2"/>
        <v>10538.71021</v>
      </c>
      <c r="E1158" s="52">
        <f t="shared" si="3"/>
        <v>-0.1326962213</v>
      </c>
      <c r="F1158" s="53"/>
    </row>
    <row r="1159" ht="17.25" customHeight="1">
      <c r="A1159" s="47">
        <v>45047.0</v>
      </c>
      <c r="B1159" s="26">
        <v>0.0071</v>
      </c>
      <c r="C1159" s="50">
        <f t="shared" si="1"/>
        <v>9205.15906</v>
      </c>
      <c r="D1159" s="51">
        <f t="shared" si="2"/>
        <v>10538.71021</v>
      </c>
      <c r="E1159" s="52">
        <f t="shared" si="3"/>
        <v>-0.1265383644</v>
      </c>
      <c r="F1159" s="53"/>
    </row>
    <row r="1160" ht="17.25" customHeight="1">
      <c r="A1160" s="47">
        <v>45078.0</v>
      </c>
      <c r="B1160" s="26">
        <v>0.0686</v>
      </c>
      <c r="C1160" s="50">
        <f t="shared" si="1"/>
        <v>9836.632972</v>
      </c>
      <c r="D1160" s="51">
        <f t="shared" si="2"/>
        <v>10538.71021</v>
      </c>
      <c r="E1160" s="52">
        <f t="shared" si="3"/>
        <v>-0.06661889622</v>
      </c>
      <c r="F1160" s="53"/>
    </row>
    <row r="1161" ht="17.25" customHeight="1">
      <c r="A1161" s="47">
        <v>45108.0</v>
      </c>
      <c r="B1161" s="26">
        <v>0.0366</v>
      </c>
      <c r="C1161" s="50">
        <f t="shared" si="1"/>
        <v>10196.65374</v>
      </c>
      <c r="D1161" s="51">
        <f t="shared" si="2"/>
        <v>10538.71021</v>
      </c>
      <c r="E1161" s="52">
        <f t="shared" si="3"/>
        <v>-0.03245714783</v>
      </c>
      <c r="F1161" s="53"/>
    </row>
    <row r="1162" ht="17.25" customHeight="1">
      <c r="A1162" s="47">
        <v>45139.0</v>
      </c>
      <c r="B1162" s="26">
        <v>-0.0194</v>
      </c>
      <c r="C1162" s="50">
        <f t="shared" si="1"/>
        <v>9998.838656</v>
      </c>
      <c r="D1162" s="51">
        <f t="shared" si="2"/>
        <v>10538.71021</v>
      </c>
      <c r="E1162" s="52">
        <f t="shared" si="3"/>
        <v>-0.05122747916</v>
      </c>
      <c r="F1162" s="53"/>
    </row>
    <row r="1163" ht="17.25" customHeight="1">
      <c r="A1163" s="47">
        <v>45170.0</v>
      </c>
      <c r="B1163" s="26">
        <v>-0.0481</v>
      </c>
      <c r="C1163" s="50">
        <f t="shared" si="1"/>
        <v>9517.894517</v>
      </c>
      <c r="D1163" s="51">
        <f t="shared" si="2"/>
        <v>10538.71021</v>
      </c>
      <c r="E1163" s="52">
        <f t="shared" si="3"/>
        <v>-0.09686343741</v>
      </c>
      <c r="F1163" s="53"/>
    </row>
    <row r="1164" ht="17.25" customHeight="1">
      <c r="A1164" s="47">
        <v>45200.0</v>
      </c>
      <c r="B1164" s="26">
        <v>-0.0272</v>
      </c>
      <c r="C1164" s="50">
        <f t="shared" si="1"/>
        <v>9259.007786</v>
      </c>
      <c r="D1164" s="51">
        <f t="shared" si="2"/>
        <v>10538.71021</v>
      </c>
      <c r="E1164" s="52">
        <f t="shared" si="3"/>
        <v>-0.1214287519</v>
      </c>
      <c r="F1164" s="53"/>
    </row>
    <row r="1165" ht="17.25" customHeight="1">
      <c r="A1165" s="47">
        <v>45231.0</v>
      </c>
      <c r="B1165" s="26">
        <v>0.0928</v>
      </c>
      <c r="C1165" s="50">
        <f t="shared" si="1"/>
        <v>10118.24371</v>
      </c>
      <c r="D1165" s="51">
        <f t="shared" si="2"/>
        <v>10538.71021</v>
      </c>
      <c r="E1165" s="52">
        <f t="shared" si="3"/>
        <v>-0.03989734009</v>
      </c>
      <c r="F1165" s="53"/>
    </row>
    <row r="1166" ht="17.25" customHeight="1">
      <c r="A1166" s="47">
        <v>45261.0</v>
      </c>
      <c r="B1166" s="26">
        <v>0.053</v>
      </c>
      <c r="C1166" s="50">
        <f t="shared" si="1"/>
        <v>10654.51062</v>
      </c>
      <c r="D1166" s="51">
        <f t="shared" si="2"/>
        <v>10654.51062</v>
      </c>
      <c r="E1166" s="52">
        <f t="shared" si="3"/>
        <v>0</v>
      </c>
      <c r="F1166" s="53"/>
    </row>
    <row r="1167" ht="17.25" customHeight="1">
      <c r="A1167" s="47">
        <v>45292.0</v>
      </c>
      <c r="B1167" s="26">
        <v>0.0117</v>
      </c>
      <c r="C1167" s="50">
        <f t="shared" si="1"/>
        <v>10779.1684</v>
      </c>
      <c r="D1167" s="51">
        <f t="shared" si="2"/>
        <v>10779.1684</v>
      </c>
      <c r="E1167" s="52">
        <f t="shared" si="3"/>
        <v>0</v>
      </c>
      <c r="F1167" s="53"/>
    </row>
    <row r="1168" ht="17.25" customHeight="1">
      <c r="A1168" s="47">
        <v>45323.0</v>
      </c>
      <c r="B1168" s="26">
        <v>0.0549</v>
      </c>
      <c r="C1168" s="50">
        <f t="shared" si="1"/>
        <v>11370.94474</v>
      </c>
      <c r="D1168" s="51">
        <f t="shared" si="2"/>
        <v>11370.94474</v>
      </c>
      <c r="E1168" s="52">
        <f t="shared" si="3"/>
        <v>0</v>
      </c>
      <c r="F1168" s="53"/>
    </row>
    <row r="1169" ht="17.25" customHeight="1">
      <c r="A1169" s="47">
        <v>45352.0</v>
      </c>
      <c r="B1169" s="26">
        <v>0.0326</v>
      </c>
      <c r="C1169" s="50">
        <f t="shared" si="1"/>
        <v>11741.63754</v>
      </c>
      <c r="D1169" s="51">
        <f t="shared" si="2"/>
        <v>11741.63754</v>
      </c>
      <c r="E1169" s="52">
        <f t="shared" si="3"/>
        <v>0</v>
      </c>
      <c r="F1169" s="53"/>
    </row>
    <row r="1170" ht="17.25" customHeight="1">
      <c r="A1170" s="47">
        <v>45383.0</v>
      </c>
      <c r="B1170" s="26">
        <v>-0.042</v>
      </c>
      <c r="C1170" s="50">
        <f t="shared" si="1"/>
        <v>11248.48877</v>
      </c>
      <c r="D1170" s="51">
        <f t="shared" si="2"/>
        <v>11741.63754</v>
      </c>
      <c r="E1170" s="52">
        <f t="shared" si="3"/>
        <v>-0.042</v>
      </c>
      <c r="F1170" s="53"/>
    </row>
    <row r="1171" ht="17.25" customHeight="1">
      <c r="A1171" s="47">
        <v>45413.0</v>
      </c>
      <c r="B1171" s="26">
        <v>0.0478</v>
      </c>
      <c r="C1171" s="50">
        <f t="shared" si="1"/>
        <v>11786.16653</v>
      </c>
      <c r="D1171" s="51">
        <f t="shared" si="2"/>
        <v>11786.16653</v>
      </c>
      <c r="E1171" s="52">
        <f t="shared" si="3"/>
        <v>0</v>
      </c>
      <c r="F1171" s="53"/>
    </row>
    <row r="1172" ht="17.25" customHeight="1">
      <c r="A1172" s="47">
        <v>45444.0</v>
      </c>
      <c r="B1172" s="26">
        <v>0.0318</v>
      </c>
      <c r="C1172" s="50">
        <f t="shared" si="1"/>
        <v>12160.96662</v>
      </c>
      <c r="D1172" s="51">
        <f t="shared" si="2"/>
        <v>12160.96662</v>
      </c>
      <c r="E1172" s="52">
        <f t="shared" si="3"/>
        <v>0</v>
      </c>
      <c r="F1172" s="53"/>
    </row>
    <row r="1173" ht="17.25" customHeight="1">
      <c r="A1173" s="47">
        <v>45474.0</v>
      </c>
      <c r="B1173" s="26">
        <v>0.0169</v>
      </c>
      <c r="C1173" s="50">
        <f t="shared" si="1"/>
        <v>12366.48696</v>
      </c>
      <c r="D1173" s="51">
        <f t="shared" si="2"/>
        <v>12366.48696</v>
      </c>
      <c r="E1173" s="52">
        <f t="shared" si="3"/>
        <v>0</v>
      </c>
      <c r="F1173" s="53"/>
    </row>
    <row r="1174" ht="17.25" customHeight="1">
      <c r="A1174" s="47">
        <v>45505.0</v>
      </c>
      <c r="B1174" s="26">
        <v>0.0209</v>
      </c>
      <c r="C1174" s="50">
        <f t="shared" si="1"/>
        <v>12624.94654</v>
      </c>
      <c r="D1174" s="51">
        <f t="shared" si="2"/>
        <v>12624.94654</v>
      </c>
      <c r="E1174" s="52">
        <f t="shared" si="3"/>
        <v>0</v>
      </c>
      <c r="F1174" s="53"/>
    </row>
    <row r="1175" ht="17.25" customHeight="1">
      <c r="A1175" s="47">
        <v>45536.0</v>
      </c>
      <c r="B1175" s="26">
        <v>0.0214</v>
      </c>
      <c r="C1175" s="50">
        <f t="shared" si="1"/>
        <v>12895.12039</v>
      </c>
      <c r="D1175" s="51">
        <f t="shared" si="2"/>
        <v>12895.12039</v>
      </c>
      <c r="E1175" s="52">
        <f t="shared" si="3"/>
        <v>0</v>
      </c>
      <c r="F1175" s="53"/>
    </row>
    <row r="1176" ht="17.25" customHeight="1">
      <c r="A1176" s="47">
        <v>45566.0</v>
      </c>
      <c r="B1176" s="26">
        <v>-0.0058</v>
      </c>
      <c r="C1176" s="50">
        <f t="shared" si="1"/>
        <v>12820.3287</v>
      </c>
      <c r="D1176" s="51">
        <f t="shared" si="2"/>
        <v>12895.12039</v>
      </c>
      <c r="E1176" s="52">
        <f t="shared" si="3"/>
        <v>-0.0058</v>
      </c>
      <c r="F1176" s="53"/>
    </row>
    <row r="1177" ht="17.25" customHeight="1">
      <c r="A1177" s="47">
        <v>45597.0</v>
      </c>
      <c r="B1177" s="26">
        <v>0.0691</v>
      </c>
      <c r="C1177" s="50">
        <f t="shared" si="1"/>
        <v>13706.21341</v>
      </c>
      <c r="D1177" s="51">
        <f t="shared" si="2"/>
        <v>13706.21341</v>
      </c>
      <c r="E1177" s="52">
        <f t="shared" si="3"/>
        <v>0</v>
      </c>
      <c r="F1177" s="53"/>
    </row>
    <row r="1178" ht="17.25" customHeight="1">
      <c r="A1178" s="47">
        <v>45627.0</v>
      </c>
      <c r="B1178" s="26">
        <v>-0.028</v>
      </c>
      <c r="C1178" s="50">
        <f t="shared" si="1"/>
        <v>13322.43943</v>
      </c>
      <c r="D1178" s="51">
        <f t="shared" si="2"/>
        <v>13706.21341</v>
      </c>
      <c r="E1178" s="52">
        <f t="shared" si="3"/>
        <v>-0.028</v>
      </c>
      <c r="F1178" s="5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2017-01-31T20:55:00Z</dcterms:created>
  <dc:creator>Inna Okounkova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ABD4B7CF17ABD0C68380A967B2831278_42</vt:lpwstr>
  </property>
  <property fmtid="{D5CDD505-2E9C-101B-9397-08002B2CF9AE}" pid="3" name="KSOProductBuildVer">
    <vt:lpwstr>2052-6.11.0.8615</vt:lpwstr>
  </property>
</Properties>
</file>