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Youtube\Shopee\PPH21\"/>
    </mc:Choice>
  </mc:AlternateContent>
  <xr:revisionPtr revIDLastSave="0" documentId="13_ncr:1_{A99C336C-E17D-4232-BDD0-C4567CB56127}" xr6:coauthVersionLast="47" xr6:coauthVersionMax="47" xr10:uidLastSave="{00000000-0000-0000-0000-000000000000}"/>
  <bookViews>
    <workbookView xWindow="-120" yWindow="-120" windowWidth="29040" windowHeight="15720" tabRatio="772" activeTab="13" xr2:uid="{00000000-000D-0000-FFFF-FFFF00000000}"/>
  </bookViews>
  <sheets>
    <sheet name="Referensi" sheetId="1" r:id="rId1"/>
    <sheet name="Master" sheetId="16" r:id="rId2"/>
    <sheet name="Jan" sheetId="3" r:id="rId3"/>
    <sheet name="Feb" sheetId="4" r:id="rId4"/>
    <sheet name="Mar" sheetId="7" r:id="rId5"/>
    <sheet name="Apr" sheetId="8" r:id="rId6"/>
    <sheet name="Mei" sheetId="9" r:id="rId7"/>
    <sheet name="Jun" sheetId="10" r:id="rId8"/>
    <sheet name="Jul" sheetId="11" r:id="rId9"/>
    <sheet name="Agu" sheetId="12" r:id="rId10"/>
    <sheet name="Sep" sheetId="13" r:id="rId11"/>
    <sheet name="Okt" sheetId="14" r:id="rId12"/>
    <sheet name="Nov" sheetId="15" r:id="rId13"/>
    <sheet name="Des" sheetId="6" r:id="rId14"/>
    <sheet name="PPH21 Annual" sheetId="17" r:id="rId15"/>
    <sheet name="Test per Pegawai" sheetId="2" r:id="rId16"/>
    <sheet name="Guidance" sheetId="19" r:id="rId17"/>
  </sheets>
  <definedNames>
    <definedName name="PeriodeTahun">Referensi!$B$23</definedName>
    <definedName name="rgJudul">Referensi!$B$28</definedName>
    <definedName name="rgKategori">Referensi!$E$2:$E$126</definedName>
    <definedName name="rgPenghasilanMulai">Referensi!$F$2:$F$126</definedName>
    <definedName name="rgPenghasilanSampai">Referensi!$G$2:$G$126</definedName>
    <definedName name="rgTarifPajak">Referensi!$H$2:$H$126</definedName>
    <definedName name="tabPTKP">Referensi!$A$2:$C$9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7" i="15" l="1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55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W71" i="15"/>
  <c r="W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88" i="15"/>
  <c r="W89" i="15"/>
  <c r="W90" i="15"/>
  <c r="W91" i="15"/>
  <c r="W92" i="15"/>
  <c r="W93" i="15"/>
  <c r="W94" i="15"/>
  <c r="W95" i="15"/>
  <c r="W96" i="15"/>
  <c r="W97" i="15"/>
  <c r="W98" i="15"/>
  <c r="W99" i="15"/>
  <c r="W100" i="15"/>
  <c r="W101" i="15"/>
  <c r="W102" i="15"/>
  <c r="W103" i="15"/>
  <c r="W104" i="15"/>
  <c r="W105" i="15"/>
  <c r="W106" i="15"/>
  <c r="W107" i="15"/>
  <c r="W108" i="15"/>
  <c r="W109" i="15"/>
  <c r="W110" i="15"/>
  <c r="W111" i="15"/>
  <c r="W112" i="15"/>
  <c r="W113" i="15"/>
  <c r="W114" i="15"/>
  <c r="W115" i="15"/>
  <c r="W116" i="15"/>
  <c r="W117" i="15"/>
  <c r="W118" i="15"/>
  <c r="W119" i="15"/>
  <c r="W120" i="15"/>
  <c r="W121" i="15"/>
  <c r="W122" i="15"/>
  <c r="W123" i="15"/>
  <c r="W124" i="15"/>
  <c r="W125" i="15"/>
  <c r="W126" i="15"/>
  <c r="W127" i="15"/>
  <c r="W128" i="15"/>
  <c r="W129" i="15"/>
  <c r="W130" i="15"/>
  <c r="W131" i="15"/>
  <c r="W132" i="15"/>
  <c r="W133" i="15"/>
  <c r="W134" i="15"/>
  <c r="W135" i="15"/>
  <c r="W136" i="15"/>
  <c r="W137" i="15"/>
  <c r="W138" i="15"/>
  <c r="W139" i="15"/>
  <c r="W140" i="15"/>
  <c r="W141" i="15"/>
  <c r="W142" i="15"/>
  <c r="W143" i="15"/>
  <c r="W144" i="15"/>
  <c r="W145" i="15"/>
  <c r="W146" i="15"/>
  <c r="W147" i="15"/>
  <c r="W148" i="15"/>
  <c r="W149" i="15"/>
  <c r="W150" i="15"/>
  <c r="W151" i="15"/>
  <c r="W152" i="15"/>
  <c r="W153" i="15"/>
  <c r="W154" i="15"/>
  <c r="W155" i="15"/>
  <c r="W156" i="15"/>
  <c r="W157" i="15"/>
  <c r="W158" i="15"/>
  <c r="W159" i="15"/>
  <c r="W160" i="15"/>
  <c r="W161" i="15"/>
  <c r="W162" i="15"/>
  <c r="W163" i="15"/>
  <c r="W164" i="15"/>
  <c r="W165" i="15"/>
  <c r="W166" i="15"/>
  <c r="W167" i="15"/>
  <c r="W168" i="15"/>
  <c r="W169" i="15"/>
  <c r="W170" i="15"/>
  <c r="W171" i="15"/>
  <c r="W172" i="15"/>
  <c r="W173" i="15"/>
  <c r="W174" i="15"/>
  <c r="W175" i="15"/>
  <c r="W176" i="15"/>
  <c r="W177" i="15"/>
  <c r="W178" i="15"/>
  <c r="W179" i="15"/>
  <c r="W180" i="15"/>
  <c r="W181" i="15"/>
  <c r="W182" i="15"/>
  <c r="W183" i="15"/>
  <c r="W184" i="15"/>
  <c r="W185" i="15"/>
  <c r="W186" i="15"/>
  <c r="W187" i="15"/>
  <c r="W188" i="15"/>
  <c r="W189" i="15"/>
  <c r="W190" i="15"/>
  <c r="W191" i="15"/>
  <c r="W192" i="15"/>
  <c r="W193" i="15"/>
  <c r="W194" i="15"/>
  <c r="W195" i="15"/>
  <c r="W196" i="15"/>
  <c r="W197" i="15"/>
  <c r="W198" i="15"/>
  <c r="W199" i="15"/>
  <c r="W200" i="15"/>
  <c r="W201" i="15"/>
  <c r="W202" i="15"/>
  <c r="W203" i="15"/>
  <c r="W204" i="15"/>
  <c r="W205" i="15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68" i="14"/>
  <c r="W69" i="14"/>
  <c r="W70" i="14"/>
  <c r="W71" i="14"/>
  <c r="W72" i="14"/>
  <c r="W73" i="14"/>
  <c r="W74" i="14"/>
  <c r="W75" i="14"/>
  <c r="W76" i="14"/>
  <c r="W77" i="14"/>
  <c r="W78" i="14"/>
  <c r="W79" i="14"/>
  <c r="W80" i="14"/>
  <c r="W81" i="14"/>
  <c r="W82" i="14"/>
  <c r="W83" i="14"/>
  <c r="W84" i="14"/>
  <c r="W85" i="14"/>
  <c r="W86" i="14"/>
  <c r="W87" i="14"/>
  <c r="W88" i="14"/>
  <c r="W89" i="14"/>
  <c r="W90" i="14"/>
  <c r="W91" i="14"/>
  <c r="W92" i="14"/>
  <c r="W93" i="14"/>
  <c r="W94" i="14"/>
  <c r="W95" i="14"/>
  <c r="W96" i="14"/>
  <c r="W97" i="14"/>
  <c r="W98" i="14"/>
  <c r="W99" i="14"/>
  <c r="W100" i="14"/>
  <c r="W101" i="14"/>
  <c r="W102" i="14"/>
  <c r="W103" i="14"/>
  <c r="W104" i="14"/>
  <c r="W105" i="14"/>
  <c r="W106" i="14"/>
  <c r="W107" i="14"/>
  <c r="W108" i="14"/>
  <c r="W109" i="14"/>
  <c r="W110" i="14"/>
  <c r="W111" i="14"/>
  <c r="W112" i="14"/>
  <c r="W113" i="14"/>
  <c r="W114" i="14"/>
  <c r="W115" i="14"/>
  <c r="W116" i="14"/>
  <c r="W117" i="14"/>
  <c r="W118" i="14"/>
  <c r="W119" i="14"/>
  <c r="W120" i="14"/>
  <c r="W121" i="14"/>
  <c r="W122" i="14"/>
  <c r="W123" i="14"/>
  <c r="W124" i="14"/>
  <c r="W125" i="14"/>
  <c r="W126" i="14"/>
  <c r="W127" i="14"/>
  <c r="W128" i="14"/>
  <c r="W129" i="14"/>
  <c r="W130" i="14"/>
  <c r="W131" i="14"/>
  <c r="W132" i="14"/>
  <c r="W133" i="14"/>
  <c r="W134" i="14"/>
  <c r="W135" i="14"/>
  <c r="W136" i="14"/>
  <c r="W137" i="14"/>
  <c r="W138" i="14"/>
  <c r="W139" i="14"/>
  <c r="W140" i="14"/>
  <c r="W141" i="14"/>
  <c r="W142" i="14"/>
  <c r="W143" i="14"/>
  <c r="W144" i="14"/>
  <c r="W145" i="14"/>
  <c r="W146" i="14"/>
  <c r="W147" i="14"/>
  <c r="W148" i="14"/>
  <c r="W149" i="14"/>
  <c r="W150" i="14"/>
  <c r="W151" i="14"/>
  <c r="W152" i="14"/>
  <c r="W153" i="14"/>
  <c r="W154" i="14"/>
  <c r="W155" i="14"/>
  <c r="W156" i="14"/>
  <c r="W157" i="14"/>
  <c r="W158" i="14"/>
  <c r="W159" i="14"/>
  <c r="W160" i="14"/>
  <c r="W161" i="14"/>
  <c r="W162" i="14"/>
  <c r="W163" i="14"/>
  <c r="W164" i="14"/>
  <c r="W165" i="14"/>
  <c r="W166" i="14"/>
  <c r="W167" i="14"/>
  <c r="W168" i="14"/>
  <c r="W169" i="14"/>
  <c r="W170" i="14"/>
  <c r="W171" i="14"/>
  <c r="W172" i="14"/>
  <c r="W173" i="14"/>
  <c r="W174" i="14"/>
  <c r="W175" i="14"/>
  <c r="W176" i="14"/>
  <c r="W177" i="14"/>
  <c r="W178" i="14"/>
  <c r="W179" i="14"/>
  <c r="W180" i="14"/>
  <c r="W181" i="14"/>
  <c r="W182" i="14"/>
  <c r="W183" i="14"/>
  <c r="W184" i="14"/>
  <c r="W185" i="14"/>
  <c r="W186" i="14"/>
  <c r="W187" i="14"/>
  <c r="W188" i="14"/>
  <c r="W189" i="14"/>
  <c r="W190" i="14"/>
  <c r="W191" i="14"/>
  <c r="W192" i="14"/>
  <c r="W193" i="14"/>
  <c r="W194" i="14"/>
  <c r="W195" i="14"/>
  <c r="W196" i="14"/>
  <c r="W197" i="14"/>
  <c r="W198" i="14"/>
  <c r="W199" i="14"/>
  <c r="W200" i="14"/>
  <c r="W201" i="14"/>
  <c r="W202" i="14"/>
  <c r="W203" i="14"/>
  <c r="W204" i="14"/>
  <c r="W205" i="14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141" i="11"/>
  <c r="W142" i="11"/>
  <c r="W143" i="11"/>
  <c r="W144" i="11"/>
  <c r="W145" i="11"/>
  <c r="W146" i="11"/>
  <c r="W147" i="11"/>
  <c r="W148" i="11"/>
  <c r="W149" i="11"/>
  <c r="W150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7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Y7" i="17" l="1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36" i="17"/>
  <c r="Y37" i="17"/>
  <c r="Y38" i="17"/>
  <c r="Y39" i="17"/>
  <c r="Y40" i="17"/>
  <c r="Y41" i="17"/>
  <c r="Y42" i="17"/>
  <c r="Y43" i="17"/>
  <c r="Y44" i="17"/>
  <c r="Y45" i="17"/>
  <c r="Y46" i="17"/>
  <c r="Y47" i="17"/>
  <c r="Y48" i="17"/>
  <c r="Y49" i="17"/>
  <c r="Y50" i="17"/>
  <c r="Y51" i="17"/>
  <c r="Y52" i="17"/>
  <c r="Y53" i="17"/>
  <c r="Y54" i="17"/>
  <c r="Y55" i="17"/>
  <c r="Y56" i="17"/>
  <c r="Y57" i="17"/>
  <c r="Y58" i="17"/>
  <c r="Y59" i="17"/>
  <c r="Y60" i="17"/>
  <c r="Y61" i="17"/>
  <c r="Y62" i="17"/>
  <c r="Y63" i="17"/>
  <c r="Y64" i="17"/>
  <c r="Y65" i="17"/>
  <c r="Y66" i="17"/>
  <c r="Y67" i="17"/>
  <c r="Y68" i="17"/>
  <c r="Y69" i="17"/>
  <c r="Y70" i="17"/>
  <c r="Y71" i="17"/>
  <c r="Y72" i="17"/>
  <c r="Y73" i="17"/>
  <c r="Y74" i="17"/>
  <c r="Y75" i="17"/>
  <c r="Y76" i="17"/>
  <c r="Y77" i="17"/>
  <c r="Y78" i="17"/>
  <c r="Y79" i="17"/>
  <c r="Y80" i="17"/>
  <c r="Y81" i="17"/>
  <c r="Y82" i="17"/>
  <c r="Y83" i="17"/>
  <c r="Y84" i="17"/>
  <c r="Y85" i="17"/>
  <c r="Y86" i="17"/>
  <c r="Y87" i="17"/>
  <c r="Y88" i="17"/>
  <c r="Y89" i="17"/>
  <c r="Y90" i="17"/>
  <c r="Y91" i="17"/>
  <c r="Y92" i="17"/>
  <c r="Y93" i="17"/>
  <c r="Y94" i="17"/>
  <c r="Y95" i="17"/>
  <c r="Y96" i="17"/>
  <c r="Y97" i="17"/>
  <c r="Y98" i="17"/>
  <c r="Y99" i="17"/>
  <c r="Y100" i="17"/>
  <c r="Y101" i="17"/>
  <c r="Y102" i="17"/>
  <c r="Y103" i="17"/>
  <c r="Y104" i="17"/>
  <c r="Y105" i="17"/>
  <c r="Y106" i="17"/>
  <c r="Y107" i="17"/>
  <c r="Y108" i="17"/>
  <c r="Y109" i="17"/>
  <c r="Y110" i="17"/>
  <c r="Y111" i="17"/>
  <c r="Y112" i="17"/>
  <c r="Y113" i="17"/>
  <c r="Y114" i="17"/>
  <c r="Y115" i="17"/>
  <c r="Y116" i="17"/>
  <c r="Y117" i="17"/>
  <c r="Y118" i="17"/>
  <c r="Y119" i="17"/>
  <c r="Y120" i="17"/>
  <c r="Y121" i="17"/>
  <c r="Y122" i="17"/>
  <c r="Y123" i="17"/>
  <c r="Y124" i="17"/>
  <c r="Y125" i="17"/>
  <c r="Y126" i="17"/>
  <c r="Y127" i="17"/>
  <c r="Y128" i="17"/>
  <c r="Y129" i="17"/>
  <c r="Y130" i="17"/>
  <c r="Y131" i="17"/>
  <c r="Y132" i="17"/>
  <c r="Y133" i="17"/>
  <c r="Y134" i="17"/>
  <c r="Y135" i="17"/>
  <c r="Y136" i="17"/>
  <c r="Y137" i="17"/>
  <c r="Y138" i="17"/>
  <c r="Y139" i="17"/>
  <c r="Y140" i="17"/>
  <c r="Y141" i="17"/>
  <c r="Y142" i="17"/>
  <c r="Y143" i="17"/>
  <c r="Y144" i="17"/>
  <c r="Y145" i="17"/>
  <c r="Y146" i="17"/>
  <c r="Y147" i="17"/>
  <c r="Y148" i="17"/>
  <c r="Y149" i="17"/>
  <c r="Y150" i="17"/>
  <c r="Y151" i="17"/>
  <c r="Y152" i="17"/>
  <c r="Y153" i="17"/>
  <c r="Y154" i="17"/>
  <c r="Y155" i="17"/>
  <c r="Y156" i="17"/>
  <c r="Y157" i="17"/>
  <c r="Y158" i="17"/>
  <c r="Y159" i="17"/>
  <c r="Y160" i="17"/>
  <c r="Y161" i="17"/>
  <c r="Y162" i="17"/>
  <c r="Y163" i="17"/>
  <c r="Y164" i="17"/>
  <c r="Y165" i="17"/>
  <c r="Y166" i="17"/>
  <c r="Y167" i="17"/>
  <c r="Y168" i="17"/>
  <c r="Y169" i="17"/>
  <c r="Y170" i="17"/>
  <c r="Y171" i="17"/>
  <c r="Y172" i="17"/>
  <c r="Y173" i="17"/>
  <c r="Y174" i="17"/>
  <c r="Y175" i="17"/>
  <c r="Y176" i="17"/>
  <c r="Y177" i="17"/>
  <c r="Y178" i="17"/>
  <c r="Y179" i="17"/>
  <c r="Y180" i="17"/>
  <c r="Y181" i="17"/>
  <c r="Y182" i="17"/>
  <c r="Y183" i="17"/>
  <c r="Y184" i="17"/>
  <c r="Y185" i="17"/>
  <c r="Y186" i="17"/>
  <c r="Y187" i="17"/>
  <c r="Y188" i="17"/>
  <c r="Y189" i="17"/>
  <c r="Y190" i="17"/>
  <c r="Y191" i="17"/>
  <c r="Y192" i="17"/>
  <c r="Y193" i="17"/>
  <c r="Y194" i="17"/>
  <c r="Y195" i="17"/>
  <c r="Y196" i="17"/>
  <c r="Y197" i="17"/>
  <c r="Y198" i="17"/>
  <c r="Y199" i="17"/>
  <c r="Y200" i="17"/>
  <c r="Y201" i="17"/>
  <c r="Y202" i="17"/>
  <c r="Y203" i="17"/>
  <c r="Y204" i="17"/>
  <c r="Y205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8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S66" i="17"/>
  <c r="S67" i="17"/>
  <c r="S68" i="17"/>
  <c r="S69" i="17"/>
  <c r="S70" i="17"/>
  <c r="S71" i="17"/>
  <c r="S72" i="17"/>
  <c r="S73" i="17"/>
  <c r="S74" i="17"/>
  <c r="S75" i="17"/>
  <c r="S76" i="17"/>
  <c r="S77" i="17"/>
  <c r="S78" i="17"/>
  <c r="S79" i="17"/>
  <c r="S80" i="17"/>
  <c r="S81" i="17"/>
  <c r="S82" i="17"/>
  <c r="S83" i="17"/>
  <c r="S84" i="17"/>
  <c r="S85" i="17"/>
  <c r="S86" i="17"/>
  <c r="S87" i="17"/>
  <c r="S88" i="17"/>
  <c r="S89" i="17"/>
  <c r="S90" i="17"/>
  <c r="S91" i="17"/>
  <c r="S92" i="17"/>
  <c r="S93" i="17"/>
  <c r="S94" i="17"/>
  <c r="S95" i="17"/>
  <c r="S96" i="17"/>
  <c r="S97" i="17"/>
  <c r="S98" i="17"/>
  <c r="S99" i="17"/>
  <c r="S100" i="17"/>
  <c r="S101" i="17"/>
  <c r="S102" i="17"/>
  <c r="S103" i="17"/>
  <c r="S104" i="17"/>
  <c r="S105" i="17"/>
  <c r="S106" i="17"/>
  <c r="S107" i="17"/>
  <c r="S108" i="17"/>
  <c r="S109" i="17"/>
  <c r="S110" i="17"/>
  <c r="S111" i="17"/>
  <c r="S112" i="17"/>
  <c r="S113" i="17"/>
  <c r="S114" i="17"/>
  <c r="S115" i="17"/>
  <c r="S116" i="17"/>
  <c r="S117" i="17"/>
  <c r="S118" i="17"/>
  <c r="S119" i="17"/>
  <c r="S120" i="17"/>
  <c r="S121" i="17"/>
  <c r="S122" i="17"/>
  <c r="S123" i="17"/>
  <c r="S124" i="17"/>
  <c r="S125" i="17"/>
  <c r="S126" i="17"/>
  <c r="S127" i="17"/>
  <c r="S128" i="17"/>
  <c r="S129" i="17"/>
  <c r="S130" i="17"/>
  <c r="S131" i="17"/>
  <c r="S132" i="17"/>
  <c r="S133" i="17"/>
  <c r="S134" i="17"/>
  <c r="S135" i="17"/>
  <c r="S136" i="17"/>
  <c r="S137" i="17"/>
  <c r="S138" i="17"/>
  <c r="S139" i="17"/>
  <c r="S140" i="17"/>
  <c r="S141" i="17"/>
  <c r="S142" i="17"/>
  <c r="S143" i="17"/>
  <c r="S144" i="17"/>
  <c r="S145" i="17"/>
  <c r="S146" i="17"/>
  <c r="S147" i="17"/>
  <c r="S148" i="17"/>
  <c r="S149" i="17"/>
  <c r="S150" i="17"/>
  <c r="S151" i="17"/>
  <c r="S152" i="17"/>
  <c r="S153" i="17"/>
  <c r="S154" i="17"/>
  <c r="S155" i="17"/>
  <c r="S156" i="17"/>
  <c r="S157" i="17"/>
  <c r="S158" i="17"/>
  <c r="S159" i="17"/>
  <c r="S160" i="17"/>
  <c r="S161" i="17"/>
  <c r="S162" i="17"/>
  <c r="S163" i="17"/>
  <c r="S164" i="17"/>
  <c r="S165" i="17"/>
  <c r="S166" i="17"/>
  <c r="S167" i="17"/>
  <c r="S168" i="17"/>
  <c r="S169" i="17"/>
  <c r="S170" i="17"/>
  <c r="S171" i="17"/>
  <c r="S172" i="17"/>
  <c r="S173" i="17"/>
  <c r="S174" i="17"/>
  <c r="S175" i="17"/>
  <c r="S176" i="17"/>
  <c r="S177" i="17"/>
  <c r="S178" i="17"/>
  <c r="S179" i="17"/>
  <c r="S180" i="17"/>
  <c r="S181" i="17"/>
  <c r="S182" i="17"/>
  <c r="S183" i="17"/>
  <c r="S184" i="17"/>
  <c r="S185" i="17"/>
  <c r="S186" i="17"/>
  <c r="S187" i="17"/>
  <c r="S188" i="17"/>
  <c r="S189" i="17"/>
  <c r="S190" i="17"/>
  <c r="S191" i="17"/>
  <c r="S192" i="17"/>
  <c r="S193" i="17"/>
  <c r="S194" i="17"/>
  <c r="S195" i="17"/>
  <c r="S196" i="17"/>
  <c r="S197" i="17"/>
  <c r="S198" i="17"/>
  <c r="S199" i="17"/>
  <c r="S200" i="17"/>
  <c r="S201" i="17"/>
  <c r="S202" i="17"/>
  <c r="S203" i="17"/>
  <c r="S204" i="17"/>
  <c r="S205" i="17"/>
  <c r="S6" i="17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7" i="6"/>
  <c r="E6" i="6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7" i="15"/>
  <c r="E6" i="15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7" i="14"/>
  <c r="E6" i="14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7" i="13"/>
  <c r="E6" i="13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7" i="12"/>
  <c r="E6" i="12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7" i="11"/>
  <c r="E6" i="11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7" i="10"/>
  <c r="E6" i="10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7" i="9"/>
  <c r="E6" i="9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7" i="8"/>
  <c r="E6" i="8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7" i="7"/>
  <c r="E6" i="7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7" i="4"/>
  <c r="E6" i="4"/>
  <c r="E7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6" i="3"/>
  <c r="B2" i="6" l="1"/>
  <c r="B2" i="15"/>
  <c r="B2" i="14"/>
  <c r="B2" i="13"/>
  <c r="B2" i="12"/>
  <c r="B2" i="11"/>
  <c r="B2" i="10"/>
  <c r="B2" i="9"/>
  <c r="B2" i="8"/>
  <c r="B2" i="7"/>
  <c r="B2" i="4"/>
  <c r="B2" i="3"/>
  <c r="AG12" i="17" l="1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G47" i="17"/>
  <c r="AG48" i="17"/>
  <c r="AG49" i="17"/>
  <c r="AG50" i="17"/>
  <c r="AG51" i="17"/>
  <c r="AG52" i="17"/>
  <c r="AG53" i="17"/>
  <c r="AG54" i="17"/>
  <c r="AG55" i="17"/>
  <c r="AG56" i="17"/>
  <c r="AG57" i="17"/>
  <c r="AG58" i="17"/>
  <c r="AG59" i="17"/>
  <c r="AG60" i="17"/>
  <c r="AG61" i="17"/>
  <c r="AG62" i="17"/>
  <c r="AG63" i="17"/>
  <c r="AG64" i="17"/>
  <c r="AG65" i="17"/>
  <c r="AG66" i="17"/>
  <c r="AG67" i="17"/>
  <c r="AG68" i="17"/>
  <c r="AG69" i="17"/>
  <c r="AG70" i="17"/>
  <c r="AG71" i="17"/>
  <c r="AG72" i="17"/>
  <c r="AG73" i="17"/>
  <c r="AG74" i="17"/>
  <c r="AG75" i="17"/>
  <c r="AG76" i="17"/>
  <c r="AG77" i="17"/>
  <c r="AG78" i="17"/>
  <c r="AG79" i="17"/>
  <c r="AG80" i="17"/>
  <c r="AG81" i="17"/>
  <c r="AG82" i="17"/>
  <c r="AG83" i="17"/>
  <c r="AG84" i="17"/>
  <c r="AG85" i="17"/>
  <c r="AG86" i="17"/>
  <c r="AG87" i="17"/>
  <c r="AG88" i="17"/>
  <c r="AG89" i="17"/>
  <c r="AG90" i="17"/>
  <c r="AG91" i="17"/>
  <c r="AG92" i="17"/>
  <c r="AG93" i="17"/>
  <c r="AG94" i="17"/>
  <c r="AG95" i="17"/>
  <c r="AG96" i="17"/>
  <c r="AG97" i="17"/>
  <c r="AG98" i="17"/>
  <c r="AG99" i="17"/>
  <c r="AG100" i="17"/>
  <c r="AG101" i="17"/>
  <c r="AG102" i="17"/>
  <c r="AG103" i="17"/>
  <c r="AG104" i="17"/>
  <c r="AG105" i="17"/>
  <c r="AG106" i="17"/>
  <c r="AG107" i="17"/>
  <c r="AG108" i="17"/>
  <c r="AG109" i="17"/>
  <c r="AG110" i="17"/>
  <c r="AG111" i="17"/>
  <c r="AG112" i="17"/>
  <c r="AG113" i="17"/>
  <c r="AG114" i="17"/>
  <c r="AG115" i="17"/>
  <c r="AG116" i="17"/>
  <c r="AG117" i="17"/>
  <c r="AG118" i="17"/>
  <c r="AG119" i="17"/>
  <c r="AG120" i="17"/>
  <c r="AG121" i="17"/>
  <c r="AG122" i="17"/>
  <c r="AG123" i="17"/>
  <c r="AG124" i="17"/>
  <c r="AG125" i="17"/>
  <c r="AG126" i="17"/>
  <c r="AG127" i="17"/>
  <c r="AG128" i="17"/>
  <c r="AG129" i="17"/>
  <c r="AG130" i="17"/>
  <c r="AG131" i="17"/>
  <c r="AG132" i="17"/>
  <c r="AG133" i="17"/>
  <c r="AG134" i="17"/>
  <c r="AG135" i="17"/>
  <c r="AG136" i="17"/>
  <c r="AG137" i="17"/>
  <c r="AG138" i="17"/>
  <c r="AG139" i="17"/>
  <c r="AG140" i="17"/>
  <c r="AG141" i="17"/>
  <c r="AG142" i="17"/>
  <c r="AG143" i="17"/>
  <c r="AG144" i="17"/>
  <c r="AG145" i="17"/>
  <c r="AG146" i="17"/>
  <c r="AG147" i="17"/>
  <c r="AG148" i="17"/>
  <c r="AG149" i="17"/>
  <c r="AG150" i="17"/>
  <c r="AG151" i="17"/>
  <c r="AG152" i="17"/>
  <c r="AG153" i="17"/>
  <c r="AG154" i="17"/>
  <c r="AG155" i="17"/>
  <c r="AG156" i="17"/>
  <c r="AG157" i="17"/>
  <c r="AG158" i="17"/>
  <c r="AG159" i="17"/>
  <c r="AG160" i="17"/>
  <c r="AG161" i="17"/>
  <c r="AG162" i="17"/>
  <c r="AG163" i="17"/>
  <c r="AG164" i="17"/>
  <c r="AG165" i="17"/>
  <c r="AG166" i="17"/>
  <c r="AG167" i="17"/>
  <c r="AG168" i="17"/>
  <c r="AG169" i="17"/>
  <c r="AG170" i="17"/>
  <c r="AG171" i="17"/>
  <c r="AG172" i="17"/>
  <c r="AG173" i="17"/>
  <c r="AG174" i="17"/>
  <c r="AG175" i="17"/>
  <c r="AG176" i="17"/>
  <c r="AG177" i="17"/>
  <c r="AG178" i="17"/>
  <c r="AG179" i="17"/>
  <c r="AG180" i="17"/>
  <c r="AG181" i="17"/>
  <c r="AG182" i="17"/>
  <c r="AG183" i="17"/>
  <c r="AG184" i="17"/>
  <c r="AG185" i="17"/>
  <c r="AG186" i="17"/>
  <c r="AG187" i="17"/>
  <c r="AG188" i="17"/>
  <c r="AG189" i="17"/>
  <c r="AG190" i="17"/>
  <c r="AG191" i="17"/>
  <c r="AG192" i="17"/>
  <c r="AG193" i="17"/>
  <c r="AG194" i="17"/>
  <c r="AG195" i="17"/>
  <c r="AG196" i="17"/>
  <c r="AG197" i="17"/>
  <c r="AG198" i="17"/>
  <c r="AG199" i="17"/>
  <c r="AG200" i="17"/>
  <c r="AG201" i="17"/>
  <c r="AG202" i="17"/>
  <c r="AG203" i="17"/>
  <c r="AG204" i="17"/>
  <c r="AG205" i="17"/>
  <c r="Y6" i="17"/>
  <c r="E205" i="17"/>
  <c r="E204" i="17"/>
  <c r="E203" i="17"/>
  <c r="E202" i="17"/>
  <c r="E201" i="17"/>
  <c r="E200" i="17"/>
  <c r="E199" i="17"/>
  <c r="E198" i="17"/>
  <c r="E197" i="17"/>
  <c r="E196" i="17"/>
  <c r="E195" i="17"/>
  <c r="E194" i="17"/>
  <c r="E193" i="17"/>
  <c r="E192" i="17"/>
  <c r="E191" i="17"/>
  <c r="E190" i="17"/>
  <c r="E189" i="17"/>
  <c r="E188" i="17"/>
  <c r="E187" i="17"/>
  <c r="E186" i="17"/>
  <c r="E185" i="17"/>
  <c r="E184" i="17"/>
  <c r="E183" i="17"/>
  <c r="E182" i="17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E134" i="17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D7" i="16" l="1"/>
  <c r="D8" i="16"/>
  <c r="D9" i="16"/>
  <c r="D10" i="16"/>
  <c r="D11" i="16"/>
  <c r="D12" i="16"/>
  <c r="C12" i="15" s="1"/>
  <c r="D13" i="16"/>
  <c r="D14" i="16"/>
  <c r="D15" i="16"/>
  <c r="D16" i="16"/>
  <c r="D17" i="16"/>
  <c r="D18" i="16"/>
  <c r="D19" i="16"/>
  <c r="D20" i="16"/>
  <c r="C20" i="6" s="1"/>
  <c r="D21" i="16"/>
  <c r="D22" i="16"/>
  <c r="C22" i="9" s="1"/>
  <c r="D23" i="16"/>
  <c r="D24" i="16"/>
  <c r="C24" i="6" s="1"/>
  <c r="D25" i="16"/>
  <c r="D26" i="16"/>
  <c r="D27" i="16"/>
  <c r="D28" i="16"/>
  <c r="D29" i="16"/>
  <c r="D30" i="16"/>
  <c r="D31" i="16"/>
  <c r="D32" i="16"/>
  <c r="D33" i="16"/>
  <c r="D34" i="16"/>
  <c r="D35" i="16"/>
  <c r="D36" i="16"/>
  <c r="C36" i="6" s="1"/>
  <c r="D37" i="16"/>
  <c r="C37" i="6" s="1"/>
  <c r="D38" i="16"/>
  <c r="C38" i="8" s="1"/>
  <c r="D39" i="16"/>
  <c r="D40" i="16"/>
  <c r="C40" i="6" s="1"/>
  <c r="D41" i="16"/>
  <c r="D42" i="16"/>
  <c r="D43" i="16"/>
  <c r="D44" i="16"/>
  <c r="C44" i="15" s="1"/>
  <c r="D45" i="16"/>
  <c r="D46" i="16"/>
  <c r="D47" i="16"/>
  <c r="D48" i="16"/>
  <c r="D49" i="16"/>
  <c r="D50" i="16"/>
  <c r="D51" i="16"/>
  <c r="D52" i="16"/>
  <c r="C52" i="6" s="1"/>
  <c r="D53" i="16"/>
  <c r="D54" i="16"/>
  <c r="C54" i="8" s="1"/>
  <c r="D55" i="16"/>
  <c r="D56" i="16"/>
  <c r="C56" i="6" s="1"/>
  <c r="D57" i="16"/>
  <c r="D58" i="16"/>
  <c r="D59" i="16"/>
  <c r="C59" i="6" s="1"/>
  <c r="D60" i="16"/>
  <c r="C60" i="15" s="1"/>
  <c r="D61" i="16"/>
  <c r="D62" i="16"/>
  <c r="D63" i="16"/>
  <c r="D64" i="16"/>
  <c r="D65" i="16"/>
  <c r="D66" i="16"/>
  <c r="D67" i="16"/>
  <c r="C67" i="6" s="1"/>
  <c r="D68" i="16"/>
  <c r="C68" i="15" s="1"/>
  <c r="D69" i="16"/>
  <c r="D70" i="16"/>
  <c r="C70" i="15" s="1"/>
  <c r="D71" i="16"/>
  <c r="D72" i="16"/>
  <c r="C72" i="6" s="1"/>
  <c r="D73" i="16"/>
  <c r="D74" i="16"/>
  <c r="D75" i="16"/>
  <c r="D76" i="16"/>
  <c r="C76" i="15" s="1"/>
  <c r="D77" i="16"/>
  <c r="D78" i="16"/>
  <c r="C78" i="14" s="1"/>
  <c r="D79" i="16"/>
  <c r="D80" i="16"/>
  <c r="D81" i="16"/>
  <c r="D82" i="16"/>
  <c r="D83" i="16"/>
  <c r="C83" i="6" s="1"/>
  <c r="D84" i="16"/>
  <c r="D85" i="16"/>
  <c r="D86" i="16"/>
  <c r="C86" i="15" s="1"/>
  <c r="D87" i="16"/>
  <c r="D88" i="16"/>
  <c r="D89" i="16"/>
  <c r="D90" i="16"/>
  <c r="D91" i="16"/>
  <c r="C91" i="6" s="1"/>
  <c r="D92" i="16"/>
  <c r="D93" i="16"/>
  <c r="D94" i="16"/>
  <c r="D95" i="16"/>
  <c r="D96" i="16"/>
  <c r="D97" i="16"/>
  <c r="D98" i="16"/>
  <c r="D99" i="16"/>
  <c r="C99" i="6" s="1"/>
  <c r="D100" i="16"/>
  <c r="C100" i="6" s="1"/>
  <c r="D101" i="16"/>
  <c r="C101" i="6" s="1"/>
  <c r="D102" i="16"/>
  <c r="C102" i="4" s="1"/>
  <c r="D103" i="16"/>
  <c r="D104" i="16"/>
  <c r="C104" i="6" s="1"/>
  <c r="D105" i="16"/>
  <c r="D106" i="16"/>
  <c r="D107" i="16"/>
  <c r="D108" i="16"/>
  <c r="C108" i="6" s="1"/>
  <c r="D109" i="16"/>
  <c r="D110" i="16"/>
  <c r="C110" i="14" s="1"/>
  <c r="D111" i="16"/>
  <c r="D112" i="16"/>
  <c r="D113" i="16"/>
  <c r="D114" i="16"/>
  <c r="D115" i="16"/>
  <c r="C115" i="6" s="1"/>
  <c r="D116" i="16"/>
  <c r="C116" i="15" s="1"/>
  <c r="D117" i="16"/>
  <c r="C117" i="6" s="1"/>
  <c r="D118" i="16"/>
  <c r="C118" i="8" s="1"/>
  <c r="D119" i="16"/>
  <c r="D120" i="16"/>
  <c r="D121" i="16"/>
  <c r="D122" i="16"/>
  <c r="D123" i="16"/>
  <c r="C123" i="6" s="1"/>
  <c r="D124" i="16"/>
  <c r="C124" i="6" s="1"/>
  <c r="D125" i="16"/>
  <c r="D126" i="16"/>
  <c r="D127" i="16"/>
  <c r="D128" i="16"/>
  <c r="D129" i="16"/>
  <c r="D130" i="16"/>
  <c r="D131" i="16"/>
  <c r="C131" i="6" s="1"/>
  <c r="D132" i="16"/>
  <c r="C132" i="15" s="1"/>
  <c r="D133" i="16"/>
  <c r="D134" i="16"/>
  <c r="C134" i="14" s="1"/>
  <c r="D135" i="16"/>
  <c r="D136" i="16"/>
  <c r="C136" i="6" s="1"/>
  <c r="D137" i="16"/>
  <c r="D138" i="16"/>
  <c r="D139" i="16"/>
  <c r="C139" i="6" s="1"/>
  <c r="D140" i="16"/>
  <c r="C140" i="14" s="1"/>
  <c r="D141" i="16"/>
  <c r="D142" i="16"/>
  <c r="D143" i="16"/>
  <c r="D144" i="16"/>
  <c r="D145" i="16"/>
  <c r="D146" i="16"/>
  <c r="D147" i="16"/>
  <c r="D148" i="16"/>
  <c r="C148" i="15" s="1"/>
  <c r="D149" i="16"/>
  <c r="C149" i="6" s="1"/>
  <c r="D150" i="16"/>
  <c r="C150" i="14" s="1"/>
  <c r="D151" i="16"/>
  <c r="D152" i="16"/>
  <c r="C152" i="6" s="1"/>
  <c r="D153" i="16"/>
  <c r="D154" i="16"/>
  <c r="D155" i="16"/>
  <c r="C155" i="6" s="1"/>
  <c r="D156" i="16"/>
  <c r="C156" i="6" s="1"/>
  <c r="D157" i="16"/>
  <c r="D158" i="16"/>
  <c r="D159" i="16"/>
  <c r="D160" i="16"/>
  <c r="D161" i="16"/>
  <c r="D162" i="16"/>
  <c r="D163" i="16"/>
  <c r="C163" i="15" s="1"/>
  <c r="D164" i="16"/>
  <c r="C164" i="6" s="1"/>
  <c r="D165" i="16"/>
  <c r="D166" i="16"/>
  <c r="C166" i="6" s="1"/>
  <c r="D167" i="16"/>
  <c r="D168" i="16"/>
  <c r="D169" i="16"/>
  <c r="D170" i="16"/>
  <c r="D171" i="16"/>
  <c r="D172" i="16"/>
  <c r="C172" i="6" s="1"/>
  <c r="D173" i="16"/>
  <c r="D174" i="16"/>
  <c r="C174" i="14" s="1"/>
  <c r="D175" i="16"/>
  <c r="D176" i="16"/>
  <c r="D177" i="16"/>
  <c r="D178" i="16"/>
  <c r="D179" i="16"/>
  <c r="C179" i="15" s="1"/>
  <c r="D180" i="16"/>
  <c r="C180" i="15" s="1"/>
  <c r="D181" i="16"/>
  <c r="D182" i="16"/>
  <c r="C182" i="13" s="1"/>
  <c r="D183" i="16"/>
  <c r="D184" i="16"/>
  <c r="C184" i="6" s="1"/>
  <c r="D185" i="16"/>
  <c r="D186" i="16"/>
  <c r="D187" i="16"/>
  <c r="C187" i="15" s="1"/>
  <c r="D188" i="16"/>
  <c r="C188" i="15" s="1"/>
  <c r="D189" i="16"/>
  <c r="D190" i="16"/>
  <c r="C190" i="14" s="1"/>
  <c r="D191" i="16"/>
  <c r="D192" i="16"/>
  <c r="D193" i="16"/>
  <c r="D194" i="16"/>
  <c r="C194" i="6" s="1"/>
  <c r="D195" i="16"/>
  <c r="C195" i="15" s="1"/>
  <c r="D196" i="16"/>
  <c r="C196" i="15" s="1"/>
  <c r="D197" i="16"/>
  <c r="D198" i="16"/>
  <c r="C198" i="12" s="1"/>
  <c r="D199" i="16"/>
  <c r="D200" i="16"/>
  <c r="C200" i="6" s="1"/>
  <c r="D201" i="16"/>
  <c r="D202" i="16"/>
  <c r="D203" i="16"/>
  <c r="C203" i="6" s="1"/>
  <c r="D204" i="16"/>
  <c r="C204" i="15" s="1"/>
  <c r="D205" i="16"/>
  <c r="D6" i="16"/>
  <c r="C158" i="14"/>
  <c r="C142" i="14"/>
  <c r="C126" i="14"/>
  <c r="C94" i="14"/>
  <c r="C62" i="14"/>
  <c r="C46" i="14"/>
  <c r="C30" i="14"/>
  <c r="C14" i="14"/>
  <c r="A1" i="17"/>
  <c r="A1" i="6"/>
  <c r="A1" i="15"/>
  <c r="A1" i="14"/>
  <c r="A1" i="13"/>
  <c r="A1" i="12"/>
  <c r="A1" i="11"/>
  <c r="A1" i="10"/>
  <c r="A1" i="9"/>
  <c r="A1" i="8"/>
  <c r="A1" i="7"/>
  <c r="A1" i="4"/>
  <c r="A1" i="3"/>
  <c r="A1" i="16"/>
  <c r="A202" i="17"/>
  <c r="B202" i="17"/>
  <c r="C202" i="17"/>
  <c r="D202" i="17"/>
  <c r="F202" i="17" s="1"/>
  <c r="G202" i="17"/>
  <c r="I202" i="17"/>
  <c r="J202" i="17"/>
  <c r="K202" i="17"/>
  <c r="L202" i="17"/>
  <c r="A203" i="17"/>
  <c r="B203" i="17"/>
  <c r="C203" i="17"/>
  <c r="D203" i="17"/>
  <c r="F203" i="17" s="1"/>
  <c r="G203" i="17"/>
  <c r="I203" i="17"/>
  <c r="J203" i="17"/>
  <c r="K203" i="17"/>
  <c r="L203" i="17"/>
  <c r="A204" i="17"/>
  <c r="B204" i="17"/>
  <c r="C204" i="17"/>
  <c r="D204" i="17"/>
  <c r="F204" i="17" s="1"/>
  <c r="G204" i="17"/>
  <c r="I204" i="17"/>
  <c r="J204" i="17"/>
  <c r="K204" i="17"/>
  <c r="L204" i="17"/>
  <c r="A205" i="17"/>
  <c r="B205" i="17"/>
  <c r="C205" i="17"/>
  <c r="D205" i="17"/>
  <c r="F205" i="17" s="1"/>
  <c r="G205" i="17"/>
  <c r="I205" i="17"/>
  <c r="J205" i="17"/>
  <c r="K205" i="17"/>
  <c r="L205" i="17"/>
  <c r="A24" i="17"/>
  <c r="B24" i="17"/>
  <c r="C24" i="17"/>
  <c r="D24" i="17"/>
  <c r="F24" i="17" s="1"/>
  <c r="G24" i="17"/>
  <c r="I24" i="17"/>
  <c r="J24" i="17"/>
  <c r="K24" i="17"/>
  <c r="L24" i="17"/>
  <c r="A25" i="17"/>
  <c r="B25" i="17"/>
  <c r="C25" i="17"/>
  <c r="D25" i="17"/>
  <c r="F25" i="17" s="1"/>
  <c r="G25" i="17"/>
  <c r="I25" i="17"/>
  <c r="J25" i="17"/>
  <c r="K25" i="17"/>
  <c r="L25" i="17"/>
  <c r="A26" i="17"/>
  <c r="B26" i="17"/>
  <c r="C26" i="17"/>
  <c r="D26" i="17"/>
  <c r="F26" i="17" s="1"/>
  <c r="G26" i="17"/>
  <c r="I26" i="17"/>
  <c r="J26" i="17"/>
  <c r="K26" i="17"/>
  <c r="L26" i="17"/>
  <c r="A27" i="17"/>
  <c r="B27" i="17"/>
  <c r="C27" i="17"/>
  <c r="D27" i="17"/>
  <c r="F27" i="17" s="1"/>
  <c r="G27" i="17"/>
  <c r="I27" i="17"/>
  <c r="J27" i="17"/>
  <c r="K27" i="17"/>
  <c r="L27" i="17"/>
  <c r="A28" i="17"/>
  <c r="B28" i="17"/>
  <c r="C28" i="17"/>
  <c r="D28" i="17"/>
  <c r="F28" i="17" s="1"/>
  <c r="G28" i="17"/>
  <c r="I28" i="17"/>
  <c r="J28" i="17"/>
  <c r="K28" i="17"/>
  <c r="L28" i="17"/>
  <c r="A29" i="17"/>
  <c r="B29" i="17"/>
  <c r="C29" i="17"/>
  <c r="D29" i="17"/>
  <c r="F29" i="17" s="1"/>
  <c r="G29" i="17"/>
  <c r="I29" i="17"/>
  <c r="J29" i="17"/>
  <c r="K29" i="17"/>
  <c r="L29" i="17"/>
  <c r="A30" i="17"/>
  <c r="B30" i="17"/>
  <c r="C30" i="17"/>
  <c r="D30" i="17"/>
  <c r="F30" i="17" s="1"/>
  <c r="G30" i="17"/>
  <c r="I30" i="17"/>
  <c r="J30" i="17"/>
  <c r="K30" i="17"/>
  <c r="L30" i="17"/>
  <c r="A31" i="17"/>
  <c r="B31" i="17"/>
  <c r="C31" i="17"/>
  <c r="D31" i="17"/>
  <c r="F31" i="17" s="1"/>
  <c r="G31" i="17"/>
  <c r="I31" i="17"/>
  <c r="J31" i="17"/>
  <c r="K31" i="17"/>
  <c r="L31" i="17"/>
  <c r="A32" i="17"/>
  <c r="B32" i="17"/>
  <c r="C32" i="17"/>
  <c r="D32" i="17"/>
  <c r="F32" i="17" s="1"/>
  <c r="G32" i="17"/>
  <c r="I32" i="17"/>
  <c r="J32" i="17"/>
  <c r="K32" i="17"/>
  <c r="L32" i="17"/>
  <c r="A33" i="17"/>
  <c r="B33" i="17"/>
  <c r="C33" i="17"/>
  <c r="D33" i="17"/>
  <c r="F33" i="17" s="1"/>
  <c r="G33" i="17"/>
  <c r="I33" i="17"/>
  <c r="J33" i="17"/>
  <c r="K33" i="17"/>
  <c r="L33" i="17"/>
  <c r="A34" i="17"/>
  <c r="B34" i="17"/>
  <c r="C34" i="17"/>
  <c r="D34" i="17"/>
  <c r="F34" i="17" s="1"/>
  <c r="G34" i="17"/>
  <c r="I34" i="17"/>
  <c r="J34" i="17"/>
  <c r="K34" i="17"/>
  <c r="L34" i="17"/>
  <c r="A35" i="17"/>
  <c r="B35" i="17"/>
  <c r="C35" i="17"/>
  <c r="D35" i="17"/>
  <c r="F35" i="17" s="1"/>
  <c r="G35" i="17"/>
  <c r="I35" i="17"/>
  <c r="J35" i="17"/>
  <c r="K35" i="17"/>
  <c r="L35" i="17"/>
  <c r="A36" i="17"/>
  <c r="B36" i="17"/>
  <c r="C36" i="17"/>
  <c r="D36" i="17"/>
  <c r="F36" i="17" s="1"/>
  <c r="G36" i="17"/>
  <c r="I36" i="17"/>
  <c r="J36" i="17"/>
  <c r="K36" i="17"/>
  <c r="L36" i="17"/>
  <c r="A37" i="17"/>
  <c r="B37" i="17"/>
  <c r="C37" i="17"/>
  <c r="D37" i="17"/>
  <c r="F37" i="17" s="1"/>
  <c r="G37" i="17"/>
  <c r="I37" i="17"/>
  <c r="J37" i="17"/>
  <c r="K37" i="17"/>
  <c r="L37" i="17"/>
  <c r="A38" i="17"/>
  <c r="B38" i="17"/>
  <c r="C38" i="17"/>
  <c r="D38" i="17"/>
  <c r="F38" i="17" s="1"/>
  <c r="G38" i="17"/>
  <c r="I38" i="17"/>
  <c r="J38" i="17"/>
  <c r="K38" i="17"/>
  <c r="L38" i="17"/>
  <c r="A39" i="17"/>
  <c r="B39" i="17"/>
  <c r="C39" i="17"/>
  <c r="D39" i="17"/>
  <c r="F39" i="17" s="1"/>
  <c r="G39" i="17"/>
  <c r="I39" i="17"/>
  <c r="J39" i="17"/>
  <c r="K39" i="17"/>
  <c r="L39" i="17"/>
  <c r="A40" i="17"/>
  <c r="B40" i="17"/>
  <c r="C40" i="17"/>
  <c r="D40" i="17"/>
  <c r="F40" i="17" s="1"/>
  <c r="G40" i="17"/>
  <c r="I40" i="17"/>
  <c r="J40" i="17"/>
  <c r="K40" i="17"/>
  <c r="L40" i="17"/>
  <c r="A41" i="17"/>
  <c r="B41" i="17"/>
  <c r="C41" i="17"/>
  <c r="D41" i="17"/>
  <c r="F41" i="17" s="1"/>
  <c r="G41" i="17"/>
  <c r="I41" i="17"/>
  <c r="J41" i="17"/>
  <c r="K41" i="17"/>
  <c r="L41" i="17"/>
  <c r="A42" i="17"/>
  <c r="B42" i="17"/>
  <c r="C42" i="17"/>
  <c r="D42" i="17"/>
  <c r="F42" i="17" s="1"/>
  <c r="G42" i="17"/>
  <c r="I42" i="17"/>
  <c r="J42" i="17"/>
  <c r="K42" i="17"/>
  <c r="L42" i="17"/>
  <c r="A43" i="17"/>
  <c r="B43" i="17"/>
  <c r="C43" i="17"/>
  <c r="D43" i="17"/>
  <c r="F43" i="17" s="1"/>
  <c r="G43" i="17"/>
  <c r="I43" i="17"/>
  <c r="J43" i="17"/>
  <c r="K43" i="17"/>
  <c r="L43" i="17"/>
  <c r="A44" i="17"/>
  <c r="B44" i="17"/>
  <c r="C44" i="17"/>
  <c r="D44" i="17"/>
  <c r="F44" i="17" s="1"/>
  <c r="G44" i="17"/>
  <c r="I44" i="17"/>
  <c r="J44" i="17"/>
  <c r="K44" i="17"/>
  <c r="L44" i="17"/>
  <c r="A45" i="17"/>
  <c r="B45" i="17"/>
  <c r="C45" i="17"/>
  <c r="D45" i="17"/>
  <c r="F45" i="17" s="1"/>
  <c r="G45" i="17"/>
  <c r="I45" i="17"/>
  <c r="J45" i="17"/>
  <c r="K45" i="17"/>
  <c r="L45" i="17"/>
  <c r="A46" i="17"/>
  <c r="B46" i="17"/>
  <c r="C46" i="17"/>
  <c r="D46" i="17"/>
  <c r="F46" i="17" s="1"/>
  <c r="H46" i="17" s="1"/>
  <c r="G46" i="17"/>
  <c r="I46" i="17"/>
  <c r="J46" i="17"/>
  <c r="K46" i="17"/>
  <c r="L46" i="17"/>
  <c r="A47" i="17"/>
  <c r="B47" i="17"/>
  <c r="C47" i="17"/>
  <c r="D47" i="17"/>
  <c r="F47" i="17" s="1"/>
  <c r="H47" i="17" s="1"/>
  <c r="G47" i="17"/>
  <c r="I47" i="17"/>
  <c r="J47" i="17"/>
  <c r="K47" i="17"/>
  <c r="L47" i="17"/>
  <c r="A48" i="17"/>
  <c r="B48" i="17"/>
  <c r="C48" i="17"/>
  <c r="D48" i="17"/>
  <c r="F48" i="17" s="1"/>
  <c r="G48" i="17"/>
  <c r="I48" i="17"/>
  <c r="J48" i="17"/>
  <c r="K48" i="17"/>
  <c r="L48" i="17"/>
  <c r="A49" i="17"/>
  <c r="B49" i="17"/>
  <c r="C49" i="17"/>
  <c r="D49" i="17"/>
  <c r="F49" i="17" s="1"/>
  <c r="G49" i="17"/>
  <c r="I49" i="17"/>
  <c r="J49" i="17"/>
  <c r="K49" i="17"/>
  <c r="L49" i="17"/>
  <c r="A50" i="17"/>
  <c r="B50" i="17"/>
  <c r="C50" i="17"/>
  <c r="D50" i="17"/>
  <c r="F50" i="17" s="1"/>
  <c r="G50" i="17"/>
  <c r="I50" i="17"/>
  <c r="J50" i="17"/>
  <c r="K50" i="17"/>
  <c r="L50" i="17"/>
  <c r="A51" i="17"/>
  <c r="B51" i="17"/>
  <c r="C51" i="17"/>
  <c r="D51" i="17"/>
  <c r="F51" i="17" s="1"/>
  <c r="H51" i="17" s="1"/>
  <c r="G51" i="17"/>
  <c r="I51" i="17"/>
  <c r="J51" i="17"/>
  <c r="K51" i="17"/>
  <c r="L51" i="17"/>
  <c r="A52" i="17"/>
  <c r="B52" i="17"/>
  <c r="C52" i="17"/>
  <c r="D52" i="17"/>
  <c r="F52" i="17" s="1"/>
  <c r="G52" i="17"/>
  <c r="I52" i="17"/>
  <c r="J52" i="17"/>
  <c r="K52" i="17"/>
  <c r="L52" i="17"/>
  <c r="A53" i="17"/>
  <c r="B53" i="17"/>
  <c r="C53" i="17"/>
  <c r="D53" i="17"/>
  <c r="F53" i="17" s="1"/>
  <c r="G53" i="17"/>
  <c r="I53" i="17"/>
  <c r="J53" i="17"/>
  <c r="K53" i="17"/>
  <c r="L53" i="17"/>
  <c r="A54" i="17"/>
  <c r="B54" i="17"/>
  <c r="C54" i="17"/>
  <c r="D54" i="17"/>
  <c r="F54" i="17" s="1"/>
  <c r="G54" i="17"/>
  <c r="I54" i="17"/>
  <c r="J54" i="17"/>
  <c r="K54" i="17"/>
  <c r="L54" i="17"/>
  <c r="A55" i="17"/>
  <c r="B55" i="17"/>
  <c r="C55" i="17"/>
  <c r="D55" i="17"/>
  <c r="F55" i="17" s="1"/>
  <c r="G55" i="17"/>
  <c r="I55" i="17"/>
  <c r="J55" i="17"/>
  <c r="K55" i="17"/>
  <c r="L55" i="17"/>
  <c r="A56" i="17"/>
  <c r="B56" i="17"/>
  <c r="C56" i="17"/>
  <c r="D56" i="17"/>
  <c r="F56" i="17" s="1"/>
  <c r="H56" i="17" s="1"/>
  <c r="G56" i="17"/>
  <c r="I56" i="17"/>
  <c r="J56" i="17"/>
  <c r="K56" i="17"/>
  <c r="L56" i="17"/>
  <c r="A57" i="17"/>
  <c r="B57" i="17"/>
  <c r="C57" i="17"/>
  <c r="D57" i="17"/>
  <c r="F57" i="17" s="1"/>
  <c r="H57" i="17" s="1"/>
  <c r="G57" i="17"/>
  <c r="I57" i="17"/>
  <c r="J57" i="17"/>
  <c r="K57" i="17"/>
  <c r="L57" i="17"/>
  <c r="A58" i="17"/>
  <c r="B58" i="17"/>
  <c r="C58" i="17"/>
  <c r="D58" i="17"/>
  <c r="F58" i="17" s="1"/>
  <c r="G58" i="17"/>
  <c r="I58" i="17"/>
  <c r="J58" i="17"/>
  <c r="K58" i="17"/>
  <c r="L58" i="17"/>
  <c r="A59" i="17"/>
  <c r="B59" i="17"/>
  <c r="C59" i="17"/>
  <c r="D59" i="17"/>
  <c r="F59" i="17" s="1"/>
  <c r="G59" i="17"/>
  <c r="I59" i="17"/>
  <c r="J59" i="17"/>
  <c r="K59" i="17"/>
  <c r="L59" i="17"/>
  <c r="A60" i="17"/>
  <c r="B60" i="17"/>
  <c r="C60" i="17"/>
  <c r="D60" i="17"/>
  <c r="F60" i="17" s="1"/>
  <c r="G60" i="17"/>
  <c r="I60" i="17"/>
  <c r="J60" i="17"/>
  <c r="K60" i="17"/>
  <c r="L60" i="17"/>
  <c r="A61" i="17"/>
  <c r="B61" i="17"/>
  <c r="C61" i="17"/>
  <c r="D61" i="17"/>
  <c r="F61" i="17" s="1"/>
  <c r="G61" i="17"/>
  <c r="I61" i="17"/>
  <c r="J61" i="17"/>
  <c r="K61" i="17"/>
  <c r="L61" i="17"/>
  <c r="A62" i="17"/>
  <c r="B62" i="17"/>
  <c r="C62" i="17"/>
  <c r="D62" i="17"/>
  <c r="F62" i="17" s="1"/>
  <c r="G62" i="17"/>
  <c r="I62" i="17"/>
  <c r="J62" i="17"/>
  <c r="K62" i="17"/>
  <c r="L62" i="17"/>
  <c r="A63" i="17"/>
  <c r="B63" i="17"/>
  <c r="C63" i="17"/>
  <c r="D63" i="17"/>
  <c r="F63" i="17" s="1"/>
  <c r="G63" i="17"/>
  <c r="I63" i="17"/>
  <c r="J63" i="17"/>
  <c r="K63" i="17"/>
  <c r="L63" i="17"/>
  <c r="A64" i="17"/>
  <c r="B64" i="17"/>
  <c r="C64" i="17"/>
  <c r="D64" i="17"/>
  <c r="F64" i="17" s="1"/>
  <c r="G64" i="17"/>
  <c r="I64" i="17"/>
  <c r="J64" i="17"/>
  <c r="K64" i="17"/>
  <c r="L64" i="17"/>
  <c r="A65" i="17"/>
  <c r="B65" i="17"/>
  <c r="C65" i="17"/>
  <c r="D65" i="17"/>
  <c r="F65" i="17" s="1"/>
  <c r="G65" i="17"/>
  <c r="I65" i="17"/>
  <c r="J65" i="17"/>
  <c r="K65" i="17"/>
  <c r="L65" i="17"/>
  <c r="A66" i="17"/>
  <c r="B66" i="17"/>
  <c r="C66" i="17"/>
  <c r="D66" i="17"/>
  <c r="F66" i="17" s="1"/>
  <c r="G66" i="17"/>
  <c r="I66" i="17"/>
  <c r="J66" i="17"/>
  <c r="K66" i="17"/>
  <c r="L66" i="17"/>
  <c r="A67" i="17"/>
  <c r="B67" i="17"/>
  <c r="C67" i="17"/>
  <c r="D67" i="17"/>
  <c r="F67" i="17" s="1"/>
  <c r="G67" i="17"/>
  <c r="I67" i="17"/>
  <c r="J67" i="17"/>
  <c r="K67" i="17"/>
  <c r="L67" i="17"/>
  <c r="A68" i="17"/>
  <c r="B68" i="17"/>
  <c r="C68" i="17"/>
  <c r="D68" i="17"/>
  <c r="F68" i="17" s="1"/>
  <c r="G68" i="17"/>
  <c r="I68" i="17"/>
  <c r="J68" i="17"/>
  <c r="K68" i="17"/>
  <c r="L68" i="17"/>
  <c r="A69" i="17"/>
  <c r="B69" i="17"/>
  <c r="C69" i="17"/>
  <c r="D69" i="17"/>
  <c r="F69" i="17" s="1"/>
  <c r="G69" i="17"/>
  <c r="I69" i="17"/>
  <c r="J69" i="17"/>
  <c r="K69" i="17"/>
  <c r="L69" i="17"/>
  <c r="A70" i="17"/>
  <c r="B70" i="17"/>
  <c r="C70" i="17"/>
  <c r="D70" i="17"/>
  <c r="F70" i="17" s="1"/>
  <c r="H70" i="17" s="1"/>
  <c r="G70" i="17"/>
  <c r="I70" i="17"/>
  <c r="J70" i="17"/>
  <c r="K70" i="17"/>
  <c r="L70" i="17"/>
  <c r="A71" i="17"/>
  <c r="B71" i="17"/>
  <c r="C71" i="17"/>
  <c r="D71" i="17"/>
  <c r="F71" i="17" s="1"/>
  <c r="G71" i="17"/>
  <c r="I71" i="17"/>
  <c r="J71" i="17"/>
  <c r="K71" i="17"/>
  <c r="L71" i="17"/>
  <c r="A72" i="17"/>
  <c r="B72" i="17"/>
  <c r="C72" i="17"/>
  <c r="D72" i="17"/>
  <c r="F72" i="17" s="1"/>
  <c r="G72" i="17"/>
  <c r="I72" i="17"/>
  <c r="J72" i="17"/>
  <c r="K72" i="17"/>
  <c r="L72" i="17"/>
  <c r="A73" i="17"/>
  <c r="B73" i="17"/>
  <c r="C73" i="17"/>
  <c r="D73" i="17"/>
  <c r="F73" i="17" s="1"/>
  <c r="G73" i="17"/>
  <c r="I73" i="17"/>
  <c r="J73" i="17"/>
  <c r="K73" i="17"/>
  <c r="L73" i="17"/>
  <c r="A74" i="17"/>
  <c r="B74" i="17"/>
  <c r="C74" i="17"/>
  <c r="D74" i="17"/>
  <c r="F74" i="17" s="1"/>
  <c r="H74" i="17" s="1"/>
  <c r="G74" i="17"/>
  <c r="I74" i="17"/>
  <c r="J74" i="17"/>
  <c r="K74" i="17"/>
  <c r="L74" i="17"/>
  <c r="A75" i="17"/>
  <c r="B75" i="17"/>
  <c r="C75" i="17"/>
  <c r="D75" i="17"/>
  <c r="F75" i="17" s="1"/>
  <c r="G75" i="17"/>
  <c r="I75" i="17"/>
  <c r="J75" i="17"/>
  <c r="K75" i="17"/>
  <c r="L75" i="17"/>
  <c r="A76" i="17"/>
  <c r="B76" i="17"/>
  <c r="C76" i="17"/>
  <c r="D76" i="17"/>
  <c r="F76" i="17" s="1"/>
  <c r="G76" i="17"/>
  <c r="I76" i="17"/>
  <c r="J76" i="17"/>
  <c r="K76" i="17"/>
  <c r="L76" i="17"/>
  <c r="A77" i="17"/>
  <c r="B77" i="17"/>
  <c r="C77" i="17"/>
  <c r="D77" i="17"/>
  <c r="F77" i="17" s="1"/>
  <c r="G77" i="17"/>
  <c r="I77" i="17"/>
  <c r="J77" i="17"/>
  <c r="K77" i="17"/>
  <c r="L77" i="17"/>
  <c r="A78" i="17"/>
  <c r="B78" i="17"/>
  <c r="C78" i="17"/>
  <c r="D78" i="17"/>
  <c r="F78" i="17" s="1"/>
  <c r="G78" i="17"/>
  <c r="I78" i="17"/>
  <c r="J78" i="17"/>
  <c r="K78" i="17"/>
  <c r="L78" i="17"/>
  <c r="A79" i="17"/>
  <c r="B79" i="17"/>
  <c r="C79" i="17"/>
  <c r="D79" i="17"/>
  <c r="F79" i="17" s="1"/>
  <c r="G79" i="17"/>
  <c r="I79" i="17"/>
  <c r="J79" i="17"/>
  <c r="K79" i="17"/>
  <c r="L79" i="17"/>
  <c r="A80" i="17"/>
  <c r="B80" i="17"/>
  <c r="C80" i="17"/>
  <c r="D80" i="17"/>
  <c r="F80" i="17" s="1"/>
  <c r="G80" i="17"/>
  <c r="I80" i="17"/>
  <c r="J80" i="17"/>
  <c r="K80" i="17"/>
  <c r="L80" i="17"/>
  <c r="A81" i="17"/>
  <c r="B81" i="17"/>
  <c r="C81" i="17"/>
  <c r="D81" i="17"/>
  <c r="F81" i="17" s="1"/>
  <c r="G81" i="17"/>
  <c r="I81" i="17"/>
  <c r="J81" i="17"/>
  <c r="K81" i="17"/>
  <c r="L81" i="17"/>
  <c r="A82" i="17"/>
  <c r="B82" i="17"/>
  <c r="C82" i="17"/>
  <c r="D82" i="17"/>
  <c r="F82" i="17" s="1"/>
  <c r="H82" i="17" s="1"/>
  <c r="G82" i="17"/>
  <c r="I82" i="17"/>
  <c r="J82" i="17"/>
  <c r="K82" i="17"/>
  <c r="L82" i="17"/>
  <c r="A83" i="17"/>
  <c r="B83" i="17"/>
  <c r="C83" i="17"/>
  <c r="D83" i="17"/>
  <c r="F83" i="17" s="1"/>
  <c r="G83" i="17"/>
  <c r="I83" i="17"/>
  <c r="J83" i="17"/>
  <c r="K83" i="17"/>
  <c r="L83" i="17"/>
  <c r="A84" i="17"/>
  <c r="B84" i="17"/>
  <c r="C84" i="17"/>
  <c r="D84" i="17"/>
  <c r="F84" i="17" s="1"/>
  <c r="G84" i="17"/>
  <c r="I84" i="17"/>
  <c r="J84" i="17"/>
  <c r="K84" i="17"/>
  <c r="L84" i="17"/>
  <c r="A85" i="17"/>
  <c r="B85" i="17"/>
  <c r="C85" i="17"/>
  <c r="D85" i="17"/>
  <c r="F85" i="17" s="1"/>
  <c r="H85" i="17" s="1"/>
  <c r="G85" i="17"/>
  <c r="I85" i="17"/>
  <c r="J85" i="17"/>
  <c r="K85" i="17"/>
  <c r="L85" i="17"/>
  <c r="A86" i="17"/>
  <c r="B86" i="17"/>
  <c r="C86" i="17"/>
  <c r="D86" i="17"/>
  <c r="F86" i="17" s="1"/>
  <c r="H86" i="17" s="1"/>
  <c r="G86" i="17"/>
  <c r="I86" i="17"/>
  <c r="J86" i="17"/>
  <c r="K86" i="17"/>
  <c r="L86" i="17"/>
  <c r="A87" i="17"/>
  <c r="B87" i="17"/>
  <c r="C87" i="17"/>
  <c r="D87" i="17"/>
  <c r="F87" i="17" s="1"/>
  <c r="G87" i="17"/>
  <c r="I87" i="17"/>
  <c r="J87" i="17"/>
  <c r="K87" i="17"/>
  <c r="L87" i="17"/>
  <c r="A88" i="17"/>
  <c r="B88" i="17"/>
  <c r="C88" i="17"/>
  <c r="D88" i="17"/>
  <c r="F88" i="17" s="1"/>
  <c r="G88" i="17"/>
  <c r="I88" i="17"/>
  <c r="J88" i="17"/>
  <c r="K88" i="17"/>
  <c r="L88" i="17"/>
  <c r="A89" i="17"/>
  <c r="B89" i="17"/>
  <c r="C89" i="17"/>
  <c r="D89" i="17"/>
  <c r="F89" i="17" s="1"/>
  <c r="G89" i="17"/>
  <c r="I89" i="17"/>
  <c r="J89" i="17"/>
  <c r="K89" i="17"/>
  <c r="L89" i="17"/>
  <c r="A90" i="17"/>
  <c r="B90" i="17"/>
  <c r="C90" i="17"/>
  <c r="D90" i="17"/>
  <c r="F90" i="17" s="1"/>
  <c r="H90" i="17" s="1"/>
  <c r="G90" i="17"/>
  <c r="I90" i="17"/>
  <c r="J90" i="17"/>
  <c r="K90" i="17"/>
  <c r="L90" i="17"/>
  <c r="A91" i="17"/>
  <c r="B91" i="17"/>
  <c r="C91" i="17"/>
  <c r="D91" i="17"/>
  <c r="F91" i="17" s="1"/>
  <c r="G91" i="17"/>
  <c r="I91" i="17"/>
  <c r="J91" i="17"/>
  <c r="K91" i="17"/>
  <c r="L91" i="17"/>
  <c r="A92" i="17"/>
  <c r="B92" i="17"/>
  <c r="C92" i="17"/>
  <c r="D92" i="17"/>
  <c r="F92" i="17" s="1"/>
  <c r="G92" i="17"/>
  <c r="I92" i="17"/>
  <c r="J92" i="17"/>
  <c r="K92" i="17"/>
  <c r="L92" i="17"/>
  <c r="A93" i="17"/>
  <c r="B93" i="17"/>
  <c r="C93" i="17"/>
  <c r="D93" i="17"/>
  <c r="F93" i="17" s="1"/>
  <c r="H93" i="17" s="1"/>
  <c r="G93" i="17"/>
  <c r="I93" i="17"/>
  <c r="J93" i="17"/>
  <c r="K93" i="17"/>
  <c r="L93" i="17"/>
  <c r="A94" i="17"/>
  <c r="B94" i="17"/>
  <c r="C94" i="17"/>
  <c r="D94" i="17"/>
  <c r="F94" i="17" s="1"/>
  <c r="G94" i="17"/>
  <c r="I94" i="17"/>
  <c r="J94" i="17"/>
  <c r="K94" i="17"/>
  <c r="L94" i="17"/>
  <c r="A95" i="17"/>
  <c r="B95" i="17"/>
  <c r="C95" i="17"/>
  <c r="D95" i="17"/>
  <c r="F95" i="17" s="1"/>
  <c r="G95" i="17"/>
  <c r="I95" i="17"/>
  <c r="J95" i="17"/>
  <c r="K95" i="17"/>
  <c r="L95" i="17"/>
  <c r="A96" i="17"/>
  <c r="B96" i="17"/>
  <c r="C96" i="17"/>
  <c r="D96" i="17"/>
  <c r="F96" i="17" s="1"/>
  <c r="G96" i="17"/>
  <c r="I96" i="17"/>
  <c r="J96" i="17"/>
  <c r="K96" i="17"/>
  <c r="L96" i="17"/>
  <c r="A97" i="17"/>
  <c r="B97" i="17"/>
  <c r="C97" i="17"/>
  <c r="D97" i="17"/>
  <c r="F97" i="17" s="1"/>
  <c r="G97" i="17"/>
  <c r="I97" i="17"/>
  <c r="J97" i="17"/>
  <c r="K97" i="17"/>
  <c r="L97" i="17"/>
  <c r="A98" i="17"/>
  <c r="B98" i="17"/>
  <c r="C98" i="17"/>
  <c r="D98" i="17"/>
  <c r="F98" i="17" s="1"/>
  <c r="H98" i="17" s="1"/>
  <c r="G98" i="17"/>
  <c r="I98" i="17"/>
  <c r="J98" i="17"/>
  <c r="K98" i="17"/>
  <c r="L98" i="17"/>
  <c r="A99" i="17"/>
  <c r="B99" i="17"/>
  <c r="C99" i="17"/>
  <c r="D99" i="17"/>
  <c r="F99" i="17" s="1"/>
  <c r="G99" i="17"/>
  <c r="I99" i="17"/>
  <c r="J99" i="17"/>
  <c r="K99" i="17"/>
  <c r="L99" i="17"/>
  <c r="A100" i="17"/>
  <c r="B100" i="17"/>
  <c r="C100" i="17"/>
  <c r="D100" i="17"/>
  <c r="F100" i="17" s="1"/>
  <c r="G100" i="17"/>
  <c r="I100" i="17"/>
  <c r="J100" i="17"/>
  <c r="K100" i="17"/>
  <c r="L100" i="17"/>
  <c r="A101" i="17"/>
  <c r="B101" i="17"/>
  <c r="C101" i="17"/>
  <c r="D101" i="17"/>
  <c r="F101" i="17" s="1"/>
  <c r="G101" i="17"/>
  <c r="I101" i="17"/>
  <c r="J101" i="17"/>
  <c r="K101" i="17"/>
  <c r="L101" i="17"/>
  <c r="A102" i="17"/>
  <c r="B102" i="17"/>
  <c r="C102" i="17"/>
  <c r="D102" i="17"/>
  <c r="F102" i="17" s="1"/>
  <c r="G102" i="17"/>
  <c r="I102" i="17"/>
  <c r="J102" i="17"/>
  <c r="K102" i="17"/>
  <c r="L102" i="17"/>
  <c r="A103" i="17"/>
  <c r="B103" i="17"/>
  <c r="C103" i="17"/>
  <c r="D103" i="17"/>
  <c r="F103" i="17" s="1"/>
  <c r="H103" i="17" s="1"/>
  <c r="G103" i="17"/>
  <c r="I103" i="17"/>
  <c r="J103" i="17"/>
  <c r="K103" i="17"/>
  <c r="L103" i="17"/>
  <c r="A104" i="17"/>
  <c r="B104" i="17"/>
  <c r="C104" i="17"/>
  <c r="D104" i="17"/>
  <c r="F104" i="17" s="1"/>
  <c r="G104" i="17"/>
  <c r="I104" i="17"/>
  <c r="J104" i="17"/>
  <c r="K104" i="17"/>
  <c r="L104" i="17"/>
  <c r="A105" i="17"/>
  <c r="B105" i="17"/>
  <c r="C105" i="17"/>
  <c r="D105" i="17"/>
  <c r="F105" i="17" s="1"/>
  <c r="G105" i="17"/>
  <c r="I105" i="17"/>
  <c r="J105" i="17"/>
  <c r="K105" i="17"/>
  <c r="L105" i="17"/>
  <c r="A106" i="17"/>
  <c r="B106" i="17"/>
  <c r="C106" i="17"/>
  <c r="D106" i="17"/>
  <c r="F106" i="17" s="1"/>
  <c r="H106" i="17" s="1"/>
  <c r="G106" i="17"/>
  <c r="I106" i="17"/>
  <c r="J106" i="17"/>
  <c r="K106" i="17"/>
  <c r="L106" i="17"/>
  <c r="A107" i="17"/>
  <c r="B107" i="17"/>
  <c r="C107" i="17"/>
  <c r="D107" i="17"/>
  <c r="F107" i="17" s="1"/>
  <c r="G107" i="17"/>
  <c r="I107" i="17"/>
  <c r="J107" i="17"/>
  <c r="K107" i="17"/>
  <c r="L107" i="17"/>
  <c r="A108" i="17"/>
  <c r="B108" i="17"/>
  <c r="C108" i="17"/>
  <c r="D108" i="17"/>
  <c r="F108" i="17" s="1"/>
  <c r="G108" i="17"/>
  <c r="I108" i="17"/>
  <c r="J108" i="17"/>
  <c r="K108" i="17"/>
  <c r="L108" i="17"/>
  <c r="A109" i="17"/>
  <c r="B109" i="17"/>
  <c r="C109" i="17"/>
  <c r="D109" i="17"/>
  <c r="F109" i="17" s="1"/>
  <c r="G109" i="17"/>
  <c r="I109" i="17"/>
  <c r="J109" i="17"/>
  <c r="K109" i="17"/>
  <c r="L109" i="17"/>
  <c r="A110" i="17"/>
  <c r="B110" i="17"/>
  <c r="C110" i="17"/>
  <c r="D110" i="17"/>
  <c r="F110" i="17" s="1"/>
  <c r="H110" i="17" s="1"/>
  <c r="G110" i="17"/>
  <c r="I110" i="17"/>
  <c r="J110" i="17"/>
  <c r="K110" i="17"/>
  <c r="L110" i="17"/>
  <c r="A111" i="17"/>
  <c r="B111" i="17"/>
  <c r="C111" i="17"/>
  <c r="D111" i="17"/>
  <c r="F111" i="17" s="1"/>
  <c r="H111" i="17" s="1"/>
  <c r="G111" i="17"/>
  <c r="I111" i="17"/>
  <c r="J111" i="17"/>
  <c r="K111" i="17"/>
  <c r="L111" i="17"/>
  <c r="A112" i="17"/>
  <c r="B112" i="17"/>
  <c r="C112" i="17"/>
  <c r="D112" i="17"/>
  <c r="F112" i="17" s="1"/>
  <c r="G112" i="17"/>
  <c r="I112" i="17"/>
  <c r="J112" i="17"/>
  <c r="K112" i="17"/>
  <c r="L112" i="17"/>
  <c r="A113" i="17"/>
  <c r="B113" i="17"/>
  <c r="C113" i="17"/>
  <c r="D113" i="17"/>
  <c r="F113" i="17" s="1"/>
  <c r="H113" i="17" s="1"/>
  <c r="G113" i="17"/>
  <c r="I113" i="17"/>
  <c r="J113" i="17"/>
  <c r="K113" i="17"/>
  <c r="L113" i="17"/>
  <c r="A114" i="17"/>
  <c r="B114" i="17"/>
  <c r="C114" i="17"/>
  <c r="D114" i="17"/>
  <c r="F114" i="17" s="1"/>
  <c r="H114" i="17" s="1"/>
  <c r="G114" i="17"/>
  <c r="I114" i="17"/>
  <c r="J114" i="17"/>
  <c r="K114" i="17"/>
  <c r="L114" i="17"/>
  <c r="A115" i="17"/>
  <c r="B115" i="17"/>
  <c r="C115" i="17"/>
  <c r="D115" i="17"/>
  <c r="F115" i="17" s="1"/>
  <c r="H115" i="17" s="1"/>
  <c r="G115" i="17"/>
  <c r="I115" i="17"/>
  <c r="J115" i="17"/>
  <c r="K115" i="17"/>
  <c r="L115" i="17"/>
  <c r="A116" i="17"/>
  <c r="B116" i="17"/>
  <c r="C116" i="17"/>
  <c r="D116" i="17"/>
  <c r="F116" i="17" s="1"/>
  <c r="G116" i="17"/>
  <c r="I116" i="17"/>
  <c r="J116" i="17"/>
  <c r="K116" i="17"/>
  <c r="L116" i="17"/>
  <c r="A117" i="17"/>
  <c r="B117" i="17"/>
  <c r="C117" i="17"/>
  <c r="D117" i="17"/>
  <c r="F117" i="17" s="1"/>
  <c r="G117" i="17"/>
  <c r="I117" i="17"/>
  <c r="J117" i="17"/>
  <c r="K117" i="17"/>
  <c r="L117" i="17"/>
  <c r="A118" i="17"/>
  <c r="B118" i="17"/>
  <c r="C118" i="17"/>
  <c r="D118" i="17"/>
  <c r="F118" i="17" s="1"/>
  <c r="G118" i="17"/>
  <c r="I118" i="17"/>
  <c r="J118" i="17"/>
  <c r="K118" i="17"/>
  <c r="L118" i="17"/>
  <c r="A119" i="17"/>
  <c r="B119" i="17"/>
  <c r="C119" i="17"/>
  <c r="D119" i="17"/>
  <c r="F119" i="17" s="1"/>
  <c r="H119" i="17" s="1"/>
  <c r="G119" i="17"/>
  <c r="I119" i="17"/>
  <c r="J119" i="17"/>
  <c r="K119" i="17"/>
  <c r="L119" i="17"/>
  <c r="A120" i="17"/>
  <c r="B120" i="17"/>
  <c r="C120" i="17"/>
  <c r="D120" i="17"/>
  <c r="F120" i="17" s="1"/>
  <c r="G120" i="17"/>
  <c r="I120" i="17"/>
  <c r="J120" i="17"/>
  <c r="K120" i="17"/>
  <c r="L120" i="17"/>
  <c r="A121" i="17"/>
  <c r="B121" i="17"/>
  <c r="C121" i="17"/>
  <c r="D121" i="17"/>
  <c r="F121" i="17" s="1"/>
  <c r="H121" i="17" s="1"/>
  <c r="G121" i="17"/>
  <c r="I121" i="17"/>
  <c r="J121" i="17"/>
  <c r="K121" i="17"/>
  <c r="L121" i="17"/>
  <c r="A122" i="17"/>
  <c r="B122" i="17"/>
  <c r="C122" i="17"/>
  <c r="D122" i="17"/>
  <c r="F122" i="17" s="1"/>
  <c r="G122" i="17"/>
  <c r="I122" i="17"/>
  <c r="J122" i="17"/>
  <c r="K122" i="17"/>
  <c r="L122" i="17"/>
  <c r="A123" i="17"/>
  <c r="B123" i="17"/>
  <c r="C123" i="17"/>
  <c r="D123" i="17"/>
  <c r="F123" i="17" s="1"/>
  <c r="G123" i="17"/>
  <c r="I123" i="17"/>
  <c r="J123" i="17"/>
  <c r="K123" i="17"/>
  <c r="L123" i="17"/>
  <c r="A124" i="17"/>
  <c r="B124" i="17"/>
  <c r="C124" i="17"/>
  <c r="D124" i="17"/>
  <c r="F124" i="17" s="1"/>
  <c r="G124" i="17"/>
  <c r="I124" i="17"/>
  <c r="J124" i="17"/>
  <c r="K124" i="17"/>
  <c r="L124" i="17"/>
  <c r="A125" i="17"/>
  <c r="B125" i="17"/>
  <c r="C125" i="17"/>
  <c r="D125" i="17"/>
  <c r="F125" i="17" s="1"/>
  <c r="G125" i="17"/>
  <c r="I125" i="17"/>
  <c r="J125" i="17"/>
  <c r="K125" i="17"/>
  <c r="L125" i="17"/>
  <c r="A126" i="17"/>
  <c r="B126" i="17"/>
  <c r="C126" i="17"/>
  <c r="D126" i="17"/>
  <c r="F126" i="17" s="1"/>
  <c r="G126" i="17"/>
  <c r="I126" i="17"/>
  <c r="J126" i="17"/>
  <c r="K126" i="17"/>
  <c r="L126" i="17"/>
  <c r="A127" i="17"/>
  <c r="B127" i="17"/>
  <c r="C127" i="17"/>
  <c r="D127" i="17"/>
  <c r="F127" i="17" s="1"/>
  <c r="H127" i="17" s="1"/>
  <c r="G127" i="17"/>
  <c r="I127" i="17"/>
  <c r="J127" i="17"/>
  <c r="K127" i="17"/>
  <c r="L127" i="17"/>
  <c r="A128" i="17"/>
  <c r="B128" i="17"/>
  <c r="C128" i="17"/>
  <c r="D128" i="17"/>
  <c r="F128" i="17" s="1"/>
  <c r="G128" i="17"/>
  <c r="I128" i="17"/>
  <c r="J128" i="17"/>
  <c r="K128" i="17"/>
  <c r="L128" i="17"/>
  <c r="A129" i="17"/>
  <c r="B129" i="17"/>
  <c r="C129" i="17"/>
  <c r="D129" i="17"/>
  <c r="F129" i="17" s="1"/>
  <c r="G129" i="17"/>
  <c r="I129" i="17"/>
  <c r="J129" i="17"/>
  <c r="K129" i="17"/>
  <c r="L129" i="17"/>
  <c r="A130" i="17"/>
  <c r="B130" i="17"/>
  <c r="C130" i="17"/>
  <c r="D130" i="17"/>
  <c r="F130" i="17" s="1"/>
  <c r="H130" i="17" s="1"/>
  <c r="G130" i="17"/>
  <c r="I130" i="17"/>
  <c r="J130" i="17"/>
  <c r="K130" i="17"/>
  <c r="L130" i="17"/>
  <c r="A131" i="17"/>
  <c r="B131" i="17"/>
  <c r="C131" i="17"/>
  <c r="D131" i="17"/>
  <c r="F131" i="17" s="1"/>
  <c r="H131" i="17" s="1"/>
  <c r="G131" i="17"/>
  <c r="I131" i="17"/>
  <c r="J131" i="17"/>
  <c r="K131" i="17"/>
  <c r="L131" i="17"/>
  <c r="A132" i="17"/>
  <c r="B132" i="17"/>
  <c r="C132" i="17"/>
  <c r="D132" i="17"/>
  <c r="F132" i="17" s="1"/>
  <c r="H132" i="17" s="1"/>
  <c r="G132" i="17"/>
  <c r="I132" i="17"/>
  <c r="J132" i="17"/>
  <c r="K132" i="17"/>
  <c r="L132" i="17"/>
  <c r="A133" i="17"/>
  <c r="B133" i="17"/>
  <c r="C133" i="17"/>
  <c r="D133" i="17"/>
  <c r="F133" i="17" s="1"/>
  <c r="H133" i="17" s="1"/>
  <c r="G133" i="17"/>
  <c r="I133" i="17"/>
  <c r="J133" i="17"/>
  <c r="K133" i="17"/>
  <c r="L133" i="17"/>
  <c r="A134" i="17"/>
  <c r="B134" i="17"/>
  <c r="C134" i="17"/>
  <c r="D134" i="17"/>
  <c r="F134" i="17" s="1"/>
  <c r="G134" i="17"/>
  <c r="I134" i="17"/>
  <c r="J134" i="17"/>
  <c r="K134" i="17"/>
  <c r="L134" i="17"/>
  <c r="A135" i="17"/>
  <c r="B135" i="17"/>
  <c r="C135" i="17"/>
  <c r="D135" i="17"/>
  <c r="F135" i="17" s="1"/>
  <c r="G135" i="17"/>
  <c r="I135" i="17"/>
  <c r="J135" i="17"/>
  <c r="K135" i="17"/>
  <c r="L135" i="17"/>
  <c r="A136" i="17"/>
  <c r="B136" i="17"/>
  <c r="C136" i="17"/>
  <c r="D136" i="17"/>
  <c r="F136" i="17" s="1"/>
  <c r="G136" i="17"/>
  <c r="I136" i="17"/>
  <c r="J136" i="17"/>
  <c r="K136" i="17"/>
  <c r="L136" i="17"/>
  <c r="A137" i="17"/>
  <c r="B137" i="17"/>
  <c r="C137" i="17"/>
  <c r="D137" i="17"/>
  <c r="F137" i="17" s="1"/>
  <c r="G137" i="17"/>
  <c r="I137" i="17"/>
  <c r="J137" i="17"/>
  <c r="K137" i="17"/>
  <c r="L137" i="17"/>
  <c r="A138" i="17"/>
  <c r="B138" i="17"/>
  <c r="C138" i="17"/>
  <c r="D138" i="17"/>
  <c r="F138" i="17" s="1"/>
  <c r="G138" i="17"/>
  <c r="I138" i="17"/>
  <c r="J138" i="17"/>
  <c r="K138" i="17"/>
  <c r="L138" i="17"/>
  <c r="A139" i="17"/>
  <c r="B139" i="17"/>
  <c r="C139" i="17"/>
  <c r="D139" i="17"/>
  <c r="F139" i="17" s="1"/>
  <c r="G139" i="17"/>
  <c r="I139" i="17"/>
  <c r="J139" i="17"/>
  <c r="K139" i="17"/>
  <c r="L139" i="17"/>
  <c r="A140" i="17"/>
  <c r="B140" i="17"/>
  <c r="C140" i="17"/>
  <c r="D140" i="17"/>
  <c r="F140" i="17" s="1"/>
  <c r="G140" i="17"/>
  <c r="I140" i="17"/>
  <c r="J140" i="17"/>
  <c r="K140" i="17"/>
  <c r="L140" i="17"/>
  <c r="A141" i="17"/>
  <c r="B141" i="17"/>
  <c r="C141" i="17"/>
  <c r="D141" i="17"/>
  <c r="F141" i="17" s="1"/>
  <c r="G141" i="17"/>
  <c r="I141" i="17"/>
  <c r="J141" i="17"/>
  <c r="K141" i="17"/>
  <c r="L141" i="17"/>
  <c r="A142" i="17"/>
  <c r="B142" i="17"/>
  <c r="C142" i="17"/>
  <c r="D142" i="17"/>
  <c r="F142" i="17" s="1"/>
  <c r="G142" i="17"/>
  <c r="I142" i="17"/>
  <c r="J142" i="17"/>
  <c r="K142" i="17"/>
  <c r="L142" i="17"/>
  <c r="A143" i="17"/>
  <c r="B143" i="17"/>
  <c r="C143" i="17"/>
  <c r="D143" i="17"/>
  <c r="F143" i="17" s="1"/>
  <c r="G143" i="17"/>
  <c r="I143" i="17"/>
  <c r="J143" i="17"/>
  <c r="K143" i="17"/>
  <c r="L143" i="17"/>
  <c r="A144" i="17"/>
  <c r="B144" i="17"/>
  <c r="C144" i="17"/>
  <c r="D144" i="17"/>
  <c r="F144" i="17" s="1"/>
  <c r="G144" i="17"/>
  <c r="I144" i="17"/>
  <c r="J144" i="17"/>
  <c r="K144" i="17"/>
  <c r="L144" i="17"/>
  <c r="A145" i="17"/>
  <c r="B145" i="17"/>
  <c r="C145" i="17"/>
  <c r="D145" i="17"/>
  <c r="F145" i="17" s="1"/>
  <c r="H145" i="17" s="1"/>
  <c r="G145" i="17"/>
  <c r="I145" i="17"/>
  <c r="J145" i="17"/>
  <c r="K145" i="17"/>
  <c r="L145" i="17"/>
  <c r="A146" i="17"/>
  <c r="B146" i="17"/>
  <c r="C146" i="17"/>
  <c r="D146" i="17"/>
  <c r="F146" i="17" s="1"/>
  <c r="G146" i="17"/>
  <c r="I146" i="17"/>
  <c r="J146" i="17"/>
  <c r="K146" i="17"/>
  <c r="L146" i="17"/>
  <c r="A147" i="17"/>
  <c r="B147" i="17"/>
  <c r="C147" i="17"/>
  <c r="D147" i="17"/>
  <c r="F147" i="17" s="1"/>
  <c r="G147" i="17"/>
  <c r="I147" i="17"/>
  <c r="J147" i="17"/>
  <c r="K147" i="17"/>
  <c r="L147" i="17"/>
  <c r="A148" i="17"/>
  <c r="B148" i="17"/>
  <c r="C148" i="17"/>
  <c r="D148" i="17"/>
  <c r="F148" i="17" s="1"/>
  <c r="G148" i="17"/>
  <c r="I148" i="17"/>
  <c r="J148" i="17"/>
  <c r="K148" i="17"/>
  <c r="L148" i="17"/>
  <c r="A149" i="17"/>
  <c r="B149" i="17"/>
  <c r="C149" i="17"/>
  <c r="D149" i="17"/>
  <c r="F149" i="17" s="1"/>
  <c r="G149" i="17"/>
  <c r="I149" i="17"/>
  <c r="J149" i="17"/>
  <c r="K149" i="17"/>
  <c r="L149" i="17"/>
  <c r="A150" i="17"/>
  <c r="B150" i="17"/>
  <c r="C150" i="17"/>
  <c r="D150" i="17"/>
  <c r="F150" i="17" s="1"/>
  <c r="G150" i="17"/>
  <c r="I150" i="17"/>
  <c r="J150" i="17"/>
  <c r="K150" i="17"/>
  <c r="L150" i="17"/>
  <c r="A151" i="17"/>
  <c r="B151" i="17"/>
  <c r="C151" i="17"/>
  <c r="D151" i="17"/>
  <c r="F151" i="17" s="1"/>
  <c r="G151" i="17"/>
  <c r="I151" i="17"/>
  <c r="J151" i="17"/>
  <c r="K151" i="17"/>
  <c r="L151" i="17"/>
  <c r="A152" i="17"/>
  <c r="B152" i="17"/>
  <c r="C152" i="17"/>
  <c r="D152" i="17"/>
  <c r="F152" i="17" s="1"/>
  <c r="G152" i="17"/>
  <c r="I152" i="17"/>
  <c r="J152" i="17"/>
  <c r="K152" i="17"/>
  <c r="L152" i="17"/>
  <c r="A153" i="17"/>
  <c r="B153" i="17"/>
  <c r="C153" i="17"/>
  <c r="D153" i="17"/>
  <c r="F153" i="17" s="1"/>
  <c r="G153" i="17"/>
  <c r="I153" i="17"/>
  <c r="J153" i="17"/>
  <c r="K153" i="17"/>
  <c r="L153" i="17"/>
  <c r="A154" i="17"/>
  <c r="B154" i="17"/>
  <c r="C154" i="17"/>
  <c r="D154" i="17"/>
  <c r="F154" i="17" s="1"/>
  <c r="G154" i="17"/>
  <c r="I154" i="17"/>
  <c r="J154" i="17"/>
  <c r="K154" i="17"/>
  <c r="L154" i="17"/>
  <c r="A155" i="17"/>
  <c r="B155" i="17"/>
  <c r="C155" i="17"/>
  <c r="D155" i="17"/>
  <c r="F155" i="17" s="1"/>
  <c r="H155" i="17" s="1"/>
  <c r="G155" i="17"/>
  <c r="I155" i="17"/>
  <c r="J155" i="17"/>
  <c r="K155" i="17"/>
  <c r="L155" i="17"/>
  <c r="A156" i="17"/>
  <c r="B156" i="17"/>
  <c r="C156" i="17"/>
  <c r="D156" i="17"/>
  <c r="F156" i="17" s="1"/>
  <c r="G156" i="17"/>
  <c r="I156" i="17"/>
  <c r="J156" i="17"/>
  <c r="K156" i="17"/>
  <c r="L156" i="17"/>
  <c r="A157" i="17"/>
  <c r="B157" i="17"/>
  <c r="C157" i="17"/>
  <c r="D157" i="17"/>
  <c r="F157" i="17" s="1"/>
  <c r="G157" i="17"/>
  <c r="I157" i="17"/>
  <c r="J157" i="17"/>
  <c r="K157" i="17"/>
  <c r="L157" i="17"/>
  <c r="A158" i="17"/>
  <c r="B158" i="17"/>
  <c r="C158" i="17"/>
  <c r="D158" i="17"/>
  <c r="F158" i="17" s="1"/>
  <c r="H158" i="17" s="1"/>
  <c r="G158" i="17"/>
  <c r="I158" i="17"/>
  <c r="J158" i="17"/>
  <c r="K158" i="17"/>
  <c r="L158" i="17"/>
  <c r="A159" i="17"/>
  <c r="B159" i="17"/>
  <c r="C159" i="17"/>
  <c r="D159" i="17"/>
  <c r="F159" i="17" s="1"/>
  <c r="G159" i="17"/>
  <c r="I159" i="17"/>
  <c r="J159" i="17"/>
  <c r="K159" i="17"/>
  <c r="L159" i="17"/>
  <c r="A160" i="17"/>
  <c r="B160" i="17"/>
  <c r="C160" i="17"/>
  <c r="D160" i="17"/>
  <c r="F160" i="17" s="1"/>
  <c r="G160" i="17"/>
  <c r="I160" i="17"/>
  <c r="J160" i="17"/>
  <c r="K160" i="17"/>
  <c r="L160" i="17"/>
  <c r="A161" i="17"/>
  <c r="B161" i="17"/>
  <c r="C161" i="17"/>
  <c r="D161" i="17"/>
  <c r="F161" i="17" s="1"/>
  <c r="G161" i="17"/>
  <c r="I161" i="17"/>
  <c r="J161" i="17"/>
  <c r="K161" i="17"/>
  <c r="L161" i="17"/>
  <c r="A162" i="17"/>
  <c r="B162" i="17"/>
  <c r="C162" i="17"/>
  <c r="D162" i="17"/>
  <c r="F162" i="17" s="1"/>
  <c r="G162" i="17"/>
  <c r="I162" i="17"/>
  <c r="J162" i="17"/>
  <c r="K162" i="17"/>
  <c r="L162" i="17"/>
  <c r="A163" i="17"/>
  <c r="B163" i="17"/>
  <c r="C163" i="17"/>
  <c r="D163" i="17"/>
  <c r="F163" i="17" s="1"/>
  <c r="H163" i="17" s="1"/>
  <c r="G163" i="17"/>
  <c r="I163" i="17"/>
  <c r="J163" i="17"/>
  <c r="K163" i="17"/>
  <c r="L163" i="17"/>
  <c r="A164" i="17"/>
  <c r="B164" i="17"/>
  <c r="C164" i="17"/>
  <c r="D164" i="17"/>
  <c r="F164" i="17" s="1"/>
  <c r="G164" i="17"/>
  <c r="I164" i="17"/>
  <c r="J164" i="17"/>
  <c r="K164" i="17"/>
  <c r="L164" i="17"/>
  <c r="A165" i="17"/>
  <c r="B165" i="17"/>
  <c r="C165" i="17"/>
  <c r="D165" i="17"/>
  <c r="F165" i="17" s="1"/>
  <c r="G165" i="17"/>
  <c r="I165" i="17"/>
  <c r="J165" i="17"/>
  <c r="K165" i="17"/>
  <c r="L165" i="17"/>
  <c r="A166" i="17"/>
  <c r="B166" i="17"/>
  <c r="C166" i="17"/>
  <c r="D166" i="17"/>
  <c r="F166" i="17" s="1"/>
  <c r="H166" i="17" s="1"/>
  <c r="G166" i="17"/>
  <c r="I166" i="17"/>
  <c r="J166" i="17"/>
  <c r="K166" i="17"/>
  <c r="L166" i="17"/>
  <c r="A167" i="17"/>
  <c r="B167" i="17"/>
  <c r="C167" i="17"/>
  <c r="D167" i="17"/>
  <c r="F167" i="17" s="1"/>
  <c r="H167" i="17" s="1"/>
  <c r="G167" i="17"/>
  <c r="I167" i="17"/>
  <c r="J167" i="17"/>
  <c r="K167" i="17"/>
  <c r="L167" i="17"/>
  <c r="A168" i="17"/>
  <c r="B168" i="17"/>
  <c r="C168" i="17"/>
  <c r="D168" i="17"/>
  <c r="F168" i="17" s="1"/>
  <c r="H168" i="17" s="1"/>
  <c r="G168" i="17"/>
  <c r="I168" i="17"/>
  <c r="J168" i="17"/>
  <c r="K168" i="17"/>
  <c r="L168" i="17"/>
  <c r="A169" i="17"/>
  <c r="B169" i="17"/>
  <c r="C169" i="17"/>
  <c r="D169" i="17"/>
  <c r="F169" i="17" s="1"/>
  <c r="H169" i="17" s="1"/>
  <c r="G169" i="17"/>
  <c r="I169" i="17"/>
  <c r="J169" i="17"/>
  <c r="K169" i="17"/>
  <c r="L169" i="17"/>
  <c r="A170" i="17"/>
  <c r="B170" i="17"/>
  <c r="C170" i="17"/>
  <c r="D170" i="17"/>
  <c r="F170" i="17" s="1"/>
  <c r="G170" i="17"/>
  <c r="I170" i="17"/>
  <c r="J170" i="17"/>
  <c r="K170" i="17"/>
  <c r="L170" i="17"/>
  <c r="A171" i="17"/>
  <c r="B171" i="17"/>
  <c r="C171" i="17"/>
  <c r="D171" i="17"/>
  <c r="F171" i="17" s="1"/>
  <c r="G171" i="17"/>
  <c r="I171" i="17"/>
  <c r="J171" i="17"/>
  <c r="K171" i="17"/>
  <c r="L171" i="17"/>
  <c r="A172" i="17"/>
  <c r="B172" i="17"/>
  <c r="C172" i="17"/>
  <c r="D172" i="17"/>
  <c r="F172" i="17" s="1"/>
  <c r="G172" i="17"/>
  <c r="I172" i="17"/>
  <c r="J172" i="17"/>
  <c r="K172" i="17"/>
  <c r="L172" i="17"/>
  <c r="A173" i="17"/>
  <c r="B173" i="17"/>
  <c r="C173" i="17"/>
  <c r="D173" i="17"/>
  <c r="F173" i="17" s="1"/>
  <c r="G173" i="17"/>
  <c r="I173" i="17"/>
  <c r="J173" i="17"/>
  <c r="K173" i="17"/>
  <c r="L173" i="17"/>
  <c r="A174" i="17"/>
  <c r="B174" i="17"/>
  <c r="C174" i="17"/>
  <c r="D174" i="17"/>
  <c r="F174" i="17" s="1"/>
  <c r="H174" i="17" s="1"/>
  <c r="G174" i="17"/>
  <c r="I174" i="17"/>
  <c r="J174" i="17"/>
  <c r="K174" i="17"/>
  <c r="L174" i="17"/>
  <c r="A175" i="17"/>
  <c r="B175" i="17"/>
  <c r="C175" i="17"/>
  <c r="D175" i="17"/>
  <c r="F175" i="17" s="1"/>
  <c r="G175" i="17"/>
  <c r="I175" i="17"/>
  <c r="J175" i="17"/>
  <c r="K175" i="17"/>
  <c r="L175" i="17"/>
  <c r="A176" i="17"/>
  <c r="B176" i="17"/>
  <c r="C176" i="17"/>
  <c r="D176" i="17"/>
  <c r="F176" i="17" s="1"/>
  <c r="G176" i="17"/>
  <c r="I176" i="17"/>
  <c r="J176" i="17"/>
  <c r="K176" i="17"/>
  <c r="L176" i="17"/>
  <c r="A177" i="17"/>
  <c r="B177" i="17"/>
  <c r="C177" i="17"/>
  <c r="D177" i="17"/>
  <c r="F177" i="17" s="1"/>
  <c r="H177" i="17" s="1"/>
  <c r="G177" i="17"/>
  <c r="I177" i="17"/>
  <c r="J177" i="17"/>
  <c r="K177" i="17"/>
  <c r="L177" i="17"/>
  <c r="A178" i="17"/>
  <c r="B178" i="17"/>
  <c r="C178" i="17"/>
  <c r="D178" i="17"/>
  <c r="F178" i="17" s="1"/>
  <c r="G178" i="17"/>
  <c r="I178" i="17"/>
  <c r="J178" i="17"/>
  <c r="K178" i="17"/>
  <c r="L178" i="17"/>
  <c r="A179" i="17"/>
  <c r="B179" i="17"/>
  <c r="C179" i="17"/>
  <c r="D179" i="17"/>
  <c r="F179" i="17" s="1"/>
  <c r="G179" i="17"/>
  <c r="I179" i="17"/>
  <c r="J179" i="17"/>
  <c r="K179" i="17"/>
  <c r="L179" i="17"/>
  <c r="A180" i="17"/>
  <c r="B180" i="17"/>
  <c r="C180" i="17"/>
  <c r="D180" i="17"/>
  <c r="F180" i="17" s="1"/>
  <c r="H180" i="17" s="1"/>
  <c r="G180" i="17"/>
  <c r="I180" i="17"/>
  <c r="J180" i="17"/>
  <c r="K180" i="17"/>
  <c r="L180" i="17"/>
  <c r="A181" i="17"/>
  <c r="B181" i="17"/>
  <c r="C181" i="17"/>
  <c r="D181" i="17"/>
  <c r="F181" i="17" s="1"/>
  <c r="G181" i="17"/>
  <c r="I181" i="17"/>
  <c r="J181" i="17"/>
  <c r="K181" i="17"/>
  <c r="L181" i="17"/>
  <c r="A182" i="17"/>
  <c r="B182" i="17"/>
  <c r="C182" i="17"/>
  <c r="D182" i="17"/>
  <c r="F182" i="17" s="1"/>
  <c r="H182" i="17" s="1"/>
  <c r="G182" i="17"/>
  <c r="I182" i="17"/>
  <c r="J182" i="17"/>
  <c r="K182" i="17"/>
  <c r="L182" i="17"/>
  <c r="A183" i="17"/>
  <c r="B183" i="17"/>
  <c r="C183" i="17"/>
  <c r="D183" i="17"/>
  <c r="F183" i="17" s="1"/>
  <c r="G183" i="17"/>
  <c r="I183" i="17"/>
  <c r="J183" i="17"/>
  <c r="K183" i="17"/>
  <c r="L183" i="17"/>
  <c r="A184" i="17"/>
  <c r="B184" i="17"/>
  <c r="C184" i="17"/>
  <c r="D184" i="17"/>
  <c r="F184" i="17" s="1"/>
  <c r="G184" i="17"/>
  <c r="I184" i="17"/>
  <c r="J184" i="17"/>
  <c r="K184" i="17"/>
  <c r="L184" i="17"/>
  <c r="A185" i="17"/>
  <c r="B185" i="17"/>
  <c r="C185" i="17"/>
  <c r="D185" i="17"/>
  <c r="F185" i="17" s="1"/>
  <c r="H185" i="17" s="1"/>
  <c r="G185" i="17"/>
  <c r="I185" i="17"/>
  <c r="J185" i="17"/>
  <c r="K185" i="17"/>
  <c r="L185" i="17"/>
  <c r="A186" i="17"/>
  <c r="B186" i="17"/>
  <c r="C186" i="17"/>
  <c r="D186" i="17"/>
  <c r="F186" i="17" s="1"/>
  <c r="G186" i="17"/>
  <c r="I186" i="17"/>
  <c r="J186" i="17"/>
  <c r="K186" i="17"/>
  <c r="L186" i="17"/>
  <c r="A187" i="17"/>
  <c r="B187" i="17"/>
  <c r="C187" i="17"/>
  <c r="D187" i="17"/>
  <c r="F187" i="17" s="1"/>
  <c r="H187" i="17" s="1"/>
  <c r="G187" i="17"/>
  <c r="I187" i="17"/>
  <c r="J187" i="17"/>
  <c r="K187" i="17"/>
  <c r="L187" i="17"/>
  <c r="A188" i="17"/>
  <c r="B188" i="17"/>
  <c r="C188" i="17"/>
  <c r="D188" i="17"/>
  <c r="F188" i="17" s="1"/>
  <c r="G188" i="17"/>
  <c r="I188" i="17"/>
  <c r="J188" i="17"/>
  <c r="K188" i="17"/>
  <c r="L188" i="17"/>
  <c r="A189" i="17"/>
  <c r="B189" i="17"/>
  <c r="C189" i="17"/>
  <c r="D189" i="17"/>
  <c r="F189" i="17" s="1"/>
  <c r="G189" i="17"/>
  <c r="I189" i="17"/>
  <c r="J189" i="17"/>
  <c r="K189" i="17"/>
  <c r="L189" i="17"/>
  <c r="A190" i="17"/>
  <c r="B190" i="17"/>
  <c r="C190" i="17"/>
  <c r="D190" i="17"/>
  <c r="F190" i="17" s="1"/>
  <c r="G190" i="17"/>
  <c r="I190" i="17"/>
  <c r="J190" i="17"/>
  <c r="K190" i="17"/>
  <c r="L190" i="17"/>
  <c r="A191" i="17"/>
  <c r="B191" i="17"/>
  <c r="C191" i="17"/>
  <c r="D191" i="17"/>
  <c r="F191" i="17" s="1"/>
  <c r="G191" i="17"/>
  <c r="I191" i="17"/>
  <c r="J191" i="17"/>
  <c r="K191" i="17"/>
  <c r="L191" i="17"/>
  <c r="A192" i="17"/>
  <c r="B192" i="17"/>
  <c r="C192" i="17"/>
  <c r="D192" i="17"/>
  <c r="F192" i="17" s="1"/>
  <c r="G192" i="17"/>
  <c r="I192" i="17"/>
  <c r="J192" i="17"/>
  <c r="K192" i="17"/>
  <c r="L192" i="17"/>
  <c r="A193" i="17"/>
  <c r="B193" i="17"/>
  <c r="C193" i="17"/>
  <c r="D193" i="17"/>
  <c r="F193" i="17" s="1"/>
  <c r="G193" i="17"/>
  <c r="I193" i="17"/>
  <c r="J193" i="17"/>
  <c r="K193" i="17"/>
  <c r="L193" i="17"/>
  <c r="A194" i="17"/>
  <c r="B194" i="17"/>
  <c r="C194" i="17"/>
  <c r="D194" i="17"/>
  <c r="F194" i="17" s="1"/>
  <c r="G194" i="17"/>
  <c r="I194" i="17"/>
  <c r="J194" i="17"/>
  <c r="K194" i="17"/>
  <c r="L194" i="17"/>
  <c r="A195" i="17"/>
  <c r="B195" i="17"/>
  <c r="C195" i="17"/>
  <c r="D195" i="17"/>
  <c r="F195" i="17" s="1"/>
  <c r="G195" i="17"/>
  <c r="I195" i="17"/>
  <c r="J195" i="17"/>
  <c r="K195" i="17"/>
  <c r="L195" i="17"/>
  <c r="A196" i="17"/>
  <c r="B196" i="17"/>
  <c r="C196" i="17"/>
  <c r="D196" i="17"/>
  <c r="F196" i="17" s="1"/>
  <c r="G196" i="17"/>
  <c r="I196" i="17"/>
  <c r="J196" i="17"/>
  <c r="K196" i="17"/>
  <c r="L196" i="17"/>
  <c r="A197" i="17"/>
  <c r="B197" i="17"/>
  <c r="C197" i="17"/>
  <c r="D197" i="17"/>
  <c r="F197" i="17" s="1"/>
  <c r="G197" i="17"/>
  <c r="I197" i="17"/>
  <c r="J197" i="17"/>
  <c r="K197" i="17"/>
  <c r="L197" i="17"/>
  <c r="A198" i="17"/>
  <c r="B198" i="17"/>
  <c r="C198" i="17"/>
  <c r="D198" i="17"/>
  <c r="F198" i="17" s="1"/>
  <c r="G198" i="17"/>
  <c r="I198" i="17"/>
  <c r="J198" i="17"/>
  <c r="K198" i="17"/>
  <c r="L198" i="17"/>
  <c r="A199" i="17"/>
  <c r="B199" i="17"/>
  <c r="C199" i="17"/>
  <c r="D199" i="17"/>
  <c r="F199" i="17" s="1"/>
  <c r="G199" i="17"/>
  <c r="I199" i="17"/>
  <c r="J199" i="17"/>
  <c r="K199" i="17"/>
  <c r="L199" i="17"/>
  <c r="A200" i="17"/>
  <c r="B200" i="17"/>
  <c r="C200" i="17"/>
  <c r="D200" i="17"/>
  <c r="F200" i="17" s="1"/>
  <c r="G200" i="17"/>
  <c r="I200" i="17"/>
  <c r="J200" i="17"/>
  <c r="K200" i="17"/>
  <c r="L200" i="17"/>
  <c r="A201" i="17"/>
  <c r="B201" i="17"/>
  <c r="C201" i="17"/>
  <c r="D201" i="17"/>
  <c r="F201" i="17" s="1"/>
  <c r="G201" i="17"/>
  <c r="I201" i="17"/>
  <c r="J201" i="17"/>
  <c r="K201" i="17"/>
  <c r="L201" i="17"/>
  <c r="H206" i="6"/>
  <c r="I206" i="6"/>
  <c r="J206" i="6"/>
  <c r="K206" i="6"/>
  <c r="G206" i="6"/>
  <c r="B194" i="6"/>
  <c r="D194" i="6"/>
  <c r="F194" i="6"/>
  <c r="N194" i="6"/>
  <c r="P194" i="6"/>
  <c r="R194" i="6"/>
  <c r="T194" i="6"/>
  <c r="U194" i="6"/>
  <c r="V194" i="6" s="1"/>
  <c r="B195" i="6"/>
  <c r="D195" i="6"/>
  <c r="F195" i="6"/>
  <c r="N195" i="6"/>
  <c r="P195" i="6"/>
  <c r="R195" i="6"/>
  <c r="T195" i="6"/>
  <c r="U195" i="6"/>
  <c r="V195" i="6" s="1"/>
  <c r="B196" i="6"/>
  <c r="C196" i="6"/>
  <c r="D196" i="6"/>
  <c r="F196" i="6"/>
  <c r="N196" i="6"/>
  <c r="P196" i="6"/>
  <c r="R196" i="6"/>
  <c r="T196" i="6"/>
  <c r="U196" i="6"/>
  <c r="V196" i="6" s="1"/>
  <c r="B197" i="6"/>
  <c r="C197" i="6"/>
  <c r="D197" i="6"/>
  <c r="F197" i="6"/>
  <c r="N197" i="6"/>
  <c r="P197" i="6"/>
  <c r="R197" i="6"/>
  <c r="T197" i="6"/>
  <c r="U197" i="6"/>
  <c r="V197" i="6" s="1"/>
  <c r="B198" i="6"/>
  <c r="D198" i="6"/>
  <c r="F198" i="6"/>
  <c r="N198" i="6"/>
  <c r="P198" i="6"/>
  <c r="R198" i="6"/>
  <c r="T198" i="6"/>
  <c r="U198" i="6"/>
  <c r="V198" i="6" s="1"/>
  <c r="B199" i="6"/>
  <c r="C199" i="6"/>
  <c r="D199" i="6"/>
  <c r="F199" i="6"/>
  <c r="N199" i="6"/>
  <c r="P199" i="6"/>
  <c r="R199" i="6"/>
  <c r="T199" i="6"/>
  <c r="U199" i="6"/>
  <c r="V199" i="6" s="1"/>
  <c r="B200" i="6"/>
  <c r="D200" i="6"/>
  <c r="F200" i="6"/>
  <c r="N200" i="6"/>
  <c r="P200" i="6"/>
  <c r="R200" i="6"/>
  <c r="T200" i="6"/>
  <c r="U200" i="6"/>
  <c r="V200" i="6" s="1"/>
  <c r="B201" i="6"/>
  <c r="C201" i="6"/>
  <c r="D201" i="6"/>
  <c r="F201" i="6"/>
  <c r="N201" i="6"/>
  <c r="P201" i="6"/>
  <c r="R201" i="6"/>
  <c r="T201" i="6"/>
  <c r="U201" i="6"/>
  <c r="V201" i="6" s="1"/>
  <c r="B202" i="6"/>
  <c r="C202" i="6"/>
  <c r="D202" i="6"/>
  <c r="F202" i="6"/>
  <c r="N202" i="6"/>
  <c r="P202" i="6"/>
  <c r="R202" i="6"/>
  <c r="T202" i="6"/>
  <c r="U202" i="6"/>
  <c r="V202" i="6" s="1"/>
  <c r="B203" i="6"/>
  <c r="D203" i="6"/>
  <c r="F203" i="6"/>
  <c r="N203" i="6"/>
  <c r="P203" i="6"/>
  <c r="R203" i="6"/>
  <c r="T203" i="6"/>
  <c r="U203" i="6"/>
  <c r="V203" i="6" s="1"/>
  <c r="B204" i="6"/>
  <c r="C204" i="6"/>
  <c r="D204" i="6"/>
  <c r="F204" i="6"/>
  <c r="N204" i="6"/>
  <c r="P204" i="6"/>
  <c r="R204" i="6"/>
  <c r="T204" i="6"/>
  <c r="U204" i="6"/>
  <c r="V204" i="6" s="1"/>
  <c r="B205" i="6"/>
  <c r="C205" i="6"/>
  <c r="D205" i="6"/>
  <c r="F205" i="6"/>
  <c r="N205" i="6"/>
  <c r="P205" i="6"/>
  <c r="R205" i="6"/>
  <c r="T205" i="6"/>
  <c r="U205" i="6"/>
  <c r="V205" i="6" s="1"/>
  <c r="B12" i="6"/>
  <c r="C12" i="6"/>
  <c r="D12" i="6"/>
  <c r="F12" i="6"/>
  <c r="N12" i="6"/>
  <c r="P12" i="6"/>
  <c r="R12" i="6"/>
  <c r="T12" i="6"/>
  <c r="U12" i="6"/>
  <c r="V12" i="6" s="1"/>
  <c r="B13" i="6"/>
  <c r="C13" i="6"/>
  <c r="D13" i="6"/>
  <c r="F13" i="6"/>
  <c r="N13" i="6"/>
  <c r="P13" i="6"/>
  <c r="R13" i="6"/>
  <c r="T13" i="6"/>
  <c r="U13" i="6"/>
  <c r="V13" i="6" s="1"/>
  <c r="B14" i="6"/>
  <c r="D14" i="6"/>
  <c r="F14" i="6"/>
  <c r="N14" i="6"/>
  <c r="P14" i="6"/>
  <c r="R14" i="6"/>
  <c r="T14" i="6"/>
  <c r="U14" i="6"/>
  <c r="V14" i="6" s="1"/>
  <c r="B15" i="6"/>
  <c r="C15" i="6"/>
  <c r="D15" i="6"/>
  <c r="F15" i="6"/>
  <c r="N15" i="6"/>
  <c r="P15" i="6"/>
  <c r="R15" i="6"/>
  <c r="T15" i="6"/>
  <c r="U15" i="6"/>
  <c r="V15" i="6" s="1"/>
  <c r="B16" i="6"/>
  <c r="C16" i="6"/>
  <c r="D16" i="6"/>
  <c r="F16" i="6"/>
  <c r="N16" i="6"/>
  <c r="P16" i="6"/>
  <c r="R16" i="6"/>
  <c r="T16" i="6"/>
  <c r="U16" i="6"/>
  <c r="V16" i="6" s="1"/>
  <c r="B17" i="6"/>
  <c r="C17" i="6"/>
  <c r="D17" i="6"/>
  <c r="F17" i="6"/>
  <c r="N17" i="6"/>
  <c r="P17" i="6"/>
  <c r="R17" i="6"/>
  <c r="T17" i="6"/>
  <c r="U17" i="6"/>
  <c r="V17" i="6" s="1"/>
  <c r="B18" i="6"/>
  <c r="C18" i="6"/>
  <c r="D18" i="6"/>
  <c r="F18" i="6"/>
  <c r="N18" i="6"/>
  <c r="P18" i="6"/>
  <c r="R18" i="6"/>
  <c r="T18" i="6"/>
  <c r="U18" i="6"/>
  <c r="V18" i="6" s="1"/>
  <c r="B19" i="6"/>
  <c r="C19" i="6"/>
  <c r="D19" i="6"/>
  <c r="F19" i="6"/>
  <c r="N19" i="6"/>
  <c r="P19" i="6"/>
  <c r="R19" i="6"/>
  <c r="T19" i="6"/>
  <c r="U19" i="6"/>
  <c r="V19" i="6" s="1"/>
  <c r="B20" i="6"/>
  <c r="D20" i="6"/>
  <c r="F20" i="6"/>
  <c r="N20" i="6"/>
  <c r="P20" i="6"/>
  <c r="R20" i="6"/>
  <c r="T20" i="6"/>
  <c r="U20" i="6"/>
  <c r="V20" i="6" s="1"/>
  <c r="B21" i="6"/>
  <c r="C21" i="6"/>
  <c r="D21" i="6"/>
  <c r="F21" i="6"/>
  <c r="N21" i="6"/>
  <c r="P21" i="6"/>
  <c r="R21" i="6"/>
  <c r="T21" i="6"/>
  <c r="U21" i="6"/>
  <c r="V21" i="6" s="1"/>
  <c r="B22" i="6"/>
  <c r="D22" i="6"/>
  <c r="F22" i="6"/>
  <c r="N22" i="6"/>
  <c r="P22" i="6"/>
  <c r="R22" i="6"/>
  <c r="T22" i="6"/>
  <c r="U22" i="6"/>
  <c r="V22" i="6" s="1"/>
  <c r="B23" i="6"/>
  <c r="C23" i="6"/>
  <c r="D23" i="6"/>
  <c r="F23" i="6"/>
  <c r="N23" i="6"/>
  <c r="P23" i="6"/>
  <c r="R23" i="6"/>
  <c r="T23" i="6"/>
  <c r="U23" i="6"/>
  <c r="V23" i="6" s="1"/>
  <c r="B24" i="6"/>
  <c r="D24" i="6"/>
  <c r="F24" i="6"/>
  <c r="N24" i="6"/>
  <c r="P24" i="6"/>
  <c r="R24" i="6"/>
  <c r="T24" i="6"/>
  <c r="U24" i="6"/>
  <c r="V24" i="6" s="1"/>
  <c r="B25" i="6"/>
  <c r="C25" i="6"/>
  <c r="D25" i="6"/>
  <c r="F25" i="6"/>
  <c r="N25" i="6"/>
  <c r="P25" i="6"/>
  <c r="R25" i="6"/>
  <c r="T25" i="6"/>
  <c r="U25" i="6"/>
  <c r="V25" i="6" s="1"/>
  <c r="B26" i="6"/>
  <c r="C26" i="6"/>
  <c r="D26" i="6"/>
  <c r="F26" i="6"/>
  <c r="N26" i="6"/>
  <c r="P26" i="6"/>
  <c r="R26" i="6"/>
  <c r="T26" i="6"/>
  <c r="U26" i="6"/>
  <c r="V26" i="6" s="1"/>
  <c r="B27" i="6"/>
  <c r="C27" i="6"/>
  <c r="D27" i="6"/>
  <c r="F27" i="6"/>
  <c r="N27" i="6"/>
  <c r="P27" i="6"/>
  <c r="R27" i="6"/>
  <c r="T27" i="6"/>
  <c r="U27" i="6"/>
  <c r="V27" i="6" s="1"/>
  <c r="B28" i="6"/>
  <c r="C28" i="6"/>
  <c r="D28" i="6"/>
  <c r="F28" i="6"/>
  <c r="N28" i="6"/>
  <c r="P28" i="6"/>
  <c r="R28" i="6"/>
  <c r="T28" i="6"/>
  <c r="U28" i="6"/>
  <c r="V28" i="6" s="1"/>
  <c r="B29" i="6"/>
  <c r="C29" i="6"/>
  <c r="D29" i="6"/>
  <c r="F29" i="6"/>
  <c r="N29" i="6"/>
  <c r="P29" i="6"/>
  <c r="R29" i="6"/>
  <c r="T29" i="6"/>
  <c r="U29" i="6"/>
  <c r="V29" i="6" s="1"/>
  <c r="B30" i="6"/>
  <c r="D30" i="6"/>
  <c r="F30" i="6"/>
  <c r="N30" i="6"/>
  <c r="P30" i="6"/>
  <c r="R30" i="6"/>
  <c r="T30" i="6"/>
  <c r="U30" i="6"/>
  <c r="V30" i="6" s="1"/>
  <c r="B31" i="6"/>
  <c r="C31" i="6"/>
  <c r="D31" i="6"/>
  <c r="F31" i="6"/>
  <c r="N31" i="6"/>
  <c r="P31" i="6"/>
  <c r="R31" i="6"/>
  <c r="T31" i="6"/>
  <c r="U31" i="6"/>
  <c r="V31" i="6" s="1"/>
  <c r="B32" i="6"/>
  <c r="C32" i="6"/>
  <c r="D32" i="6"/>
  <c r="F32" i="6"/>
  <c r="N32" i="6"/>
  <c r="P32" i="6"/>
  <c r="R32" i="6"/>
  <c r="T32" i="6"/>
  <c r="U32" i="6"/>
  <c r="V32" i="6" s="1"/>
  <c r="B33" i="6"/>
  <c r="C33" i="6"/>
  <c r="D33" i="6"/>
  <c r="F33" i="6"/>
  <c r="N33" i="6"/>
  <c r="P33" i="6"/>
  <c r="R33" i="6"/>
  <c r="T33" i="6"/>
  <c r="U33" i="6"/>
  <c r="V33" i="6" s="1"/>
  <c r="B34" i="6"/>
  <c r="C34" i="6"/>
  <c r="D34" i="6"/>
  <c r="F34" i="6"/>
  <c r="N34" i="6"/>
  <c r="P34" i="6"/>
  <c r="R34" i="6"/>
  <c r="T34" i="6"/>
  <c r="U34" i="6"/>
  <c r="V34" i="6" s="1"/>
  <c r="B35" i="6"/>
  <c r="C35" i="6"/>
  <c r="D35" i="6"/>
  <c r="F35" i="6"/>
  <c r="N35" i="6"/>
  <c r="P35" i="6"/>
  <c r="R35" i="6"/>
  <c r="T35" i="6"/>
  <c r="U35" i="6"/>
  <c r="V35" i="6" s="1"/>
  <c r="B36" i="6"/>
  <c r="D36" i="6"/>
  <c r="F36" i="6"/>
  <c r="N36" i="6"/>
  <c r="P36" i="6"/>
  <c r="R36" i="6"/>
  <c r="T36" i="6"/>
  <c r="U36" i="6"/>
  <c r="V36" i="6" s="1"/>
  <c r="B37" i="6"/>
  <c r="D37" i="6"/>
  <c r="F37" i="6"/>
  <c r="N37" i="6"/>
  <c r="P37" i="6"/>
  <c r="R37" i="6"/>
  <c r="T37" i="6"/>
  <c r="U37" i="6"/>
  <c r="V37" i="6" s="1"/>
  <c r="B38" i="6"/>
  <c r="D38" i="6"/>
  <c r="F38" i="6"/>
  <c r="N38" i="6"/>
  <c r="P38" i="6"/>
  <c r="R38" i="6"/>
  <c r="T38" i="6"/>
  <c r="U38" i="6"/>
  <c r="V38" i="6" s="1"/>
  <c r="B39" i="6"/>
  <c r="C39" i="6"/>
  <c r="D39" i="6"/>
  <c r="F39" i="6"/>
  <c r="N39" i="6"/>
  <c r="P39" i="6"/>
  <c r="R39" i="6"/>
  <c r="T39" i="6"/>
  <c r="U39" i="6"/>
  <c r="V39" i="6" s="1"/>
  <c r="B40" i="6"/>
  <c r="D40" i="6"/>
  <c r="F40" i="6"/>
  <c r="N40" i="6"/>
  <c r="P40" i="6"/>
  <c r="R40" i="6"/>
  <c r="T40" i="6"/>
  <c r="U40" i="6"/>
  <c r="V40" i="6" s="1"/>
  <c r="B41" i="6"/>
  <c r="C41" i="6"/>
  <c r="D41" i="6"/>
  <c r="F41" i="6"/>
  <c r="N41" i="6"/>
  <c r="P41" i="6"/>
  <c r="R41" i="6"/>
  <c r="T41" i="6"/>
  <c r="U41" i="6"/>
  <c r="V41" i="6" s="1"/>
  <c r="B42" i="6"/>
  <c r="C42" i="6"/>
  <c r="D42" i="6"/>
  <c r="F42" i="6"/>
  <c r="N42" i="6"/>
  <c r="P42" i="6"/>
  <c r="R42" i="6"/>
  <c r="T42" i="6"/>
  <c r="U42" i="6"/>
  <c r="V42" i="6" s="1"/>
  <c r="B43" i="6"/>
  <c r="C43" i="6"/>
  <c r="D43" i="6"/>
  <c r="F43" i="6"/>
  <c r="N43" i="6"/>
  <c r="P43" i="6"/>
  <c r="R43" i="6"/>
  <c r="T43" i="6"/>
  <c r="U43" i="6"/>
  <c r="V43" i="6" s="1"/>
  <c r="B44" i="6"/>
  <c r="C44" i="6"/>
  <c r="D44" i="6"/>
  <c r="F44" i="6"/>
  <c r="N44" i="6"/>
  <c r="P44" i="6"/>
  <c r="R44" i="6"/>
  <c r="T44" i="6"/>
  <c r="U44" i="6"/>
  <c r="V44" i="6" s="1"/>
  <c r="B45" i="6"/>
  <c r="C45" i="6"/>
  <c r="D45" i="6"/>
  <c r="F45" i="6"/>
  <c r="N45" i="6"/>
  <c r="P45" i="6"/>
  <c r="R45" i="6"/>
  <c r="T45" i="6"/>
  <c r="U45" i="6"/>
  <c r="V45" i="6" s="1"/>
  <c r="B46" i="6"/>
  <c r="D46" i="6"/>
  <c r="F46" i="6"/>
  <c r="N46" i="6"/>
  <c r="P46" i="6"/>
  <c r="R46" i="6"/>
  <c r="T46" i="6"/>
  <c r="U46" i="6"/>
  <c r="V46" i="6" s="1"/>
  <c r="B47" i="6"/>
  <c r="C47" i="6"/>
  <c r="D47" i="6"/>
  <c r="F47" i="6"/>
  <c r="N47" i="6"/>
  <c r="P47" i="6"/>
  <c r="R47" i="6"/>
  <c r="T47" i="6"/>
  <c r="U47" i="6"/>
  <c r="V47" i="6" s="1"/>
  <c r="B48" i="6"/>
  <c r="C48" i="6"/>
  <c r="D48" i="6"/>
  <c r="F48" i="6"/>
  <c r="N48" i="6"/>
  <c r="P48" i="6"/>
  <c r="R48" i="6"/>
  <c r="T48" i="6"/>
  <c r="U48" i="6"/>
  <c r="V48" i="6" s="1"/>
  <c r="B49" i="6"/>
  <c r="C49" i="6"/>
  <c r="D49" i="6"/>
  <c r="F49" i="6"/>
  <c r="N49" i="6"/>
  <c r="P49" i="6"/>
  <c r="R49" i="6"/>
  <c r="T49" i="6"/>
  <c r="U49" i="6"/>
  <c r="V49" i="6" s="1"/>
  <c r="B50" i="6"/>
  <c r="C50" i="6"/>
  <c r="D50" i="6"/>
  <c r="F50" i="6"/>
  <c r="N50" i="6"/>
  <c r="P50" i="6"/>
  <c r="R50" i="6"/>
  <c r="T50" i="6"/>
  <c r="U50" i="6"/>
  <c r="V50" i="6" s="1"/>
  <c r="B51" i="6"/>
  <c r="C51" i="6"/>
  <c r="D51" i="6"/>
  <c r="F51" i="6"/>
  <c r="N51" i="6"/>
  <c r="P51" i="6"/>
  <c r="R51" i="6"/>
  <c r="T51" i="6"/>
  <c r="U51" i="6"/>
  <c r="V51" i="6" s="1"/>
  <c r="B52" i="6"/>
  <c r="D52" i="6"/>
  <c r="F52" i="6"/>
  <c r="N52" i="6"/>
  <c r="P52" i="6"/>
  <c r="R52" i="6"/>
  <c r="T52" i="6"/>
  <c r="U52" i="6"/>
  <c r="V52" i="6" s="1"/>
  <c r="B53" i="6"/>
  <c r="C53" i="6"/>
  <c r="D53" i="6"/>
  <c r="F53" i="6"/>
  <c r="N53" i="6"/>
  <c r="P53" i="6"/>
  <c r="R53" i="6"/>
  <c r="T53" i="6"/>
  <c r="U53" i="6"/>
  <c r="V53" i="6" s="1"/>
  <c r="B54" i="6"/>
  <c r="D54" i="6"/>
  <c r="F54" i="6"/>
  <c r="N54" i="6"/>
  <c r="P54" i="6"/>
  <c r="R54" i="6"/>
  <c r="T54" i="6"/>
  <c r="U54" i="6"/>
  <c r="V54" i="6" s="1"/>
  <c r="B55" i="6"/>
  <c r="C55" i="6"/>
  <c r="D55" i="6"/>
  <c r="F55" i="6"/>
  <c r="N55" i="6"/>
  <c r="P55" i="6"/>
  <c r="R55" i="6"/>
  <c r="T55" i="6"/>
  <c r="U55" i="6"/>
  <c r="V55" i="6" s="1"/>
  <c r="B56" i="6"/>
  <c r="D56" i="6"/>
  <c r="F56" i="6"/>
  <c r="N56" i="6"/>
  <c r="P56" i="6"/>
  <c r="R56" i="6"/>
  <c r="T56" i="6"/>
  <c r="U56" i="6"/>
  <c r="V56" i="6" s="1"/>
  <c r="B57" i="6"/>
  <c r="C57" i="6"/>
  <c r="D57" i="6"/>
  <c r="F57" i="6"/>
  <c r="N57" i="6"/>
  <c r="P57" i="6"/>
  <c r="R57" i="6"/>
  <c r="T57" i="6"/>
  <c r="U57" i="6"/>
  <c r="V57" i="6" s="1"/>
  <c r="B58" i="6"/>
  <c r="C58" i="6"/>
  <c r="D58" i="6"/>
  <c r="F58" i="6"/>
  <c r="N58" i="6"/>
  <c r="P58" i="6"/>
  <c r="R58" i="6"/>
  <c r="T58" i="6"/>
  <c r="U58" i="6"/>
  <c r="V58" i="6" s="1"/>
  <c r="B59" i="6"/>
  <c r="D59" i="6"/>
  <c r="F59" i="6"/>
  <c r="N59" i="6"/>
  <c r="P59" i="6"/>
  <c r="R59" i="6"/>
  <c r="T59" i="6"/>
  <c r="U59" i="6"/>
  <c r="V59" i="6" s="1"/>
  <c r="B60" i="6"/>
  <c r="D60" i="6"/>
  <c r="F60" i="6"/>
  <c r="N60" i="6"/>
  <c r="P60" i="6"/>
  <c r="R60" i="6"/>
  <c r="T60" i="6"/>
  <c r="U60" i="6"/>
  <c r="V60" i="6" s="1"/>
  <c r="B61" i="6"/>
  <c r="C61" i="6"/>
  <c r="D61" i="6"/>
  <c r="F61" i="6"/>
  <c r="N61" i="6"/>
  <c r="P61" i="6"/>
  <c r="R61" i="6"/>
  <c r="T61" i="6"/>
  <c r="U61" i="6"/>
  <c r="V61" i="6" s="1"/>
  <c r="B62" i="6"/>
  <c r="D62" i="6"/>
  <c r="F62" i="6"/>
  <c r="N62" i="6"/>
  <c r="P62" i="6"/>
  <c r="R62" i="6"/>
  <c r="T62" i="6"/>
  <c r="U62" i="6"/>
  <c r="V62" i="6" s="1"/>
  <c r="B63" i="6"/>
  <c r="C63" i="6"/>
  <c r="D63" i="6"/>
  <c r="F63" i="6"/>
  <c r="N63" i="6"/>
  <c r="P63" i="6"/>
  <c r="R63" i="6"/>
  <c r="T63" i="6"/>
  <c r="U63" i="6"/>
  <c r="V63" i="6" s="1"/>
  <c r="B64" i="6"/>
  <c r="C64" i="6"/>
  <c r="D64" i="6"/>
  <c r="F64" i="6"/>
  <c r="N64" i="6"/>
  <c r="P64" i="6"/>
  <c r="R64" i="6"/>
  <c r="T64" i="6"/>
  <c r="U64" i="6"/>
  <c r="V64" i="6" s="1"/>
  <c r="B65" i="6"/>
  <c r="C65" i="6"/>
  <c r="D65" i="6"/>
  <c r="F65" i="6"/>
  <c r="N65" i="6"/>
  <c r="P65" i="6"/>
  <c r="R65" i="6"/>
  <c r="T65" i="6"/>
  <c r="U65" i="6"/>
  <c r="V65" i="6" s="1"/>
  <c r="B66" i="6"/>
  <c r="C66" i="6"/>
  <c r="D66" i="6"/>
  <c r="F66" i="6"/>
  <c r="N66" i="6"/>
  <c r="P66" i="6"/>
  <c r="R66" i="6"/>
  <c r="T66" i="6"/>
  <c r="U66" i="6"/>
  <c r="V66" i="6" s="1"/>
  <c r="B67" i="6"/>
  <c r="D67" i="6"/>
  <c r="F67" i="6"/>
  <c r="N67" i="6"/>
  <c r="P67" i="6"/>
  <c r="R67" i="6"/>
  <c r="T67" i="6"/>
  <c r="U67" i="6"/>
  <c r="V67" i="6" s="1"/>
  <c r="B68" i="6"/>
  <c r="C68" i="6"/>
  <c r="D68" i="6"/>
  <c r="F68" i="6"/>
  <c r="N68" i="6"/>
  <c r="P68" i="6"/>
  <c r="R68" i="6"/>
  <c r="T68" i="6"/>
  <c r="U68" i="6"/>
  <c r="V68" i="6" s="1"/>
  <c r="B69" i="6"/>
  <c r="C69" i="6"/>
  <c r="D69" i="6"/>
  <c r="F69" i="6"/>
  <c r="N69" i="6"/>
  <c r="P69" i="6"/>
  <c r="R69" i="6"/>
  <c r="T69" i="6"/>
  <c r="U69" i="6"/>
  <c r="V69" i="6" s="1"/>
  <c r="B70" i="6"/>
  <c r="D70" i="6"/>
  <c r="F70" i="6"/>
  <c r="N70" i="6"/>
  <c r="P70" i="6"/>
  <c r="R70" i="6"/>
  <c r="T70" i="6"/>
  <c r="U70" i="6"/>
  <c r="V70" i="6" s="1"/>
  <c r="B71" i="6"/>
  <c r="C71" i="6"/>
  <c r="D71" i="6"/>
  <c r="F71" i="6"/>
  <c r="N71" i="6"/>
  <c r="P71" i="6"/>
  <c r="R71" i="6"/>
  <c r="T71" i="6"/>
  <c r="U71" i="6"/>
  <c r="V71" i="6" s="1"/>
  <c r="B72" i="6"/>
  <c r="D72" i="6"/>
  <c r="F72" i="6"/>
  <c r="N72" i="6"/>
  <c r="P72" i="6"/>
  <c r="R72" i="6"/>
  <c r="T72" i="6"/>
  <c r="U72" i="6"/>
  <c r="V72" i="6" s="1"/>
  <c r="B73" i="6"/>
  <c r="C73" i="6"/>
  <c r="D73" i="6"/>
  <c r="F73" i="6"/>
  <c r="N73" i="6"/>
  <c r="P73" i="6"/>
  <c r="R73" i="6"/>
  <c r="T73" i="6"/>
  <c r="U73" i="6"/>
  <c r="V73" i="6" s="1"/>
  <c r="B74" i="6"/>
  <c r="C74" i="6"/>
  <c r="D74" i="6"/>
  <c r="F74" i="6"/>
  <c r="N74" i="6"/>
  <c r="P74" i="6"/>
  <c r="R74" i="6"/>
  <c r="T74" i="6"/>
  <c r="U74" i="6"/>
  <c r="V74" i="6" s="1"/>
  <c r="B75" i="6"/>
  <c r="C75" i="6"/>
  <c r="D75" i="6"/>
  <c r="F75" i="6"/>
  <c r="N75" i="6"/>
  <c r="P75" i="6"/>
  <c r="R75" i="6"/>
  <c r="T75" i="6"/>
  <c r="U75" i="6"/>
  <c r="V75" i="6" s="1"/>
  <c r="B76" i="6"/>
  <c r="C76" i="6"/>
  <c r="D76" i="6"/>
  <c r="F76" i="6"/>
  <c r="N76" i="6"/>
  <c r="P76" i="6"/>
  <c r="R76" i="6"/>
  <c r="T76" i="6"/>
  <c r="U76" i="6"/>
  <c r="V76" i="6" s="1"/>
  <c r="B77" i="6"/>
  <c r="C77" i="6"/>
  <c r="D77" i="6"/>
  <c r="F77" i="6"/>
  <c r="N77" i="6"/>
  <c r="P77" i="6"/>
  <c r="R77" i="6"/>
  <c r="T77" i="6"/>
  <c r="U77" i="6"/>
  <c r="V77" i="6" s="1"/>
  <c r="B78" i="6"/>
  <c r="D78" i="6"/>
  <c r="F78" i="6"/>
  <c r="N78" i="6"/>
  <c r="P78" i="6"/>
  <c r="R78" i="6"/>
  <c r="T78" i="6"/>
  <c r="U78" i="6"/>
  <c r="V78" i="6" s="1"/>
  <c r="B79" i="6"/>
  <c r="C79" i="6"/>
  <c r="D79" i="6"/>
  <c r="F79" i="6"/>
  <c r="N79" i="6"/>
  <c r="P79" i="6"/>
  <c r="R79" i="6"/>
  <c r="T79" i="6"/>
  <c r="U79" i="6"/>
  <c r="V79" i="6" s="1"/>
  <c r="B80" i="6"/>
  <c r="C80" i="6"/>
  <c r="D80" i="6"/>
  <c r="F80" i="6"/>
  <c r="N80" i="6"/>
  <c r="P80" i="6"/>
  <c r="R80" i="6"/>
  <c r="T80" i="6"/>
  <c r="U80" i="6"/>
  <c r="V80" i="6" s="1"/>
  <c r="B81" i="6"/>
  <c r="C81" i="6"/>
  <c r="D81" i="6"/>
  <c r="F81" i="6"/>
  <c r="N81" i="6"/>
  <c r="P81" i="6"/>
  <c r="R81" i="6"/>
  <c r="T81" i="6"/>
  <c r="U81" i="6"/>
  <c r="V81" i="6" s="1"/>
  <c r="B82" i="6"/>
  <c r="C82" i="6"/>
  <c r="D82" i="6"/>
  <c r="F82" i="6"/>
  <c r="N82" i="6"/>
  <c r="P82" i="6"/>
  <c r="R82" i="6"/>
  <c r="T82" i="6"/>
  <c r="U82" i="6"/>
  <c r="V82" i="6" s="1"/>
  <c r="B83" i="6"/>
  <c r="D83" i="6"/>
  <c r="F83" i="6"/>
  <c r="N83" i="6"/>
  <c r="P83" i="6"/>
  <c r="R83" i="6"/>
  <c r="T83" i="6"/>
  <c r="U83" i="6"/>
  <c r="V83" i="6" s="1"/>
  <c r="B84" i="6"/>
  <c r="C84" i="6"/>
  <c r="D84" i="6"/>
  <c r="F84" i="6"/>
  <c r="N84" i="6"/>
  <c r="P84" i="6"/>
  <c r="R84" i="6"/>
  <c r="T84" i="6"/>
  <c r="U84" i="6"/>
  <c r="V84" i="6" s="1"/>
  <c r="B85" i="6"/>
  <c r="C85" i="6"/>
  <c r="D85" i="6"/>
  <c r="F85" i="6"/>
  <c r="N85" i="6"/>
  <c r="P85" i="6"/>
  <c r="R85" i="6"/>
  <c r="T85" i="6"/>
  <c r="U85" i="6"/>
  <c r="V85" i="6" s="1"/>
  <c r="B86" i="6"/>
  <c r="D86" i="6"/>
  <c r="F86" i="6"/>
  <c r="N86" i="6"/>
  <c r="P86" i="6"/>
  <c r="R86" i="6"/>
  <c r="T86" i="6"/>
  <c r="U86" i="6"/>
  <c r="V86" i="6" s="1"/>
  <c r="B87" i="6"/>
  <c r="C87" i="6"/>
  <c r="D87" i="6"/>
  <c r="F87" i="6"/>
  <c r="N87" i="6"/>
  <c r="P87" i="6"/>
  <c r="R87" i="6"/>
  <c r="T87" i="6"/>
  <c r="U87" i="6"/>
  <c r="V87" i="6" s="1"/>
  <c r="B88" i="6"/>
  <c r="C88" i="6"/>
  <c r="D88" i="6"/>
  <c r="F88" i="6"/>
  <c r="N88" i="6"/>
  <c r="P88" i="6"/>
  <c r="R88" i="6"/>
  <c r="T88" i="6"/>
  <c r="U88" i="6"/>
  <c r="V88" i="6" s="1"/>
  <c r="B89" i="6"/>
  <c r="C89" i="6"/>
  <c r="D89" i="6"/>
  <c r="F89" i="6"/>
  <c r="N89" i="6"/>
  <c r="P89" i="6"/>
  <c r="R89" i="6"/>
  <c r="T89" i="6"/>
  <c r="U89" i="6"/>
  <c r="V89" i="6" s="1"/>
  <c r="B90" i="6"/>
  <c r="C90" i="6"/>
  <c r="D90" i="6"/>
  <c r="F90" i="6"/>
  <c r="N90" i="6"/>
  <c r="P90" i="6"/>
  <c r="R90" i="6"/>
  <c r="T90" i="6"/>
  <c r="U90" i="6"/>
  <c r="V90" i="6" s="1"/>
  <c r="B91" i="6"/>
  <c r="D91" i="6"/>
  <c r="F91" i="6"/>
  <c r="N91" i="6"/>
  <c r="P91" i="6"/>
  <c r="R91" i="6"/>
  <c r="T91" i="6"/>
  <c r="U91" i="6"/>
  <c r="V91" i="6" s="1"/>
  <c r="B92" i="6"/>
  <c r="C92" i="6"/>
  <c r="D92" i="6"/>
  <c r="F92" i="6"/>
  <c r="N92" i="6"/>
  <c r="P92" i="6"/>
  <c r="R92" i="6"/>
  <c r="T92" i="6"/>
  <c r="U92" i="6"/>
  <c r="V92" i="6" s="1"/>
  <c r="B93" i="6"/>
  <c r="C93" i="6"/>
  <c r="D93" i="6"/>
  <c r="F93" i="6"/>
  <c r="N93" i="6"/>
  <c r="P93" i="6"/>
  <c r="R93" i="6"/>
  <c r="T93" i="6"/>
  <c r="U93" i="6"/>
  <c r="V93" i="6" s="1"/>
  <c r="B94" i="6"/>
  <c r="D94" i="6"/>
  <c r="F94" i="6"/>
  <c r="N94" i="6"/>
  <c r="P94" i="6"/>
  <c r="R94" i="6"/>
  <c r="T94" i="6"/>
  <c r="U94" i="6"/>
  <c r="V94" i="6" s="1"/>
  <c r="B95" i="6"/>
  <c r="C95" i="6"/>
  <c r="D95" i="6"/>
  <c r="F95" i="6"/>
  <c r="N95" i="6"/>
  <c r="P95" i="6"/>
  <c r="R95" i="6"/>
  <c r="T95" i="6"/>
  <c r="U95" i="6"/>
  <c r="V95" i="6" s="1"/>
  <c r="B96" i="6"/>
  <c r="C96" i="6"/>
  <c r="D96" i="6"/>
  <c r="F96" i="6"/>
  <c r="N96" i="6"/>
  <c r="P96" i="6"/>
  <c r="R96" i="6"/>
  <c r="T96" i="6"/>
  <c r="U96" i="6"/>
  <c r="V96" i="6" s="1"/>
  <c r="B97" i="6"/>
  <c r="C97" i="6"/>
  <c r="D97" i="6"/>
  <c r="F97" i="6"/>
  <c r="N97" i="6"/>
  <c r="P97" i="6"/>
  <c r="R97" i="6"/>
  <c r="T97" i="6"/>
  <c r="U97" i="6"/>
  <c r="V97" i="6" s="1"/>
  <c r="B98" i="6"/>
  <c r="C98" i="6"/>
  <c r="D98" i="6"/>
  <c r="F98" i="6"/>
  <c r="N98" i="6"/>
  <c r="P98" i="6"/>
  <c r="R98" i="6"/>
  <c r="T98" i="6"/>
  <c r="U98" i="6"/>
  <c r="V98" i="6" s="1"/>
  <c r="B99" i="6"/>
  <c r="D99" i="6"/>
  <c r="F99" i="6"/>
  <c r="N99" i="6"/>
  <c r="P99" i="6"/>
  <c r="R99" i="6"/>
  <c r="T99" i="6"/>
  <c r="U99" i="6"/>
  <c r="V99" i="6" s="1"/>
  <c r="B100" i="6"/>
  <c r="D100" i="6"/>
  <c r="F100" i="6"/>
  <c r="N100" i="6"/>
  <c r="P100" i="6"/>
  <c r="R100" i="6"/>
  <c r="T100" i="6"/>
  <c r="U100" i="6"/>
  <c r="V100" i="6" s="1"/>
  <c r="B101" i="6"/>
  <c r="D101" i="6"/>
  <c r="F101" i="6"/>
  <c r="N101" i="6"/>
  <c r="P101" i="6"/>
  <c r="R101" i="6"/>
  <c r="T101" i="6"/>
  <c r="U101" i="6"/>
  <c r="V101" i="6" s="1"/>
  <c r="B102" i="6"/>
  <c r="D102" i="6"/>
  <c r="F102" i="6"/>
  <c r="N102" i="6"/>
  <c r="P102" i="6"/>
  <c r="R102" i="6"/>
  <c r="T102" i="6"/>
  <c r="U102" i="6"/>
  <c r="V102" i="6" s="1"/>
  <c r="B103" i="6"/>
  <c r="C103" i="6"/>
  <c r="D103" i="6"/>
  <c r="F103" i="6"/>
  <c r="N103" i="6"/>
  <c r="P103" i="6"/>
  <c r="R103" i="6"/>
  <c r="T103" i="6"/>
  <c r="U103" i="6"/>
  <c r="V103" i="6" s="1"/>
  <c r="B104" i="6"/>
  <c r="D104" i="6"/>
  <c r="F104" i="6"/>
  <c r="N104" i="6"/>
  <c r="P104" i="6"/>
  <c r="R104" i="6"/>
  <c r="T104" i="6"/>
  <c r="U104" i="6"/>
  <c r="V104" i="6" s="1"/>
  <c r="B105" i="6"/>
  <c r="C105" i="6"/>
  <c r="D105" i="6"/>
  <c r="F105" i="6"/>
  <c r="N105" i="6"/>
  <c r="P105" i="6"/>
  <c r="R105" i="6"/>
  <c r="T105" i="6"/>
  <c r="U105" i="6"/>
  <c r="V105" i="6" s="1"/>
  <c r="B106" i="6"/>
  <c r="C106" i="6"/>
  <c r="D106" i="6"/>
  <c r="F106" i="6"/>
  <c r="N106" i="6"/>
  <c r="P106" i="6"/>
  <c r="R106" i="6"/>
  <c r="T106" i="6"/>
  <c r="U106" i="6"/>
  <c r="V106" i="6" s="1"/>
  <c r="B107" i="6"/>
  <c r="C107" i="6"/>
  <c r="D107" i="6"/>
  <c r="F107" i="6"/>
  <c r="N107" i="6"/>
  <c r="P107" i="6"/>
  <c r="R107" i="6"/>
  <c r="T107" i="6"/>
  <c r="U107" i="6"/>
  <c r="V107" i="6" s="1"/>
  <c r="B108" i="6"/>
  <c r="D108" i="6"/>
  <c r="F108" i="6"/>
  <c r="N108" i="6"/>
  <c r="P108" i="6"/>
  <c r="R108" i="6"/>
  <c r="T108" i="6"/>
  <c r="U108" i="6"/>
  <c r="V108" i="6" s="1"/>
  <c r="B109" i="6"/>
  <c r="C109" i="6"/>
  <c r="D109" i="6"/>
  <c r="F109" i="6"/>
  <c r="N109" i="6"/>
  <c r="P109" i="6"/>
  <c r="R109" i="6"/>
  <c r="T109" i="6"/>
  <c r="U109" i="6"/>
  <c r="V109" i="6" s="1"/>
  <c r="B110" i="6"/>
  <c r="D110" i="6"/>
  <c r="F110" i="6"/>
  <c r="N110" i="6"/>
  <c r="P110" i="6"/>
  <c r="R110" i="6"/>
  <c r="T110" i="6"/>
  <c r="U110" i="6"/>
  <c r="V110" i="6" s="1"/>
  <c r="B111" i="6"/>
  <c r="C111" i="6"/>
  <c r="D111" i="6"/>
  <c r="F111" i="6"/>
  <c r="N111" i="6"/>
  <c r="P111" i="6"/>
  <c r="R111" i="6"/>
  <c r="T111" i="6"/>
  <c r="U111" i="6"/>
  <c r="V111" i="6" s="1"/>
  <c r="B112" i="6"/>
  <c r="C112" i="6"/>
  <c r="D112" i="6"/>
  <c r="F112" i="6"/>
  <c r="N112" i="6"/>
  <c r="P112" i="6"/>
  <c r="R112" i="6"/>
  <c r="T112" i="6"/>
  <c r="U112" i="6"/>
  <c r="V112" i="6" s="1"/>
  <c r="B113" i="6"/>
  <c r="C113" i="6"/>
  <c r="D113" i="6"/>
  <c r="F113" i="6"/>
  <c r="N113" i="6"/>
  <c r="P113" i="6"/>
  <c r="R113" i="6"/>
  <c r="T113" i="6"/>
  <c r="U113" i="6"/>
  <c r="V113" i="6" s="1"/>
  <c r="B114" i="6"/>
  <c r="C114" i="6"/>
  <c r="D114" i="6"/>
  <c r="F114" i="6"/>
  <c r="N114" i="6"/>
  <c r="P114" i="6"/>
  <c r="R114" i="6"/>
  <c r="T114" i="6"/>
  <c r="U114" i="6"/>
  <c r="V114" i="6" s="1"/>
  <c r="B115" i="6"/>
  <c r="D115" i="6"/>
  <c r="F115" i="6"/>
  <c r="N115" i="6"/>
  <c r="P115" i="6"/>
  <c r="R115" i="6"/>
  <c r="T115" i="6"/>
  <c r="U115" i="6"/>
  <c r="V115" i="6" s="1"/>
  <c r="B116" i="6"/>
  <c r="C116" i="6"/>
  <c r="D116" i="6"/>
  <c r="F116" i="6"/>
  <c r="N116" i="6"/>
  <c r="P116" i="6"/>
  <c r="R116" i="6"/>
  <c r="T116" i="6"/>
  <c r="U116" i="6"/>
  <c r="V116" i="6" s="1"/>
  <c r="B117" i="6"/>
  <c r="D117" i="6"/>
  <c r="F117" i="6"/>
  <c r="N117" i="6"/>
  <c r="P117" i="6"/>
  <c r="R117" i="6"/>
  <c r="T117" i="6"/>
  <c r="U117" i="6"/>
  <c r="V117" i="6" s="1"/>
  <c r="B118" i="6"/>
  <c r="D118" i="6"/>
  <c r="F118" i="6"/>
  <c r="N118" i="6"/>
  <c r="P118" i="6"/>
  <c r="R118" i="6"/>
  <c r="T118" i="6"/>
  <c r="U118" i="6"/>
  <c r="V118" i="6" s="1"/>
  <c r="B119" i="6"/>
  <c r="C119" i="6"/>
  <c r="D119" i="6"/>
  <c r="F119" i="6"/>
  <c r="N119" i="6"/>
  <c r="P119" i="6"/>
  <c r="R119" i="6"/>
  <c r="T119" i="6"/>
  <c r="U119" i="6"/>
  <c r="V119" i="6" s="1"/>
  <c r="B120" i="6"/>
  <c r="C120" i="6"/>
  <c r="D120" i="6"/>
  <c r="F120" i="6"/>
  <c r="N120" i="6"/>
  <c r="P120" i="6"/>
  <c r="R120" i="6"/>
  <c r="T120" i="6"/>
  <c r="U120" i="6"/>
  <c r="V120" i="6" s="1"/>
  <c r="B121" i="6"/>
  <c r="C121" i="6"/>
  <c r="D121" i="6"/>
  <c r="F121" i="6"/>
  <c r="N121" i="6"/>
  <c r="P121" i="6"/>
  <c r="R121" i="6"/>
  <c r="T121" i="6"/>
  <c r="U121" i="6"/>
  <c r="V121" i="6" s="1"/>
  <c r="B122" i="6"/>
  <c r="C122" i="6"/>
  <c r="D122" i="6"/>
  <c r="F122" i="6"/>
  <c r="N122" i="6"/>
  <c r="P122" i="6"/>
  <c r="R122" i="6"/>
  <c r="T122" i="6"/>
  <c r="U122" i="6"/>
  <c r="V122" i="6" s="1"/>
  <c r="B123" i="6"/>
  <c r="D123" i="6"/>
  <c r="F123" i="6"/>
  <c r="N123" i="6"/>
  <c r="P123" i="6"/>
  <c r="R123" i="6"/>
  <c r="T123" i="6"/>
  <c r="U123" i="6"/>
  <c r="V123" i="6" s="1"/>
  <c r="B124" i="6"/>
  <c r="D124" i="6"/>
  <c r="F124" i="6"/>
  <c r="N124" i="6"/>
  <c r="P124" i="6"/>
  <c r="R124" i="6"/>
  <c r="T124" i="6"/>
  <c r="U124" i="6"/>
  <c r="V124" i="6" s="1"/>
  <c r="B125" i="6"/>
  <c r="C125" i="6"/>
  <c r="D125" i="6"/>
  <c r="F125" i="6"/>
  <c r="N125" i="6"/>
  <c r="P125" i="6"/>
  <c r="R125" i="6"/>
  <c r="T125" i="6"/>
  <c r="U125" i="6"/>
  <c r="V125" i="6" s="1"/>
  <c r="B126" i="6"/>
  <c r="D126" i="6"/>
  <c r="F126" i="6"/>
  <c r="N126" i="6"/>
  <c r="P126" i="6"/>
  <c r="R126" i="6"/>
  <c r="T126" i="6"/>
  <c r="U126" i="6"/>
  <c r="V126" i="6" s="1"/>
  <c r="B127" i="6"/>
  <c r="C127" i="6"/>
  <c r="D127" i="6"/>
  <c r="F127" i="6"/>
  <c r="N127" i="6"/>
  <c r="P127" i="6"/>
  <c r="R127" i="6"/>
  <c r="T127" i="6"/>
  <c r="U127" i="6"/>
  <c r="V127" i="6" s="1"/>
  <c r="B128" i="6"/>
  <c r="C128" i="6"/>
  <c r="D128" i="6"/>
  <c r="F128" i="6"/>
  <c r="N128" i="6"/>
  <c r="P128" i="6"/>
  <c r="R128" i="6"/>
  <c r="T128" i="6"/>
  <c r="U128" i="6"/>
  <c r="V128" i="6" s="1"/>
  <c r="B129" i="6"/>
  <c r="C129" i="6"/>
  <c r="D129" i="6"/>
  <c r="F129" i="6"/>
  <c r="N129" i="6"/>
  <c r="P129" i="6"/>
  <c r="R129" i="6"/>
  <c r="T129" i="6"/>
  <c r="U129" i="6"/>
  <c r="V129" i="6" s="1"/>
  <c r="B130" i="6"/>
  <c r="C130" i="6"/>
  <c r="D130" i="6"/>
  <c r="F130" i="6"/>
  <c r="N130" i="6"/>
  <c r="P130" i="6"/>
  <c r="R130" i="6"/>
  <c r="T130" i="6"/>
  <c r="U130" i="6"/>
  <c r="V130" i="6" s="1"/>
  <c r="B131" i="6"/>
  <c r="D131" i="6"/>
  <c r="F131" i="6"/>
  <c r="N131" i="6"/>
  <c r="P131" i="6"/>
  <c r="R131" i="6"/>
  <c r="T131" i="6"/>
  <c r="U131" i="6"/>
  <c r="V131" i="6" s="1"/>
  <c r="B132" i="6"/>
  <c r="D132" i="6"/>
  <c r="F132" i="6"/>
  <c r="N132" i="6"/>
  <c r="P132" i="6"/>
  <c r="R132" i="6"/>
  <c r="T132" i="6"/>
  <c r="U132" i="6"/>
  <c r="V132" i="6" s="1"/>
  <c r="B133" i="6"/>
  <c r="C133" i="6"/>
  <c r="D133" i="6"/>
  <c r="F133" i="6"/>
  <c r="N133" i="6"/>
  <c r="P133" i="6"/>
  <c r="R133" i="6"/>
  <c r="T133" i="6"/>
  <c r="U133" i="6"/>
  <c r="V133" i="6" s="1"/>
  <c r="B134" i="6"/>
  <c r="D134" i="6"/>
  <c r="F134" i="6"/>
  <c r="N134" i="6"/>
  <c r="P134" i="6"/>
  <c r="R134" i="6"/>
  <c r="T134" i="6"/>
  <c r="U134" i="6"/>
  <c r="V134" i="6" s="1"/>
  <c r="B135" i="6"/>
  <c r="C135" i="6"/>
  <c r="D135" i="6"/>
  <c r="F135" i="6"/>
  <c r="N135" i="6"/>
  <c r="P135" i="6"/>
  <c r="R135" i="6"/>
  <c r="T135" i="6"/>
  <c r="U135" i="6"/>
  <c r="V135" i="6" s="1"/>
  <c r="B136" i="6"/>
  <c r="D136" i="6"/>
  <c r="F136" i="6"/>
  <c r="N136" i="6"/>
  <c r="P136" i="6"/>
  <c r="R136" i="6"/>
  <c r="T136" i="6"/>
  <c r="U136" i="6"/>
  <c r="V136" i="6" s="1"/>
  <c r="B137" i="6"/>
  <c r="C137" i="6"/>
  <c r="D137" i="6"/>
  <c r="F137" i="6"/>
  <c r="N137" i="6"/>
  <c r="P137" i="6"/>
  <c r="R137" i="6"/>
  <c r="T137" i="6"/>
  <c r="U137" i="6"/>
  <c r="V137" i="6" s="1"/>
  <c r="B138" i="6"/>
  <c r="C138" i="6"/>
  <c r="D138" i="6"/>
  <c r="F138" i="6"/>
  <c r="N138" i="6"/>
  <c r="P138" i="6"/>
  <c r="R138" i="6"/>
  <c r="T138" i="6"/>
  <c r="U138" i="6"/>
  <c r="V138" i="6" s="1"/>
  <c r="B139" i="6"/>
  <c r="D139" i="6"/>
  <c r="F139" i="6"/>
  <c r="N139" i="6"/>
  <c r="P139" i="6"/>
  <c r="R139" i="6"/>
  <c r="T139" i="6"/>
  <c r="U139" i="6"/>
  <c r="V139" i="6" s="1"/>
  <c r="B140" i="6"/>
  <c r="C140" i="6"/>
  <c r="D140" i="6"/>
  <c r="F140" i="6"/>
  <c r="N140" i="6"/>
  <c r="P140" i="6"/>
  <c r="R140" i="6"/>
  <c r="T140" i="6"/>
  <c r="U140" i="6"/>
  <c r="V140" i="6" s="1"/>
  <c r="B141" i="6"/>
  <c r="C141" i="6"/>
  <c r="D141" i="6"/>
  <c r="F141" i="6"/>
  <c r="N141" i="6"/>
  <c r="P141" i="6"/>
  <c r="R141" i="6"/>
  <c r="T141" i="6"/>
  <c r="U141" i="6"/>
  <c r="V141" i="6" s="1"/>
  <c r="B142" i="6"/>
  <c r="D142" i="6"/>
  <c r="F142" i="6"/>
  <c r="N142" i="6"/>
  <c r="P142" i="6"/>
  <c r="R142" i="6"/>
  <c r="T142" i="6"/>
  <c r="U142" i="6"/>
  <c r="V142" i="6" s="1"/>
  <c r="B143" i="6"/>
  <c r="C143" i="6"/>
  <c r="D143" i="6"/>
  <c r="F143" i="6"/>
  <c r="N143" i="6"/>
  <c r="P143" i="6"/>
  <c r="R143" i="6"/>
  <c r="T143" i="6"/>
  <c r="U143" i="6"/>
  <c r="V143" i="6" s="1"/>
  <c r="B144" i="6"/>
  <c r="C144" i="6"/>
  <c r="D144" i="6"/>
  <c r="F144" i="6"/>
  <c r="N144" i="6"/>
  <c r="P144" i="6"/>
  <c r="R144" i="6"/>
  <c r="T144" i="6"/>
  <c r="U144" i="6"/>
  <c r="V144" i="6" s="1"/>
  <c r="B145" i="6"/>
  <c r="C145" i="6"/>
  <c r="D145" i="6"/>
  <c r="F145" i="6"/>
  <c r="N145" i="6"/>
  <c r="P145" i="6"/>
  <c r="R145" i="6"/>
  <c r="T145" i="6"/>
  <c r="U145" i="6"/>
  <c r="V145" i="6" s="1"/>
  <c r="B146" i="6"/>
  <c r="C146" i="6"/>
  <c r="D146" i="6"/>
  <c r="F146" i="6"/>
  <c r="N146" i="6"/>
  <c r="P146" i="6"/>
  <c r="R146" i="6"/>
  <c r="T146" i="6"/>
  <c r="U146" i="6"/>
  <c r="V146" i="6" s="1"/>
  <c r="B147" i="6"/>
  <c r="C147" i="6"/>
  <c r="D147" i="6"/>
  <c r="F147" i="6"/>
  <c r="N147" i="6"/>
  <c r="P147" i="6"/>
  <c r="R147" i="6"/>
  <c r="T147" i="6"/>
  <c r="U147" i="6"/>
  <c r="V147" i="6" s="1"/>
  <c r="B148" i="6"/>
  <c r="C148" i="6"/>
  <c r="D148" i="6"/>
  <c r="F148" i="6"/>
  <c r="N148" i="6"/>
  <c r="P148" i="6"/>
  <c r="R148" i="6"/>
  <c r="T148" i="6"/>
  <c r="U148" i="6"/>
  <c r="V148" i="6" s="1"/>
  <c r="B149" i="6"/>
  <c r="D149" i="6"/>
  <c r="F149" i="6"/>
  <c r="N149" i="6"/>
  <c r="P149" i="6"/>
  <c r="R149" i="6"/>
  <c r="T149" i="6"/>
  <c r="U149" i="6"/>
  <c r="V149" i="6" s="1"/>
  <c r="B150" i="6"/>
  <c r="D150" i="6"/>
  <c r="F150" i="6"/>
  <c r="N150" i="6"/>
  <c r="P150" i="6"/>
  <c r="R150" i="6"/>
  <c r="T150" i="6"/>
  <c r="U150" i="6"/>
  <c r="V150" i="6" s="1"/>
  <c r="B151" i="6"/>
  <c r="C151" i="6"/>
  <c r="D151" i="6"/>
  <c r="F151" i="6"/>
  <c r="N151" i="6"/>
  <c r="P151" i="6"/>
  <c r="R151" i="6"/>
  <c r="T151" i="6"/>
  <c r="U151" i="6"/>
  <c r="V151" i="6" s="1"/>
  <c r="B152" i="6"/>
  <c r="D152" i="6"/>
  <c r="F152" i="6"/>
  <c r="N152" i="6"/>
  <c r="P152" i="6"/>
  <c r="R152" i="6"/>
  <c r="T152" i="6"/>
  <c r="U152" i="6"/>
  <c r="V152" i="6" s="1"/>
  <c r="B153" i="6"/>
  <c r="C153" i="6"/>
  <c r="D153" i="6"/>
  <c r="F153" i="6"/>
  <c r="N153" i="6"/>
  <c r="P153" i="6"/>
  <c r="R153" i="6"/>
  <c r="T153" i="6"/>
  <c r="U153" i="6"/>
  <c r="V153" i="6" s="1"/>
  <c r="B154" i="6"/>
  <c r="C154" i="6"/>
  <c r="D154" i="6"/>
  <c r="F154" i="6"/>
  <c r="N154" i="6"/>
  <c r="P154" i="6"/>
  <c r="R154" i="6"/>
  <c r="T154" i="6"/>
  <c r="U154" i="6"/>
  <c r="V154" i="6" s="1"/>
  <c r="B155" i="6"/>
  <c r="D155" i="6"/>
  <c r="F155" i="6"/>
  <c r="N155" i="6"/>
  <c r="P155" i="6"/>
  <c r="R155" i="6"/>
  <c r="T155" i="6"/>
  <c r="U155" i="6"/>
  <c r="V155" i="6" s="1"/>
  <c r="B156" i="6"/>
  <c r="D156" i="6"/>
  <c r="F156" i="6"/>
  <c r="N156" i="6"/>
  <c r="P156" i="6"/>
  <c r="R156" i="6"/>
  <c r="T156" i="6"/>
  <c r="U156" i="6"/>
  <c r="V156" i="6" s="1"/>
  <c r="B157" i="6"/>
  <c r="C157" i="6"/>
  <c r="D157" i="6"/>
  <c r="F157" i="6"/>
  <c r="N157" i="6"/>
  <c r="P157" i="6"/>
  <c r="R157" i="6"/>
  <c r="T157" i="6"/>
  <c r="U157" i="6"/>
  <c r="V157" i="6" s="1"/>
  <c r="B158" i="6"/>
  <c r="D158" i="6"/>
  <c r="F158" i="6"/>
  <c r="N158" i="6"/>
  <c r="P158" i="6"/>
  <c r="R158" i="6"/>
  <c r="T158" i="6"/>
  <c r="U158" i="6"/>
  <c r="V158" i="6" s="1"/>
  <c r="B159" i="6"/>
  <c r="C159" i="6"/>
  <c r="D159" i="6"/>
  <c r="F159" i="6"/>
  <c r="N159" i="6"/>
  <c r="P159" i="6"/>
  <c r="R159" i="6"/>
  <c r="T159" i="6"/>
  <c r="U159" i="6"/>
  <c r="V159" i="6" s="1"/>
  <c r="B160" i="6"/>
  <c r="C160" i="6"/>
  <c r="D160" i="6"/>
  <c r="F160" i="6"/>
  <c r="N160" i="6"/>
  <c r="P160" i="6"/>
  <c r="R160" i="6"/>
  <c r="T160" i="6"/>
  <c r="U160" i="6"/>
  <c r="V160" i="6" s="1"/>
  <c r="B161" i="6"/>
  <c r="C161" i="6"/>
  <c r="D161" i="6"/>
  <c r="F161" i="6"/>
  <c r="N161" i="6"/>
  <c r="P161" i="6"/>
  <c r="R161" i="6"/>
  <c r="T161" i="6"/>
  <c r="U161" i="6"/>
  <c r="V161" i="6" s="1"/>
  <c r="B162" i="6"/>
  <c r="C162" i="6"/>
  <c r="D162" i="6"/>
  <c r="F162" i="6"/>
  <c r="N162" i="6"/>
  <c r="P162" i="6"/>
  <c r="R162" i="6"/>
  <c r="T162" i="6"/>
  <c r="U162" i="6"/>
  <c r="V162" i="6" s="1"/>
  <c r="B163" i="6"/>
  <c r="D163" i="6"/>
  <c r="F163" i="6"/>
  <c r="N163" i="6"/>
  <c r="P163" i="6"/>
  <c r="R163" i="6"/>
  <c r="T163" i="6"/>
  <c r="U163" i="6"/>
  <c r="V163" i="6" s="1"/>
  <c r="B164" i="6"/>
  <c r="D164" i="6"/>
  <c r="F164" i="6"/>
  <c r="N164" i="6"/>
  <c r="P164" i="6"/>
  <c r="R164" i="6"/>
  <c r="T164" i="6"/>
  <c r="U164" i="6"/>
  <c r="V164" i="6" s="1"/>
  <c r="B165" i="6"/>
  <c r="C165" i="6"/>
  <c r="D165" i="6"/>
  <c r="F165" i="6"/>
  <c r="N165" i="6"/>
  <c r="P165" i="6"/>
  <c r="R165" i="6"/>
  <c r="T165" i="6"/>
  <c r="U165" i="6"/>
  <c r="V165" i="6" s="1"/>
  <c r="B166" i="6"/>
  <c r="D166" i="6"/>
  <c r="F166" i="6"/>
  <c r="N166" i="6"/>
  <c r="P166" i="6"/>
  <c r="R166" i="6"/>
  <c r="T166" i="6"/>
  <c r="U166" i="6"/>
  <c r="V166" i="6" s="1"/>
  <c r="B167" i="6"/>
  <c r="C167" i="6"/>
  <c r="D167" i="6"/>
  <c r="F167" i="6"/>
  <c r="N167" i="6"/>
  <c r="P167" i="6"/>
  <c r="R167" i="6"/>
  <c r="T167" i="6"/>
  <c r="U167" i="6"/>
  <c r="V167" i="6" s="1"/>
  <c r="B168" i="6"/>
  <c r="C168" i="6"/>
  <c r="D168" i="6"/>
  <c r="F168" i="6"/>
  <c r="N168" i="6"/>
  <c r="P168" i="6"/>
  <c r="R168" i="6"/>
  <c r="T168" i="6"/>
  <c r="U168" i="6"/>
  <c r="V168" i="6" s="1"/>
  <c r="B169" i="6"/>
  <c r="C169" i="6"/>
  <c r="D169" i="6"/>
  <c r="F169" i="6"/>
  <c r="N169" i="6"/>
  <c r="P169" i="6"/>
  <c r="R169" i="6"/>
  <c r="T169" i="6"/>
  <c r="U169" i="6"/>
  <c r="V169" i="6" s="1"/>
  <c r="B170" i="6"/>
  <c r="C170" i="6"/>
  <c r="D170" i="6"/>
  <c r="F170" i="6"/>
  <c r="N170" i="6"/>
  <c r="P170" i="6"/>
  <c r="R170" i="6"/>
  <c r="T170" i="6"/>
  <c r="U170" i="6"/>
  <c r="V170" i="6" s="1"/>
  <c r="B171" i="6"/>
  <c r="C171" i="6"/>
  <c r="D171" i="6"/>
  <c r="F171" i="6"/>
  <c r="N171" i="6"/>
  <c r="P171" i="6"/>
  <c r="R171" i="6"/>
  <c r="T171" i="6"/>
  <c r="U171" i="6"/>
  <c r="V171" i="6" s="1"/>
  <c r="B172" i="6"/>
  <c r="D172" i="6"/>
  <c r="F172" i="6"/>
  <c r="N172" i="6"/>
  <c r="P172" i="6"/>
  <c r="R172" i="6"/>
  <c r="T172" i="6"/>
  <c r="U172" i="6"/>
  <c r="V172" i="6" s="1"/>
  <c r="B173" i="6"/>
  <c r="C173" i="6"/>
  <c r="D173" i="6"/>
  <c r="F173" i="6"/>
  <c r="N173" i="6"/>
  <c r="P173" i="6"/>
  <c r="R173" i="6"/>
  <c r="T173" i="6"/>
  <c r="U173" i="6"/>
  <c r="V173" i="6" s="1"/>
  <c r="B174" i="6"/>
  <c r="D174" i="6"/>
  <c r="F174" i="6"/>
  <c r="N174" i="6"/>
  <c r="P174" i="6"/>
  <c r="R174" i="6"/>
  <c r="T174" i="6"/>
  <c r="U174" i="6"/>
  <c r="V174" i="6" s="1"/>
  <c r="B175" i="6"/>
  <c r="C175" i="6"/>
  <c r="D175" i="6"/>
  <c r="F175" i="6"/>
  <c r="N175" i="6"/>
  <c r="P175" i="6"/>
  <c r="R175" i="6"/>
  <c r="T175" i="6"/>
  <c r="U175" i="6"/>
  <c r="V175" i="6" s="1"/>
  <c r="B176" i="6"/>
  <c r="C176" i="6"/>
  <c r="D176" i="6"/>
  <c r="F176" i="6"/>
  <c r="N176" i="6"/>
  <c r="P176" i="6"/>
  <c r="R176" i="6"/>
  <c r="T176" i="6"/>
  <c r="U176" i="6"/>
  <c r="V176" i="6" s="1"/>
  <c r="B177" i="6"/>
  <c r="C177" i="6"/>
  <c r="D177" i="6"/>
  <c r="F177" i="6"/>
  <c r="N177" i="6"/>
  <c r="P177" i="6"/>
  <c r="R177" i="6"/>
  <c r="T177" i="6"/>
  <c r="U177" i="6"/>
  <c r="V177" i="6" s="1"/>
  <c r="B178" i="6"/>
  <c r="C178" i="6"/>
  <c r="D178" i="6"/>
  <c r="F178" i="6"/>
  <c r="N178" i="6"/>
  <c r="P178" i="6"/>
  <c r="R178" i="6"/>
  <c r="T178" i="6"/>
  <c r="U178" i="6"/>
  <c r="V178" i="6" s="1"/>
  <c r="B179" i="6"/>
  <c r="C179" i="6"/>
  <c r="D179" i="6"/>
  <c r="F179" i="6"/>
  <c r="N179" i="6"/>
  <c r="P179" i="6"/>
  <c r="R179" i="6"/>
  <c r="T179" i="6"/>
  <c r="U179" i="6"/>
  <c r="V179" i="6" s="1"/>
  <c r="B180" i="6"/>
  <c r="D180" i="6"/>
  <c r="F180" i="6"/>
  <c r="N180" i="6"/>
  <c r="P180" i="6"/>
  <c r="R180" i="6"/>
  <c r="T180" i="6"/>
  <c r="U180" i="6"/>
  <c r="V180" i="6" s="1"/>
  <c r="B181" i="6"/>
  <c r="C181" i="6"/>
  <c r="D181" i="6"/>
  <c r="F181" i="6"/>
  <c r="N181" i="6"/>
  <c r="P181" i="6"/>
  <c r="R181" i="6"/>
  <c r="T181" i="6"/>
  <c r="U181" i="6"/>
  <c r="V181" i="6" s="1"/>
  <c r="B182" i="6"/>
  <c r="D182" i="6"/>
  <c r="F182" i="6"/>
  <c r="N182" i="6"/>
  <c r="P182" i="6"/>
  <c r="R182" i="6"/>
  <c r="T182" i="6"/>
  <c r="U182" i="6"/>
  <c r="V182" i="6" s="1"/>
  <c r="B183" i="6"/>
  <c r="C183" i="6"/>
  <c r="D183" i="6"/>
  <c r="F183" i="6"/>
  <c r="N183" i="6"/>
  <c r="P183" i="6"/>
  <c r="R183" i="6"/>
  <c r="T183" i="6"/>
  <c r="U183" i="6"/>
  <c r="V183" i="6" s="1"/>
  <c r="B184" i="6"/>
  <c r="D184" i="6"/>
  <c r="F184" i="6"/>
  <c r="N184" i="6"/>
  <c r="P184" i="6"/>
  <c r="R184" i="6"/>
  <c r="T184" i="6"/>
  <c r="U184" i="6"/>
  <c r="V184" i="6" s="1"/>
  <c r="B185" i="6"/>
  <c r="C185" i="6"/>
  <c r="D185" i="6"/>
  <c r="F185" i="6"/>
  <c r="N185" i="6"/>
  <c r="P185" i="6"/>
  <c r="R185" i="6"/>
  <c r="T185" i="6"/>
  <c r="U185" i="6"/>
  <c r="V185" i="6" s="1"/>
  <c r="B186" i="6"/>
  <c r="C186" i="6"/>
  <c r="D186" i="6"/>
  <c r="F186" i="6"/>
  <c r="N186" i="6"/>
  <c r="P186" i="6"/>
  <c r="R186" i="6"/>
  <c r="T186" i="6"/>
  <c r="U186" i="6"/>
  <c r="V186" i="6" s="1"/>
  <c r="B187" i="6"/>
  <c r="D187" i="6"/>
  <c r="F187" i="6"/>
  <c r="N187" i="6"/>
  <c r="P187" i="6"/>
  <c r="R187" i="6"/>
  <c r="T187" i="6"/>
  <c r="U187" i="6"/>
  <c r="V187" i="6" s="1"/>
  <c r="B188" i="6"/>
  <c r="D188" i="6"/>
  <c r="F188" i="6"/>
  <c r="N188" i="6"/>
  <c r="P188" i="6"/>
  <c r="R188" i="6"/>
  <c r="T188" i="6"/>
  <c r="U188" i="6"/>
  <c r="V188" i="6" s="1"/>
  <c r="B189" i="6"/>
  <c r="C189" i="6"/>
  <c r="D189" i="6"/>
  <c r="F189" i="6"/>
  <c r="N189" i="6"/>
  <c r="P189" i="6"/>
  <c r="R189" i="6"/>
  <c r="T189" i="6"/>
  <c r="U189" i="6"/>
  <c r="V189" i="6" s="1"/>
  <c r="B190" i="6"/>
  <c r="D190" i="6"/>
  <c r="F190" i="6"/>
  <c r="N190" i="6"/>
  <c r="P190" i="6"/>
  <c r="R190" i="6"/>
  <c r="T190" i="6"/>
  <c r="U190" i="6"/>
  <c r="V190" i="6" s="1"/>
  <c r="B191" i="6"/>
  <c r="C191" i="6"/>
  <c r="D191" i="6"/>
  <c r="F191" i="6"/>
  <c r="N191" i="6"/>
  <c r="P191" i="6"/>
  <c r="R191" i="6"/>
  <c r="T191" i="6"/>
  <c r="U191" i="6"/>
  <c r="V191" i="6" s="1"/>
  <c r="B192" i="6"/>
  <c r="C192" i="6"/>
  <c r="D192" i="6"/>
  <c r="F192" i="6"/>
  <c r="N192" i="6"/>
  <c r="P192" i="6"/>
  <c r="R192" i="6"/>
  <c r="T192" i="6"/>
  <c r="U192" i="6"/>
  <c r="V192" i="6" s="1"/>
  <c r="B193" i="6"/>
  <c r="C193" i="6"/>
  <c r="D193" i="6"/>
  <c r="F193" i="6"/>
  <c r="N193" i="6"/>
  <c r="P193" i="6"/>
  <c r="R193" i="6"/>
  <c r="T193" i="6"/>
  <c r="U193" i="6"/>
  <c r="V193" i="6" s="1"/>
  <c r="K206" i="15"/>
  <c r="J206" i="15"/>
  <c r="I206" i="15"/>
  <c r="H206" i="15"/>
  <c r="G206" i="15"/>
  <c r="U205" i="15" a="1"/>
  <c r="U205" i="15" s="1"/>
  <c r="T205" i="15"/>
  <c r="R205" i="15"/>
  <c r="P205" i="15"/>
  <c r="N205" i="15"/>
  <c r="F205" i="15"/>
  <c r="D205" i="15"/>
  <c r="C205" i="15"/>
  <c r="B205" i="15"/>
  <c r="A205" i="15"/>
  <c r="U204" i="15" a="1"/>
  <c r="U204" i="15" s="1"/>
  <c r="T204" i="15"/>
  <c r="R204" i="15"/>
  <c r="P204" i="15"/>
  <c r="N204" i="15"/>
  <c r="F204" i="15"/>
  <c r="D204" i="15"/>
  <c r="B204" i="15"/>
  <c r="A204" i="15"/>
  <c r="U203" i="15" a="1"/>
  <c r="U203" i="15" s="1"/>
  <c r="T203" i="15"/>
  <c r="R203" i="15"/>
  <c r="P203" i="15"/>
  <c r="N203" i="15"/>
  <c r="F203" i="15"/>
  <c r="D203" i="15"/>
  <c r="C203" i="15"/>
  <c r="B203" i="15"/>
  <c r="A203" i="15"/>
  <c r="U202" i="15" a="1"/>
  <c r="U202" i="15" s="1"/>
  <c r="T202" i="15"/>
  <c r="R202" i="15"/>
  <c r="P202" i="15"/>
  <c r="N202" i="15"/>
  <c r="F202" i="15"/>
  <c r="D202" i="15"/>
  <c r="C202" i="15"/>
  <c r="B202" i="15"/>
  <c r="A202" i="15"/>
  <c r="U201" i="15" a="1"/>
  <c r="U201" i="15" s="1"/>
  <c r="T201" i="15"/>
  <c r="R201" i="15"/>
  <c r="P201" i="15"/>
  <c r="N201" i="15"/>
  <c r="F201" i="15"/>
  <c r="D201" i="15"/>
  <c r="C201" i="15"/>
  <c r="B201" i="15"/>
  <c r="A201" i="15"/>
  <c r="U200" i="15" a="1"/>
  <c r="U200" i="15" s="1"/>
  <c r="T200" i="15"/>
  <c r="R200" i="15"/>
  <c r="P200" i="15"/>
  <c r="N200" i="15"/>
  <c r="F200" i="15"/>
  <c r="D200" i="15"/>
  <c r="B200" i="15"/>
  <c r="A200" i="15"/>
  <c r="U199" i="15" a="1"/>
  <c r="U199" i="15" s="1"/>
  <c r="T199" i="15"/>
  <c r="R199" i="15"/>
  <c r="P199" i="15"/>
  <c r="N199" i="15"/>
  <c r="F199" i="15"/>
  <c r="D199" i="15"/>
  <c r="C199" i="15"/>
  <c r="B199" i="15"/>
  <c r="A199" i="15"/>
  <c r="U198" i="15" a="1"/>
  <c r="U198" i="15" s="1"/>
  <c r="T198" i="15"/>
  <c r="R198" i="15"/>
  <c r="P198" i="15"/>
  <c r="N198" i="15"/>
  <c r="F198" i="15"/>
  <c r="D198" i="15"/>
  <c r="B198" i="15"/>
  <c r="A198" i="15"/>
  <c r="U197" i="15" a="1"/>
  <c r="U197" i="15" s="1"/>
  <c r="T197" i="15"/>
  <c r="R197" i="15"/>
  <c r="P197" i="15"/>
  <c r="N197" i="15"/>
  <c r="F197" i="15"/>
  <c r="D197" i="15"/>
  <c r="C197" i="15"/>
  <c r="B197" i="15"/>
  <c r="A197" i="15"/>
  <c r="U196" i="15" a="1"/>
  <c r="U196" i="15" s="1"/>
  <c r="T196" i="15"/>
  <c r="R196" i="15"/>
  <c r="P196" i="15"/>
  <c r="N196" i="15"/>
  <c r="F196" i="15"/>
  <c r="D196" i="15"/>
  <c r="B196" i="15"/>
  <c r="A196" i="15"/>
  <c r="U195" i="15" a="1"/>
  <c r="U195" i="15" s="1"/>
  <c r="T195" i="15"/>
  <c r="R195" i="15"/>
  <c r="P195" i="15"/>
  <c r="N195" i="15"/>
  <c r="F195" i="15"/>
  <c r="D195" i="15"/>
  <c r="B195" i="15"/>
  <c r="A195" i="15"/>
  <c r="U194" i="15" a="1"/>
  <c r="U194" i="15" s="1"/>
  <c r="T194" i="15"/>
  <c r="R194" i="15"/>
  <c r="P194" i="15"/>
  <c r="N194" i="15"/>
  <c r="F194" i="15"/>
  <c r="D194" i="15"/>
  <c r="C194" i="15"/>
  <c r="B194" i="15"/>
  <c r="A194" i="15"/>
  <c r="U193" i="15" a="1"/>
  <c r="U193" i="15" s="1"/>
  <c r="T193" i="15"/>
  <c r="R193" i="15"/>
  <c r="P193" i="15"/>
  <c r="N193" i="15"/>
  <c r="F193" i="15"/>
  <c r="D193" i="15"/>
  <c r="C193" i="15"/>
  <c r="B193" i="15"/>
  <c r="A193" i="15"/>
  <c r="U192" i="15" a="1"/>
  <c r="U192" i="15" s="1"/>
  <c r="T192" i="15"/>
  <c r="R192" i="15"/>
  <c r="P192" i="15"/>
  <c r="N192" i="15"/>
  <c r="F192" i="15"/>
  <c r="D192" i="15"/>
  <c r="C192" i="15"/>
  <c r="B192" i="15"/>
  <c r="A192" i="15"/>
  <c r="U191" i="15" a="1"/>
  <c r="U191" i="15" s="1"/>
  <c r="T191" i="15"/>
  <c r="R191" i="15"/>
  <c r="P191" i="15"/>
  <c r="N191" i="15"/>
  <c r="F191" i="15"/>
  <c r="D191" i="15"/>
  <c r="C191" i="15"/>
  <c r="B191" i="15"/>
  <c r="A191" i="15"/>
  <c r="U190" i="15" a="1"/>
  <c r="U190" i="15" s="1"/>
  <c r="T190" i="15"/>
  <c r="R190" i="15"/>
  <c r="P190" i="15"/>
  <c r="N190" i="15"/>
  <c r="F190" i="15"/>
  <c r="D190" i="15"/>
  <c r="B190" i="15"/>
  <c r="A190" i="15"/>
  <c r="U189" i="15" a="1"/>
  <c r="U189" i="15" s="1"/>
  <c r="T189" i="15"/>
  <c r="R189" i="15"/>
  <c r="P189" i="15"/>
  <c r="N189" i="15"/>
  <c r="F189" i="15"/>
  <c r="D189" i="15"/>
  <c r="C189" i="15"/>
  <c r="B189" i="15"/>
  <c r="A189" i="15"/>
  <c r="U188" i="15" a="1"/>
  <c r="U188" i="15" s="1"/>
  <c r="T188" i="15"/>
  <c r="R188" i="15"/>
  <c r="P188" i="15"/>
  <c r="N188" i="15"/>
  <c r="F188" i="15"/>
  <c r="D188" i="15"/>
  <c r="B188" i="15"/>
  <c r="A188" i="15"/>
  <c r="U187" i="15" a="1"/>
  <c r="U187" i="15" s="1"/>
  <c r="T187" i="15"/>
  <c r="R187" i="15"/>
  <c r="P187" i="15"/>
  <c r="N187" i="15"/>
  <c r="F187" i="15"/>
  <c r="D187" i="15"/>
  <c r="B187" i="15"/>
  <c r="A187" i="15"/>
  <c r="U186" i="15" a="1"/>
  <c r="U186" i="15" s="1"/>
  <c r="T186" i="15"/>
  <c r="R186" i="15"/>
  <c r="P186" i="15"/>
  <c r="N186" i="15"/>
  <c r="F186" i="15"/>
  <c r="D186" i="15"/>
  <c r="C186" i="15"/>
  <c r="B186" i="15"/>
  <c r="A186" i="15"/>
  <c r="U185" i="15" a="1"/>
  <c r="U185" i="15" s="1"/>
  <c r="T185" i="15"/>
  <c r="R185" i="15"/>
  <c r="P185" i="15"/>
  <c r="N185" i="15"/>
  <c r="F185" i="15"/>
  <c r="D185" i="15"/>
  <c r="C185" i="15"/>
  <c r="B185" i="15"/>
  <c r="A185" i="15"/>
  <c r="U184" i="15" a="1"/>
  <c r="U184" i="15" s="1"/>
  <c r="T184" i="15"/>
  <c r="R184" i="15"/>
  <c r="P184" i="15"/>
  <c r="N184" i="15"/>
  <c r="F184" i="15"/>
  <c r="D184" i="15"/>
  <c r="B184" i="15"/>
  <c r="A184" i="15"/>
  <c r="U183" i="15" a="1"/>
  <c r="U183" i="15" s="1"/>
  <c r="T183" i="15"/>
  <c r="R183" i="15"/>
  <c r="P183" i="15"/>
  <c r="N183" i="15"/>
  <c r="F183" i="15"/>
  <c r="D183" i="15"/>
  <c r="C183" i="15"/>
  <c r="B183" i="15"/>
  <c r="A183" i="15"/>
  <c r="U182" i="15" a="1"/>
  <c r="U182" i="15" s="1"/>
  <c r="T182" i="15"/>
  <c r="R182" i="15"/>
  <c r="P182" i="15"/>
  <c r="N182" i="15"/>
  <c r="F182" i="15"/>
  <c r="D182" i="15"/>
  <c r="B182" i="15"/>
  <c r="A182" i="15"/>
  <c r="U181" i="15" a="1"/>
  <c r="U181" i="15" s="1"/>
  <c r="T181" i="15"/>
  <c r="R181" i="15"/>
  <c r="P181" i="15"/>
  <c r="N181" i="15"/>
  <c r="F181" i="15"/>
  <c r="D181" i="15"/>
  <c r="C181" i="15"/>
  <c r="B181" i="15"/>
  <c r="A181" i="15"/>
  <c r="U180" i="15" a="1"/>
  <c r="U180" i="15" s="1"/>
  <c r="T180" i="15"/>
  <c r="R180" i="15"/>
  <c r="P180" i="15"/>
  <c r="N180" i="15"/>
  <c r="F180" i="15"/>
  <c r="D180" i="15"/>
  <c r="B180" i="15"/>
  <c r="A180" i="15"/>
  <c r="U179" i="15" a="1"/>
  <c r="U179" i="15" s="1"/>
  <c r="T179" i="15"/>
  <c r="R179" i="15"/>
  <c r="P179" i="15"/>
  <c r="N179" i="15"/>
  <c r="F179" i="15"/>
  <c r="D179" i="15"/>
  <c r="B179" i="15"/>
  <c r="A179" i="15"/>
  <c r="U178" i="15" a="1"/>
  <c r="U178" i="15" s="1"/>
  <c r="T178" i="15"/>
  <c r="R178" i="15"/>
  <c r="P178" i="15"/>
  <c r="N178" i="15"/>
  <c r="F178" i="15"/>
  <c r="D178" i="15"/>
  <c r="C178" i="15"/>
  <c r="B178" i="15"/>
  <c r="A178" i="15"/>
  <c r="U177" i="15" a="1"/>
  <c r="U177" i="15" s="1"/>
  <c r="T177" i="15"/>
  <c r="R177" i="15"/>
  <c r="P177" i="15"/>
  <c r="N177" i="15"/>
  <c r="F177" i="15"/>
  <c r="D177" i="15"/>
  <c r="C177" i="15"/>
  <c r="B177" i="15"/>
  <c r="A177" i="15"/>
  <c r="U176" i="15" a="1"/>
  <c r="U176" i="15" s="1"/>
  <c r="T176" i="15"/>
  <c r="R176" i="15"/>
  <c r="P176" i="15"/>
  <c r="N176" i="15"/>
  <c r="F176" i="15"/>
  <c r="D176" i="15"/>
  <c r="C176" i="15"/>
  <c r="B176" i="15"/>
  <c r="A176" i="15"/>
  <c r="U175" i="15" a="1"/>
  <c r="U175" i="15" s="1"/>
  <c r="T175" i="15"/>
  <c r="R175" i="15"/>
  <c r="P175" i="15"/>
  <c r="N175" i="15"/>
  <c r="F175" i="15"/>
  <c r="D175" i="15"/>
  <c r="C175" i="15"/>
  <c r="B175" i="15"/>
  <c r="A175" i="15"/>
  <c r="U174" i="15" a="1"/>
  <c r="U174" i="15" s="1"/>
  <c r="T174" i="15"/>
  <c r="R174" i="15"/>
  <c r="P174" i="15"/>
  <c r="N174" i="15"/>
  <c r="F174" i="15"/>
  <c r="D174" i="15"/>
  <c r="B174" i="15"/>
  <c r="A174" i="15"/>
  <c r="U173" i="15" a="1"/>
  <c r="U173" i="15" s="1"/>
  <c r="T173" i="15"/>
  <c r="R173" i="15"/>
  <c r="P173" i="15"/>
  <c r="N173" i="15"/>
  <c r="F173" i="15"/>
  <c r="D173" i="15"/>
  <c r="C173" i="15"/>
  <c r="B173" i="15"/>
  <c r="A173" i="15"/>
  <c r="U172" i="15" a="1"/>
  <c r="U172" i="15" s="1"/>
  <c r="T172" i="15"/>
  <c r="R172" i="15"/>
  <c r="P172" i="15"/>
  <c r="N172" i="15"/>
  <c r="F172" i="15"/>
  <c r="D172" i="15"/>
  <c r="C172" i="15"/>
  <c r="B172" i="15"/>
  <c r="A172" i="15"/>
  <c r="U171" i="15" a="1"/>
  <c r="U171" i="15" s="1"/>
  <c r="T171" i="15"/>
  <c r="R171" i="15"/>
  <c r="P171" i="15"/>
  <c r="N171" i="15"/>
  <c r="F171" i="15"/>
  <c r="D171" i="15"/>
  <c r="C171" i="15"/>
  <c r="B171" i="15"/>
  <c r="A171" i="15"/>
  <c r="U170" i="15" a="1"/>
  <c r="U170" i="15" s="1"/>
  <c r="T170" i="15"/>
  <c r="R170" i="15"/>
  <c r="P170" i="15"/>
  <c r="N170" i="15"/>
  <c r="F170" i="15"/>
  <c r="D170" i="15"/>
  <c r="C170" i="15"/>
  <c r="B170" i="15"/>
  <c r="A170" i="15"/>
  <c r="U169" i="15" a="1"/>
  <c r="U169" i="15" s="1"/>
  <c r="T169" i="15"/>
  <c r="R169" i="15"/>
  <c r="P169" i="15"/>
  <c r="N169" i="15"/>
  <c r="F169" i="15"/>
  <c r="D169" i="15"/>
  <c r="C169" i="15"/>
  <c r="B169" i="15"/>
  <c r="A169" i="15"/>
  <c r="U168" i="15" a="1"/>
  <c r="U168" i="15" s="1"/>
  <c r="T168" i="15"/>
  <c r="R168" i="15"/>
  <c r="P168" i="15"/>
  <c r="N168" i="15"/>
  <c r="F168" i="15"/>
  <c r="D168" i="15"/>
  <c r="C168" i="15"/>
  <c r="B168" i="15"/>
  <c r="A168" i="15"/>
  <c r="U167" i="15" a="1"/>
  <c r="U167" i="15" s="1"/>
  <c r="T167" i="15"/>
  <c r="R167" i="15"/>
  <c r="P167" i="15"/>
  <c r="N167" i="15"/>
  <c r="F167" i="15"/>
  <c r="D167" i="15"/>
  <c r="C167" i="15"/>
  <c r="B167" i="15"/>
  <c r="A167" i="15"/>
  <c r="U166" i="15" a="1"/>
  <c r="U166" i="15" s="1"/>
  <c r="T166" i="15"/>
  <c r="R166" i="15"/>
  <c r="P166" i="15"/>
  <c r="N166" i="15"/>
  <c r="F166" i="15"/>
  <c r="D166" i="15"/>
  <c r="B166" i="15"/>
  <c r="A166" i="15"/>
  <c r="U165" i="15" a="1"/>
  <c r="U165" i="15" s="1"/>
  <c r="T165" i="15"/>
  <c r="R165" i="15"/>
  <c r="P165" i="15"/>
  <c r="N165" i="15"/>
  <c r="F165" i="15"/>
  <c r="D165" i="15"/>
  <c r="C165" i="15"/>
  <c r="B165" i="15"/>
  <c r="A165" i="15"/>
  <c r="U164" i="15" a="1"/>
  <c r="U164" i="15" s="1"/>
  <c r="T164" i="15"/>
  <c r="R164" i="15"/>
  <c r="P164" i="15"/>
  <c r="N164" i="15"/>
  <c r="F164" i="15"/>
  <c r="D164" i="15"/>
  <c r="C164" i="15"/>
  <c r="B164" i="15"/>
  <c r="A164" i="15"/>
  <c r="U163" i="15" a="1"/>
  <c r="U163" i="15" s="1"/>
  <c r="T163" i="15"/>
  <c r="R163" i="15"/>
  <c r="P163" i="15"/>
  <c r="N163" i="15"/>
  <c r="F163" i="15"/>
  <c r="D163" i="15"/>
  <c r="B163" i="15"/>
  <c r="A163" i="15"/>
  <c r="U162" i="15" a="1"/>
  <c r="U162" i="15" s="1"/>
  <c r="T162" i="15"/>
  <c r="R162" i="15"/>
  <c r="P162" i="15"/>
  <c r="N162" i="15"/>
  <c r="F162" i="15"/>
  <c r="D162" i="15"/>
  <c r="C162" i="15"/>
  <c r="B162" i="15"/>
  <c r="A162" i="15"/>
  <c r="U161" i="15" a="1"/>
  <c r="U161" i="15" s="1"/>
  <c r="T161" i="15"/>
  <c r="R161" i="15"/>
  <c r="P161" i="15"/>
  <c r="N161" i="15"/>
  <c r="F161" i="15"/>
  <c r="D161" i="15"/>
  <c r="C161" i="15"/>
  <c r="B161" i="15"/>
  <c r="A161" i="15"/>
  <c r="U160" i="15" a="1"/>
  <c r="U160" i="15" s="1"/>
  <c r="T160" i="15"/>
  <c r="R160" i="15"/>
  <c r="P160" i="15"/>
  <c r="N160" i="15"/>
  <c r="F160" i="15"/>
  <c r="D160" i="15"/>
  <c r="C160" i="15"/>
  <c r="B160" i="15"/>
  <c r="A160" i="15"/>
  <c r="U159" i="15" a="1"/>
  <c r="U159" i="15" s="1"/>
  <c r="T159" i="15"/>
  <c r="R159" i="15"/>
  <c r="P159" i="15"/>
  <c r="N159" i="15"/>
  <c r="F159" i="15"/>
  <c r="D159" i="15"/>
  <c r="C159" i="15"/>
  <c r="B159" i="15"/>
  <c r="A159" i="15"/>
  <c r="U158" i="15" a="1"/>
  <c r="U158" i="15" s="1"/>
  <c r="T158" i="15"/>
  <c r="R158" i="15"/>
  <c r="P158" i="15"/>
  <c r="N158" i="15"/>
  <c r="F158" i="15"/>
  <c r="D158" i="15"/>
  <c r="B158" i="15"/>
  <c r="A158" i="15"/>
  <c r="U157" i="15" a="1"/>
  <c r="U157" i="15" s="1"/>
  <c r="T157" i="15"/>
  <c r="R157" i="15"/>
  <c r="P157" i="15"/>
  <c r="N157" i="15"/>
  <c r="F157" i="15"/>
  <c r="D157" i="15"/>
  <c r="C157" i="15"/>
  <c r="B157" i="15"/>
  <c r="A157" i="15"/>
  <c r="U156" i="15" a="1"/>
  <c r="U156" i="15" s="1"/>
  <c r="T156" i="15"/>
  <c r="R156" i="15"/>
  <c r="P156" i="15"/>
  <c r="N156" i="15"/>
  <c r="F156" i="15"/>
  <c r="D156" i="15"/>
  <c r="B156" i="15"/>
  <c r="A156" i="15"/>
  <c r="U155" i="15" a="1"/>
  <c r="U155" i="15" s="1"/>
  <c r="T155" i="15"/>
  <c r="R155" i="15"/>
  <c r="P155" i="15"/>
  <c r="N155" i="15"/>
  <c r="F155" i="15"/>
  <c r="D155" i="15"/>
  <c r="C155" i="15"/>
  <c r="B155" i="15"/>
  <c r="A155" i="15"/>
  <c r="U154" i="15" a="1"/>
  <c r="U154" i="15" s="1"/>
  <c r="T154" i="15"/>
  <c r="R154" i="15"/>
  <c r="P154" i="15"/>
  <c r="N154" i="15"/>
  <c r="F154" i="15"/>
  <c r="D154" i="15"/>
  <c r="C154" i="15"/>
  <c r="B154" i="15"/>
  <c r="A154" i="15"/>
  <c r="U153" i="15" a="1"/>
  <c r="U153" i="15" s="1"/>
  <c r="T153" i="15"/>
  <c r="R153" i="15"/>
  <c r="P153" i="15"/>
  <c r="N153" i="15"/>
  <c r="F153" i="15"/>
  <c r="D153" i="15"/>
  <c r="C153" i="15"/>
  <c r="B153" i="15"/>
  <c r="A153" i="15"/>
  <c r="U152" i="15" a="1"/>
  <c r="U152" i="15" s="1"/>
  <c r="T152" i="15"/>
  <c r="R152" i="15"/>
  <c r="P152" i="15"/>
  <c r="N152" i="15"/>
  <c r="F152" i="15"/>
  <c r="D152" i="15"/>
  <c r="C152" i="15"/>
  <c r="B152" i="15"/>
  <c r="A152" i="15"/>
  <c r="U151" i="15" a="1"/>
  <c r="U151" i="15" s="1"/>
  <c r="T151" i="15"/>
  <c r="R151" i="15"/>
  <c r="P151" i="15"/>
  <c r="N151" i="15"/>
  <c r="F151" i="15"/>
  <c r="D151" i="15"/>
  <c r="C151" i="15"/>
  <c r="B151" i="15"/>
  <c r="A151" i="15"/>
  <c r="U150" i="15" a="1"/>
  <c r="U150" i="15" s="1"/>
  <c r="T150" i="15"/>
  <c r="R150" i="15"/>
  <c r="P150" i="15"/>
  <c r="N150" i="15"/>
  <c r="F150" i="15"/>
  <c r="D150" i="15"/>
  <c r="B150" i="15"/>
  <c r="A150" i="15"/>
  <c r="U149" i="15" a="1"/>
  <c r="U149" i="15" s="1"/>
  <c r="T149" i="15"/>
  <c r="R149" i="15"/>
  <c r="P149" i="15"/>
  <c r="N149" i="15"/>
  <c r="F149" i="15"/>
  <c r="D149" i="15"/>
  <c r="C149" i="15"/>
  <c r="B149" i="15"/>
  <c r="A149" i="15"/>
  <c r="U148" i="15" a="1"/>
  <c r="U148" i="15" s="1"/>
  <c r="T148" i="15"/>
  <c r="R148" i="15"/>
  <c r="P148" i="15"/>
  <c r="N148" i="15"/>
  <c r="F148" i="15"/>
  <c r="D148" i="15"/>
  <c r="B148" i="15"/>
  <c r="A148" i="15"/>
  <c r="U147" i="15" a="1"/>
  <c r="U147" i="15" s="1"/>
  <c r="T147" i="15"/>
  <c r="R147" i="15"/>
  <c r="P147" i="15"/>
  <c r="N147" i="15"/>
  <c r="F147" i="15"/>
  <c r="D147" i="15"/>
  <c r="C147" i="15"/>
  <c r="B147" i="15"/>
  <c r="A147" i="15"/>
  <c r="U146" i="15" a="1"/>
  <c r="U146" i="15" s="1"/>
  <c r="T146" i="15"/>
  <c r="R146" i="15"/>
  <c r="P146" i="15"/>
  <c r="N146" i="15"/>
  <c r="F146" i="15"/>
  <c r="D146" i="15"/>
  <c r="C146" i="15"/>
  <c r="B146" i="15"/>
  <c r="A146" i="15"/>
  <c r="U145" i="15" a="1"/>
  <c r="U145" i="15" s="1"/>
  <c r="T145" i="15"/>
  <c r="R145" i="15"/>
  <c r="P145" i="15"/>
  <c r="N145" i="15"/>
  <c r="F145" i="15"/>
  <c r="D145" i="15"/>
  <c r="C145" i="15"/>
  <c r="B145" i="15"/>
  <c r="A145" i="15"/>
  <c r="U144" i="15" a="1"/>
  <c r="U144" i="15" s="1"/>
  <c r="T144" i="15"/>
  <c r="R144" i="15"/>
  <c r="P144" i="15"/>
  <c r="N144" i="15"/>
  <c r="F144" i="15"/>
  <c r="D144" i="15"/>
  <c r="C144" i="15"/>
  <c r="B144" i="15"/>
  <c r="A144" i="15"/>
  <c r="U143" i="15" a="1"/>
  <c r="U143" i="15" s="1"/>
  <c r="T143" i="15"/>
  <c r="R143" i="15"/>
  <c r="P143" i="15"/>
  <c r="N143" i="15"/>
  <c r="F143" i="15"/>
  <c r="D143" i="15"/>
  <c r="C143" i="15"/>
  <c r="B143" i="15"/>
  <c r="A143" i="15"/>
  <c r="U142" i="15" a="1"/>
  <c r="U142" i="15" s="1"/>
  <c r="T142" i="15"/>
  <c r="R142" i="15"/>
  <c r="P142" i="15"/>
  <c r="N142" i="15"/>
  <c r="F142" i="15"/>
  <c r="D142" i="15"/>
  <c r="B142" i="15"/>
  <c r="A142" i="15"/>
  <c r="U141" i="15" a="1"/>
  <c r="U141" i="15" s="1"/>
  <c r="T141" i="15"/>
  <c r="R141" i="15"/>
  <c r="P141" i="15"/>
  <c r="N141" i="15"/>
  <c r="F141" i="15"/>
  <c r="D141" i="15"/>
  <c r="C141" i="15"/>
  <c r="B141" i="15"/>
  <c r="A141" i="15"/>
  <c r="U140" i="15" a="1"/>
  <c r="U140" i="15" s="1"/>
  <c r="T140" i="15"/>
  <c r="R140" i="15"/>
  <c r="P140" i="15"/>
  <c r="N140" i="15"/>
  <c r="F140" i="15"/>
  <c r="D140" i="15"/>
  <c r="C140" i="15"/>
  <c r="B140" i="15"/>
  <c r="A140" i="15"/>
  <c r="U139" i="15" a="1"/>
  <c r="U139" i="15" s="1"/>
  <c r="T139" i="15"/>
  <c r="R139" i="15"/>
  <c r="P139" i="15"/>
  <c r="N139" i="15"/>
  <c r="F139" i="15"/>
  <c r="D139" i="15"/>
  <c r="C139" i="15"/>
  <c r="B139" i="15"/>
  <c r="A139" i="15"/>
  <c r="U138" i="15" a="1"/>
  <c r="U138" i="15" s="1"/>
  <c r="T138" i="15"/>
  <c r="R138" i="15"/>
  <c r="P138" i="15"/>
  <c r="N138" i="15"/>
  <c r="F138" i="15"/>
  <c r="D138" i="15"/>
  <c r="C138" i="15"/>
  <c r="B138" i="15"/>
  <c r="A138" i="15"/>
  <c r="U137" i="15" a="1"/>
  <c r="U137" i="15" s="1"/>
  <c r="T137" i="15"/>
  <c r="R137" i="15"/>
  <c r="P137" i="15"/>
  <c r="N137" i="15"/>
  <c r="F137" i="15"/>
  <c r="D137" i="15"/>
  <c r="C137" i="15"/>
  <c r="B137" i="15"/>
  <c r="A137" i="15"/>
  <c r="U136" i="15" a="1"/>
  <c r="U136" i="15" s="1"/>
  <c r="T136" i="15"/>
  <c r="R136" i="15"/>
  <c r="P136" i="15"/>
  <c r="N136" i="15"/>
  <c r="F136" i="15"/>
  <c r="D136" i="15"/>
  <c r="C136" i="15"/>
  <c r="B136" i="15"/>
  <c r="A136" i="15"/>
  <c r="U135" i="15" a="1"/>
  <c r="U135" i="15" s="1"/>
  <c r="T135" i="15"/>
  <c r="R135" i="15"/>
  <c r="P135" i="15"/>
  <c r="N135" i="15"/>
  <c r="F135" i="15"/>
  <c r="D135" i="15"/>
  <c r="C135" i="15"/>
  <c r="B135" i="15"/>
  <c r="A135" i="15"/>
  <c r="U134" i="15" a="1"/>
  <c r="U134" i="15" s="1"/>
  <c r="T134" i="15"/>
  <c r="R134" i="15"/>
  <c r="P134" i="15"/>
  <c r="N134" i="15"/>
  <c r="F134" i="15"/>
  <c r="D134" i="15"/>
  <c r="B134" i="15"/>
  <c r="A134" i="15"/>
  <c r="U133" i="15" a="1"/>
  <c r="U133" i="15" s="1"/>
  <c r="T133" i="15"/>
  <c r="R133" i="15"/>
  <c r="P133" i="15"/>
  <c r="N133" i="15"/>
  <c r="F133" i="15"/>
  <c r="D133" i="15"/>
  <c r="C133" i="15"/>
  <c r="B133" i="15"/>
  <c r="A133" i="15"/>
  <c r="U132" i="15" a="1"/>
  <c r="U132" i="15" s="1"/>
  <c r="T132" i="15"/>
  <c r="R132" i="15"/>
  <c r="P132" i="15"/>
  <c r="N132" i="15"/>
  <c r="F132" i="15"/>
  <c r="D132" i="15"/>
  <c r="B132" i="15"/>
  <c r="A132" i="15"/>
  <c r="U131" i="15" a="1"/>
  <c r="U131" i="15" s="1"/>
  <c r="T131" i="15"/>
  <c r="R131" i="15"/>
  <c r="P131" i="15"/>
  <c r="N131" i="15"/>
  <c r="F131" i="15"/>
  <c r="D131" i="15"/>
  <c r="C131" i="15"/>
  <c r="B131" i="15"/>
  <c r="A131" i="15"/>
  <c r="U130" i="15" a="1"/>
  <c r="U130" i="15" s="1"/>
  <c r="T130" i="15"/>
  <c r="R130" i="15"/>
  <c r="P130" i="15"/>
  <c r="N130" i="15"/>
  <c r="F130" i="15"/>
  <c r="D130" i="15"/>
  <c r="C130" i="15"/>
  <c r="B130" i="15"/>
  <c r="A130" i="15"/>
  <c r="U129" i="15" a="1"/>
  <c r="U129" i="15" s="1"/>
  <c r="T129" i="15"/>
  <c r="R129" i="15"/>
  <c r="P129" i="15"/>
  <c r="N129" i="15"/>
  <c r="F129" i="15"/>
  <c r="D129" i="15"/>
  <c r="C129" i="15"/>
  <c r="B129" i="15"/>
  <c r="A129" i="15"/>
  <c r="U128" i="15" a="1"/>
  <c r="U128" i="15" s="1"/>
  <c r="T128" i="15"/>
  <c r="R128" i="15"/>
  <c r="P128" i="15"/>
  <c r="N128" i="15"/>
  <c r="F128" i="15"/>
  <c r="D128" i="15"/>
  <c r="C128" i="15"/>
  <c r="B128" i="15"/>
  <c r="A128" i="15"/>
  <c r="U127" i="15" a="1"/>
  <c r="U127" i="15" s="1"/>
  <c r="T127" i="15"/>
  <c r="R127" i="15"/>
  <c r="P127" i="15"/>
  <c r="N127" i="15"/>
  <c r="F127" i="15"/>
  <c r="D127" i="15"/>
  <c r="C127" i="15"/>
  <c r="B127" i="15"/>
  <c r="A127" i="15"/>
  <c r="U126" i="15" a="1"/>
  <c r="U126" i="15" s="1"/>
  <c r="T126" i="15"/>
  <c r="R126" i="15"/>
  <c r="P126" i="15"/>
  <c r="N126" i="15"/>
  <c r="F126" i="15"/>
  <c r="D126" i="15"/>
  <c r="B126" i="15"/>
  <c r="A126" i="15"/>
  <c r="U125" i="15" a="1"/>
  <c r="U125" i="15" s="1"/>
  <c r="T125" i="15"/>
  <c r="R125" i="15"/>
  <c r="P125" i="15"/>
  <c r="N125" i="15"/>
  <c r="F125" i="15"/>
  <c r="D125" i="15"/>
  <c r="C125" i="15"/>
  <c r="B125" i="15"/>
  <c r="A125" i="15"/>
  <c r="U124" i="15" a="1"/>
  <c r="U124" i="15" s="1"/>
  <c r="T124" i="15"/>
  <c r="R124" i="15"/>
  <c r="P124" i="15"/>
  <c r="N124" i="15"/>
  <c r="F124" i="15"/>
  <c r="D124" i="15"/>
  <c r="C124" i="15"/>
  <c r="B124" i="15"/>
  <c r="A124" i="15"/>
  <c r="U123" i="15" a="1"/>
  <c r="U123" i="15" s="1"/>
  <c r="T123" i="15"/>
  <c r="R123" i="15"/>
  <c r="P123" i="15"/>
  <c r="N123" i="15"/>
  <c r="F123" i="15"/>
  <c r="D123" i="15"/>
  <c r="C123" i="15"/>
  <c r="B123" i="15"/>
  <c r="A123" i="15"/>
  <c r="U122" i="15" a="1"/>
  <c r="U122" i="15" s="1"/>
  <c r="T122" i="15"/>
  <c r="R122" i="15"/>
  <c r="P122" i="15"/>
  <c r="N122" i="15"/>
  <c r="F122" i="15"/>
  <c r="D122" i="15"/>
  <c r="C122" i="15"/>
  <c r="B122" i="15"/>
  <c r="A122" i="15"/>
  <c r="U121" i="15" a="1"/>
  <c r="U121" i="15" s="1"/>
  <c r="T121" i="15"/>
  <c r="R121" i="15"/>
  <c r="P121" i="15"/>
  <c r="N121" i="15"/>
  <c r="F121" i="15"/>
  <c r="D121" i="15"/>
  <c r="C121" i="15"/>
  <c r="B121" i="15"/>
  <c r="A121" i="15"/>
  <c r="U120" i="15" a="1"/>
  <c r="U120" i="15" s="1"/>
  <c r="T120" i="15"/>
  <c r="R120" i="15"/>
  <c r="P120" i="15"/>
  <c r="N120" i="15"/>
  <c r="F120" i="15"/>
  <c r="D120" i="15"/>
  <c r="C120" i="15"/>
  <c r="B120" i="15"/>
  <c r="A120" i="15"/>
  <c r="U119" i="15" a="1"/>
  <c r="U119" i="15" s="1"/>
  <c r="T119" i="15"/>
  <c r="R119" i="15"/>
  <c r="P119" i="15"/>
  <c r="N119" i="15"/>
  <c r="F119" i="15"/>
  <c r="D119" i="15"/>
  <c r="C119" i="15"/>
  <c r="B119" i="15"/>
  <c r="A119" i="15"/>
  <c r="U118" i="15" a="1"/>
  <c r="U118" i="15" s="1"/>
  <c r="T118" i="15"/>
  <c r="R118" i="15"/>
  <c r="P118" i="15"/>
  <c r="N118" i="15"/>
  <c r="F118" i="15"/>
  <c r="D118" i="15"/>
  <c r="B118" i="15"/>
  <c r="A118" i="15"/>
  <c r="U117" i="15" a="1"/>
  <c r="U117" i="15" s="1"/>
  <c r="T117" i="15"/>
  <c r="R117" i="15"/>
  <c r="P117" i="15"/>
  <c r="N117" i="15"/>
  <c r="F117" i="15"/>
  <c r="D117" i="15"/>
  <c r="C117" i="15"/>
  <c r="B117" i="15"/>
  <c r="A117" i="15"/>
  <c r="U116" i="15" a="1"/>
  <c r="U116" i="15" s="1"/>
  <c r="T116" i="15"/>
  <c r="R116" i="15"/>
  <c r="P116" i="15"/>
  <c r="N116" i="15"/>
  <c r="F116" i="15"/>
  <c r="D116" i="15"/>
  <c r="B116" i="15"/>
  <c r="A116" i="15"/>
  <c r="U115" i="15" a="1"/>
  <c r="U115" i="15" s="1"/>
  <c r="T115" i="15"/>
  <c r="R115" i="15"/>
  <c r="P115" i="15"/>
  <c r="N115" i="15"/>
  <c r="F115" i="15"/>
  <c r="D115" i="15"/>
  <c r="C115" i="15"/>
  <c r="B115" i="15"/>
  <c r="A115" i="15"/>
  <c r="U114" i="15" a="1"/>
  <c r="U114" i="15" s="1"/>
  <c r="T114" i="15"/>
  <c r="R114" i="15"/>
  <c r="P114" i="15"/>
  <c r="N114" i="15"/>
  <c r="F114" i="15"/>
  <c r="D114" i="15"/>
  <c r="C114" i="15"/>
  <c r="B114" i="15"/>
  <c r="A114" i="15"/>
  <c r="U113" i="15" a="1"/>
  <c r="U113" i="15" s="1"/>
  <c r="T113" i="15"/>
  <c r="R113" i="15"/>
  <c r="P113" i="15"/>
  <c r="N113" i="15"/>
  <c r="F113" i="15"/>
  <c r="D113" i="15"/>
  <c r="C113" i="15"/>
  <c r="B113" i="15"/>
  <c r="A113" i="15"/>
  <c r="U112" i="15" a="1"/>
  <c r="U112" i="15" s="1"/>
  <c r="T112" i="15"/>
  <c r="R112" i="15"/>
  <c r="P112" i="15"/>
  <c r="N112" i="15"/>
  <c r="F112" i="15"/>
  <c r="D112" i="15"/>
  <c r="C112" i="15"/>
  <c r="B112" i="15"/>
  <c r="A112" i="15"/>
  <c r="U111" i="15" a="1"/>
  <c r="U111" i="15" s="1"/>
  <c r="T111" i="15"/>
  <c r="R111" i="15"/>
  <c r="P111" i="15"/>
  <c r="N111" i="15"/>
  <c r="F111" i="15"/>
  <c r="D111" i="15"/>
  <c r="C111" i="15"/>
  <c r="B111" i="15"/>
  <c r="A111" i="15"/>
  <c r="U110" i="15" a="1"/>
  <c r="U110" i="15" s="1"/>
  <c r="T110" i="15"/>
  <c r="R110" i="15"/>
  <c r="P110" i="15"/>
  <c r="N110" i="15"/>
  <c r="F110" i="15"/>
  <c r="D110" i="15"/>
  <c r="B110" i="15"/>
  <c r="A110" i="15"/>
  <c r="U109" i="15" a="1"/>
  <c r="U109" i="15" s="1"/>
  <c r="T109" i="15"/>
  <c r="R109" i="15"/>
  <c r="P109" i="15"/>
  <c r="N109" i="15"/>
  <c r="F109" i="15"/>
  <c r="D109" i="15"/>
  <c r="C109" i="15"/>
  <c r="B109" i="15"/>
  <c r="A109" i="15"/>
  <c r="U108" i="15" a="1"/>
  <c r="U108" i="15" s="1"/>
  <c r="T108" i="15"/>
  <c r="R108" i="15"/>
  <c r="P108" i="15"/>
  <c r="N108" i="15"/>
  <c r="F108" i="15"/>
  <c r="D108" i="15"/>
  <c r="C108" i="15"/>
  <c r="B108" i="15"/>
  <c r="A108" i="15"/>
  <c r="U107" i="15" a="1"/>
  <c r="U107" i="15" s="1"/>
  <c r="T107" i="15"/>
  <c r="R107" i="15"/>
  <c r="P107" i="15"/>
  <c r="N107" i="15"/>
  <c r="F107" i="15"/>
  <c r="D107" i="15"/>
  <c r="C107" i="15"/>
  <c r="B107" i="15"/>
  <c r="A107" i="15"/>
  <c r="U106" i="15" a="1"/>
  <c r="U106" i="15" s="1"/>
  <c r="T106" i="15"/>
  <c r="R106" i="15"/>
  <c r="P106" i="15"/>
  <c r="N106" i="15"/>
  <c r="F106" i="15"/>
  <c r="D106" i="15"/>
  <c r="C106" i="15"/>
  <c r="B106" i="15"/>
  <c r="A106" i="15"/>
  <c r="U105" i="15" a="1"/>
  <c r="U105" i="15" s="1"/>
  <c r="T105" i="15"/>
  <c r="R105" i="15"/>
  <c r="P105" i="15"/>
  <c r="N105" i="15"/>
  <c r="F105" i="15"/>
  <c r="D105" i="15"/>
  <c r="C105" i="15"/>
  <c r="B105" i="15"/>
  <c r="A105" i="15"/>
  <c r="U104" i="15" a="1"/>
  <c r="U104" i="15" s="1"/>
  <c r="T104" i="15"/>
  <c r="R104" i="15"/>
  <c r="P104" i="15"/>
  <c r="N104" i="15"/>
  <c r="F104" i="15"/>
  <c r="D104" i="15"/>
  <c r="C104" i="15"/>
  <c r="B104" i="15"/>
  <c r="A104" i="15"/>
  <c r="U103" i="15" a="1"/>
  <c r="U103" i="15" s="1"/>
  <c r="T103" i="15"/>
  <c r="R103" i="15"/>
  <c r="P103" i="15"/>
  <c r="N103" i="15"/>
  <c r="F103" i="15"/>
  <c r="D103" i="15"/>
  <c r="C103" i="15"/>
  <c r="B103" i="15"/>
  <c r="A103" i="15"/>
  <c r="U102" i="15" a="1"/>
  <c r="U102" i="15" s="1"/>
  <c r="T102" i="15"/>
  <c r="R102" i="15"/>
  <c r="P102" i="15"/>
  <c r="N102" i="15"/>
  <c r="F102" i="15"/>
  <c r="D102" i="15"/>
  <c r="B102" i="15"/>
  <c r="A102" i="15"/>
  <c r="U101" i="15" a="1"/>
  <c r="U101" i="15" s="1"/>
  <c r="T101" i="15"/>
  <c r="R101" i="15"/>
  <c r="P101" i="15"/>
  <c r="N101" i="15"/>
  <c r="F101" i="15"/>
  <c r="D101" i="15"/>
  <c r="C101" i="15"/>
  <c r="B101" i="15"/>
  <c r="A101" i="15"/>
  <c r="U100" i="15" a="1"/>
  <c r="U100" i="15" s="1"/>
  <c r="T100" i="15"/>
  <c r="R100" i="15"/>
  <c r="P100" i="15"/>
  <c r="N100" i="15"/>
  <c r="F100" i="15"/>
  <c r="D100" i="15"/>
  <c r="C100" i="15"/>
  <c r="B100" i="15"/>
  <c r="A100" i="15"/>
  <c r="U99" i="15" a="1"/>
  <c r="U99" i="15" s="1"/>
  <c r="T99" i="15"/>
  <c r="R99" i="15"/>
  <c r="P99" i="15"/>
  <c r="N99" i="15"/>
  <c r="F99" i="15"/>
  <c r="D99" i="15"/>
  <c r="C99" i="15"/>
  <c r="B99" i="15"/>
  <c r="A99" i="15"/>
  <c r="U98" i="15" a="1"/>
  <c r="U98" i="15" s="1"/>
  <c r="T98" i="15"/>
  <c r="R98" i="15"/>
  <c r="P98" i="15"/>
  <c r="N98" i="15"/>
  <c r="F98" i="15"/>
  <c r="D98" i="15"/>
  <c r="C98" i="15"/>
  <c r="B98" i="15"/>
  <c r="A98" i="15"/>
  <c r="U97" i="15" a="1"/>
  <c r="U97" i="15" s="1"/>
  <c r="T97" i="15"/>
  <c r="R97" i="15"/>
  <c r="P97" i="15"/>
  <c r="N97" i="15"/>
  <c r="F97" i="15"/>
  <c r="D97" i="15"/>
  <c r="C97" i="15"/>
  <c r="B97" i="15"/>
  <c r="A97" i="15"/>
  <c r="U96" i="15" a="1"/>
  <c r="U96" i="15" s="1"/>
  <c r="T96" i="15"/>
  <c r="R96" i="15"/>
  <c r="P96" i="15"/>
  <c r="N96" i="15"/>
  <c r="F96" i="15"/>
  <c r="D96" i="15"/>
  <c r="C96" i="15"/>
  <c r="B96" i="15"/>
  <c r="A96" i="15"/>
  <c r="U95" i="15" a="1"/>
  <c r="U95" i="15" s="1"/>
  <c r="T95" i="15"/>
  <c r="R95" i="15"/>
  <c r="P95" i="15"/>
  <c r="N95" i="15"/>
  <c r="F95" i="15"/>
  <c r="D95" i="15"/>
  <c r="C95" i="15"/>
  <c r="B95" i="15"/>
  <c r="A95" i="15"/>
  <c r="U94" i="15" a="1"/>
  <c r="U94" i="15" s="1"/>
  <c r="T94" i="15"/>
  <c r="R94" i="15"/>
  <c r="P94" i="15"/>
  <c r="N94" i="15"/>
  <c r="F94" i="15"/>
  <c r="D94" i="15"/>
  <c r="B94" i="15"/>
  <c r="A94" i="15"/>
  <c r="U93" i="15" a="1"/>
  <c r="U93" i="15" s="1"/>
  <c r="T93" i="15"/>
  <c r="R93" i="15"/>
  <c r="P93" i="15"/>
  <c r="N93" i="15"/>
  <c r="F93" i="15"/>
  <c r="D93" i="15"/>
  <c r="C93" i="15"/>
  <c r="B93" i="15"/>
  <c r="A93" i="15"/>
  <c r="U92" i="15" a="1"/>
  <c r="U92" i="15" s="1"/>
  <c r="T92" i="15"/>
  <c r="R92" i="15"/>
  <c r="P92" i="15"/>
  <c r="N92" i="15"/>
  <c r="F92" i="15"/>
  <c r="D92" i="15"/>
  <c r="C92" i="15"/>
  <c r="B92" i="15"/>
  <c r="A92" i="15"/>
  <c r="U91" i="15" a="1"/>
  <c r="U91" i="15" s="1"/>
  <c r="T91" i="15"/>
  <c r="R91" i="15"/>
  <c r="P91" i="15"/>
  <c r="N91" i="15"/>
  <c r="F91" i="15"/>
  <c r="D91" i="15"/>
  <c r="C91" i="15"/>
  <c r="B91" i="15"/>
  <c r="A91" i="15"/>
  <c r="U90" i="15" a="1"/>
  <c r="U90" i="15" s="1"/>
  <c r="T90" i="15"/>
  <c r="R90" i="15"/>
  <c r="P90" i="15"/>
  <c r="N90" i="15"/>
  <c r="F90" i="15"/>
  <c r="D90" i="15"/>
  <c r="C90" i="15"/>
  <c r="B90" i="15"/>
  <c r="A90" i="15"/>
  <c r="U89" i="15" a="1"/>
  <c r="U89" i="15" s="1"/>
  <c r="T89" i="15"/>
  <c r="R89" i="15"/>
  <c r="P89" i="15"/>
  <c r="N89" i="15"/>
  <c r="F89" i="15"/>
  <c r="D89" i="15"/>
  <c r="C89" i="15"/>
  <c r="B89" i="15"/>
  <c r="A89" i="15"/>
  <c r="U88" i="15" a="1"/>
  <c r="U88" i="15" s="1"/>
  <c r="T88" i="15"/>
  <c r="R88" i="15"/>
  <c r="P88" i="15"/>
  <c r="N88" i="15"/>
  <c r="F88" i="15"/>
  <c r="D88" i="15"/>
  <c r="C88" i="15"/>
  <c r="B88" i="15"/>
  <c r="A88" i="15"/>
  <c r="U87" i="15" a="1"/>
  <c r="U87" i="15" s="1"/>
  <c r="T87" i="15"/>
  <c r="R87" i="15"/>
  <c r="P87" i="15"/>
  <c r="N87" i="15"/>
  <c r="F87" i="15"/>
  <c r="D87" i="15"/>
  <c r="C87" i="15"/>
  <c r="B87" i="15"/>
  <c r="A87" i="15"/>
  <c r="U86" i="15" a="1"/>
  <c r="U86" i="15" s="1"/>
  <c r="T86" i="15"/>
  <c r="R86" i="15"/>
  <c r="P86" i="15"/>
  <c r="N86" i="15"/>
  <c r="F86" i="15"/>
  <c r="D86" i="15"/>
  <c r="B86" i="15"/>
  <c r="A86" i="15"/>
  <c r="U85" i="15" a="1"/>
  <c r="U85" i="15" s="1"/>
  <c r="T85" i="15"/>
  <c r="R85" i="15"/>
  <c r="P85" i="15"/>
  <c r="N85" i="15"/>
  <c r="F85" i="15"/>
  <c r="D85" i="15"/>
  <c r="C85" i="15"/>
  <c r="B85" i="15"/>
  <c r="A85" i="15"/>
  <c r="U84" i="15" a="1"/>
  <c r="U84" i="15" s="1"/>
  <c r="T84" i="15"/>
  <c r="R84" i="15"/>
  <c r="P84" i="15"/>
  <c r="N84" i="15"/>
  <c r="F84" i="15"/>
  <c r="D84" i="15"/>
  <c r="C84" i="15"/>
  <c r="B84" i="15"/>
  <c r="A84" i="15"/>
  <c r="U83" i="15" a="1"/>
  <c r="U83" i="15" s="1"/>
  <c r="T83" i="15"/>
  <c r="R83" i="15"/>
  <c r="P83" i="15"/>
  <c r="N83" i="15"/>
  <c r="F83" i="15"/>
  <c r="D83" i="15"/>
  <c r="C83" i="15"/>
  <c r="B83" i="15"/>
  <c r="A83" i="15"/>
  <c r="U82" i="15" a="1"/>
  <c r="U82" i="15" s="1"/>
  <c r="T82" i="15"/>
  <c r="R82" i="15"/>
  <c r="P82" i="15"/>
  <c r="N82" i="15"/>
  <c r="F82" i="15"/>
  <c r="D82" i="15"/>
  <c r="C82" i="15"/>
  <c r="B82" i="15"/>
  <c r="A82" i="15"/>
  <c r="U81" i="15" a="1"/>
  <c r="U81" i="15" s="1"/>
  <c r="T81" i="15"/>
  <c r="R81" i="15"/>
  <c r="P81" i="15"/>
  <c r="N81" i="15"/>
  <c r="F81" i="15"/>
  <c r="D81" i="15"/>
  <c r="C81" i="15"/>
  <c r="B81" i="15"/>
  <c r="A81" i="15"/>
  <c r="U80" i="15" a="1"/>
  <c r="U80" i="15" s="1"/>
  <c r="T80" i="15"/>
  <c r="R80" i="15"/>
  <c r="P80" i="15"/>
  <c r="N80" i="15"/>
  <c r="F80" i="15"/>
  <c r="D80" i="15"/>
  <c r="C80" i="15"/>
  <c r="B80" i="15"/>
  <c r="A80" i="15"/>
  <c r="U79" i="15" a="1"/>
  <c r="U79" i="15" s="1"/>
  <c r="T79" i="15"/>
  <c r="R79" i="15"/>
  <c r="P79" i="15"/>
  <c r="N79" i="15"/>
  <c r="F79" i="15"/>
  <c r="D79" i="15"/>
  <c r="C79" i="15"/>
  <c r="B79" i="15"/>
  <c r="A79" i="15"/>
  <c r="U78" i="15" a="1"/>
  <c r="U78" i="15" s="1"/>
  <c r="T78" i="15"/>
  <c r="R78" i="15"/>
  <c r="P78" i="15"/>
  <c r="N78" i="15"/>
  <c r="F78" i="15"/>
  <c r="D78" i="15"/>
  <c r="B78" i="15"/>
  <c r="A78" i="15"/>
  <c r="U77" i="15" a="1"/>
  <c r="U77" i="15" s="1"/>
  <c r="T77" i="15"/>
  <c r="R77" i="15"/>
  <c r="P77" i="15"/>
  <c r="N77" i="15"/>
  <c r="F77" i="15"/>
  <c r="D77" i="15"/>
  <c r="C77" i="15"/>
  <c r="B77" i="15"/>
  <c r="A77" i="15"/>
  <c r="U76" i="15" a="1"/>
  <c r="U76" i="15" s="1"/>
  <c r="T76" i="15"/>
  <c r="R76" i="15"/>
  <c r="P76" i="15"/>
  <c r="N76" i="15"/>
  <c r="F76" i="15"/>
  <c r="D76" i="15"/>
  <c r="B76" i="15"/>
  <c r="A76" i="15"/>
  <c r="U75" i="15" a="1"/>
  <c r="U75" i="15" s="1"/>
  <c r="T75" i="15"/>
  <c r="R75" i="15"/>
  <c r="P75" i="15"/>
  <c r="N75" i="15"/>
  <c r="F75" i="15"/>
  <c r="D75" i="15"/>
  <c r="C75" i="15"/>
  <c r="B75" i="15"/>
  <c r="A75" i="15"/>
  <c r="U74" i="15" a="1"/>
  <c r="U74" i="15" s="1"/>
  <c r="T74" i="15"/>
  <c r="R74" i="15"/>
  <c r="P74" i="15"/>
  <c r="N74" i="15"/>
  <c r="F74" i="15"/>
  <c r="D74" i="15"/>
  <c r="C74" i="15"/>
  <c r="B74" i="15"/>
  <c r="A74" i="15"/>
  <c r="U73" i="15" a="1"/>
  <c r="U73" i="15" s="1"/>
  <c r="T73" i="15"/>
  <c r="R73" i="15"/>
  <c r="P73" i="15"/>
  <c r="N73" i="15"/>
  <c r="F73" i="15"/>
  <c r="D73" i="15"/>
  <c r="C73" i="15"/>
  <c r="B73" i="15"/>
  <c r="A73" i="15"/>
  <c r="U72" i="15" a="1"/>
  <c r="U72" i="15" s="1"/>
  <c r="T72" i="15"/>
  <c r="R72" i="15"/>
  <c r="P72" i="15"/>
  <c r="N72" i="15"/>
  <c r="F72" i="15"/>
  <c r="D72" i="15"/>
  <c r="C72" i="15"/>
  <c r="B72" i="15"/>
  <c r="A72" i="15"/>
  <c r="U71" i="15" a="1"/>
  <c r="U71" i="15" s="1"/>
  <c r="T71" i="15"/>
  <c r="R71" i="15"/>
  <c r="P71" i="15"/>
  <c r="N71" i="15"/>
  <c r="F71" i="15"/>
  <c r="D71" i="15"/>
  <c r="C71" i="15"/>
  <c r="B71" i="15"/>
  <c r="A71" i="15"/>
  <c r="U70" i="15" a="1"/>
  <c r="U70" i="15" s="1"/>
  <c r="T70" i="15"/>
  <c r="R70" i="15"/>
  <c r="P70" i="15"/>
  <c r="N70" i="15"/>
  <c r="F70" i="15"/>
  <c r="D70" i="15"/>
  <c r="B70" i="15"/>
  <c r="A70" i="15"/>
  <c r="U69" i="15" a="1"/>
  <c r="U69" i="15" s="1"/>
  <c r="T69" i="15"/>
  <c r="R69" i="15"/>
  <c r="P69" i="15"/>
  <c r="N69" i="15"/>
  <c r="F69" i="15"/>
  <c r="D69" i="15"/>
  <c r="C69" i="15"/>
  <c r="B69" i="15"/>
  <c r="A69" i="15"/>
  <c r="U68" i="15" a="1"/>
  <c r="U68" i="15" s="1"/>
  <c r="T68" i="15"/>
  <c r="R68" i="15"/>
  <c r="P68" i="15"/>
  <c r="N68" i="15"/>
  <c r="F68" i="15"/>
  <c r="D68" i="15"/>
  <c r="B68" i="15"/>
  <c r="A68" i="15"/>
  <c r="U67" i="15" a="1"/>
  <c r="U67" i="15" s="1"/>
  <c r="T67" i="15"/>
  <c r="R67" i="15"/>
  <c r="P67" i="15"/>
  <c r="N67" i="15"/>
  <c r="F67" i="15"/>
  <c r="D67" i="15"/>
  <c r="C67" i="15"/>
  <c r="B67" i="15"/>
  <c r="A67" i="15"/>
  <c r="U66" i="15" a="1"/>
  <c r="U66" i="15" s="1"/>
  <c r="T66" i="15"/>
  <c r="R66" i="15"/>
  <c r="P66" i="15"/>
  <c r="N66" i="15"/>
  <c r="F66" i="15"/>
  <c r="D66" i="15"/>
  <c r="C66" i="15"/>
  <c r="B66" i="15"/>
  <c r="A66" i="15"/>
  <c r="U65" i="15" a="1"/>
  <c r="U65" i="15" s="1"/>
  <c r="T65" i="15"/>
  <c r="R65" i="15"/>
  <c r="P65" i="15"/>
  <c r="N65" i="15"/>
  <c r="F65" i="15"/>
  <c r="D65" i="15"/>
  <c r="C65" i="15"/>
  <c r="B65" i="15"/>
  <c r="A65" i="15"/>
  <c r="U64" i="15" a="1"/>
  <c r="U64" i="15" s="1"/>
  <c r="T64" i="15"/>
  <c r="R64" i="15"/>
  <c r="P64" i="15"/>
  <c r="N64" i="15"/>
  <c r="F64" i="15"/>
  <c r="D64" i="15"/>
  <c r="C64" i="15"/>
  <c r="B64" i="15"/>
  <c r="A64" i="15"/>
  <c r="U63" i="15" a="1"/>
  <c r="U63" i="15" s="1"/>
  <c r="T63" i="15"/>
  <c r="R63" i="15"/>
  <c r="P63" i="15"/>
  <c r="N63" i="15"/>
  <c r="F63" i="15"/>
  <c r="D63" i="15"/>
  <c r="C63" i="15"/>
  <c r="B63" i="15"/>
  <c r="A63" i="15"/>
  <c r="U62" i="15" a="1"/>
  <c r="U62" i="15" s="1"/>
  <c r="T62" i="15"/>
  <c r="R62" i="15"/>
  <c r="P62" i="15"/>
  <c r="N62" i="15"/>
  <c r="F62" i="15"/>
  <c r="D62" i="15"/>
  <c r="B62" i="15"/>
  <c r="A62" i="15"/>
  <c r="U61" i="15" a="1"/>
  <c r="U61" i="15" s="1"/>
  <c r="T61" i="15"/>
  <c r="R61" i="15"/>
  <c r="P61" i="15"/>
  <c r="N61" i="15"/>
  <c r="F61" i="15"/>
  <c r="D61" i="15"/>
  <c r="C61" i="15"/>
  <c r="B61" i="15"/>
  <c r="A61" i="15"/>
  <c r="U60" i="15" a="1"/>
  <c r="U60" i="15" s="1"/>
  <c r="T60" i="15"/>
  <c r="R60" i="15"/>
  <c r="P60" i="15"/>
  <c r="N60" i="15"/>
  <c r="F60" i="15"/>
  <c r="D60" i="15"/>
  <c r="B60" i="15"/>
  <c r="A60" i="15"/>
  <c r="U59" i="15" a="1"/>
  <c r="U59" i="15" s="1"/>
  <c r="T59" i="15"/>
  <c r="R59" i="15"/>
  <c r="P59" i="15"/>
  <c r="N59" i="15"/>
  <c r="F59" i="15"/>
  <c r="D59" i="15"/>
  <c r="C59" i="15"/>
  <c r="B59" i="15"/>
  <c r="A59" i="15"/>
  <c r="U58" i="15" a="1"/>
  <c r="U58" i="15" s="1"/>
  <c r="T58" i="15"/>
  <c r="R58" i="15"/>
  <c r="P58" i="15"/>
  <c r="N58" i="15"/>
  <c r="F58" i="15"/>
  <c r="D58" i="15"/>
  <c r="C58" i="15"/>
  <c r="B58" i="15"/>
  <c r="A58" i="15"/>
  <c r="U57" i="15" a="1"/>
  <c r="U57" i="15" s="1"/>
  <c r="T57" i="15"/>
  <c r="R57" i="15"/>
  <c r="P57" i="15"/>
  <c r="N57" i="15"/>
  <c r="F57" i="15"/>
  <c r="D57" i="15"/>
  <c r="C57" i="15"/>
  <c r="B57" i="15"/>
  <c r="A57" i="15"/>
  <c r="U56" i="15" a="1"/>
  <c r="U56" i="15" s="1"/>
  <c r="T56" i="15"/>
  <c r="R56" i="15"/>
  <c r="P56" i="15"/>
  <c r="N56" i="15"/>
  <c r="F56" i="15"/>
  <c r="D56" i="15"/>
  <c r="C56" i="15"/>
  <c r="B56" i="15"/>
  <c r="A56" i="15"/>
  <c r="U55" i="15" a="1"/>
  <c r="U55" i="15" s="1"/>
  <c r="T55" i="15"/>
  <c r="R55" i="15"/>
  <c r="P55" i="15"/>
  <c r="N55" i="15"/>
  <c r="F55" i="15"/>
  <c r="D55" i="15"/>
  <c r="C55" i="15"/>
  <c r="B55" i="15"/>
  <c r="A55" i="15"/>
  <c r="U54" i="15" a="1"/>
  <c r="U54" i="15" s="1"/>
  <c r="T54" i="15"/>
  <c r="R54" i="15"/>
  <c r="P54" i="15"/>
  <c r="N54" i="15"/>
  <c r="F54" i="15"/>
  <c r="D54" i="15"/>
  <c r="B54" i="15"/>
  <c r="A54" i="15"/>
  <c r="U53" i="15" a="1"/>
  <c r="U53" i="15" s="1"/>
  <c r="T53" i="15"/>
  <c r="R53" i="15"/>
  <c r="P53" i="15"/>
  <c r="N53" i="15"/>
  <c r="F53" i="15"/>
  <c r="D53" i="15"/>
  <c r="C53" i="15"/>
  <c r="B53" i="15"/>
  <c r="A53" i="15"/>
  <c r="U52" i="15" a="1"/>
  <c r="U52" i="15" s="1"/>
  <c r="T52" i="15"/>
  <c r="R52" i="15"/>
  <c r="P52" i="15"/>
  <c r="N52" i="15"/>
  <c r="F52" i="15"/>
  <c r="D52" i="15"/>
  <c r="B52" i="15"/>
  <c r="A52" i="15"/>
  <c r="U51" i="15" a="1"/>
  <c r="U51" i="15" s="1"/>
  <c r="T51" i="15"/>
  <c r="R51" i="15"/>
  <c r="P51" i="15"/>
  <c r="N51" i="15"/>
  <c r="F51" i="15"/>
  <c r="D51" i="15"/>
  <c r="C51" i="15"/>
  <c r="B51" i="15"/>
  <c r="A51" i="15"/>
  <c r="U50" i="15" a="1"/>
  <c r="U50" i="15" s="1"/>
  <c r="T50" i="15"/>
  <c r="R50" i="15"/>
  <c r="P50" i="15"/>
  <c r="N50" i="15"/>
  <c r="F50" i="15"/>
  <c r="D50" i="15"/>
  <c r="C50" i="15"/>
  <c r="B50" i="15"/>
  <c r="A50" i="15"/>
  <c r="U49" i="15" a="1"/>
  <c r="U49" i="15" s="1"/>
  <c r="T49" i="15"/>
  <c r="R49" i="15"/>
  <c r="P49" i="15"/>
  <c r="N49" i="15"/>
  <c r="F49" i="15"/>
  <c r="D49" i="15"/>
  <c r="C49" i="15"/>
  <c r="B49" i="15"/>
  <c r="A49" i="15"/>
  <c r="U48" i="15" a="1"/>
  <c r="U48" i="15" s="1"/>
  <c r="T48" i="15"/>
  <c r="R48" i="15"/>
  <c r="P48" i="15"/>
  <c r="N48" i="15"/>
  <c r="F48" i="15"/>
  <c r="D48" i="15"/>
  <c r="C48" i="15"/>
  <c r="B48" i="15"/>
  <c r="A48" i="15"/>
  <c r="U47" i="15" a="1"/>
  <c r="U47" i="15" s="1"/>
  <c r="T47" i="15"/>
  <c r="R47" i="15"/>
  <c r="P47" i="15"/>
  <c r="N47" i="15"/>
  <c r="F47" i="15"/>
  <c r="D47" i="15"/>
  <c r="C47" i="15"/>
  <c r="B47" i="15"/>
  <c r="A47" i="15"/>
  <c r="U46" i="15" a="1"/>
  <c r="U46" i="15" s="1"/>
  <c r="T46" i="15"/>
  <c r="R46" i="15"/>
  <c r="P46" i="15"/>
  <c r="N46" i="15"/>
  <c r="F46" i="15"/>
  <c r="D46" i="15"/>
  <c r="B46" i="15"/>
  <c r="A46" i="15"/>
  <c r="U45" i="15" a="1"/>
  <c r="U45" i="15" s="1"/>
  <c r="T45" i="15"/>
  <c r="R45" i="15"/>
  <c r="P45" i="15"/>
  <c r="N45" i="15"/>
  <c r="F45" i="15"/>
  <c r="D45" i="15"/>
  <c r="C45" i="15"/>
  <c r="B45" i="15"/>
  <c r="A45" i="15"/>
  <c r="U44" i="15" a="1"/>
  <c r="U44" i="15" s="1"/>
  <c r="T44" i="15"/>
  <c r="R44" i="15"/>
  <c r="P44" i="15"/>
  <c r="N44" i="15"/>
  <c r="F44" i="15"/>
  <c r="D44" i="15"/>
  <c r="B44" i="15"/>
  <c r="A44" i="15"/>
  <c r="U43" i="15" a="1"/>
  <c r="U43" i="15" s="1"/>
  <c r="T43" i="15"/>
  <c r="R43" i="15"/>
  <c r="P43" i="15"/>
  <c r="N43" i="15"/>
  <c r="F43" i="15"/>
  <c r="D43" i="15"/>
  <c r="C43" i="15"/>
  <c r="B43" i="15"/>
  <c r="A43" i="15"/>
  <c r="U42" i="15" a="1"/>
  <c r="U42" i="15" s="1"/>
  <c r="T42" i="15"/>
  <c r="R42" i="15"/>
  <c r="P42" i="15"/>
  <c r="N42" i="15"/>
  <c r="F42" i="15"/>
  <c r="D42" i="15"/>
  <c r="C42" i="15"/>
  <c r="B42" i="15"/>
  <c r="A42" i="15"/>
  <c r="U41" i="15" a="1"/>
  <c r="U41" i="15" s="1"/>
  <c r="T41" i="15"/>
  <c r="R41" i="15"/>
  <c r="P41" i="15"/>
  <c r="N41" i="15"/>
  <c r="F41" i="15"/>
  <c r="D41" i="15"/>
  <c r="C41" i="15"/>
  <c r="B41" i="15"/>
  <c r="A41" i="15"/>
  <c r="U40" i="15" a="1"/>
  <c r="U40" i="15" s="1"/>
  <c r="T40" i="15"/>
  <c r="R40" i="15"/>
  <c r="P40" i="15"/>
  <c r="N40" i="15"/>
  <c r="F40" i="15"/>
  <c r="D40" i="15"/>
  <c r="C40" i="15"/>
  <c r="B40" i="15"/>
  <c r="A40" i="15"/>
  <c r="U39" i="15" a="1"/>
  <c r="U39" i="15" s="1"/>
  <c r="T39" i="15"/>
  <c r="R39" i="15"/>
  <c r="P39" i="15"/>
  <c r="N39" i="15"/>
  <c r="F39" i="15"/>
  <c r="D39" i="15"/>
  <c r="C39" i="15"/>
  <c r="B39" i="15"/>
  <c r="A39" i="15"/>
  <c r="U38" i="15" a="1"/>
  <c r="U38" i="15" s="1"/>
  <c r="T38" i="15"/>
  <c r="R38" i="15"/>
  <c r="P38" i="15"/>
  <c r="N38" i="15"/>
  <c r="F38" i="15"/>
  <c r="D38" i="15"/>
  <c r="B38" i="15"/>
  <c r="A38" i="15"/>
  <c r="U37" i="15" a="1"/>
  <c r="U37" i="15" s="1"/>
  <c r="T37" i="15"/>
  <c r="R37" i="15"/>
  <c r="P37" i="15"/>
  <c r="N37" i="15"/>
  <c r="F37" i="15"/>
  <c r="D37" i="15"/>
  <c r="C37" i="15"/>
  <c r="B37" i="15"/>
  <c r="A37" i="15"/>
  <c r="U36" i="15" a="1"/>
  <c r="U36" i="15" s="1"/>
  <c r="T36" i="15"/>
  <c r="R36" i="15"/>
  <c r="P36" i="15"/>
  <c r="N36" i="15"/>
  <c r="F36" i="15"/>
  <c r="D36" i="15"/>
  <c r="B36" i="15"/>
  <c r="A36" i="15"/>
  <c r="U35" i="15" a="1"/>
  <c r="U35" i="15" s="1"/>
  <c r="T35" i="15"/>
  <c r="R35" i="15"/>
  <c r="P35" i="15"/>
  <c r="N35" i="15"/>
  <c r="F35" i="15"/>
  <c r="D35" i="15"/>
  <c r="C35" i="15"/>
  <c r="B35" i="15"/>
  <c r="A35" i="15"/>
  <c r="U34" i="15" a="1"/>
  <c r="U34" i="15" s="1"/>
  <c r="T34" i="15"/>
  <c r="R34" i="15"/>
  <c r="P34" i="15"/>
  <c r="N34" i="15"/>
  <c r="F34" i="15"/>
  <c r="D34" i="15"/>
  <c r="C34" i="15"/>
  <c r="B34" i="15"/>
  <c r="A34" i="15"/>
  <c r="U33" i="15" a="1"/>
  <c r="U33" i="15" s="1"/>
  <c r="T33" i="15"/>
  <c r="R33" i="15"/>
  <c r="P33" i="15"/>
  <c r="N33" i="15"/>
  <c r="F33" i="15"/>
  <c r="D33" i="15"/>
  <c r="C33" i="15"/>
  <c r="B33" i="15"/>
  <c r="A33" i="15"/>
  <c r="U32" i="15" a="1"/>
  <c r="U32" i="15" s="1"/>
  <c r="T32" i="15"/>
  <c r="R32" i="15"/>
  <c r="P32" i="15"/>
  <c r="N32" i="15"/>
  <c r="F32" i="15"/>
  <c r="D32" i="15"/>
  <c r="C32" i="15"/>
  <c r="B32" i="15"/>
  <c r="A32" i="15"/>
  <c r="U31" i="15" a="1"/>
  <c r="U31" i="15" s="1"/>
  <c r="T31" i="15"/>
  <c r="R31" i="15"/>
  <c r="P31" i="15"/>
  <c r="N31" i="15"/>
  <c r="F31" i="15"/>
  <c r="D31" i="15"/>
  <c r="C31" i="15"/>
  <c r="B31" i="15"/>
  <c r="A31" i="15"/>
  <c r="U30" i="15" a="1"/>
  <c r="U30" i="15" s="1"/>
  <c r="T30" i="15"/>
  <c r="R30" i="15"/>
  <c r="P30" i="15"/>
  <c r="N30" i="15"/>
  <c r="F30" i="15"/>
  <c r="D30" i="15"/>
  <c r="B30" i="15"/>
  <c r="A30" i="15"/>
  <c r="U29" i="15" a="1"/>
  <c r="U29" i="15" s="1"/>
  <c r="T29" i="15"/>
  <c r="R29" i="15"/>
  <c r="P29" i="15"/>
  <c r="N29" i="15"/>
  <c r="F29" i="15"/>
  <c r="D29" i="15"/>
  <c r="C29" i="15"/>
  <c r="B29" i="15"/>
  <c r="A29" i="15"/>
  <c r="U28" i="15" a="1"/>
  <c r="U28" i="15" s="1"/>
  <c r="T28" i="15"/>
  <c r="R28" i="15"/>
  <c r="P28" i="15"/>
  <c r="N28" i="15"/>
  <c r="F28" i="15"/>
  <c r="D28" i="15"/>
  <c r="C28" i="15"/>
  <c r="B28" i="15"/>
  <c r="A28" i="15"/>
  <c r="U27" i="15" a="1"/>
  <c r="U27" i="15" s="1"/>
  <c r="T27" i="15"/>
  <c r="R27" i="15"/>
  <c r="P27" i="15"/>
  <c r="N27" i="15"/>
  <c r="F27" i="15"/>
  <c r="D27" i="15"/>
  <c r="C27" i="15"/>
  <c r="B27" i="15"/>
  <c r="A27" i="15"/>
  <c r="U26" i="15" a="1"/>
  <c r="U26" i="15" s="1"/>
  <c r="T26" i="15"/>
  <c r="R26" i="15"/>
  <c r="P26" i="15"/>
  <c r="N26" i="15"/>
  <c r="F26" i="15"/>
  <c r="D26" i="15"/>
  <c r="C26" i="15"/>
  <c r="B26" i="15"/>
  <c r="A26" i="15"/>
  <c r="U25" i="15" a="1"/>
  <c r="U25" i="15" s="1"/>
  <c r="T25" i="15"/>
  <c r="R25" i="15"/>
  <c r="P25" i="15"/>
  <c r="N25" i="15"/>
  <c r="F25" i="15"/>
  <c r="D25" i="15"/>
  <c r="C25" i="15"/>
  <c r="B25" i="15"/>
  <c r="A25" i="15"/>
  <c r="U24" i="15" a="1"/>
  <c r="U24" i="15" s="1"/>
  <c r="T24" i="15"/>
  <c r="R24" i="15"/>
  <c r="P24" i="15"/>
  <c r="N24" i="15"/>
  <c r="F24" i="15"/>
  <c r="D24" i="15"/>
  <c r="C24" i="15"/>
  <c r="B24" i="15"/>
  <c r="A24" i="15"/>
  <c r="U23" i="15" a="1"/>
  <c r="U23" i="15" s="1"/>
  <c r="T23" i="15"/>
  <c r="R23" i="15"/>
  <c r="P23" i="15"/>
  <c r="N23" i="15"/>
  <c r="F23" i="15"/>
  <c r="D23" i="15"/>
  <c r="C23" i="15"/>
  <c r="B23" i="15"/>
  <c r="A23" i="15"/>
  <c r="U22" i="15" a="1"/>
  <c r="U22" i="15" s="1"/>
  <c r="T22" i="15"/>
  <c r="R22" i="15"/>
  <c r="P22" i="15"/>
  <c r="N22" i="15"/>
  <c r="F22" i="15"/>
  <c r="D22" i="15"/>
  <c r="B22" i="15"/>
  <c r="A22" i="15"/>
  <c r="U21" i="15" a="1"/>
  <c r="U21" i="15" s="1"/>
  <c r="T21" i="15"/>
  <c r="R21" i="15"/>
  <c r="P21" i="15"/>
  <c r="N21" i="15"/>
  <c r="F21" i="15"/>
  <c r="D21" i="15"/>
  <c r="C21" i="15"/>
  <c r="B21" i="15"/>
  <c r="A21" i="15"/>
  <c r="U20" i="15" a="1"/>
  <c r="U20" i="15" s="1"/>
  <c r="T20" i="15"/>
  <c r="R20" i="15"/>
  <c r="P20" i="15"/>
  <c r="N20" i="15"/>
  <c r="F20" i="15"/>
  <c r="D20" i="15"/>
  <c r="C20" i="15"/>
  <c r="B20" i="15"/>
  <c r="A20" i="15"/>
  <c r="U19" i="15" a="1"/>
  <c r="U19" i="15" s="1"/>
  <c r="T19" i="15"/>
  <c r="R19" i="15"/>
  <c r="P19" i="15"/>
  <c r="N19" i="15"/>
  <c r="F19" i="15"/>
  <c r="D19" i="15"/>
  <c r="C19" i="15"/>
  <c r="B19" i="15"/>
  <c r="A19" i="15"/>
  <c r="U18" i="15" a="1"/>
  <c r="U18" i="15" s="1"/>
  <c r="T18" i="15"/>
  <c r="R18" i="15"/>
  <c r="P18" i="15"/>
  <c r="N18" i="15"/>
  <c r="F18" i="15"/>
  <c r="D18" i="15"/>
  <c r="C18" i="15"/>
  <c r="B18" i="15"/>
  <c r="A18" i="15"/>
  <c r="U17" i="15" a="1"/>
  <c r="U17" i="15" s="1"/>
  <c r="T17" i="15"/>
  <c r="R17" i="15"/>
  <c r="P17" i="15"/>
  <c r="N17" i="15"/>
  <c r="F17" i="15"/>
  <c r="D17" i="15"/>
  <c r="C17" i="15"/>
  <c r="B17" i="15"/>
  <c r="A17" i="15"/>
  <c r="U16" i="15" a="1"/>
  <c r="U16" i="15" s="1"/>
  <c r="T16" i="15"/>
  <c r="R16" i="15"/>
  <c r="P16" i="15"/>
  <c r="N16" i="15"/>
  <c r="F16" i="15"/>
  <c r="D16" i="15"/>
  <c r="C16" i="15"/>
  <c r="B16" i="15"/>
  <c r="A16" i="15"/>
  <c r="U15" i="15" a="1"/>
  <c r="U15" i="15" s="1"/>
  <c r="T15" i="15"/>
  <c r="R15" i="15"/>
  <c r="P15" i="15"/>
  <c r="N15" i="15"/>
  <c r="F15" i="15"/>
  <c r="D15" i="15"/>
  <c r="C15" i="15"/>
  <c r="B15" i="15"/>
  <c r="A15" i="15"/>
  <c r="U14" i="15" a="1"/>
  <c r="U14" i="15" s="1"/>
  <c r="T14" i="15"/>
  <c r="R14" i="15"/>
  <c r="P14" i="15"/>
  <c r="N14" i="15"/>
  <c r="F14" i="15"/>
  <c r="D14" i="15"/>
  <c r="B14" i="15"/>
  <c r="A14" i="15"/>
  <c r="U13" i="15" a="1"/>
  <c r="U13" i="15" s="1"/>
  <c r="T13" i="15"/>
  <c r="R13" i="15"/>
  <c r="P13" i="15"/>
  <c r="N13" i="15"/>
  <c r="F13" i="15"/>
  <c r="D13" i="15"/>
  <c r="C13" i="15"/>
  <c r="B13" i="15"/>
  <c r="A13" i="15"/>
  <c r="U12" i="15" a="1"/>
  <c r="U12" i="15" s="1"/>
  <c r="T12" i="15"/>
  <c r="R12" i="15"/>
  <c r="P12" i="15"/>
  <c r="N12" i="15"/>
  <c r="F12" i="15"/>
  <c r="D12" i="15"/>
  <c r="B12" i="15"/>
  <c r="A12" i="15"/>
  <c r="U11" i="15" a="1"/>
  <c r="U11" i="15" s="1"/>
  <c r="T11" i="15"/>
  <c r="R11" i="15"/>
  <c r="P11" i="15"/>
  <c r="N11" i="15"/>
  <c r="F11" i="15"/>
  <c r="D11" i="15"/>
  <c r="B11" i="15"/>
  <c r="A11" i="15"/>
  <c r="U10" i="15" a="1"/>
  <c r="U10" i="15" s="1"/>
  <c r="T10" i="15"/>
  <c r="R10" i="15"/>
  <c r="P10" i="15"/>
  <c r="N10" i="15"/>
  <c r="F10" i="15"/>
  <c r="D10" i="15"/>
  <c r="B10" i="15"/>
  <c r="A10" i="15"/>
  <c r="F9" i="15"/>
  <c r="D9" i="15"/>
  <c r="B9" i="15"/>
  <c r="A9" i="15"/>
  <c r="T8" i="15"/>
  <c r="R8" i="15"/>
  <c r="P8" i="15"/>
  <c r="N8" i="15"/>
  <c r="F8" i="15"/>
  <c r="D8" i="15"/>
  <c r="B8" i="15"/>
  <c r="A8" i="15"/>
  <c r="F7" i="15"/>
  <c r="D7" i="15"/>
  <c r="B7" i="15"/>
  <c r="A7" i="15"/>
  <c r="F6" i="15"/>
  <c r="D6" i="15"/>
  <c r="B6" i="15"/>
  <c r="A6" i="15"/>
  <c r="K206" i="14"/>
  <c r="J206" i="14"/>
  <c r="I206" i="14"/>
  <c r="H206" i="14"/>
  <c r="G206" i="14"/>
  <c r="U205" i="14" a="1"/>
  <c r="U205" i="14" s="1"/>
  <c r="T205" i="14"/>
  <c r="R205" i="14"/>
  <c r="P205" i="14"/>
  <c r="N205" i="14"/>
  <c r="F205" i="14"/>
  <c r="D205" i="14"/>
  <c r="C205" i="14"/>
  <c r="B205" i="14"/>
  <c r="A205" i="14"/>
  <c r="U204" i="14" a="1"/>
  <c r="U204" i="14" s="1"/>
  <c r="T204" i="14"/>
  <c r="R204" i="14"/>
  <c r="P204" i="14"/>
  <c r="N204" i="14"/>
  <c r="F204" i="14"/>
  <c r="D204" i="14"/>
  <c r="B204" i="14"/>
  <c r="A204" i="14"/>
  <c r="U203" i="14" a="1"/>
  <c r="U203" i="14" s="1"/>
  <c r="T203" i="14"/>
  <c r="R203" i="14"/>
  <c r="P203" i="14"/>
  <c r="N203" i="14"/>
  <c r="F203" i="14"/>
  <c r="D203" i="14"/>
  <c r="C203" i="14"/>
  <c r="B203" i="14"/>
  <c r="A203" i="14"/>
  <c r="U202" i="14" a="1"/>
  <c r="U202" i="14" s="1"/>
  <c r="T202" i="14"/>
  <c r="R202" i="14"/>
  <c r="P202" i="14"/>
  <c r="N202" i="14"/>
  <c r="F202" i="14"/>
  <c r="D202" i="14"/>
  <c r="C202" i="14"/>
  <c r="B202" i="14"/>
  <c r="A202" i="14"/>
  <c r="U201" i="14" a="1"/>
  <c r="U201" i="14" s="1"/>
  <c r="T201" i="14"/>
  <c r="R201" i="14"/>
  <c r="P201" i="14"/>
  <c r="N201" i="14"/>
  <c r="F201" i="14"/>
  <c r="D201" i="14"/>
  <c r="C201" i="14"/>
  <c r="B201" i="14"/>
  <c r="A201" i="14"/>
  <c r="U200" i="14" a="1"/>
  <c r="U200" i="14" s="1"/>
  <c r="T200" i="14"/>
  <c r="R200" i="14"/>
  <c r="P200" i="14"/>
  <c r="N200" i="14"/>
  <c r="F200" i="14"/>
  <c r="D200" i="14"/>
  <c r="C200" i="14"/>
  <c r="B200" i="14"/>
  <c r="A200" i="14"/>
  <c r="U199" i="14" a="1"/>
  <c r="U199" i="14" s="1"/>
  <c r="T199" i="14"/>
  <c r="R199" i="14"/>
  <c r="P199" i="14"/>
  <c r="N199" i="14"/>
  <c r="F199" i="14"/>
  <c r="D199" i="14"/>
  <c r="C199" i="14"/>
  <c r="B199" i="14"/>
  <c r="A199" i="14"/>
  <c r="U198" i="14" a="1"/>
  <c r="U198" i="14" s="1"/>
  <c r="T198" i="14"/>
  <c r="R198" i="14"/>
  <c r="P198" i="14"/>
  <c r="N198" i="14"/>
  <c r="F198" i="14"/>
  <c r="D198" i="14"/>
  <c r="B198" i="14"/>
  <c r="A198" i="14"/>
  <c r="U197" i="14" a="1"/>
  <c r="U197" i="14" s="1"/>
  <c r="T197" i="14"/>
  <c r="R197" i="14"/>
  <c r="P197" i="14"/>
  <c r="N197" i="14"/>
  <c r="F197" i="14"/>
  <c r="D197" i="14"/>
  <c r="C197" i="14"/>
  <c r="B197" i="14"/>
  <c r="A197" i="14"/>
  <c r="U196" i="14" a="1"/>
  <c r="U196" i="14" s="1"/>
  <c r="T196" i="14"/>
  <c r="R196" i="14"/>
  <c r="P196" i="14"/>
  <c r="N196" i="14"/>
  <c r="F196" i="14"/>
  <c r="D196" i="14"/>
  <c r="B196" i="14"/>
  <c r="A196" i="14"/>
  <c r="U195" i="14" a="1"/>
  <c r="U195" i="14" s="1"/>
  <c r="T195" i="14"/>
  <c r="R195" i="14"/>
  <c r="P195" i="14"/>
  <c r="N195" i="14"/>
  <c r="F195" i="14"/>
  <c r="D195" i="14"/>
  <c r="C195" i="14"/>
  <c r="B195" i="14"/>
  <c r="A195" i="14"/>
  <c r="U194" i="14" a="1"/>
  <c r="U194" i="14" s="1"/>
  <c r="T194" i="14"/>
  <c r="R194" i="14"/>
  <c r="P194" i="14"/>
  <c r="N194" i="14"/>
  <c r="F194" i="14"/>
  <c r="D194" i="14"/>
  <c r="C194" i="14"/>
  <c r="B194" i="14"/>
  <c r="A194" i="14"/>
  <c r="U193" i="14" a="1"/>
  <c r="U193" i="14" s="1"/>
  <c r="T193" i="14"/>
  <c r="R193" i="14"/>
  <c r="P193" i="14"/>
  <c r="N193" i="14"/>
  <c r="F193" i="14"/>
  <c r="D193" i="14"/>
  <c r="C193" i="14"/>
  <c r="B193" i="14"/>
  <c r="A193" i="14"/>
  <c r="U192" i="14" a="1"/>
  <c r="U192" i="14" s="1"/>
  <c r="T192" i="14"/>
  <c r="R192" i="14"/>
  <c r="P192" i="14"/>
  <c r="N192" i="14"/>
  <c r="F192" i="14"/>
  <c r="D192" i="14"/>
  <c r="C192" i="14"/>
  <c r="B192" i="14"/>
  <c r="A192" i="14"/>
  <c r="U191" i="14" a="1"/>
  <c r="U191" i="14" s="1"/>
  <c r="T191" i="14"/>
  <c r="R191" i="14"/>
  <c r="P191" i="14"/>
  <c r="N191" i="14"/>
  <c r="F191" i="14"/>
  <c r="D191" i="14"/>
  <c r="C191" i="14"/>
  <c r="B191" i="14"/>
  <c r="A191" i="14"/>
  <c r="U190" i="14" a="1"/>
  <c r="U190" i="14" s="1"/>
  <c r="T190" i="14"/>
  <c r="R190" i="14"/>
  <c r="P190" i="14"/>
  <c r="N190" i="14"/>
  <c r="F190" i="14"/>
  <c r="D190" i="14"/>
  <c r="B190" i="14"/>
  <c r="A190" i="14"/>
  <c r="U189" i="14" a="1"/>
  <c r="U189" i="14" s="1"/>
  <c r="T189" i="14"/>
  <c r="R189" i="14"/>
  <c r="P189" i="14"/>
  <c r="N189" i="14"/>
  <c r="F189" i="14"/>
  <c r="D189" i="14"/>
  <c r="C189" i="14"/>
  <c r="B189" i="14"/>
  <c r="A189" i="14"/>
  <c r="U188" i="14" a="1"/>
  <c r="U188" i="14" s="1"/>
  <c r="T188" i="14"/>
  <c r="R188" i="14"/>
  <c r="P188" i="14"/>
  <c r="N188" i="14"/>
  <c r="F188" i="14"/>
  <c r="D188" i="14"/>
  <c r="C188" i="14"/>
  <c r="B188" i="14"/>
  <c r="A188" i="14"/>
  <c r="U187" i="14" a="1"/>
  <c r="U187" i="14" s="1"/>
  <c r="T187" i="14"/>
  <c r="R187" i="14"/>
  <c r="P187" i="14"/>
  <c r="N187" i="14"/>
  <c r="F187" i="14"/>
  <c r="D187" i="14"/>
  <c r="C187" i="14"/>
  <c r="B187" i="14"/>
  <c r="A187" i="14"/>
  <c r="U186" i="14" a="1"/>
  <c r="U186" i="14" s="1"/>
  <c r="T186" i="14"/>
  <c r="R186" i="14"/>
  <c r="P186" i="14"/>
  <c r="N186" i="14"/>
  <c r="F186" i="14"/>
  <c r="D186" i="14"/>
  <c r="C186" i="14"/>
  <c r="B186" i="14"/>
  <c r="A186" i="14"/>
  <c r="U185" i="14" a="1"/>
  <c r="U185" i="14" s="1"/>
  <c r="T185" i="14"/>
  <c r="R185" i="14"/>
  <c r="P185" i="14"/>
  <c r="N185" i="14"/>
  <c r="F185" i="14"/>
  <c r="D185" i="14"/>
  <c r="C185" i="14"/>
  <c r="B185" i="14"/>
  <c r="A185" i="14"/>
  <c r="U184" i="14" a="1"/>
  <c r="U184" i="14" s="1"/>
  <c r="T184" i="14"/>
  <c r="R184" i="14"/>
  <c r="P184" i="14"/>
  <c r="N184" i="14"/>
  <c r="F184" i="14"/>
  <c r="D184" i="14"/>
  <c r="C184" i="14"/>
  <c r="B184" i="14"/>
  <c r="A184" i="14"/>
  <c r="U183" i="14" a="1"/>
  <c r="U183" i="14" s="1"/>
  <c r="T183" i="14"/>
  <c r="R183" i="14"/>
  <c r="P183" i="14"/>
  <c r="N183" i="14"/>
  <c r="F183" i="14"/>
  <c r="D183" i="14"/>
  <c r="C183" i="14"/>
  <c r="B183" i="14"/>
  <c r="A183" i="14"/>
  <c r="U182" i="14" a="1"/>
  <c r="U182" i="14" s="1"/>
  <c r="T182" i="14"/>
  <c r="R182" i="14"/>
  <c r="P182" i="14"/>
  <c r="N182" i="14"/>
  <c r="F182" i="14"/>
  <c r="D182" i="14"/>
  <c r="B182" i="14"/>
  <c r="A182" i="14"/>
  <c r="U181" i="14" a="1"/>
  <c r="U181" i="14" s="1"/>
  <c r="T181" i="14"/>
  <c r="R181" i="14"/>
  <c r="P181" i="14"/>
  <c r="N181" i="14"/>
  <c r="F181" i="14"/>
  <c r="D181" i="14"/>
  <c r="C181" i="14"/>
  <c r="B181" i="14"/>
  <c r="A181" i="14"/>
  <c r="U180" i="14" a="1"/>
  <c r="U180" i="14" s="1"/>
  <c r="T180" i="14"/>
  <c r="R180" i="14"/>
  <c r="P180" i="14"/>
  <c r="N180" i="14"/>
  <c r="F180" i="14"/>
  <c r="D180" i="14"/>
  <c r="C180" i="14"/>
  <c r="B180" i="14"/>
  <c r="A180" i="14"/>
  <c r="U179" i="14" a="1"/>
  <c r="U179" i="14" s="1"/>
  <c r="T179" i="14"/>
  <c r="R179" i="14"/>
  <c r="P179" i="14"/>
  <c r="N179" i="14"/>
  <c r="F179" i="14"/>
  <c r="D179" i="14"/>
  <c r="C179" i="14"/>
  <c r="B179" i="14"/>
  <c r="A179" i="14"/>
  <c r="U178" i="14" a="1"/>
  <c r="U178" i="14" s="1"/>
  <c r="T178" i="14"/>
  <c r="R178" i="14"/>
  <c r="P178" i="14"/>
  <c r="N178" i="14"/>
  <c r="F178" i="14"/>
  <c r="D178" i="14"/>
  <c r="C178" i="14"/>
  <c r="B178" i="14"/>
  <c r="A178" i="14"/>
  <c r="U177" i="14" a="1"/>
  <c r="U177" i="14" s="1"/>
  <c r="T177" i="14"/>
  <c r="R177" i="14"/>
  <c r="P177" i="14"/>
  <c r="N177" i="14"/>
  <c r="F177" i="14"/>
  <c r="D177" i="14"/>
  <c r="C177" i="14"/>
  <c r="B177" i="14"/>
  <c r="A177" i="14"/>
  <c r="U176" i="14" a="1"/>
  <c r="U176" i="14" s="1"/>
  <c r="T176" i="14"/>
  <c r="R176" i="14"/>
  <c r="P176" i="14"/>
  <c r="N176" i="14"/>
  <c r="F176" i="14"/>
  <c r="D176" i="14"/>
  <c r="C176" i="14"/>
  <c r="B176" i="14"/>
  <c r="A176" i="14"/>
  <c r="U175" i="14" a="1"/>
  <c r="U175" i="14" s="1"/>
  <c r="T175" i="14"/>
  <c r="R175" i="14"/>
  <c r="P175" i="14"/>
  <c r="N175" i="14"/>
  <c r="F175" i="14"/>
  <c r="D175" i="14"/>
  <c r="C175" i="14"/>
  <c r="B175" i="14"/>
  <c r="A175" i="14"/>
  <c r="U174" i="14" a="1"/>
  <c r="U174" i="14" s="1"/>
  <c r="T174" i="14"/>
  <c r="R174" i="14"/>
  <c r="P174" i="14"/>
  <c r="N174" i="14"/>
  <c r="F174" i="14"/>
  <c r="D174" i="14"/>
  <c r="B174" i="14"/>
  <c r="A174" i="14"/>
  <c r="U173" i="14" a="1"/>
  <c r="U173" i="14" s="1"/>
  <c r="T173" i="14"/>
  <c r="R173" i="14"/>
  <c r="P173" i="14"/>
  <c r="N173" i="14"/>
  <c r="F173" i="14"/>
  <c r="D173" i="14"/>
  <c r="C173" i="14"/>
  <c r="B173" i="14"/>
  <c r="A173" i="14"/>
  <c r="U172" i="14" a="1"/>
  <c r="U172" i="14" s="1"/>
  <c r="T172" i="14"/>
  <c r="R172" i="14"/>
  <c r="P172" i="14"/>
  <c r="N172" i="14"/>
  <c r="F172" i="14"/>
  <c r="D172" i="14"/>
  <c r="C172" i="14"/>
  <c r="B172" i="14"/>
  <c r="A172" i="14"/>
  <c r="U171" i="14" a="1"/>
  <c r="U171" i="14" s="1"/>
  <c r="T171" i="14"/>
  <c r="R171" i="14"/>
  <c r="P171" i="14"/>
  <c r="N171" i="14"/>
  <c r="F171" i="14"/>
  <c r="D171" i="14"/>
  <c r="C171" i="14"/>
  <c r="B171" i="14"/>
  <c r="A171" i="14"/>
  <c r="U170" i="14" a="1"/>
  <c r="U170" i="14" s="1"/>
  <c r="T170" i="14"/>
  <c r="R170" i="14"/>
  <c r="P170" i="14"/>
  <c r="N170" i="14"/>
  <c r="F170" i="14"/>
  <c r="D170" i="14"/>
  <c r="C170" i="14"/>
  <c r="B170" i="14"/>
  <c r="A170" i="14"/>
  <c r="U169" i="14" a="1"/>
  <c r="U169" i="14" s="1"/>
  <c r="T169" i="14"/>
  <c r="R169" i="14"/>
  <c r="P169" i="14"/>
  <c r="N169" i="14"/>
  <c r="F169" i="14"/>
  <c r="D169" i="14"/>
  <c r="C169" i="14"/>
  <c r="B169" i="14"/>
  <c r="A169" i="14"/>
  <c r="U168" i="14" a="1"/>
  <c r="U168" i="14" s="1"/>
  <c r="T168" i="14"/>
  <c r="R168" i="14"/>
  <c r="P168" i="14"/>
  <c r="N168" i="14"/>
  <c r="F168" i="14"/>
  <c r="D168" i="14"/>
  <c r="C168" i="14"/>
  <c r="B168" i="14"/>
  <c r="A168" i="14"/>
  <c r="U167" i="14" a="1"/>
  <c r="U167" i="14" s="1"/>
  <c r="T167" i="14"/>
  <c r="R167" i="14"/>
  <c r="P167" i="14"/>
  <c r="N167" i="14"/>
  <c r="F167" i="14"/>
  <c r="D167" i="14"/>
  <c r="C167" i="14"/>
  <c r="B167" i="14"/>
  <c r="A167" i="14"/>
  <c r="U166" i="14" a="1"/>
  <c r="U166" i="14" s="1"/>
  <c r="T166" i="14"/>
  <c r="R166" i="14"/>
  <c r="P166" i="14"/>
  <c r="N166" i="14"/>
  <c r="F166" i="14"/>
  <c r="D166" i="14"/>
  <c r="B166" i="14"/>
  <c r="A166" i="14"/>
  <c r="U165" i="14" a="1"/>
  <c r="U165" i="14" s="1"/>
  <c r="T165" i="14"/>
  <c r="R165" i="14"/>
  <c r="P165" i="14"/>
  <c r="N165" i="14"/>
  <c r="F165" i="14"/>
  <c r="D165" i="14"/>
  <c r="C165" i="14"/>
  <c r="B165" i="14"/>
  <c r="A165" i="14"/>
  <c r="U164" i="14" a="1"/>
  <c r="U164" i="14" s="1"/>
  <c r="T164" i="14"/>
  <c r="R164" i="14"/>
  <c r="P164" i="14"/>
  <c r="N164" i="14"/>
  <c r="F164" i="14"/>
  <c r="D164" i="14"/>
  <c r="B164" i="14"/>
  <c r="A164" i="14"/>
  <c r="U163" i="14" a="1"/>
  <c r="U163" i="14" s="1"/>
  <c r="T163" i="14"/>
  <c r="R163" i="14"/>
  <c r="P163" i="14"/>
  <c r="N163" i="14"/>
  <c r="F163" i="14"/>
  <c r="D163" i="14"/>
  <c r="C163" i="14"/>
  <c r="B163" i="14"/>
  <c r="A163" i="14"/>
  <c r="U162" i="14" a="1"/>
  <c r="U162" i="14" s="1"/>
  <c r="T162" i="14"/>
  <c r="R162" i="14"/>
  <c r="P162" i="14"/>
  <c r="N162" i="14"/>
  <c r="F162" i="14"/>
  <c r="D162" i="14"/>
  <c r="C162" i="14"/>
  <c r="B162" i="14"/>
  <c r="A162" i="14"/>
  <c r="U161" i="14" a="1"/>
  <c r="U161" i="14" s="1"/>
  <c r="T161" i="14"/>
  <c r="R161" i="14"/>
  <c r="P161" i="14"/>
  <c r="N161" i="14"/>
  <c r="F161" i="14"/>
  <c r="D161" i="14"/>
  <c r="C161" i="14"/>
  <c r="B161" i="14"/>
  <c r="A161" i="14"/>
  <c r="U160" i="14" a="1"/>
  <c r="U160" i="14" s="1"/>
  <c r="T160" i="14"/>
  <c r="R160" i="14"/>
  <c r="P160" i="14"/>
  <c r="N160" i="14"/>
  <c r="F160" i="14"/>
  <c r="D160" i="14"/>
  <c r="C160" i="14"/>
  <c r="B160" i="14"/>
  <c r="A160" i="14"/>
  <c r="U159" i="14" a="1"/>
  <c r="U159" i="14" s="1"/>
  <c r="T159" i="14"/>
  <c r="R159" i="14"/>
  <c r="P159" i="14"/>
  <c r="N159" i="14"/>
  <c r="F159" i="14"/>
  <c r="D159" i="14"/>
  <c r="C159" i="14"/>
  <c r="B159" i="14"/>
  <c r="A159" i="14"/>
  <c r="U158" i="14" a="1"/>
  <c r="U158" i="14" s="1"/>
  <c r="T158" i="14"/>
  <c r="R158" i="14"/>
  <c r="P158" i="14"/>
  <c r="N158" i="14"/>
  <c r="F158" i="14"/>
  <c r="D158" i="14"/>
  <c r="B158" i="14"/>
  <c r="A158" i="14"/>
  <c r="U157" i="14" a="1"/>
  <c r="U157" i="14" s="1"/>
  <c r="T157" i="14"/>
  <c r="R157" i="14"/>
  <c r="P157" i="14"/>
  <c r="N157" i="14"/>
  <c r="F157" i="14"/>
  <c r="D157" i="14"/>
  <c r="C157" i="14"/>
  <c r="B157" i="14"/>
  <c r="A157" i="14"/>
  <c r="U156" i="14" a="1"/>
  <c r="U156" i="14" s="1"/>
  <c r="T156" i="14"/>
  <c r="R156" i="14"/>
  <c r="P156" i="14"/>
  <c r="N156" i="14"/>
  <c r="F156" i="14"/>
  <c r="D156" i="14"/>
  <c r="B156" i="14"/>
  <c r="A156" i="14"/>
  <c r="U155" i="14" a="1"/>
  <c r="U155" i="14" s="1"/>
  <c r="T155" i="14"/>
  <c r="R155" i="14"/>
  <c r="P155" i="14"/>
  <c r="N155" i="14"/>
  <c r="F155" i="14"/>
  <c r="D155" i="14"/>
  <c r="C155" i="14"/>
  <c r="B155" i="14"/>
  <c r="A155" i="14"/>
  <c r="U154" i="14" a="1"/>
  <c r="U154" i="14" s="1"/>
  <c r="T154" i="14"/>
  <c r="R154" i="14"/>
  <c r="P154" i="14"/>
  <c r="N154" i="14"/>
  <c r="F154" i="14"/>
  <c r="D154" i="14"/>
  <c r="C154" i="14"/>
  <c r="B154" i="14"/>
  <c r="A154" i="14"/>
  <c r="U153" i="14" a="1"/>
  <c r="U153" i="14" s="1"/>
  <c r="T153" i="14"/>
  <c r="R153" i="14"/>
  <c r="P153" i="14"/>
  <c r="N153" i="14"/>
  <c r="F153" i="14"/>
  <c r="D153" i="14"/>
  <c r="C153" i="14"/>
  <c r="B153" i="14"/>
  <c r="A153" i="14"/>
  <c r="U152" i="14" a="1"/>
  <c r="U152" i="14" s="1"/>
  <c r="T152" i="14"/>
  <c r="R152" i="14"/>
  <c r="P152" i="14"/>
  <c r="N152" i="14"/>
  <c r="F152" i="14"/>
  <c r="D152" i="14"/>
  <c r="C152" i="14"/>
  <c r="B152" i="14"/>
  <c r="A152" i="14"/>
  <c r="U151" i="14" a="1"/>
  <c r="U151" i="14" s="1"/>
  <c r="T151" i="14"/>
  <c r="R151" i="14"/>
  <c r="P151" i="14"/>
  <c r="N151" i="14"/>
  <c r="F151" i="14"/>
  <c r="D151" i="14"/>
  <c r="C151" i="14"/>
  <c r="B151" i="14"/>
  <c r="A151" i="14"/>
  <c r="U150" i="14" a="1"/>
  <c r="U150" i="14" s="1"/>
  <c r="T150" i="14"/>
  <c r="R150" i="14"/>
  <c r="P150" i="14"/>
  <c r="N150" i="14"/>
  <c r="F150" i="14"/>
  <c r="D150" i="14"/>
  <c r="B150" i="14"/>
  <c r="A150" i="14"/>
  <c r="U149" i="14" a="1"/>
  <c r="U149" i="14" s="1"/>
  <c r="T149" i="14"/>
  <c r="R149" i="14"/>
  <c r="P149" i="14"/>
  <c r="N149" i="14"/>
  <c r="F149" i="14"/>
  <c r="D149" i="14"/>
  <c r="C149" i="14"/>
  <c r="B149" i="14"/>
  <c r="A149" i="14"/>
  <c r="U148" i="14" a="1"/>
  <c r="U148" i="14" s="1"/>
  <c r="T148" i="14"/>
  <c r="R148" i="14"/>
  <c r="P148" i="14"/>
  <c r="N148" i="14"/>
  <c r="F148" i="14"/>
  <c r="D148" i="14"/>
  <c r="B148" i="14"/>
  <c r="A148" i="14"/>
  <c r="U147" i="14" a="1"/>
  <c r="U147" i="14" s="1"/>
  <c r="T147" i="14"/>
  <c r="R147" i="14"/>
  <c r="P147" i="14"/>
  <c r="N147" i="14"/>
  <c r="F147" i="14"/>
  <c r="D147" i="14"/>
  <c r="C147" i="14"/>
  <c r="B147" i="14"/>
  <c r="A147" i="14"/>
  <c r="U146" i="14" a="1"/>
  <c r="U146" i="14" s="1"/>
  <c r="T146" i="14"/>
  <c r="R146" i="14"/>
  <c r="P146" i="14"/>
  <c r="N146" i="14"/>
  <c r="F146" i="14"/>
  <c r="D146" i="14"/>
  <c r="C146" i="14"/>
  <c r="B146" i="14"/>
  <c r="A146" i="14"/>
  <c r="U145" i="14" a="1"/>
  <c r="U145" i="14" s="1"/>
  <c r="T145" i="14"/>
  <c r="R145" i="14"/>
  <c r="P145" i="14"/>
  <c r="N145" i="14"/>
  <c r="F145" i="14"/>
  <c r="D145" i="14"/>
  <c r="C145" i="14"/>
  <c r="B145" i="14"/>
  <c r="A145" i="14"/>
  <c r="U144" i="14" a="1"/>
  <c r="U144" i="14" s="1"/>
  <c r="T144" i="14"/>
  <c r="R144" i="14"/>
  <c r="P144" i="14"/>
  <c r="N144" i="14"/>
  <c r="F144" i="14"/>
  <c r="D144" i="14"/>
  <c r="C144" i="14"/>
  <c r="B144" i="14"/>
  <c r="A144" i="14"/>
  <c r="U143" i="14" a="1"/>
  <c r="U143" i="14" s="1"/>
  <c r="T143" i="14"/>
  <c r="R143" i="14"/>
  <c r="P143" i="14"/>
  <c r="N143" i="14"/>
  <c r="F143" i="14"/>
  <c r="D143" i="14"/>
  <c r="C143" i="14"/>
  <c r="B143" i="14"/>
  <c r="A143" i="14"/>
  <c r="U142" i="14" a="1"/>
  <c r="U142" i="14" s="1"/>
  <c r="T142" i="14"/>
  <c r="R142" i="14"/>
  <c r="P142" i="14"/>
  <c r="N142" i="14"/>
  <c r="F142" i="14"/>
  <c r="D142" i="14"/>
  <c r="B142" i="14"/>
  <c r="A142" i="14"/>
  <c r="U141" i="14" a="1"/>
  <c r="U141" i="14" s="1"/>
  <c r="T141" i="14"/>
  <c r="R141" i="14"/>
  <c r="P141" i="14"/>
  <c r="N141" i="14"/>
  <c r="F141" i="14"/>
  <c r="D141" i="14"/>
  <c r="C141" i="14"/>
  <c r="B141" i="14"/>
  <c r="A141" i="14"/>
  <c r="U140" i="14" a="1"/>
  <c r="U140" i="14" s="1"/>
  <c r="T140" i="14"/>
  <c r="R140" i="14"/>
  <c r="P140" i="14"/>
  <c r="N140" i="14"/>
  <c r="F140" i="14"/>
  <c r="D140" i="14"/>
  <c r="B140" i="14"/>
  <c r="A140" i="14"/>
  <c r="U139" i="14" a="1"/>
  <c r="U139" i="14" s="1"/>
  <c r="T139" i="14"/>
  <c r="R139" i="14"/>
  <c r="P139" i="14"/>
  <c r="N139" i="14"/>
  <c r="F139" i="14"/>
  <c r="D139" i="14"/>
  <c r="C139" i="14"/>
  <c r="B139" i="14"/>
  <c r="A139" i="14"/>
  <c r="U138" i="14" a="1"/>
  <c r="U138" i="14" s="1"/>
  <c r="T138" i="14"/>
  <c r="R138" i="14"/>
  <c r="P138" i="14"/>
  <c r="N138" i="14"/>
  <c r="F138" i="14"/>
  <c r="D138" i="14"/>
  <c r="C138" i="14"/>
  <c r="B138" i="14"/>
  <c r="A138" i="14"/>
  <c r="U137" i="14" a="1"/>
  <c r="U137" i="14" s="1"/>
  <c r="T137" i="14"/>
  <c r="R137" i="14"/>
  <c r="P137" i="14"/>
  <c r="N137" i="14"/>
  <c r="F137" i="14"/>
  <c r="D137" i="14"/>
  <c r="C137" i="14"/>
  <c r="B137" i="14"/>
  <c r="A137" i="14"/>
  <c r="U136" i="14" a="1"/>
  <c r="U136" i="14" s="1"/>
  <c r="T136" i="14"/>
  <c r="R136" i="14"/>
  <c r="P136" i="14"/>
  <c r="N136" i="14"/>
  <c r="F136" i="14"/>
  <c r="D136" i="14"/>
  <c r="C136" i="14"/>
  <c r="B136" i="14"/>
  <c r="A136" i="14"/>
  <c r="U135" i="14" a="1"/>
  <c r="U135" i="14" s="1"/>
  <c r="T135" i="14"/>
  <c r="R135" i="14"/>
  <c r="P135" i="14"/>
  <c r="N135" i="14"/>
  <c r="F135" i="14"/>
  <c r="D135" i="14"/>
  <c r="C135" i="14"/>
  <c r="B135" i="14"/>
  <c r="A135" i="14"/>
  <c r="U134" i="14" a="1"/>
  <c r="U134" i="14" s="1"/>
  <c r="T134" i="14"/>
  <c r="R134" i="14"/>
  <c r="P134" i="14"/>
  <c r="N134" i="14"/>
  <c r="F134" i="14"/>
  <c r="D134" i="14"/>
  <c r="B134" i="14"/>
  <c r="A134" i="14"/>
  <c r="U133" i="14" a="1"/>
  <c r="U133" i="14" s="1"/>
  <c r="T133" i="14"/>
  <c r="R133" i="14"/>
  <c r="P133" i="14"/>
  <c r="N133" i="14"/>
  <c r="F133" i="14"/>
  <c r="D133" i="14"/>
  <c r="C133" i="14"/>
  <c r="B133" i="14"/>
  <c r="A133" i="14"/>
  <c r="U132" i="14" a="1"/>
  <c r="U132" i="14" s="1"/>
  <c r="T132" i="14"/>
  <c r="R132" i="14"/>
  <c r="P132" i="14"/>
  <c r="N132" i="14"/>
  <c r="F132" i="14"/>
  <c r="D132" i="14"/>
  <c r="B132" i="14"/>
  <c r="A132" i="14"/>
  <c r="U131" i="14" a="1"/>
  <c r="U131" i="14" s="1"/>
  <c r="T131" i="14"/>
  <c r="R131" i="14"/>
  <c r="P131" i="14"/>
  <c r="N131" i="14"/>
  <c r="F131" i="14"/>
  <c r="D131" i="14"/>
  <c r="C131" i="14"/>
  <c r="B131" i="14"/>
  <c r="A131" i="14"/>
  <c r="U130" i="14" a="1"/>
  <c r="U130" i="14" s="1"/>
  <c r="T130" i="14"/>
  <c r="R130" i="14"/>
  <c r="P130" i="14"/>
  <c r="N130" i="14"/>
  <c r="F130" i="14"/>
  <c r="D130" i="14"/>
  <c r="C130" i="14"/>
  <c r="B130" i="14"/>
  <c r="A130" i="14"/>
  <c r="U129" i="14" a="1"/>
  <c r="U129" i="14" s="1"/>
  <c r="T129" i="14"/>
  <c r="R129" i="14"/>
  <c r="P129" i="14"/>
  <c r="N129" i="14"/>
  <c r="F129" i="14"/>
  <c r="D129" i="14"/>
  <c r="C129" i="14"/>
  <c r="B129" i="14"/>
  <c r="A129" i="14"/>
  <c r="U128" i="14" a="1"/>
  <c r="U128" i="14" s="1"/>
  <c r="T128" i="14"/>
  <c r="R128" i="14"/>
  <c r="P128" i="14"/>
  <c r="N128" i="14"/>
  <c r="F128" i="14"/>
  <c r="D128" i="14"/>
  <c r="C128" i="14"/>
  <c r="B128" i="14"/>
  <c r="A128" i="14"/>
  <c r="U127" i="14" a="1"/>
  <c r="U127" i="14" s="1"/>
  <c r="T127" i="14"/>
  <c r="R127" i="14"/>
  <c r="P127" i="14"/>
  <c r="N127" i="14"/>
  <c r="F127" i="14"/>
  <c r="D127" i="14"/>
  <c r="C127" i="14"/>
  <c r="B127" i="14"/>
  <c r="A127" i="14"/>
  <c r="U126" i="14" a="1"/>
  <c r="U126" i="14" s="1"/>
  <c r="T126" i="14"/>
  <c r="R126" i="14"/>
  <c r="P126" i="14"/>
  <c r="N126" i="14"/>
  <c r="F126" i="14"/>
  <c r="D126" i="14"/>
  <c r="B126" i="14"/>
  <c r="A126" i="14"/>
  <c r="U125" i="14" a="1"/>
  <c r="U125" i="14" s="1"/>
  <c r="T125" i="14"/>
  <c r="R125" i="14"/>
  <c r="P125" i="14"/>
  <c r="N125" i="14"/>
  <c r="F125" i="14"/>
  <c r="D125" i="14"/>
  <c r="C125" i="14"/>
  <c r="B125" i="14"/>
  <c r="A125" i="14"/>
  <c r="U124" i="14" a="1"/>
  <c r="U124" i="14" s="1"/>
  <c r="T124" i="14"/>
  <c r="R124" i="14"/>
  <c r="P124" i="14"/>
  <c r="N124" i="14"/>
  <c r="F124" i="14"/>
  <c r="D124" i="14"/>
  <c r="C124" i="14"/>
  <c r="B124" i="14"/>
  <c r="A124" i="14"/>
  <c r="U123" i="14" a="1"/>
  <c r="U123" i="14" s="1"/>
  <c r="T123" i="14"/>
  <c r="R123" i="14"/>
  <c r="P123" i="14"/>
  <c r="N123" i="14"/>
  <c r="F123" i="14"/>
  <c r="D123" i="14"/>
  <c r="C123" i="14"/>
  <c r="B123" i="14"/>
  <c r="A123" i="14"/>
  <c r="U122" i="14" a="1"/>
  <c r="U122" i="14" s="1"/>
  <c r="T122" i="14"/>
  <c r="R122" i="14"/>
  <c r="P122" i="14"/>
  <c r="N122" i="14"/>
  <c r="F122" i="14"/>
  <c r="D122" i="14"/>
  <c r="C122" i="14"/>
  <c r="B122" i="14"/>
  <c r="A122" i="14"/>
  <c r="U121" i="14" a="1"/>
  <c r="U121" i="14" s="1"/>
  <c r="T121" i="14"/>
  <c r="R121" i="14"/>
  <c r="P121" i="14"/>
  <c r="N121" i="14"/>
  <c r="F121" i="14"/>
  <c r="D121" i="14"/>
  <c r="C121" i="14"/>
  <c r="B121" i="14"/>
  <c r="A121" i="14"/>
  <c r="U120" i="14" a="1"/>
  <c r="U120" i="14" s="1"/>
  <c r="T120" i="14"/>
  <c r="R120" i="14"/>
  <c r="P120" i="14"/>
  <c r="N120" i="14"/>
  <c r="F120" i="14"/>
  <c r="D120" i="14"/>
  <c r="C120" i="14"/>
  <c r="B120" i="14"/>
  <c r="A120" i="14"/>
  <c r="U119" i="14" a="1"/>
  <c r="U119" i="14" s="1"/>
  <c r="T119" i="14"/>
  <c r="R119" i="14"/>
  <c r="P119" i="14"/>
  <c r="N119" i="14"/>
  <c r="F119" i="14"/>
  <c r="D119" i="14"/>
  <c r="C119" i="14"/>
  <c r="B119" i="14"/>
  <c r="A119" i="14"/>
  <c r="U118" i="14" a="1"/>
  <c r="U118" i="14" s="1"/>
  <c r="T118" i="14"/>
  <c r="R118" i="14"/>
  <c r="P118" i="14"/>
  <c r="N118" i="14"/>
  <c r="F118" i="14"/>
  <c r="D118" i="14"/>
  <c r="B118" i="14"/>
  <c r="A118" i="14"/>
  <c r="U117" i="14" a="1"/>
  <c r="U117" i="14" s="1"/>
  <c r="T117" i="14"/>
  <c r="R117" i="14"/>
  <c r="P117" i="14"/>
  <c r="N117" i="14"/>
  <c r="F117" i="14"/>
  <c r="D117" i="14"/>
  <c r="C117" i="14"/>
  <c r="B117" i="14"/>
  <c r="A117" i="14"/>
  <c r="U116" i="14" a="1"/>
  <c r="U116" i="14" s="1"/>
  <c r="T116" i="14"/>
  <c r="R116" i="14"/>
  <c r="P116" i="14"/>
  <c r="N116" i="14"/>
  <c r="F116" i="14"/>
  <c r="D116" i="14"/>
  <c r="C116" i="14"/>
  <c r="B116" i="14"/>
  <c r="A116" i="14"/>
  <c r="U115" i="14" a="1"/>
  <c r="U115" i="14" s="1"/>
  <c r="T115" i="14"/>
  <c r="R115" i="14"/>
  <c r="P115" i="14"/>
  <c r="N115" i="14"/>
  <c r="F115" i="14"/>
  <c r="D115" i="14"/>
  <c r="C115" i="14"/>
  <c r="B115" i="14"/>
  <c r="A115" i="14"/>
  <c r="U114" i="14" a="1"/>
  <c r="U114" i="14" s="1"/>
  <c r="T114" i="14"/>
  <c r="R114" i="14"/>
  <c r="P114" i="14"/>
  <c r="N114" i="14"/>
  <c r="F114" i="14"/>
  <c r="D114" i="14"/>
  <c r="C114" i="14"/>
  <c r="B114" i="14"/>
  <c r="A114" i="14"/>
  <c r="U113" i="14" a="1"/>
  <c r="U113" i="14" s="1"/>
  <c r="T113" i="14"/>
  <c r="R113" i="14"/>
  <c r="P113" i="14"/>
  <c r="N113" i="14"/>
  <c r="F113" i="14"/>
  <c r="D113" i="14"/>
  <c r="C113" i="14"/>
  <c r="B113" i="14"/>
  <c r="A113" i="14"/>
  <c r="U112" i="14" a="1"/>
  <c r="U112" i="14" s="1"/>
  <c r="T112" i="14"/>
  <c r="R112" i="14"/>
  <c r="P112" i="14"/>
  <c r="N112" i="14"/>
  <c r="F112" i="14"/>
  <c r="D112" i="14"/>
  <c r="C112" i="14"/>
  <c r="B112" i="14"/>
  <c r="A112" i="14"/>
  <c r="U111" i="14" a="1"/>
  <c r="U111" i="14" s="1"/>
  <c r="T111" i="14"/>
  <c r="R111" i="14"/>
  <c r="P111" i="14"/>
  <c r="N111" i="14"/>
  <c r="F111" i="14"/>
  <c r="D111" i="14"/>
  <c r="C111" i="14"/>
  <c r="B111" i="14"/>
  <c r="A111" i="14"/>
  <c r="U110" i="14" a="1"/>
  <c r="U110" i="14" s="1"/>
  <c r="T110" i="14"/>
  <c r="R110" i="14"/>
  <c r="P110" i="14"/>
  <c r="N110" i="14"/>
  <c r="F110" i="14"/>
  <c r="D110" i="14"/>
  <c r="B110" i="14"/>
  <c r="A110" i="14"/>
  <c r="U109" i="14" a="1"/>
  <c r="U109" i="14" s="1"/>
  <c r="T109" i="14"/>
  <c r="R109" i="14"/>
  <c r="P109" i="14"/>
  <c r="N109" i="14"/>
  <c r="F109" i="14"/>
  <c r="D109" i="14"/>
  <c r="C109" i="14"/>
  <c r="B109" i="14"/>
  <c r="A109" i="14"/>
  <c r="U108" i="14" a="1"/>
  <c r="U108" i="14" s="1"/>
  <c r="T108" i="14"/>
  <c r="R108" i="14"/>
  <c r="P108" i="14"/>
  <c r="N108" i="14"/>
  <c r="F108" i="14"/>
  <c r="D108" i="14"/>
  <c r="C108" i="14"/>
  <c r="B108" i="14"/>
  <c r="A108" i="14"/>
  <c r="U107" i="14" a="1"/>
  <c r="U107" i="14" s="1"/>
  <c r="T107" i="14"/>
  <c r="R107" i="14"/>
  <c r="P107" i="14"/>
  <c r="N107" i="14"/>
  <c r="F107" i="14"/>
  <c r="D107" i="14"/>
  <c r="C107" i="14"/>
  <c r="B107" i="14"/>
  <c r="A107" i="14"/>
  <c r="U106" i="14" a="1"/>
  <c r="U106" i="14" s="1"/>
  <c r="T106" i="14"/>
  <c r="R106" i="14"/>
  <c r="P106" i="14"/>
  <c r="N106" i="14"/>
  <c r="F106" i="14"/>
  <c r="D106" i="14"/>
  <c r="C106" i="14"/>
  <c r="B106" i="14"/>
  <c r="A106" i="14"/>
  <c r="U105" i="14" a="1"/>
  <c r="U105" i="14" s="1"/>
  <c r="T105" i="14"/>
  <c r="R105" i="14"/>
  <c r="P105" i="14"/>
  <c r="N105" i="14"/>
  <c r="F105" i="14"/>
  <c r="D105" i="14"/>
  <c r="C105" i="14"/>
  <c r="B105" i="14"/>
  <c r="A105" i="14"/>
  <c r="U104" i="14" a="1"/>
  <c r="U104" i="14" s="1"/>
  <c r="T104" i="14"/>
  <c r="R104" i="14"/>
  <c r="P104" i="14"/>
  <c r="N104" i="14"/>
  <c r="F104" i="14"/>
  <c r="D104" i="14"/>
  <c r="C104" i="14"/>
  <c r="B104" i="14"/>
  <c r="A104" i="14"/>
  <c r="U103" i="14" a="1"/>
  <c r="U103" i="14" s="1"/>
  <c r="T103" i="14"/>
  <c r="R103" i="14"/>
  <c r="P103" i="14"/>
  <c r="N103" i="14"/>
  <c r="F103" i="14"/>
  <c r="D103" i="14"/>
  <c r="C103" i="14"/>
  <c r="B103" i="14"/>
  <c r="A103" i="14"/>
  <c r="U102" i="14" a="1"/>
  <c r="U102" i="14" s="1"/>
  <c r="T102" i="14"/>
  <c r="R102" i="14"/>
  <c r="P102" i="14"/>
  <c r="N102" i="14"/>
  <c r="F102" i="14"/>
  <c r="D102" i="14"/>
  <c r="B102" i="14"/>
  <c r="A102" i="14"/>
  <c r="U101" i="14" a="1"/>
  <c r="U101" i="14" s="1"/>
  <c r="T101" i="14"/>
  <c r="R101" i="14"/>
  <c r="P101" i="14"/>
  <c r="N101" i="14"/>
  <c r="F101" i="14"/>
  <c r="D101" i="14"/>
  <c r="C101" i="14"/>
  <c r="B101" i="14"/>
  <c r="A101" i="14"/>
  <c r="U100" i="14" a="1"/>
  <c r="U100" i="14" s="1"/>
  <c r="T100" i="14"/>
  <c r="R100" i="14"/>
  <c r="P100" i="14"/>
  <c r="N100" i="14"/>
  <c r="F100" i="14"/>
  <c r="D100" i="14"/>
  <c r="C100" i="14"/>
  <c r="B100" i="14"/>
  <c r="A100" i="14"/>
  <c r="U99" i="14" a="1"/>
  <c r="U99" i="14" s="1"/>
  <c r="T99" i="14"/>
  <c r="R99" i="14"/>
  <c r="P99" i="14"/>
  <c r="N99" i="14"/>
  <c r="F99" i="14"/>
  <c r="D99" i="14"/>
  <c r="C99" i="14"/>
  <c r="B99" i="14"/>
  <c r="A99" i="14"/>
  <c r="U98" i="14" a="1"/>
  <c r="U98" i="14" s="1"/>
  <c r="T98" i="14"/>
  <c r="R98" i="14"/>
  <c r="P98" i="14"/>
  <c r="N98" i="14"/>
  <c r="F98" i="14"/>
  <c r="D98" i="14"/>
  <c r="C98" i="14"/>
  <c r="B98" i="14"/>
  <c r="A98" i="14"/>
  <c r="U97" i="14" a="1"/>
  <c r="U97" i="14" s="1"/>
  <c r="T97" i="14"/>
  <c r="R97" i="14"/>
  <c r="P97" i="14"/>
  <c r="N97" i="14"/>
  <c r="F97" i="14"/>
  <c r="D97" i="14"/>
  <c r="C97" i="14"/>
  <c r="B97" i="14"/>
  <c r="A97" i="14"/>
  <c r="U96" i="14" a="1"/>
  <c r="U96" i="14" s="1"/>
  <c r="T96" i="14"/>
  <c r="R96" i="14"/>
  <c r="P96" i="14"/>
  <c r="N96" i="14"/>
  <c r="F96" i="14"/>
  <c r="D96" i="14"/>
  <c r="C96" i="14"/>
  <c r="B96" i="14"/>
  <c r="A96" i="14"/>
  <c r="U95" i="14" a="1"/>
  <c r="U95" i="14" s="1"/>
  <c r="T95" i="14"/>
  <c r="R95" i="14"/>
  <c r="P95" i="14"/>
  <c r="N95" i="14"/>
  <c r="F95" i="14"/>
  <c r="D95" i="14"/>
  <c r="C95" i="14"/>
  <c r="B95" i="14"/>
  <c r="A95" i="14"/>
  <c r="U94" i="14" a="1"/>
  <c r="U94" i="14" s="1"/>
  <c r="T94" i="14"/>
  <c r="R94" i="14"/>
  <c r="P94" i="14"/>
  <c r="N94" i="14"/>
  <c r="F94" i="14"/>
  <c r="D94" i="14"/>
  <c r="B94" i="14"/>
  <c r="A94" i="14"/>
  <c r="U93" i="14" a="1"/>
  <c r="U93" i="14" s="1"/>
  <c r="T93" i="14"/>
  <c r="R93" i="14"/>
  <c r="P93" i="14"/>
  <c r="N93" i="14"/>
  <c r="F93" i="14"/>
  <c r="D93" i="14"/>
  <c r="C93" i="14"/>
  <c r="B93" i="14"/>
  <c r="A93" i="14"/>
  <c r="U92" i="14" a="1"/>
  <c r="U92" i="14" s="1"/>
  <c r="T92" i="14"/>
  <c r="R92" i="14"/>
  <c r="P92" i="14"/>
  <c r="N92" i="14"/>
  <c r="F92" i="14"/>
  <c r="D92" i="14"/>
  <c r="C92" i="14"/>
  <c r="B92" i="14"/>
  <c r="A92" i="14"/>
  <c r="U91" i="14" a="1"/>
  <c r="U91" i="14" s="1"/>
  <c r="T91" i="14"/>
  <c r="R91" i="14"/>
  <c r="P91" i="14"/>
  <c r="N91" i="14"/>
  <c r="F91" i="14"/>
  <c r="D91" i="14"/>
  <c r="C91" i="14"/>
  <c r="B91" i="14"/>
  <c r="A91" i="14"/>
  <c r="U90" i="14" a="1"/>
  <c r="U90" i="14" s="1"/>
  <c r="T90" i="14"/>
  <c r="R90" i="14"/>
  <c r="P90" i="14"/>
  <c r="N90" i="14"/>
  <c r="F90" i="14"/>
  <c r="D90" i="14"/>
  <c r="C90" i="14"/>
  <c r="B90" i="14"/>
  <c r="A90" i="14"/>
  <c r="U89" i="14" a="1"/>
  <c r="U89" i="14" s="1"/>
  <c r="T89" i="14"/>
  <c r="R89" i="14"/>
  <c r="P89" i="14"/>
  <c r="N89" i="14"/>
  <c r="F89" i="14"/>
  <c r="D89" i="14"/>
  <c r="C89" i="14"/>
  <c r="B89" i="14"/>
  <c r="A89" i="14"/>
  <c r="U88" i="14" a="1"/>
  <c r="U88" i="14" s="1"/>
  <c r="T88" i="14"/>
  <c r="R88" i="14"/>
  <c r="P88" i="14"/>
  <c r="N88" i="14"/>
  <c r="F88" i="14"/>
  <c r="D88" i="14"/>
  <c r="C88" i="14"/>
  <c r="B88" i="14"/>
  <c r="A88" i="14"/>
  <c r="U87" i="14" a="1"/>
  <c r="U87" i="14" s="1"/>
  <c r="T87" i="14"/>
  <c r="R87" i="14"/>
  <c r="P87" i="14"/>
  <c r="N87" i="14"/>
  <c r="F87" i="14"/>
  <c r="D87" i="14"/>
  <c r="C87" i="14"/>
  <c r="B87" i="14"/>
  <c r="A87" i="14"/>
  <c r="U86" i="14" a="1"/>
  <c r="U86" i="14" s="1"/>
  <c r="T86" i="14"/>
  <c r="R86" i="14"/>
  <c r="P86" i="14"/>
  <c r="N86" i="14"/>
  <c r="F86" i="14"/>
  <c r="D86" i="14"/>
  <c r="B86" i="14"/>
  <c r="A86" i="14"/>
  <c r="U85" i="14" a="1"/>
  <c r="U85" i="14" s="1"/>
  <c r="T85" i="14"/>
  <c r="R85" i="14"/>
  <c r="P85" i="14"/>
  <c r="N85" i="14"/>
  <c r="F85" i="14"/>
  <c r="D85" i="14"/>
  <c r="C85" i="14"/>
  <c r="B85" i="14"/>
  <c r="A85" i="14"/>
  <c r="U84" i="14" a="1"/>
  <c r="U84" i="14" s="1"/>
  <c r="T84" i="14"/>
  <c r="R84" i="14"/>
  <c r="P84" i="14"/>
  <c r="N84" i="14"/>
  <c r="F84" i="14"/>
  <c r="D84" i="14"/>
  <c r="C84" i="14"/>
  <c r="B84" i="14"/>
  <c r="A84" i="14"/>
  <c r="U83" i="14" a="1"/>
  <c r="U83" i="14" s="1"/>
  <c r="T83" i="14"/>
  <c r="R83" i="14"/>
  <c r="P83" i="14"/>
  <c r="N83" i="14"/>
  <c r="F83" i="14"/>
  <c r="D83" i="14"/>
  <c r="C83" i="14"/>
  <c r="B83" i="14"/>
  <c r="A83" i="14"/>
  <c r="U82" i="14" a="1"/>
  <c r="U82" i="14" s="1"/>
  <c r="T82" i="14"/>
  <c r="R82" i="14"/>
  <c r="P82" i="14"/>
  <c r="N82" i="14"/>
  <c r="F82" i="14"/>
  <c r="D82" i="14"/>
  <c r="C82" i="14"/>
  <c r="B82" i="14"/>
  <c r="A82" i="14"/>
  <c r="U81" i="14" a="1"/>
  <c r="U81" i="14" s="1"/>
  <c r="T81" i="14"/>
  <c r="R81" i="14"/>
  <c r="P81" i="14"/>
  <c r="N81" i="14"/>
  <c r="F81" i="14"/>
  <c r="D81" i="14"/>
  <c r="C81" i="14"/>
  <c r="B81" i="14"/>
  <c r="A81" i="14"/>
  <c r="U80" i="14" a="1"/>
  <c r="U80" i="14" s="1"/>
  <c r="T80" i="14"/>
  <c r="R80" i="14"/>
  <c r="P80" i="14"/>
  <c r="N80" i="14"/>
  <c r="F80" i="14"/>
  <c r="D80" i="14"/>
  <c r="C80" i="14"/>
  <c r="B80" i="14"/>
  <c r="A80" i="14"/>
  <c r="U79" i="14" a="1"/>
  <c r="U79" i="14" s="1"/>
  <c r="T79" i="14"/>
  <c r="R79" i="14"/>
  <c r="P79" i="14"/>
  <c r="N79" i="14"/>
  <c r="F79" i="14"/>
  <c r="D79" i="14"/>
  <c r="C79" i="14"/>
  <c r="B79" i="14"/>
  <c r="A79" i="14"/>
  <c r="U78" i="14" a="1"/>
  <c r="U78" i="14" s="1"/>
  <c r="T78" i="14"/>
  <c r="R78" i="14"/>
  <c r="P78" i="14"/>
  <c r="N78" i="14"/>
  <c r="F78" i="14"/>
  <c r="D78" i="14"/>
  <c r="B78" i="14"/>
  <c r="A78" i="14"/>
  <c r="U77" i="14" a="1"/>
  <c r="U77" i="14" s="1"/>
  <c r="T77" i="14"/>
  <c r="R77" i="14"/>
  <c r="P77" i="14"/>
  <c r="N77" i="14"/>
  <c r="F77" i="14"/>
  <c r="D77" i="14"/>
  <c r="C77" i="14"/>
  <c r="B77" i="14"/>
  <c r="A77" i="14"/>
  <c r="U76" i="14" a="1"/>
  <c r="U76" i="14" s="1"/>
  <c r="T76" i="14"/>
  <c r="R76" i="14"/>
  <c r="P76" i="14"/>
  <c r="N76" i="14"/>
  <c r="F76" i="14"/>
  <c r="D76" i="14"/>
  <c r="C76" i="14"/>
  <c r="B76" i="14"/>
  <c r="A76" i="14"/>
  <c r="U75" i="14" a="1"/>
  <c r="U75" i="14" s="1"/>
  <c r="T75" i="14"/>
  <c r="R75" i="14"/>
  <c r="P75" i="14"/>
  <c r="N75" i="14"/>
  <c r="F75" i="14"/>
  <c r="D75" i="14"/>
  <c r="C75" i="14"/>
  <c r="B75" i="14"/>
  <c r="A75" i="14"/>
  <c r="U74" i="14" a="1"/>
  <c r="U74" i="14" s="1"/>
  <c r="T74" i="14"/>
  <c r="R74" i="14"/>
  <c r="P74" i="14"/>
  <c r="N74" i="14"/>
  <c r="F74" i="14"/>
  <c r="D74" i="14"/>
  <c r="C74" i="14"/>
  <c r="B74" i="14"/>
  <c r="A74" i="14"/>
  <c r="U73" i="14" a="1"/>
  <c r="U73" i="14" s="1"/>
  <c r="T73" i="14"/>
  <c r="R73" i="14"/>
  <c r="P73" i="14"/>
  <c r="N73" i="14"/>
  <c r="F73" i="14"/>
  <c r="D73" i="14"/>
  <c r="C73" i="14"/>
  <c r="B73" i="14"/>
  <c r="A73" i="14"/>
  <c r="U72" i="14" a="1"/>
  <c r="U72" i="14" s="1"/>
  <c r="T72" i="14"/>
  <c r="R72" i="14"/>
  <c r="P72" i="14"/>
  <c r="N72" i="14"/>
  <c r="F72" i="14"/>
  <c r="D72" i="14"/>
  <c r="C72" i="14"/>
  <c r="B72" i="14"/>
  <c r="A72" i="14"/>
  <c r="U71" i="14" a="1"/>
  <c r="U71" i="14" s="1"/>
  <c r="T71" i="14"/>
  <c r="R71" i="14"/>
  <c r="P71" i="14"/>
  <c r="N71" i="14"/>
  <c r="F71" i="14"/>
  <c r="D71" i="14"/>
  <c r="C71" i="14"/>
  <c r="B71" i="14"/>
  <c r="A71" i="14"/>
  <c r="U70" i="14" a="1"/>
  <c r="U70" i="14" s="1"/>
  <c r="T70" i="14"/>
  <c r="R70" i="14"/>
  <c r="P70" i="14"/>
  <c r="N70" i="14"/>
  <c r="F70" i="14"/>
  <c r="D70" i="14"/>
  <c r="B70" i="14"/>
  <c r="A70" i="14"/>
  <c r="U69" i="14" a="1"/>
  <c r="U69" i="14" s="1"/>
  <c r="T69" i="14"/>
  <c r="R69" i="14"/>
  <c r="P69" i="14"/>
  <c r="N69" i="14"/>
  <c r="F69" i="14"/>
  <c r="D69" i="14"/>
  <c r="C69" i="14"/>
  <c r="B69" i="14"/>
  <c r="A69" i="14"/>
  <c r="U68" i="14" a="1"/>
  <c r="U68" i="14" s="1"/>
  <c r="T68" i="14"/>
  <c r="R68" i="14"/>
  <c r="P68" i="14"/>
  <c r="N68" i="14"/>
  <c r="F68" i="14"/>
  <c r="D68" i="14"/>
  <c r="C68" i="14"/>
  <c r="B68" i="14"/>
  <c r="A68" i="14"/>
  <c r="U67" i="14" a="1"/>
  <c r="U67" i="14" s="1"/>
  <c r="T67" i="14"/>
  <c r="R67" i="14"/>
  <c r="P67" i="14"/>
  <c r="N67" i="14"/>
  <c r="F67" i="14"/>
  <c r="D67" i="14"/>
  <c r="C67" i="14"/>
  <c r="B67" i="14"/>
  <c r="A67" i="14"/>
  <c r="U66" i="14" a="1"/>
  <c r="U66" i="14" s="1"/>
  <c r="T66" i="14"/>
  <c r="R66" i="14"/>
  <c r="P66" i="14"/>
  <c r="N66" i="14"/>
  <c r="F66" i="14"/>
  <c r="D66" i="14"/>
  <c r="C66" i="14"/>
  <c r="B66" i="14"/>
  <c r="A66" i="14"/>
  <c r="U65" i="14" a="1"/>
  <c r="U65" i="14" s="1"/>
  <c r="T65" i="14"/>
  <c r="R65" i="14"/>
  <c r="P65" i="14"/>
  <c r="N65" i="14"/>
  <c r="F65" i="14"/>
  <c r="D65" i="14"/>
  <c r="C65" i="14"/>
  <c r="B65" i="14"/>
  <c r="A65" i="14"/>
  <c r="U64" i="14" a="1"/>
  <c r="U64" i="14" s="1"/>
  <c r="T64" i="14"/>
  <c r="R64" i="14"/>
  <c r="P64" i="14"/>
  <c r="N64" i="14"/>
  <c r="F64" i="14"/>
  <c r="D64" i="14"/>
  <c r="C64" i="14"/>
  <c r="B64" i="14"/>
  <c r="A64" i="14"/>
  <c r="U63" i="14" a="1"/>
  <c r="U63" i="14" s="1"/>
  <c r="T63" i="14"/>
  <c r="R63" i="14"/>
  <c r="P63" i="14"/>
  <c r="N63" i="14"/>
  <c r="F63" i="14"/>
  <c r="D63" i="14"/>
  <c r="C63" i="14"/>
  <c r="B63" i="14"/>
  <c r="A63" i="14"/>
  <c r="U62" i="14" a="1"/>
  <c r="U62" i="14" s="1"/>
  <c r="T62" i="14"/>
  <c r="R62" i="14"/>
  <c r="P62" i="14"/>
  <c r="N62" i="14"/>
  <c r="F62" i="14"/>
  <c r="D62" i="14"/>
  <c r="B62" i="14"/>
  <c r="A62" i="14"/>
  <c r="U61" i="14" a="1"/>
  <c r="U61" i="14" s="1"/>
  <c r="T61" i="14"/>
  <c r="R61" i="14"/>
  <c r="P61" i="14"/>
  <c r="N61" i="14"/>
  <c r="F61" i="14"/>
  <c r="D61" i="14"/>
  <c r="C61" i="14"/>
  <c r="B61" i="14"/>
  <c r="A61" i="14"/>
  <c r="U60" i="14" a="1"/>
  <c r="U60" i="14" s="1"/>
  <c r="T60" i="14"/>
  <c r="R60" i="14"/>
  <c r="P60" i="14"/>
  <c r="N60" i="14"/>
  <c r="F60" i="14"/>
  <c r="D60" i="14"/>
  <c r="C60" i="14"/>
  <c r="B60" i="14"/>
  <c r="A60" i="14"/>
  <c r="U59" i="14" a="1"/>
  <c r="U59" i="14" s="1"/>
  <c r="T59" i="14"/>
  <c r="R59" i="14"/>
  <c r="P59" i="14"/>
  <c r="N59" i="14"/>
  <c r="F59" i="14"/>
  <c r="D59" i="14"/>
  <c r="C59" i="14"/>
  <c r="B59" i="14"/>
  <c r="A59" i="14"/>
  <c r="U58" i="14" a="1"/>
  <c r="U58" i="14" s="1"/>
  <c r="T58" i="14"/>
  <c r="R58" i="14"/>
  <c r="P58" i="14"/>
  <c r="N58" i="14"/>
  <c r="F58" i="14"/>
  <c r="D58" i="14"/>
  <c r="C58" i="14"/>
  <c r="B58" i="14"/>
  <c r="A58" i="14"/>
  <c r="U57" i="14" a="1"/>
  <c r="U57" i="14" s="1"/>
  <c r="T57" i="14"/>
  <c r="R57" i="14"/>
  <c r="P57" i="14"/>
  <c r="N57" i="14"/>
  <c r="F57" i="14"/>
  <c r="D57" i="14"/>
  <c r="C57" i="14"/>
  <c r="B57" i="14"/>
  <c r="A57" i="14"/>
  <c r="U56" i="14" a="1"/>
  <c r="U56" i="14" s="1"/>
  <c r="T56" i="14"/>
  <c r="R56" i="14"/>
  <c r="P56" i="14"/>
  <c r="N56" i="14"/>
  <c r="F56" i="14"/>
  <c r="D56" i="14"/>
  <c r="C56" i="14"/>
  <c r="B56" i="14"/>
  <c r="A56" i="14"/>
  <c r="U55" i="14" a="1"/>
  <c r="U55" i="14" s="1"/>
  <c r="T55" i="14"/>
  <c r="R55" i="14"/>
  <c r="P55" i="14"/>
  <c r="N55" i="14"/>
  <c r="F55" i="14"/>
  <c r="D55" i="14"/>
  <c r="C55" i="14"/>
  <c r="B55" i="14"/>
  <c r="A55" i="14"/>
  <c r="U54" i="14" a="1"/>
  <c r="U54" i="14" s="1"/>
  <c r="T54" i="14"/>
  <c r="R54" i="14"/>
  <c r="P54" i="14"/>
  <c r="N54" i="14"/>
  <c r="F54" i="14"/>
  <c r="D54" i="14"/>
  <c r="B54" i="14"/>
  <c r="A54" i="14"/>
  <c r="U53" i="14" a="1"/>
  <c r="U53" i="14" s="1"/>
  <c r="T53" i="14"/>
  <c r="R53" i="14"/>
  <c r="P53" i="14"/>
  <c r="N53" i="14"/>
  <c r="F53" i="14"/>
  <c r="D53" i="14"/>
  <c r="C53" i="14"/>
  <c r="B53" i="14"/>
  <c r="A53" i="14"/>
  <c r="U52" i="14" a="1"/>
  <c r="U52" i="14" s="1"/>
  <c r="T52" i="14"/>
  <c r="R52" i="14"/>
  <c r="P52" i="14"/>
  <c r="N52" i="14"/>
  <c r="F52" i="14"/>
  <c r="D52" i="14"/>
  <c r="C52" i="14"/>
  <c r="B52" i="14"/>
  <c r="A52" i="14"/>
  <c r="U51" i="14" a="1"/>
  <c r="U51" i="14" s="1"/>
  <c r="T51" i="14"/>
  <c r="R51" i="14"/>
  <c r="P51" i="14"/>
  <c r="N51" i="14"/>
  <c r="F51" i="14"/>
  <c r="D51" i="14"/>
  <c r="C51" i="14"/>
  <c r="B51" i="14"/>
  <c r="A51" i="14"/>
  <c r="U50" i="14" a="1"/>
  <c r="U50" i="14" s="1"/>
  <c r="T50" i="14"/>
  <c r="R50" i="14"/>
  <c r="P50" i="14"/>
  <c r="N50" i="14"/>
  <c r="F50" i="14"/>
  <c r="D50" i="14"/>
  <c r="C50" i="14"/>
  <c r="B50" i="14"/>
  <c r="A50" i="14"/>
  <c r="U49" i="14" a="1"/>
  <c r="U49" i="14" s="1"/>
  <c r="T49" i="14"/>
  <c r="R49" i="14"/>
  <c r="P49" i="14"/>
  <c r="N49" i="14"/>
  <c r="F49" i="14"/>
  <c r="D49" i="14"/>
  <c r="C49" i="14"/>
  <c r="B49" i="14"/>
  <c r="A49" i="14"/>
  <c r="U48" i="14" a="1"/>
  <c r="U48" i="14" s="1"/>
  <c r="T48" i="14"/>
  <c r="R48" i="14"/>
  <c r="P48" i="14"/>
  <c r="N48" i="14"/>
  <c r="F48" i="14"/>
  <c r="D48" i="14"/>
  <c r="C48" i="14"/>
  <c r="B48" i="14"/>
  <c r="A48" i="14"/>
  <c r="U47" i="14" a="1"/>
  <c r="U47" i="14" s="1"/>
  <c r="T47" i="14"/>
  <c r="R47" i="14"/>
  <c r="P47" i="14"/>
  <c r="N47" i="14"/>
  <c r="F47" i="14"/>
  <c r="D47" i="14"/>
  <c r="C47" i="14"/>
  <c r="B47" i="14"/>
  <c r="A47" i="14"/>
  <c r="U46" i="14" a="1"/>
  <c r="U46" i="14" s="1"/>
  <c r="T46" i="14"/>
  <c r="R46" i="14"/>
  <c r="P46" i="14"/>
  <c r="N46" i="14"/>
  <c r="F46" i="14"/>
  <c r="D46" i="14"/>
  <c r="B46" i="14"/>
  <c r="A46" i="14"/>
  <c r="U45" i="14" a="1"/>
  <c r="U45" i="14" s="1"/>
  <c r="T45" i="14"/>
  <c r="R45" i="14"/>
  <c r="P45" i="14"/>
  <c r="N45" i="14"/>
  <c r="F45" i="14"/>
  <c r="D45" i="14"/>
  <c r="C45" i="14"/>
  <c r="B45" i="14"/>
  <c r="A45" i="14"/>
  <c r="U44" i="14" a="1"/>
  <c r="U44" i="14" s="1"/>
  <c r="T44" i="14"/>
  <c r="R44" i="14"/>
  <c r="P44" i="14"/>
  <c r="N44" i="14"/>
  <c r="F44" i="14"/>
  <c r="D44" i="14"/>
  <c r="C44" i="14"/>
  <c r="B44" i="14"/>
  <c r="A44" i="14"/>
  <c r="U43" i="14" a="1"/>
  <c r="U43" i="14" s="1"/>
  <c r="T43" i="14"/>
  <c r="R43" i="14"/>
  <c r="P43" i="14"/>
  <c r="N43" i="14"/>
  <c r="F43" i="14"/>
  <c r="D43" i="14"/>
  <c r="C43" i="14"/>
  <c r="B43" i="14"/>
  <c r="A43" i="14"/>
  <c r="U42" i="14" a="1"/>
  <c r="U42" i="14" s="1"/>
  <c r="T42" i="14"/>
  <c r="R42" i="14"/>
  <c r="P42" i="14"/>
  <c r="N42" i="14"/>
  <c r="F42" i="14"/>
  <c r="D42" i="14"/>
  <c r="C42" i="14"/>
  <c r="B42" i="14"/>
  <c r="A42" i="14"/>
  <c r="U41" i="14" a="1"/>
  <c r="U41" i="14" s="1"/>
  <c r="T41" i="14"/>
  <c r="R41" i="14"/>
  <c r="P41" i="14"/>
  <c r="N41" i="14"/>
  <c r="F41" i="14"/>
  <c r="D41" i="14"/>
  <c r="C41" i="14"/>
  <c r="B41" i="14"/>
  <c r="A41" i="14"/>
  <c r="U40" i="14" a="1"/>
  <c r="U40" i="14" s="1"/>
  <c r="T40" i="14"/>
  <c r="R40" i="14"/>
  <c r="P40" i="14"/>
  <c r="N40" i="14"/>
  <c r="F40" i="14"/>
  <c r="D40" i="14"/>
  <c r="C40" i="14"/>
  <c r="B40" i="14"/>
  <c r="A40" i="14"/>
  <c r="U39" i="14" a="1"/>
  <c r="U39" i="14" s="1"/>
  <c r="T39" i="14"/>
  <c r="R39" i="14"/>
  <c r="P39" i="14"/>
  <c r="N39" i="14"/>
  <c r="F39" i="14"/>
  <c r="D39" i="14"/>
  <c r="C39" i="14"/>
  <c r="B39" i="14"/>
  <c r="A39" i="14"/>
  <c r="U38" i="14" a="1"/>
  <c r="U38" i="14" s="1"/>
  <c r="T38" i="14"/>
  <c r="R38" i="14"/>
  <c r="P38" i="14"/>
  <c r="N38" i="14"/>
  <c r="F38" i="14"/>
  <c r="D38" i="14"/>
  <c r="B38" i="14"/>
  <c r="A38" i="14"/>
  <c r="U37" i="14" a="1"/>
  <c r="U37" i="14" s="1"/>
  <c r="T37" i="14"/>
  <c r="R37" i="14"/>
  <c r="P37" i="14"/>
  <c r="N37" i="14"/>
  <c r="F37" i="14"/>
  <c r="D37" i="14"/>
  <c r="C37" i="14"/>
  <c r="B37" i="14"/>
  <c r="A37" i="14"/>
  <c r="U36" i="14" a="1"/>
  <c r="U36" i="14" s="1"/>
  <c r="T36" i="14"/>
  <c r="R36" i="14"/>
  <c r="P36" i="14"/>
  <c r="N36" i="14"/>
  <c r="F36" i="14"/>
  <c r="D36" i="14"/>
  <c r="C36" i="14"/>
  <c r="B36" i="14"/>
  <c r="A36" i="14"/>
  <c r="U35" i="14" a="1"/>
  <c r="U35" i="14" s="1"/>
  <c r="T35" i="14"/>
  <c r="R35" i="14"/>
  <c r="P35" i="14"/>
  <c r="N35" i="14"/>
  <c r="F35" i="14"/>
  <c r="D35" i="14"/>
  <c r="C35" i="14"/>
  <c r="B35" i="14"/>
  <c r="A35" i="14"/>
  <c r="U34" i="14" a="1"/>
  <c r="U34" i="14" s="1"/>
  <c r="T34" i="14"/>
  <c r="R34" i="14"/>
  <c r="P34" i="14"/>
  <c r="N34" i="14"/>
  <c r="F34" i="14"/>
  <c r="D34" i="14"/>
  <c r="C34" i="14"/>
  <c r="B34" i="14"/>
  <c r="A34" i="14"/>
  <c r="U33" i="14" a="1"/>
  <c r="U33" i="14" s="1"/>
  <c r="T33" i="14"/>
  <c r="R33" i="14"/>
  <c r="P33" i="14"/>
  <c r="N33" i="14"/>
  <c r="F33" i="14"/>
  <c r="D33" i="14"/>
  <c r="C33" i="14"/>
  <c r="B33" i="14"/>
  <c r="A33" i="14"/>
  <c r="U32" i="14" a="1"/>
  <c r="U32" i="14" s="1"/>
  <c r="T32" i="14"/>
  <c r="R32" i="14"/>
  <c r="P32" i="14"/>
  <c r="N32" i="14"/>
  <c r="F32" i="14"/>
  <c r="D32" i="14"/>
  <c r="C32" i="14"/>
  <c r="B32" i="14"/>
  <c r="A32" i="14"/>
  <c r="U31" i="14" a="1"/>
  <c r="U31" i="14" s="1"/>
  <c r="T31" i="14"/>
  <c r="R31" i="14"/>
  <c r="P31" i="14"/>
  <c r="N31" i="14"/>
  <c r="F31" i="14"/>
  <c r="D31" i="14"/>
  <c r="C31" i="14"/>
  <c r="B31" i="14"/>
  <c r="A31" i="14"/>
  <c r="U30" i="14" a="1"/>
  <c r="U30" i="14" s="1"/>
  <c r="T30" i="14"/>
  <c r="R30" i="14"/>
  <c r="P30" i="14"/>
  <c r="N30" i="14"/>
  <c r="F30" i="14"/>
  <c r="D30" i="14"/>
  <c r="B30" i="14"/>
  <c r="A30" i="14"/>
  <c r="U29" i="14" a="1"/>
  <c r="U29" i="14" s="1"/>
  <c r="T29" i="14"/>
  <c r="R29" i="14"/>
  <c r="P29" i="14"/>
  <c r="N29" i="14"/>
  <c r="F29" i="14"/>
  <c r="D29" i="14"/>
  <c r="C29" i="14"/>
  <c r="B29" i="14"/>
  <c r="A29" i="14"/>
  <c r="U28" i="14" a="1"/>
  <c r="U28" i="14" s="1"/>
  <c r="T28" i="14"/>
  <c r="R28" i="14"/>
  <c r="P28" i="14"/>
  <c r="N28" i="14"/>
  <c r="F28" i="14"/>
  <c r="D28" i="14"/>
  <c r="C28" i="14"/>
  <c r="B28" i="14"/>
  <c r="A28" i="14"/>
  <c r="U27" i="14" a="1"/>
  <c r="U27" i="14" s="1"/>
  <c r="T27" i="14"/>
  <c r="R27" i="14"/>
  <c r="P27" i="14"/>
  <c r="N27" i="14"/>
  <c r="F27" i="14"/>
  <c r="D27" i="14"/>
  <c r="C27" i="14"/>
  <c r="B27" i="14"/>
  <c r="A27" i="14"/>
  <c r="U26" i="14" a="1"/>
  <c r="U26" i="14" s="1"/>
  <c r="T26" i="14"/>
  <c r="R26" i="14"/>
  <c r="P26" i="14"/>
  <c r="N26" i="14"/>
  <c r="F26" i="14"/>
  <c r="D26" i="14"/>
  <c r="C26" i="14"/>
  <c r="B26" i="14"/>
  <c r="A26" i="14"/>
  <c r="U25" i="14" a="1"/>
  <c r="U25" i="14" s="1"/>
  <c r="T25" i="14"/>
  <c r="R25" i="14"/>
  <c r="P25" i="14"/>
  <c r="N25" i="14"/>
  <c r="F25" i="14"/>
  <c r="D25" i="14"/>
  <c r="C25" i="14"/>
  <c r="B25" i="14"/>
  <c r="A25" i="14"/>
  <c r="U24" i="14" a="1"/>
  <c r="U24" i="14" s="1"/>
  <c r="T24" i="14"/>
  <c r="R24" i="14"/>
  <c r="P24" i="14"/>
  <c r="N24" i="14"/>
  <c r="F24" i="14"/>
  <c r="D24" i="14"/>
  <c r="C24" i="14"/>
  <c r="B24" i="14"/>
  <c r="A24" i="14"/>
  <c r="U23" i="14" a="1"/>
  <c r="U23" i="14" s="1"/>
  <c r="T23" i="14"/>
  <c r="R23" i="14"/>
  <c r="P23" i="14"/>
  <c r="N23" i="14"/>
  <c r="F23" i="14"/>
  <c r="D23" i="14"/>
  <c r="C23" i="14"/>
  <c r="B23" i="14"/>
  <c r="A23" i="14"/>
  <c r="U22" i="14" a="1"/>
  <c r="U22" i="14" s="1"/>
  <c r="T22" i="14"/>
  <c r="R22" i="14"/>
  <c r="P22" i="14"/>
  <c r="N22" i="14"/>
  <c r="F22" i="14"/>
  <c r="D22" i="14"/>
  <c r="B22" i="14"/>
  <c r="A22" i="14"/>
  <c r="U21" i="14" a="1"/>
  <c r="U21" i="14" s="1"/>
  <c r="T21" i="14"/>
  <c r="R21" i="14"/>
  <c r="P21" i="14"/>
  <c r="N21" i="14"/>
  <c r="F21" i="14"/>
  <c r="D21" i="14"/>
  <c r="C21" i="14"/>
  <c r="B21" i="14"/>
  <c r="A21" i="14"/>
  <c r="U20" i="14" a="1"/>
  <c r="U20" i="14" s="1"/>
  <c r="T20" i="14"/>
  <c r="R20" i="14"/>
  <c r="P20" i="14"/>
  <c r="N20" i="14"/>
  <c r="F20" i="14"/>
  <c r="D20" i="14"/>
  <c r="C20" i="14"/>
  <c r="B20" i="14"/>
  <c r="A20" i="14"/>
  <c r="U19" i="14" a="1"/>
  <c r="U19" i="14" s="1"/>
  <c r="T19" i="14"/>
  <c r="R19" i="14"/>
  <c r="P19" i="14"/>
  <c r="N19" i="14"/>
  <c r="F19" i="14"/>
  <c r="D19" i="14"/>
  <c r="C19" i="14"/>
  <c r="B19" i="14"/>
  <c r="A19" i="14"/>
  <c r="U18" i="14" a="1"/>
  <c r="U18" i="14" s="1"/>
  <c r="T18" i="14"/>
  <c r="R18" i="14"/>
  <c r="P18" i="14"/>
  <c r="N18" i="14"/>
  <c r="F18" i="14"/>
  <c r="D18" i="14"/>
  <c r="C18" i="14"/>
  <c r="B18" i="14"/>
  <c r="A18" i="14"/>
  <c r="U17" i="14" a="1"/>
  <c r="U17" i="14" s="1"/>
  <c r="T17" i="14"/>
  <c r="R17" i="14"/>
  <c r="P17" i="14"/>
  <c r="N17" i="14"/>
  <c r="F17" i="14"/>
  <c r="D17" i="14"/>
  <c r="C17" i="14"/>
  <c r="B17" i="14"/>
  <c r="A17" i="14"/>
  <c r="U16" i="14" a="1"/>
  <c r="U16" i="14" s="1"/>
  <c r="T16" i="14"/>
  <c r="R16" i="14"/>
  <c r="P16" i="14"/>
  <c r="N16" i="14"/>
  <c r="F16" i="14"/>
  <c r="D16" i="14"/>
  <c r="C16" i="14"/>
  <c r="B16" i="14"/>
  <c r="A16" i="14"/>
  <c r="U15" i="14" a="1"/>
  <c r="U15" i="14" s="1"/>
  <c r="T15" i="14"/>
  <c r="R15" i="14"/>
  <c r="P15" i="14"/>
  <c r="N15" i="14"/>
  <c r="F15" i="14"/>
  <c r="D15" i="14"/>
  <c r="C15" i="14"/>
  <c r="B15" i="14"/>
  <c r="A15" i="14"/>
  <c r="U14" i="14" a="1"/>
  <c r="U14" i="14" s="1"/>
  <c r="T14" i="14"/>
  <c r="R14" i="14"/>
  <c r="P14" i="14"/>
  <c r="N14" i="14"/>
  <c r="F14" i="14"/>
  <c r="D14" i="14"/>
  <c r="B14" i="14"/>
  <c r="A14" i="14"/>
  <c r="U13" i="14" a="1"/>
  <c r="U13" i="14" s="1"/>
  <c r="T13" i="14"/>
  <c r="R13" i="14"/>
  <c r="P13" i="14"/>
  <c r="N13" i="14"/>
  <c r="F13" i="14"/>
  <c r="D13" i="14"/>
  <c r="C13" i="14"/>
  <c r="B13" i="14"/>
  <c r="A13" i="14"/>
  <c r="U12" i="14" a="1"/>
  <c r="U12" i="14" s="1"/>
  <c r="T12" i="14"/>
  <c r="R12" i="14"/>
  <c r="P12" i="14"/>
  <c r="N12" i="14"/>
  <c r="F12" i="14"/>
  <c r="D12" i="14"/>
  <c r="C12" i="14"/>
  <c r="B12" i="14"/>
  <c r="A12" i="14"/>
  <c r="U11" i="14" a="1"/>
  <c r="U11" i="14" s="1"/>
  <c r="T11" i="14"/>
  <c r="R11" i="14"/>
  <c r="P11" i="14"/>
  <c r="N11" i="14"/>
  <c r="F11" i="14"/>
  <c r="D11" i="14"/>
  <c r="B11" i="14"/>
  <c r="A11" i="14"/>
  <c r="U10" i="14" a="1"/>
  <c r="U10" i="14" s="1"/>
  <c r="T10" i="14"/>
  <c r="R10" i="14"/>
  <c r="P10" i="14"/>
  <c r="N10" i="14"/>
  <c r="F10" i="14"/>
  <c r="D10" i="14"/>
  <c r="B10" i="14"/>
  <c r="A10" i="14"/>
  <c r="F9" i="14"/>
  <c r="D9" i="14"/>
  <c r="B9" i="14"/>
  <c r="A9" i="14"/>
  <c r="T8" i="14"/>
  <c r="R8" i="14"/>
  <c r="P8" i="14"/>
  <c r="N8" i="14"/>
  <c r="F8" i="14"/>
  <c r="D8" i="14"/>
  <c r="B8" i="14"/>
  <c r="A8" i="14"/>
  <c r="F7" i="14"/>
  <c r="D7" i="14"/>
  <c r="B7" i="14"/>
  <c r="A7" i="14"/>
  <c r="F6" i="14"/>
  <c r="D6" i="14"/>
  <c r="B6" i="14"/>
  <c r="A6" i="14"/>
  <c r="K206" i="13"/>
  <c r="J206" i="13"/>
  <c r="I206" i="13"/>
  <c r="H206" i="13"/>
  <c r="G206" i="13"/>
  <c r="U205" i="13" a="1"/>
  <c r="U205" i="13" s="1"/>
  <c r="T205" i="13"/>
  <c r="R205" i="13"/>
  <c r="P205" i="13"/>
  <c r="N205" i="13"/>
  <c r="F205" i="13"/>
  <c r="D205" i="13"/>
  <c r="C205" i="13"/>
  <c r="B205" i="13"/>
  <c r="A205" i="13"/>
  <c r="U204" i="13" a="1"/>
  <c r="U204" i="13" s="1"/>
  <c r="T204" i="13"/>
  <c r="R204" i="13"/>
  <c r="P204" i="13"/>
  <c r="N204" i="13"/>
  <c r="F204" i="13"/>
  <c r="D204" i="13"/>
  <c r="C204" i="13"/>
  <c r="B204" i="13"/>
  <c r="A204" i="13"/>
  <c r="U203" i="13" a="1"/>
  <c r="U203" i="13" s="1"/>
  <c r="T203" i="13"/>
  <c r="R203" i="13"/>
  <c r="P203" i="13"/>
  <c r="N203" i="13"/>
  <c r="F203" i="13"/>
  <c r="D203" i="13"/>
  <c r="C203" i="13"/>
  <c r="B203" i="13"/>
  <c r="A203" i="13"/>
  <c r="U202" i="13" a="1"/>
  <c r="U202" i="13" s="1"/>
  <c r="T202" i="13"/>
  <c r="R202" i="13"/>
  <c r="P202" i="13"/>
  <c r="N202" i="13"/>
  <c r="F202" i="13"/>
  <c r="D202" i="13"/>
  <c r="C202" i="13"/>
  <c r="B202" i="13"/>
  <c r="A202" i="13"/>
  <c r="U201" i="13" a="1"/>
  <c r="U201" i="13" s="1"/>
  <c r="T201" i="13"/>
  <c r="R201" i="13"/>
  <c r="P201" i="13"/>
  <c r="N201" i="13"/>
  <c r="F201" i="13"/>
  <c r="D201" i="13"/>
  <c r="C201" i="13"/>
  <c r="B201" i="13"/>
  <c r="A201" i="13"/>
  <c r="U200" i="13" a="1"/>
  <c r="U200" i="13" s="1"/>
  <c r="T200" i="13"/>
  <c r="R200" i="13"/>
  <c r="P200" i="13"/>
  <c r="N200" i="13"/>
  <c r="F200" i="13"/>
  <c r="D200" i="13"/>
  <c r="C200" i="13"/>
  <c r="B200" i="13"/>
  <c r="A200" i="13"/>
  <c r="U199" i="13" a="1"/>
  <c r="U199" i="13" s="1"/>
  <c r="T199" i="13"/>
  <c r="R199" i="13"/>
  <c r="P199" i="13"/>
  <c r="N199" i="13"/>
  <c r="F199" i="13"/>
  <c r="D199" i="13"/>
  <c r="C199" i="13"/>
  <c r="B199" i="13"/>
  <c r="A199" i="13"/>
  <c r="U198" i="13" a="1"/>
  <c r="U198" i="13" s="1"/>
  <c r="T198" i="13"/>
  <c r="R198" i="13"/>
  <c r="P198" i="13"/>
  <c r="N198" i="13"/>
  <c r="F198" i="13"/>
  <c r="D198" i="13"/>
  <c r="B198" i="13"/>
  <c r="A198" i="13"/>
  <c r="U197" i="13" a="1"/>
  <c r="U197" i="13" s="1"/>
  <c r="T197" i="13"/>
  <c r="R197" i="13"/>
  <c r="P197" i="13"/>
  <c r="N197" i="13"/>
  <c r="F197" i="13"/>
  <c r="D197" i="13"/>
  <c r="C197" i="13"/>
  <c r="B197" i="13"/>
  <c r="A197" i="13"/>
  <c r="U196" i="13" a="1"/>
  <c r="U196" i="13" s="1"/>
  <c r="T196" i="13"/>
  <c r="R196" i="13"/>
  <c r="P196" i="13"/>
  <c r="N196" i="13"/>
  <c r="F196" i="13"/>
  <c r="D196" i="13"/>
  <c r="C196" i="13"/>
  <c r="B196" i="13"/>
  <c r="A196" i="13"/>
  <c r="U195" i="13" a="1"/>
  <c r="U195" i="13" s="1"/>
  <c r="T195" i="13"/>
  <c r="R195" i="13"/>
  <c r="P195" i="13"/>
  <c r="N195" i="13"/>
  <c r="F195" i="13"/>
  <c r="D195" i="13"/>
  <c r="C195" i="13"/>
  <c r="B195" i="13"/>
  <c r="A195" i="13"/>
  <c r="U194" i="13" a="1"/>
  <c r="U194" i="13" s="1"/>
  <c r="T194" i="13"/>
  <c r="R194" i="13"/>
  <c r="P194" i="13"/>
  <c r="N194" i="13"/>
  <c r="F194" i="13"/>
  <c r="D194" i="13"/>
  <c r="C194" i="13"/>
  <c r="B194" i="13"/>
  <c r="A194" i="13"/>
  <c r="U193" i="13" a="1"/>
  <c r="U193" i="13" s="1"/>
  <c r="T193" i="13"/>
  <c r="R193" i="13"/>
  <c r="P193" i="13"/>
  <c r="N193" i="13"/>
  <c r="F193" i="13"/>
  <c r="D193" i="13"/>
  <c r="C193" i="13"/>
  <c r="B193" i="13"/>
  <c r="A193" i="13"/>
  <c r="U192" i="13" a="1"/>
  <c r="U192" i="13" s="1"/>
  <c r="T192" i="13"/>
  <c r="R192" i="13"/>
  <c r="P192" i="13"/>
  <c r="N192" i="13"/>
  <c r="F192" i="13"/>
  <c r="D192" i="13"/>
  <c r="C192" i="13"/>
  <c r="B192" i="13"/>
  <c r="A192" i="13"/>
  <c r="U191" i="13" a="1"/>
  <c r="U191" i="13" s="1"/>
  <c r="T191" i="13"/>
  <c r="R191" i="13"/>
  <c r="P191" i="13"/>
  <c r="N191" i="13"/>
  <c r="F191" i="13"/>
  <c r="D191" i="13"/>
  <c r="C191" i="13"/>
  <c r="B191" i="13"/>
  <c r="A191" i="13"/>
  <c r="U190" i="13" a="1"/>
  <c r="U190" i="13" s="1"/>
  <c r="T190" i="13"/>
  <c r="R190" i="13"/>
  <c r="P190" i="13"/>
  <c r="N190" i="13"/>
  <c r="F190" i="13"/>
  <c r="D190" i="13"/>
  <c r="B190" i="13"/>
  <c r="A190" i="13"/>
  <c r="U189" i="13" a="1"/>
  <c r="U189" i="13" s="1"/>
  <c r="T189" i="13"/>
  <c r="R189" i="13"/>
  <c r="P189" i="13"/>
  <c r="N189" i="13"/>
  <c r="F189" i="13"/>
  <c r="D189" i="13"/>
  <c r="C189" i="13"/>
  <c r="B189" i="13"/>
  <c r="A189" i="13"/>
  <c r="U188" i="13" a="1"/>
  <c r="U188" i="13" s="1"/>
  <c r="T188" i="13"/>
  <c r="R188" i="13"/>
  <c r="P188" i="13"/>
  <c r="N188" i="13"/>
  <c r="F188" i="13"/>
  <c r="D188" i="13"/>
  <c r="C188" i="13"/>
  <c r="B188" i="13"/>
  <c r="A188" i="13"/>
  <c r="U187" i="13" a="1"/>
  <c r="U187" i="13" s="1"/>
  <c r="T187" i="13"/>
  <c r="R187" i="13"/>
  <c r="P187" i="13"/>
  <c r="N187" i="13"/>
  <c r="F187" i="13"/>
  <c r="D187" i="13"/>
  <c r="C187" i="13"/>
  <c r="B187" i="13"/>
  <c r="A187" i="13"/>
  <c r="U186" i="13" a="1"/>
  <c r="U186" i="13" s="1"/>
  <c r="T186" i="13"/>
  <c r="R186" i="13"/>
  <c r="P186" i="13"/>
  <c r="N186" i="13"/>
  <c r="F186" i="13"/>
  <c r="D186" i="13"/>
  <c r="C186" i="13"/>
  <c r="B186" i="13"/>
  <c r="A186" i="13"/>
  <c r="U185" i="13" a="1"/>
  <c r="U185" i="13" s="1"/>
  <c r="T185" i="13"/>
  <c r="R185" i="13"/>
  <c r="P185" i="13"/>
  <c r="N185" i="13"/>
  <c r="F185" i="13"/>
  <c r="D185" i="13"/>
  <c r="C185" i="13"/>
  <c r="B185" i="13"/>
  <c r="A185" i="13"/>
  <c r="U184" i="13" a="1"/>
  <c r="U184" i="13" s="1"/>
  <c r="T184" i="13"/>
  <c r="R184" i="13"/>
  <c r="P184" i="13"/>
  <c r="N184" i="13"/>
  <c r="F184" i="13"/>
  <c r="D184" i="13"/>
  <c r="C184" i="13"/>
  <c r="B184" i="13"/>
  <c r="A184" i="13"/>
  <c r="U183" i="13" a="1"/>
  <c r="U183" i="13" s="1"/>
  <c r="T183" i="13"/>
  <c r="R183" i="13"/>
  <c r="P183" i="13"/>
  <c r="N183" i="13"/>
  <c r="F183" i="13"/>
  <c r="D183" i="13"/>
  <c r="C183" i="13"/>
  <c r="B183" i="13"/>
  <c r="A183" i="13"/>
  <c r="U182" i="13" a="1"/>
  <c r="U182" i="13" s="1"/>
  <c r="T182" i="13"/>
  <c r="R182" i="13"/>
  <c r="P182" i="13"/>
  <c r="N182" i="13"/>
  <c r="F182" i="13"/>
  <c r="D182" i="13"/>
  <c r="B182" i="13"/>
  <c r="A182" i="13"/>
  <c r="U181" i="13" a="1"/>
  <c r="U181" i="13" s="1"/>
  <c r="T181" i="13"/>
  <c r="R181" i="13"/>
  <c r="P181" i="13"/>
  <c r="N181" i="13"/>
  <c r="F181" i="13"/>
  <c r="D181" i="13"/>
  <c r="C181" i="13"/>
  <c r="B181" i="13"/>
  <c r="A181" i="13"/>
  <c r="U180" i="13" a="1"/>
  <c r="U180" i="13" s="1"/>
  <c r="T180" i="13"/>
  <c r="R180" i="13"/>
  <c r="P180" i="13"/>
  <c r="N180" i="13"/>
  <c r="F180" i="13"/>
  <c r="D180" i="13"/>
  <c r="C180" i="13"/>
  <c r="B180" i="13"/>
  <c r="A180" i="13"/>
  <c r="U179" i="13" a="1"/>
  <c r="U179" i="13" s="1"/>
  <c r="T179" i="13"/>
  <c r="R179" i="13"/>
  <c r="P179" i="13"/>
  <c r="N179" i="13"/>
  <c r="F179" i="13"/>
  <c r="D179" i="13"/>
  <c r="C179" i="13"/>
  <c r="B179" i="13"/>
  <c r="A179" i="13"/>
  <c r="U178" i="13" a="1"/>
  <c r="U178" i="13" s="1"/>
  <c r="T178" i="13"/>
  <c r="R178" i="13"/>
  <c r="P178" i="13"/>
  <c r="N178" i="13"/>
  <c r="F178" i="13"/>
  <c r="D178" i="13"/>
  <c r="C178" i="13"/>
  <c r="B178" i="13"/>
  <c r="A178" i="13"/>
  <c r="U177" i="13" a="1"/>
  <c r="U177" i="13" s="1"/>
  <c r="T177" i="13"/>
  <c r="R177" i="13"/>
  <c r="P177" i="13"/>
  <c r="N177" i="13"/>
  <c r="F177" i="13"/>
  <c r="D177" i="13"/>
  <c r="C177" i="13"/>
  <c r="B177" i="13"/>
  <c r="A177" i="13"/>
  <c r="U176" i="13" a="1"/>
  <c r="U176" i="13" s="1"/>
  <c r="T176" i="13"/>
  <c r="R176" i="13"/>
  <c r="P176" i="13"/>
  <c r="N176" i="13"/>
  <c r="F176" i="13"/>
  <c r="D176" i="13"/>
  <c r="C176" i="13"/>
  <c r="B176" i="13"/>
  <c r="A176" i="13"/>
  <c r="U175" i="13" a="1"/>
  <c r="U175" i="13" s="1"/>
  <c r="T175" i="13"/>
  <c r="R175" i="13"/>
  <c r="P175" i="13"/>
  <c r="N175" i="13"/>
  <c r="F175" i="13"/>
  <c r="D175" i="13"/>
  <c r="C175" i="13"/>
  <c r="B175" i="13"/>
  <c r="A175" i="13"/>
  <c r="U174" i="13" a="1"/>
  <c r="U174" i="13" s="1"/>
  <c r="T174" i="13"/>
  <c r="R174" i="13"/>
  <c r="P174" i="13"/>
  <c r="N174" i="13"/>
  <c r="F174" i="13"/>
  <c r="D174" i="13"/>
  <c r="B174" i="13"/>
  <c r="A174" i="13"/>
  <c r="U173" i="13" a="1"/>
  <c r="U173" i="13" s="1"/>
  <c r="T173" i="13"/>
  <c r="R173" i="13"/>
  <c r="P173" i="13"/>
  <c r="N173" i="13"/>
  <c r="F173" i="13"/>
  <c r="D173" i="13"/>
  <c r="C173" i="13"/>
  <c r="B173" i="13"/>
  <c r="A173" i="13"/>
  <c r="U172" i="13" a="1"/>
  <c r="U172" i="13" s="1"/>
  <c r="T172" i="13"/>
  <c r="R172" i="13"/>
  <c r="P172" i="13"/>
  <c r="N172" i="13"/>
  <c r="F172" i="13"/>
  <c r="D172" i="13"/>
  <c r="C172" i="13"/>
  <c r="B172" i="13"/>
  <c r="A172" i="13"/>
  <c r="U171" i="13" a="1"/>
  <c r="U171" i="13" s="1"/>
  <c r="T171" i="13"/>
  <c r="R171" i="13"/>
  <c r="P171" i="13"/>
  <c r="N171" i="13"/>
  <c r="F171" i="13"/>
  <c r="D171" i="13"/>
  <c r="C171" i="13"/>
  <c r="B171" i="13"/>
  <c r="A171" i="13"/>
  <c r="U170" i="13" a="1"/>
  <c r="U170" i="13" s="1"/>
  <c r="T170" i="13"/>
  <c r="R170" i="13"/>
  <c r="P170" i="13"/>
  <c r="N170" i="13"/>
  <c r="F170" i="13"/>
  <c r="D170" i="13"/>
  <c r="C170" i="13"/>
  <c r="B170" i="13"/>
  <c r="A170" i="13"/>
  <c r="U169" i="13" a="1"/>
  <c r="U169" i="13" s="1"/>
  <c r="T169" i="13"/>
  <c r="R169" i="13"/>
  <c r="P169" i="13"/>
  <c r="N169" i="13"/>
  <c r="F169" i="13"/>
  <c r="D169" i="13"/>
  <c r="C169" i="13"/>
  <c r="B169" i="13"/>
  <c r="A169" i="13"/>
  <c r="U168" i="13" a="1"/>
  <c r="U168" i="13" s="1"/>
  <c r="T168" i="13"/>
  <c r="R168" i="13"/>
  <c r="P168" i="13"/>
  <c r="N168" i="13"/>
  <c r="F168" i="13"/>
  <c r="D168" i="13"/>
  <c r="C168" i="13"/>
  <c r="B168" i="13"/>
  <c r="A168" i="13"/>
  <c r="U167" i="13" a="1"/>
  <c r="U167" i="13" s="1"/>
  <c r="T167" i="13"/>
  <c r="R167" i="13"/>
  <c r="P167" i="13"/>
  <c r="N167" i="13"/>
  <c r="F167" i="13"/>
  <c r="D167" i="13"/>
  <c r="C167" i="13"/>
  <c r="B167" i="13"/>
  <c r="A167" i="13"/>
  <c r="U166" i="13" a="1"/>
  <c r="U166" i="13" s="1"/>
  <c r="T166" i="13"/>
  <c r="R166" i="13"/>
  <c r="P166" i="13"/>
  <c r="N166" i="13"/>
  <c r="F166" i="13"/>
  <c r="D166" i="13"/>
  <c r="B166" i="13"/>
  <c r="A166" i="13"/>
  <c r="U165" i="13" a="1"/>
  <c r="U165" i="13" s="1"/>
  <c r="T165" i="13"/>
  <c r="R165" i="13"/>
  <c r="P165" i="13"/>
  <c r="N165" i="13"/>
  <c r="F165" i="13"/>
  <c r="D165" i="13"/>
  <c r="C165" i="13"/>
  <c r="B165" i="13"/>
  <c r="A165" i="13"/>
  <c r="U164" i="13" a="1"/>
  <c r="U164" i="13" s="1"/>
  <c r="T164" i="13"/>
  <c r="R164" i="13"/>
  <c r="P164" i="13"/>
  <c r="N164" i="13"/>
  <c r="F164" i="13"/>
  <c r="D164" i="13"/>
  <c r="C164" i="13"/>
  <c r="B164" i="13"/>
  <c r="A164" i="13"/>
  <c r="U163" i="13" a="1"/>
  <c r="U163" i="13" s="1"/>
  <c r="T163" i="13"/>
  <c r="R163" i="13"/>
  <c r="P163" i="13"/>
  <c r="N163" i="13"/>
  <c r="F163" i="13"/>
  <c r="D163" i="13"/>
  <c r="C163" i="13"/>
  <c r="B163" i="13"/>
  <c r="A163" i="13"/>
  <c r="U162" i="13" a="1"/>
  <c r="U162" i="13" s="1"/>
  <c r="T162" i="13"/>
  <c r="R162" i="13"/>
  <c r="P162" i="13"/>
  <c r="N162" i="13"/>
  <c r="F162" i="13"/>
  <c r="D162" i="13"/>
  <c r="C162" i="13"/>
  <c r="B162" i="13"/>
  <c r="A162" i="13"/>
  <c r="U161" i="13" a="1"/>
  <c r="U161" i="13" s="1"/>
  <c r="T161" i="13"/>
  <c r="R161" i="13"/>
  <c r="P161" i="13"/>
  <c r="N161" i="13"/>
  <c r="F161" i="13"/>
  <c r="D161" i="13"/>
  <c r="C161" i="13"/>
  <c r="B161" i="13"/>
  <c r="A161" i="13"/>
  <c r="U160" i="13" a="1"/>
  <c r="U160" i="13" s="1"/>
  <c r="T160" i="13"/>
  <c r="R160" i="13"/>
  <c r="P160" i="13"/>
  <c r="N160" i="13"/>
  <c r="F160" i="13"/>
  <c r="D160" i="13"/>
  <c r="C160" i="13"/>
  <c r="B160" i="13"/>
  <c r="A160" i="13"/>
  <c r="U159" i="13" a="1"/>
  <c r="U159" i="13" s="1"/>
  <c r="T159" i="13"/>
  <c r="R159" i="13"/>
  <c r="P159" i="13"/>
  <c r="N159" i="13"/>
  <c r="F159" i="13"/>
  <c r="D159" i="13"/>
  <c r="C159" i="13"/>
  <c r="B159" i="13"/>
  <c r="A159" i="13"/>
  <c r="U158" i="13" a="1"/>
  <c r="U158" i="13" s="1"/>
  <c r="T158" i="13"/>
  <c r="R158" i="13"/>
  <c r="P158" i="13"/>
  <c r="N158" i="13"/>
  <c r="F158" i="13"/>
  <c r="D158" i="13"/>
  <c r="B158" i="13"/>
  <c r="A158" i="13"/>
  <c r="U157" i="13" a="1"/>
  <c r="U157" i="13" s="1"/>
  <c r="T157" i="13"/>
  <c r="R157" i="13"/>
  <c r="P157" i="13"/>
  <c r="N157" i="13"/>
  <c r="F157" i="13"/>
  <c r="D157" i="13"/>
  <c r="C157" i="13"/>
  <c r="B157" i="13"/>
  <c r="A157" i="13"/>
  <c r="U156" i="13" a="1"/>
  <c r="U156" i="13" s="1"/>
  <c r="T156" i="13"/>
  <c r="R156" i="13"/>
  <c r="P156" i="13"/>
  <c r="N156" i="13"/>
  <c r="F156" i="13"/>
  <c r="D156" i="13"/>
  <c r="C156" i="13"/>
  <c r="B156" i="13"/>
  <c r="A156" i="13"/>
  <c r="U155" i="13" a="1"/>
  <c r="U155" i="13" s="1"/>
  <c r="T155" i="13"/>
  <c r="R155" i="13"/>
  <c r="P155" i="13"/>
  <c r="N155" i="13"/>
  <c r="F155" i="13"/>
  <c r="D155" i="13"/>
  <c r="C155" i="13"/>
  <c r="B155" i="13"/>
  <c r="A155" i="13"/>
  <c r="U154" i="13" a="1"/>
  <c r="U154" i="13" s="1"/>
  <c r="T154" i="13"/>
  <c r="R154" i="13"/>
  <c r="P154" i="13"/>
  <c r="N154" i="13"/>
  <c r="F154" i="13"/>
  <c r="D154" i="13"/>
  <c r="C154" i="13"/>
  <c r="B154" i="13"/>
  <c r="A154" i="13"/>
  <c r="U153" i="13" a="1"/>
  <c r="U153" i="13" s="1"/>
  <c r="T153" i="13"/>
  <c r="R153" i="13"/>
  <c r="P153" i="13"/>
  <c r="N153" i="13"/>
  <c r="F153" i="13"/>
  <c r="D153" i="13"/>
  <c r="C153" i="13"/>
  <c r="B153" i="13"/>
  <c r="A153" i="13"/>
  <c r="U152" i="13" a="1"/>
  <c r="U152" i="13" s="1"/>
  <c r="T152" i="13"/>
  <c r="R152" i="13"/>
  <c r="P152" i="13"/>
  <c r="N152" i="13"/>
  <c r="F152" i="13"/>
  <c r="D152" i="13"/>
  <c r="C152" i="13"/>
  <c r="B152" i="13"/>
  <c r="A152" i="13"/>
  <c r="U151" i="13" a="1"/>
  <c r="U151" i="13" s="1"/>
  <c r="T151" i="13"/>
  <c r="R151" i="13"/>
  <c r="P151" i="13"/>
  <c r="N151" i="13"/>
  <c r="F151" i="13"/>
  <c r="D151" i="13"/>
  <c r="C151" i="13"/>
  <c r="B151" i="13"/>
  <c r="A151" i="13"/>
  <c r="U150" i="13" a="1"/>
  <c r="U150" i="13" s="1"/>
  <c r="T150" i="13"/>
  <c r="R150" i="13"/>
  <c r="P150" i="13"/>
  <c r="N150" i="13"/>
  <c r="F150" i="13"/>
  <c r="D150" i="13"/>
  <c r="B150" i="13"/>
  <c r="A150" i="13"/>
  <c r="U149" i="13" a="1"/>
  <c r="U149" i="13" s="1"/>
  <c r="T149" i="13"/>
  <c r="R149" i="13"/>
  <c r="P149" i="13"/>
  <c r="N149" i="13"/>
  <c r="F149" i="13"/>
  <c r="D149" i="13"/>
  <c r="C149" i="13"/>
  <c r="B149" i="13"/>
  <c r="A149" i="13"/>
  <c r="U148" i="13" a="1"/>
  <c r="U148" i="13" s="1"/>
  <c r="T148" i="13"/>
  <c r="R148" i="13"/>
  <c r="P148" i="13"/>
  <c r="N148" i="13"/>
  <c r="F148" i="13"/>
  <c r="D148" i="13"/>
  <c r="C148" i="13"/>
  <c r="B148" i="13"/>
  <c r="A148" i="13"/>
  <c r="U147" i="13" a="1"/>
  <c r="U147" i="13" s="1"/>
  <c r="T147" i="13"/>
  <c r="R147" i="13"/>
  <c r="P147" i="13"/>
  <c r="N147" i="13"/>
  <c r="F147" i="13"/>
  <c r="D147" i="13"/>
  <c r="C147" i="13"/>
  <c r="B147" i="13"/>
  <c r="A147" i="13"/>
  <c r="U146" i="13" a="1"/>
  <c r="U146" i="13" s="1"/>
  <c r="T146" i="13"/>
  <c r="R146" i="13"/>
  <c r="P146" i="13"/>
  <c r="N146" i="13"/>
  <c r="F146" i="13"/>
  <c r="D146" i="13"/>
  <c r="C146" i="13"/>
  <c r="B146" i="13"/>
  <c r="A146" i="13"/>
  <c r="U145" i="13" a="1"/>
  <c r="U145" i="13" s="1"/>
  <c r="T145" i="13"/>
  <c r="R145" i="13"/>
  <c r="P145" i="13"/>
  <c r="N145" i="13"/>
  <c r="F145" i="13"/>
  <c r="D145" i="13"/>
  <c r="C145" i="13"/>
  <c r="B145" i="13"/>
  <c r="A145" i="13"/>
  <c r="U144" i="13" a="1"/>
  <c r="U144" i="13" s="1"/>
  <c r="T144" i="13"/>
  <c r="R144" i="13"/>
  <c r="P144" i="13"/>
  <c r="N144" i="13"/>
  <c r="F144" i="13"/>
  <c r="D144" i="13"/>
  <c r="C144" i="13"/>
  <c r="B144" i="13"/>
  <c r="A144" i="13"/>
  <c r="U143" i="13" a="1"/>
  <c r="U143" i="13" s="1"/>
  <c r="T143" i="13"/>
  <c r="R143" i="13"/>
  <c r="P143" i="13"/>
  <c r="N143" i="13"/>
  <c r="F143" i="13"/>
  <c r="D143" i="13"/>
  <c r="C143" i="13"/>
  <c r="B143" i="13"/>
  <c r="A143" i="13"/>
  <c r="U142" i="13" a="1"/>
  <c r="U142" i="13" s="1"/>
  <c r="T142" i="13"/>
  <c r="R142" i="13"/>
  <c r="P142" i="13"/>
  <c r="N142" i="13"/>
  <c r="F142" i="13"/>
  <c r="D142" i="13"/>
  <c r="B142" i="13"/>
  <c r="A142" i="13"/>
  <c r="U141" i="13" a="1"/>
  <c r="U141" i="13" s="1"/>
  <c r="T141" i="13"/>
  <c r="R141" i="13"/>
  <c r="P141" i="13"/>
  <c r="N141" i="13"/>
  <c r="F141" i="13"/>
  <c r="D141" i="13"/>
  <c r="C141" i="13"/>
  <c r="B141" i="13"/>
  <c r="A141" i="13"/>
  <c r="U140" i="13" a="1"/>
  <c r="U140" i="13" s="1"/>
  <c r="T140" i="13"/>
  <c r="R140" i="13"/>
  <c r="P140" i="13"/>
  <c r="N140" i="13"/>
  <c r="F140" i="13"/>
  <c r="D140" i="13"/>
  <c r="C140" i="13"/>
  <c r="B140" i="13"/>
  <c r="A140" i="13"/>
  <c r="U139" i="13" a="1"/>
  <c r="U139" i="13" s="1"/>
  <c r="T139" i="13"/>
  <c r="R139" i="13"/>
  <c r="P139" i="13"/>
  <c r="N139" i="13"/>
  <c r="F139" i="13"/>
  <c r="D139" i="13"/>
  <c r="C139" i="13"/>
  <c r="B139" i="13"/>
  <c r="A139" i="13"/>
  <c r="U138" i="13" a="1"/>
  <c r="U138" i="13" s="1"/>
  <c r="T138" i="13"/>
  <c r="R138" i="13"/>
  <c r="P138" i="13"/>
  <c r="N138" i="13"/>
  <c r="F138" i="13"/>
  <c r="D138" i="13"/>
  <c r="C138" i="13"/>
  <c r="B138" i="13"/>
  <c r="A138" i="13"/>
  <c r="U137" i="13" a="1"/>
  <c r="U137" i="13" s="1"/>
  <c r="T137" i="13"/>
  <c r="R137" i="13"/>
  <c r="P137" i="13"/>
  <c r="N137" i="13"/>
  <c r="F137" i="13"/>
  <c r="D137" i="13"/>
  <c r="C137" i="13"/>
  <c r="B137" i="13"/>
  <c r="A137" i="13"/>
  <c r="U136" i="13" a="1"/>
  <c r="U136" i="13" s="1"/>
  <c r="T136" i="13"/>
  <c r="R136" i="13"/>
  <c r="P136" i="13"/>
  <c r="N136" i="13"/>
  <c r="F136" i="13"/>
  <c r="D136" i="13"/>
  <c r="C136" i="13"/>
  <c r="B136" i="13"/>
  <c r="A136" i="13"/>
  <c r="U135" i="13" a="1"/>
  <c r="U135" i="13" s="1"/>
  <c r="T135" i="13"/>
  <c r="R135" i="13"/>
  <c r="P135" i="13"/>
  <c r="N135" i="13"/>
  <c r="F135" i="13"/>
  <c r="D135" i="13"/>
  <c r="C135" i="13"/>
  <c r="B135" i="13"/>
  <c r="A135" i="13"/>
  <c r="U134" i="13" a="1"/>
  <c r="U134" i="13" s="1"/>
  <c r="T134" i="13"/>
  <c r="R134" i="13"/>
  <c r="P134" i="13"/>
  <c r="N134" i="13"/>
  <c r="F134" i="13"/>
  <c r="D134" i="13"/>
  <c r="B134" i="13"/>
  <c r="A134" i="13"/>
  <c r="U133" i="13" a="1"/>
  <c r="U133" i="13" s="1"/>
  <c r="T133" i="13"/>
  <c r="R133" i="13"/>
  <c r="P133" i="13"/>
  <c r="N133" i="13"/>
  <c r="F133" i="13"/>
  <c r="D133" i="13"/>
  <c r="C133" i="13"/>
  <c r="B133" i="13"/>
  <c r="A133" i="13"/>
  <c r="U132" i="13" a="1"/>
  <c r="U132" i="13" s="1"/>
  <c r="T132" i="13"/>
  <c r="R132" i="13"/>
  <c r="P132" i="13"/>
  <c r="N132" i="13"/>
  <c r="F132" i="13"/>
  <c r="D132" i="13"/>
  <c r="C132" i="13"/>
  <c r="B132" i="13"/>
  <c r="A132" i="13"/>
  <c r="U131" i="13" a="1"/>
  <c r="U131" i="13" s="1"/>
  <c r="T131" i="13"/>
  <c r="R131" i="13"/>
  <c r="P131" i="13"/>
  <c r="N131" i="13"/>
  <c r="F131" i="13"/>
  <c r="D131" i="13"/>
  <c r="C131" i="13"/>
  <c r="B131" i="13"/>
  <c r="A131" i="13"/>
  <c r="U130" i="13" a="1"/>
  <c r="U130" i="13" s="1"/>
  <c r="T130" i="13"/>
  <c r="R130" i="13"/>
  <c r="P130" i="13"/>
  <c r="N130" i="13"/>
  <c r="F130" i="13"/>
  <c r="D130" i="13"/>
  <c r="C130" i="13"/>
  <c r="B130" i="13"/>
  <c r="A130" i="13"/>
  <c r="U129" i="13" a="1"/>
  <c r="U129" i="13" s="1"/>
  <c r="T129" i="13"/>
  <c r="R129" i="13"/>
  <c r="P129" i="13"/>
  <c r="N129" i="13"/>
  <c r="F129" i="13"/>
  <c r="D129" i="13"/>
  <c r="C129" i="13"/>
  <c r="B129" i="13"/>
  <c r="A129" i="13"/>
  <c r="U128" i="13" a="1"/>
  <c r="U128" i="13" s="1"/>
  <c r="T128" i="13"/>
  <c r="R128" i="13"/>
  <c r="P128" i="13"/>
  <c r="N128" i="13"/>
  <c r="F128" i="13"/>
  <c r="D128" i="13"/>
  <c r="C128" i="13"/>
  <c r="B128" i="13"/>
  <c r="A128" i="13"/>
  <c r="U127" i="13" a="1"/>
  <c r="U127" i="13" s="1"/>
  <c r="T127" i="13"/>
  <c r="R127" i="13"/>
  <c r="P127" i="13"/>
  <c r="N127" i="13"/>
  <c r="F127" i="13"/>
  <c r="D127" i="13"/>
  <c r="C127" i="13"/>
  <c r="B127" i="13"/>
  <c r="A127" i="13"/>
  <c r="U126" i="13" a="1"/>
  <c r="U126" i="13" s="1"/>
  <c r="T126" i="13"/>
  <c r="R126" i="13"/>
  <c r="P126" i="13"/>
  <c r="N126" i="13"/>
  <c r="F126" i="13"/>
  <c r="D126" i="13"/>
  <c r="B126" i="13"/>
  <c r="A126" i="13"/>
  <c r="U125" i="13" a="1"/>
  <c r="U125" i="13" s="1"/>
  <c r="T125" i="13"/>
  <c r="R125" i="13"/>
  <c r="P125" i="13"/>
  <c r="N125" i="13"/>
  <c r="F125" i="13"/>
  <c r="D125" i="13"/>
  <c r="C125" i="13"/>
  <c r="B125" i="13"/>
  <c r="A125" i="13"/>
  <c r="U124" i="13" a="1"/>
  <c r="U124" i="13" s="1"/>
  <c r="T124" i="13"/>
  <c r="R124" i="13"/>
  <c r="P124" i="13"/>
  <c r="N124" i="13"/>
  <c r="F124" i="13"/>
  <c r="D124" i="13"/>
  <c r="C124" i="13"/>
  <c r="B124" i="13"/>
  <c r="A124" i="13"/>
  <c r="U123" i="13" a="1"/>
  <c r="U123" i="13" s="1"/>
  <c r="T123" i="13"/>
  <c r="R123" i="13"/>
  <c r="P123" i="13"/>
  <c r="N123" i="13"/>
  <c r="F123" i="13"/>
  <c r="D123" i="13"/>
  <c r="C123" i="13"/>
  <c r="B123" i="13"/>
  <c r="A123" i="13"/>
  <c r="U122" i="13" a="1"/>
  <c r="U122" i="13" s="1"/>
  <c r="T122" i="13"/>
  <c r="R122" i="13"/>
  <c r="P122" i="13"/>
  <c r="N122" i="13"/>
  <c r="F122" i="13"/>
  <c r="D122" i="13"/>
  <c r="C122" i="13"/>
  <c r="B122" i="13"/>
  <c r="A122" i="13"/>
  <c r="U121" i="13" a="1"/>
  <c r="U121" i="13" s="1"/>
  <c r="T121" i="13"/>
  <c r="R121" i="13"/>
  <c r="P121" i="13"/>
  <c r="N121" i="13"/>
  <c r="F121" i="13"/>
  <c r="D121" i="13"/>
  <c r="C121" i="13"/>
  <c r="B121" i="13"/>
  <c r="A121" i="13"/>
  <c r="U120" i="13" a="1"/>
  <c r="U120" i="13" s="1"/>
  <c r="T120" i="13"/>
  <c r="R120" i="13"/>
  <c r="P120" i="13"/>
  <c r="N120" i="13"/>
  <c r="F120" i="13"/>
  <c r="D120" i="13"/>
  <c r="C120" i="13"/>
  <c r="B120" i="13"/>
  <c r="A120" i="13"/>
  <c r="U119" i="13" a="1"/>
  <c r="U119" i="13" s="1"/>
  <c r="T119" i="13"/>
  <c r="R119" i="13"/>
  <c r="P119" i="13"/>
  <c r="N119" i="13"/>
  <c r="F119" i="13"/>
  <c r="D119" i="13"/>
  <c r="C119" i="13"/>
  <c r="B119" i="13"/>
  <c r="A119" i="13"/>
  <c r="U118" i="13" a="1"/>
  <c r="U118" i="13" s="1"/>
  <c r="T118" i="13"/>
  <c r="R118" i="13"/>
  <c r="P118" i="13"/>
  <c r="N118" i="13"/>
  <c r="F118" i="13"/>
  <c r="D118" i="13"/>
  <c r="B118" i="13"/>
  <c r="A118" i="13"/>
  <c r="U117" i="13" a="1"/>
  <c r="U117" i="13" s="1"/>
  <c r="T117" i="13"/>
  <c r="R117" i="13"/>
  <c r="P117" i="13"/>
  <c r="N117" i="13"/>
  <c r="F117" i="13"/>
  <c r="D117" i="13"/>
  <c r="C117" i="13"/>
  <c r="B117" i="13"/>
  <c r="A117" i="13"/>
  <c r="U116" i="13" a="1"/>
  <c r="U116" i="13" s="1"/>
  <c r="T116" i="13"/>
  <c r="R116" i="13"/>
  <c r="P116" i="13"/>
  <c r="N116" i="13"/>
  <c r="F116" i="13"/>
  <c r="D116" i="13"/>
  <c r="C116" i="13"/>
  <c r="B116" i="13"/>
  <c r="A116" i="13"/>
  <c r="U115" i="13" a="1"/>
  <c r="U115" i="13" s="1"/>
  <c r="T115" i="13"/>
  <c r="R115" i="13"/>
  <c r="P115" i="13"/>
  <c r="N115" i="13"/>
  <c r="F115" i="13"/>
  <c r="D115" i="13"/>
  <c r="C115" i="13"/>
  <c r="B115" i="13"/>
  <c r="A115" i="13"/>
  <c r="U114" i="13" a="1"/>
  <c r="U114" i="13" s="1"/>
  <c r="T114" i="13"/>
  <c r="R114" i="13"/>
  <c r="P114" i="13"/>
  <c r="N114" i="13"/>
  <c r="F114" i="13"/>
  <c r="D114" i="13"/>
  <c r="C114" i="13"/>
  <c r="B114" i="13"/>
  <c r="A114" i="13"/>
  <c r="U113" i="13" a="1"/>
  <c r="U113" i="13" s="1"/>
  <c r="T113" i="13"/>
  <c r="R113" i="13"/>
  <c r="P113" i="13"/>
  <c r="N113" i="13"/>
  <c r="F113" i="13"/>
  <c r="D113" i="13"/>
  <c r="C113" i="13"/>
  <c r="B113" i="13"/>
  <c r="A113" i="13"/>
  <c r="U112" i="13" a="1"/>
  <c r="U112" i="13" s="1"/>
  <c r="T112" i="13"/>
  <c r="R112" i="13"/>
  <c r="P112" i="13"/>
  <c r="N112" i="13"/>
  <c r="F112" i="13"/>
  <c r="D112" i="13"/>
  <c r="C112" i="13"/>
  <c r="B112" i="13"/>
  <c r="A112" i="13"/>
  <c r="U111" i="13" a="1"/>
  <c r="U111" i="13" s="1"/>
  <c r="T111" i="13"/>
  <c r="R111" i="13"/>
  <c r="P111" i="13"/>
  <c r="N111" i="13"/>
  <c r="F111" i="13"/>
  <c r="D111" i="13"/>
  <c r="C111" i="13"/>
  <c r="B111" i="13"/>
  <c r="A111" i="13"/>
  <c r="U110" i="13" a="1"/>
  <c r="U110" i="13" s="1"/>
  <c r="T110" i="13"/>
  <c r="R110" i="13"/>
  <c r="P110" i="13"/>
  <c r="N110" i="13"/>
  <c r="F110" i="13"/>
  <c r="D110" i="13"/>
  <c r="B110" i="13"/>
  <c r="A110" i="13"/>
  <c r="U109" i="13" a="1"/>
  <c r="U109" i="13" s="1"/>
  <c r="T109" i="13"/>
  <c r="R109" i="13"/>
  <c r="P109" i="13"/>
  <c r="N109" i="13"/>
  <c r="F109" i="13"/>
  <c r="D109" i="13"/>
  <c r="C109" i="13"/>
  <c r="B109" i="13"/>
  <c r="A109" i="13"/>
  <c r="U108" i="13" a="1"/>
  <c r="U108" i="13" s="1"/>
  <c r="T108" i="13"/>
  <c r="R108" i="13"/>
  <c r="P108" i="13"/>
  <c r="N108" i="13"/>
  <c r="F108" i="13"/>
  <c r="D108" i="13"/>
  <c r="C108" i="13"/>
  <c r="B108" i="13"/>
  <c r="A108" i="13"/>
  <c r="U107" i="13" a="1"/>
  <c r="U107" i="13" s="1"/>
  <c r="T107" i="13"/>
  <c r="R107" i="13"/>
  <c r="P107" i="13"/>
  <c r="N107" i="13"/>
  <c r="F107" i="13"/>
  <c r="D107" i="13"/>
  <c r="C107" i="13"/>
  <c r="B107" i="13"/>
  <c r="A107" i="13"/>
  <c r="U106" i="13" a="1"/>
  <c r="U106" i="13" s="1"/>
  <c r="T106" i="13"/>
  <c r="R106" i="13"/>
  <c r="P106" i="13"/>
  <c r="N106" i="13"/>
  <c r="F106" i="13"/>
  <c r="D106" i="13"/>
  <c r="C106" i="13"/>
  <c r="B106" i="13"/>
  <c r="A106" i="13"/>
  <c r="U105" i="13" a="1"/>
  <c r="U105" i="13" s="1"/>
  <c r="T105" i="13"/>
  <c r="R105" i="13"/>
  <c r="P105" i="13"/>
  <c r="N105" i="13"/>
  <c r="F105" i="13"/>
  <c r="D105" i="13"/>
  <c r="C105" i="13"/>
  <c r="B105" i="13"/>
  <c r="A105" i="13"/>
  <c r="U104" i="13" a="1"/>
  <c r="U104" i="13" s="1"/>
  <c r="T104" i="13"/>
  <c r="R104" i="13"/>
  <c r="P104" i="13"/>
  <c r="N104" i="13"/>
  <c r="F104" i="13"/>
  <c r="D104" i="13"/>
  <c r="C104" i="13"/>
  <c r="B104" i="13"/>
  <c r="A104" i="13"/>
  <c r="U103" i="13" a="1"/>
  <c r="U103" i="13" s="1"/>
  <c r="T103" i="13"/>
  <c r="R103" i="13"/>
  <c r="P103" i="13"/>
  <c r="N103" i="13"/>
  <c r="F103" i="13"/>
  <c r="D103" i="13"/>
  <c r="C103" i="13"/>
  <c r="B103" i="13"/>
  <c r="A103" i="13"/>
  <c r="U102" i="13" a="1"/>
  <c r="U102" i="13" s="1"/>
  <c r="T102" i="13"/>
  <c r="R102" i="13"/>
  <c r="P102" i="13"/>
  <c r="N102" i="13"/>
  <c r="F102" i="13"/>
  <c r="D102" i="13"/>
  <c r="B102" i="13"/>
  <c r="A102" i="13"/>
  <c r="U101" i="13" a="1"/>
  <c r="U101" i="13" s="1"/>
  <c r="T101" i="13"/>
  <c r="R101" i="13"/>
  <c r="P101" i="13"/>
  <c r="N101" i="13"/>
  <c r="F101" i="13"/>
  <c r="D101" i="13"/>
  <c r="C101" i="13"/>
  <c r="B101" i="13"/>
  <c r="A101" i="13"/>
  <c r="U100" i="13" a="1"/>
  <c r="U100" i="13" s="1"/>
  <c r="T100" i="13"/>
  <c r="R100" i="13"/>
  <c r="P100" i="13"/>
  <c r="N100" i="13"/>
  <c r="F100" i="13"/>
  <c r="D100" i="13"/>
  <c r="C100" i="13"/>
  <c r="B100" i="13"/>
  <c r="A100" i="13"/>
  <c r="U99" i="13" a="1"/>
  <c r="U99" i="13" s="1"/>
  <c r="T99" i="13"/>
  <c r="R99" i="13"/>
  <c r="P99" i="13"/>
  <c r="N99" i="13"/>
  <c r="F99" i="13"/>
  <c r="D99" i="13"/>
  <c r="C99" i="13"/>
  <c r="B99" i="13"/>
  <c r="A99" i="13"/>
  <c r="U98" i="13" a="1"/>
  <c r="U98" i="13" s="1"/>
  <c r="T98" i="13"/>
  <c r="R98" i="13"/>
  <c r="P98" i="13"/>
  <c r="N98" i="13"/>
  <c r="F98" i="13"/>
  <c r="D98" i="13"/>
  <c r="C98" i="13"/>
  <c r="B98" i="13"/>
  <c r="A98" i="13"/>
  <c r="U97" i="13" a="1"/>
  <c r="U97" i="13" s="1"/>
  <c r="T97" i="13"/>
  <c r="R97" i="13"/>
  <c r="P97" i="13"/>
  <c r="N97" i="13"/>
  <c r="F97" i="13"/>
  <c r="D97" i="13"/>
  <c r="C97" i="13"/>
  <c r="B97" i="13"/>
  <c r="A97" i="13"/>
  <c r="U96" i="13" a="1"/>
  <c r="U96" i="13" s="1"/>
  <c r="T96" i="13"/>
  <c r="R96" i="13"/>
  <c r="P96" i="13"/>
  <c r="N96" i="13"/>
  <c r="F96" i="13"/>
  <c r="D96" i="13"/>
  <c r="C96" i="13"/>
  <c r="B96" i="13"/>
  <c r="A96" i="13"/>
  <c r="U95" i="13" a="1"/>
  <c r="U95" i="13" s="1"/>
  <c r="T95" i="13"/>
  <c r="R95" i="13"/>
  <c r="P95" i="13"/>
  <c r="N95" i="13"/>
  <c r="F95" i="13"/>
  <c r="D95" i="13"/>
  <c r="C95" i="13"/>
  <c r="B95" i="13"/>
  <c r="A95" i="13"/>
  <c r="U94" i="13" a="1"/>
  <c r="U94" i="13" s="1"/>
  <c r="T94" i="13"/>
  <c r="R94" i="13"/>
  <c r="P94" i="13"/>
  <c r="N94" i="13"/>
  <c r="F94" i="13"/>
  <c r="D94" i="13"/>
  <c r="B94" i="13"/>
  <c r="A94" i="13"/>
  <c r="U93" i="13" a="1"/>
  <c r="U93" i="13" s="1"/>
  <c r="T93" i="13"/>
  <c r="R93" i="13"/>
  <c r="P93" i="13"/>
  <c r="N93" i="13"/>
  <c r="F93" i="13"/>
  <c r="D93" i="13"/>
  <c r="C93" i="13"/>
  <c r="B93" i="13"/>
  <c r="A93" i="13"/>
  <c r="U92" i="13" a="1"/>
  <c r="U92" i="13" s="1"/>
  <c r="T92" i="13"/>
  <c r="R92" i="13"/>
  <c r="P92" i="13"/>
  <c r="N92" i="13"/>
  <c r="F92" i="13"/>
  <c r="D92" i="13"/>
  <c r="C92" i="13"/>
  <c r="B92" i="13"/>
  <c r="A92" i="13"/>
  <c r="U91" i="13" a="1"/>
  <c r="U91" i="13" s="1"/>
  <c r="T91" i="13"/>
  <c r="R91" i="13"/>
  <c r="P91" i="13"/>
  <c r="N91" i="13"/>
  <c r="F91" i="13"/>
  <c r="D91" i="13"/>
  <c r="C91" i="13"/>
  <c r="B91" i="13"/>
  <c r="A91" i="13"/>
  <c r="U90" i="13" a="1"/>
  <c r="U90" i="13" s="1"/>
  <c r="T90" i="13"/>
  <c r="R90" i="13"/>
  <c r="P90" i="13"/>
  <c r="N90" i="13"/>
  <c r="F90" i="13"/>
  <c r="D90" i="13"/>
  <c r="C90" i="13"/>
  <c r="B90" i="13"/>
  <c r="A90" i="13"/>
  <c r="U89" i="13" a="1"/>
  <c r="U89" i="13" s="1"/>
  <c r="T89" i="13"/>
  <c r="R89" i="13"/>
  <c r="P89" i="13"/>
  <c r="N89" i="13"/>
  <c r="F89" i="13"/>
  <c r="D89" i="13"/>
  <c r="C89" i="13"/>
  <c r="B89" i="13"/>
  <c r="A89" i="13"/>
  <c r="U88" i="13" a="1"/>
  <c r="U88" i="13" s="1"/>
  <c r="T88" i="13"/>
  <c r="R88" i="13"/>
  <c r="P88" i="13"/>
  <c r="N88" i="13"/>
  <c r="F88" i="13"/>
  <c r="D88" i="13"/>
  <c r="C88" i="13"/>
  <c r="B88" i="13"/>
  <c r="A88" i="13"/>
  <c r="U87" i="13" a="1"/>
  <c r="U87" i="13" s="1"/>
  <c r="T87" i="13"/>
  <c r="R87" i="13"/>
  <c r="P87" i="13"/>
  <c r="N87" i="13"/>
  <c r="F87" i="13"/>
  <c r="D87" i="13"/>
  <c r="C87" i="13"/>
  <c r="B87" i="13"/>
  <c r="A87" i="13"/>
  <c r="U86" i="13" a="1"/>
  <c r="U86" i="13" s="1"/>
  <c r="T86" i="13"/>
  <c r="R86" i="13"/>
  <c r="P86" i="13"/>
  <c r="N86" i="13"/>
  <c r="F86" i="13"/>
  <c r="D86" i="13"/>
  <c r="B86" i="13"/>
  <c r="A86" i="13"/>
  <c r="U85" i="13" a="1"/>
  <c r="U85" i="13" s="1"/>
  <c r="T85" i="13"/>
  <c r="R85" i="13"/>
  <c r="P85" i="13"/>
  <c r="N85" i="13"/>
  <c r="F85" i="13"/>
  <c r="D85" i="13"/>
  <c r="C85" i="13"/>
  <c r="B85" i="13"/>
  <c r="A85" i="13"/>
  <c r="U84" i="13" a="1"/>
  <c r="U84" i="13" s="1"/>
  <c r="T84" i="13"/>
  <c r="R84" i="13"/>
  <c r="P84" i="13"/>
  <c r="N84" i="13"/>
  <c r="F84" i="13"/>
  <c r="D84" i="13"/>
  <c r="C84" i="13"/>
  <c r="B84" i="13"/>
  <c r="A84" i="13"/>
  <c r="U83" i="13" a="1"/>
  <c r="U83" i="13" s="1"/>
  <c r="T83" i="13"/>
  <c r="R83" i="13"/>
  <c r="P83" i="13"/>
  <c r="N83" i="13"/>
  <c r="F83" i="13"/>
  <c r="D83" i="13"/>
  <c r="C83" i="13"/>
  <c r="B83" i="13"/>
  <c r="A83" i="13"/>
  <c r="U82" i="13" a="1"/>
  <c r="U82" i="13" s="1"/>
  <c r="T82" i="13"/>
  <c r="R82" i="13"/>
  <c r="P82" i="13"/>
  <c r="N82" i="13"/>
  <c r="F82" i="13"/>
  <c r="D82" i="13"/>
  <c r="C82" i="13"/>
  <c r="B82" i="13"/>
  <c r="A82" i="13"/>
  <c r="U81" i="13" a="1"/>
  <c r="U81" i="13" s="1"/>
  <c r="T81" i="13"/>
  <c r="R81" i="13"/>
  <c r="P81" i="13"/>
  <c r="N81" i="13"/>
  <c r="F81" i="13"/>
  <c r="D81" i="13"/>
  <c r="C81" i="13"/>
  <c r="B81" i="13"/>
  <c r="A81" i="13"/>
  <c r="U80" i="13" a="1"/>
  <c r="U80" i="13" s="1"/>
  <c r="T80" i="13"/>
  <c r="R80" i="13"/>
  <c r="P80" i="13"/>
  <c r="N80" i="13"/>
  <c r="F80" i="13"/>
  <c r="D80" i="13"/>
  <c r="C80" i="13"/>
  <c r="B80" i="13"/>
  <c r="A80" i="13"/>
  <c r="U79" i="13" a="1"/>
  <c r="U79" i="13" s="1"/>
  <c r="T79" i="13"/>
  <c r="R79" i="13"/>
  <c r="P79" i="13"/>
  <c r="N79" i="13"/>
  <c r="F79" i="13"/>
  <c r="D79" i="13"/>
  <c r="C79" i="13"/>
  <c r="B79" i="13"/>
  <c r="A79" i="13"/>
  <c r="U78" i="13" a="1"/>
  <c r="U78" i="13" s="1"/>
  <c r="T78" i="13"/>
  <c r="R78" i="13"/>
  <c r="P78" i="13"/>
  <c r="N78" i="13"/>
  <c r="F78" i="13"/>
  <c r="D78" i="13"/>
  <c r="B78" i="13"/>
  <c r="A78" i="13"/>
  <c r="U77" i="13" a="1"/>
  <c r="U77" i="13" s="1"/>
  <c r="T77" i="13"/>
  <c r="R77" i="13"/>
  <c r="P77" i="13"/>
  <c r="N77" i="13"/>
  <c r="F77" i="13"/>
  <c r="D77" i="13"/>
  <c r="C77" i="13"/>
  <c r="B77" i="13"/>
  <c r="A77" i="13"/>
  <c r="U76" i="13" a="1"/>
  <c r="U76" i="13" s="1"/>
  <c r="T76" i="13"/>
  <c r="R76" i="13"/>
  <c r="P76" i="13"/>
  <c r="N76" i="13"/>
  <c r="F76" i="13"/>
  <c r="D76" i="13"/>
  <c r="C76" i="13"/>
  <c r="B76" i="13"/>
  <c r="A76" i="13"/>
  <c r="U75" i="13" a="1"/>
  <c r="U75" i="13" s="1"/>
  <c r="T75" i="13"/>
  <c r="R75" i="13"/>
  <c r="P75" i="13"/>
  <c r="N75" i="13"/>
  <c r="F75" i="13"/>
  <c r="D75" i="13"/>
  <c r="C75" i="13"/>
  <c r="B75" i="13"/>
  <c r="A75" i="13"/>
  <c r="U74" i="13" a="1"/>
  <c r="U74" i="13" s="1"/>
  <c r="T74" i="13"/>
  <c r="R74" i="13"/>
  <c r="P74" i="13"/>
  <c r="N74" i="13"/>
  <c r="F74" i="13"/>
  <c r="D74" i="13"/>
  <c r="C74" i="13"/>
  <c r="B74" i="13"/>
  <c r="A74" i="13"/>
  <c r="U73" i="13" a="1"/>
  <c r="U73" i="13" s="1"/>
  <c r="T73" i="13"/>
  <c r="R73" i="13"/>
  <c r="P73" i="13"/>
  <c r="N73" i="13"/>
  <c r="F73" i="13"/>
  <c r="D73" i="13"/>
  <c r="C73" i="13"/>
  <c r="B73" i="13"/>
  <c r="A73" i="13"/>
  <c r="U72" i="13" a="1"/>
  <c r="U72" i="13" s="1"/>
  <c r="T72" i="13"/>
  <c r="R72" i="13"/>
  <c r="P72" i="13"/>
  <c r="N72" i="13"/>
  <c r="F72" i="13"/>
  <c r="D72" i="13"/>
  <c r="C72" i="13"/>
  <c r="B72" i="13"/>
  <c r="A72" i="13"/>
  <c r="U71" i="13" a="1"/>
  <c r="U71" i="13" s="1"/>
  <c r="T71" i="13"/>
  <c r="R71" i="13"/>
  <c r="P71" i="13"/>
  <c r="N71" i="13"/>
  <c r="F71" i="13"/>
  <c r="D71" i="13"/>
  <c r="C71" i="13"/>
  <c r="B71" i="13"/>
  <c r="A71" i="13"/>
  <c r="U70" i="13" a="1"/>
  <c r="U70" i="13" s="1"/>
  <c r="T70" i="13"/>
  <c r="R70" i="13"/>
  <c r="P70" i="13"/>
  <c r="N70" i="13"/>
  <c r="F70" i="13"/>
  <c r="D70" i="13"/>
  <c r="B70" i="13"/>
  <c r="A70" i="13"/>
  <c r="U69" i="13" a="1"/>
  <c r="U69" i="13" s="1"/>
  <c r="T69" i="13"/>
  <c r="R69" i="13"/>
  <c r="P69" i="13"/>
  <c r="N69" i="13"/>
  <c r="F69" i="13"/>
  <c r="D69" i="13"/>
  <c r="C69" i="13"/>
  <c r="B69" i="13"/>
  <c r="A69" i="13"/>
  <c r="U68" i="13" a="1"/>
  <c r="U68" i="13" s="1"/>
  <c r="T68" i="13"/>
  <c r="R68" i="13"/>
  <c r="P68" i="13"/>
  <c r="N68" i="13"/>
  <c r="F68" i="13"/>
  <c r="D68" i="13"/>
  <c r="C68" i="13"/>
  <c r="B68" i="13"/>
  <c r="A68" i="13"/>
  <c r="U67" i="13" a="1"/>
  <c r="U67" i="13" s="1"/>
  <c r="T67" i="13"/>
  <c r="R67" i="13"/>
  <c r="P67" i="13"/>
  <c r="N67" i="13"/>
  <c r="F67" i="13"/>
  <c r="D67" i="13"/>
  <c r="C67" i="13"/>
  <c r="B67" i="13"/>
  <c r="A67" i="13"/>
  <c r="U66" i="13" a="1"/>
  <c r="U66" i="13" s="1"/>
  <c r="T66" i="13"/>
  <c r="R66" i="13"/>
  <c r="P66" i="13"/>
  <c r="N66" i="13"/>
  <c r="F66" i="13"/>
  <c r="D66" i="13"/>
  <c r="C66" i="13"/>
  <c r="B66" i="13"/>
  <c r="A66" i="13"/>
  <c r="U65" i="13" a="1"/>
  <c r="U65" i="13" s="1"/>
  <c r="T65" i="13"/>
  <c r="R65" i="13"/>
  <c r="P65" i="13"/>
  <c r="N65" i="13"/>
  <c r="F65" i="13"/>
  <c r="D65" i="13"/>
  <c r="C65" i="13"/>
  <c r="B65" i="13"/>
  <c r="A65" i="13"/>
  <c r="U64" i="13" a="1"/>
  <c r="U64" i="13" s="1"/>
  <c r="T64" i="13"/>
  <c r="R64" i="13"/>
  <c r="P64" i="13"/>
  <c r="N64" i="13"/>
  <c r="F64" i="13"/>
  <c r="D64" i="13"/>
  <c r="C64" i="13"/>
  <c r="B64" i="13"/>
  <c r="A64" i="13"/>
  <c r="U63" i="13" a="1"/>
  <c r="U63" i="13" s="1"/>
  <c r="T63" i="13"/>
  <c r="R63" i="13"/>
  <c r="P63" i="13"/>
  <c r="N63" i="13"/>
  <c r="F63" i="13"/>
  <c r="D63" i="13"/>
  <c r="C63" i="13"/>
  <c r="B63" i="13"/>
  <c r="A63" i="13"/>
  <c r="U62" i="13" a="1"/>
  <c r="U62" i="13" s="1"/>
  <c r="T62" i="13"/>
  <c r="R62" i="13"/>
  <c r="P62" i="13"/>
  <c r="N62" i="13"/>
  <c r="F62" i="13"/>
  <c r="D62" i="13"/>
  <c r="B62" i="13"/>
  <c r="A62" i="13"/>
  <c r="U61" i="13" a="1"/>
  <c r="U61" i="13" s="1"/>
  <c r="T61" i="13"/>
  <c r="R61" i="13"/>
  <c r="P61" i="13"/>
  <c r="N61" i="13"/>
  <c r="F61" i="13"/>
  <c r="D61" i="13"/>
  <c r="C61" i="13"/>
  <c r="B61" i="13"/>
  <c r="A61" i="13"/>
  <c r="U60" i="13" a="1"/>
  <c r="U60" i="13" s="1"/>
  <c r="T60" i="13"/>
  <c r="R60" i="13"/>
  <c r="P60" i="13"/>
  <c r="N60" i="13"/>
  <c r="F60" i="13"/>
  <c r="D60" i="13"/>
  <c r="C60" i="13"/>
  <c r="B60" i="13"/>
  <c r="A60" i="13"/>
  <c r="U59" i="13" a="1"/>
  <c r="U59" i="13" s="1"/>
  <c r="T59" i="13"/>
  <c r="R59" i="13"/>
  <c r="P59" i="13"/>
  <c r="N59" i="13"/>
  <c r="F59" i="13"/>
  <c r="D59" i="13"/>
  <c r="C59" i="13"/>
  <c r="B59" i="13"/>
  <c r="A59" i="13"/>
  <c r="U58" i="13" a="1"/>
  <c r="U58" i="13" s="1"/>
  <c r="T58" i="13"/>
  <c r="R58" i="13"/>
  <c r="P58" i="13"/>
  <c r="N58" i="13"/>
  <c r="F58" i="13"/>
  <c r="D58" i="13"/>
  <c r="C58" i="13"/>
  <c r="B58" i="13"/>
  <c r="A58" i="13"/>
  <c r="U57" i="13" a="1"/>
  <c r="U57" i="13" s="1"/>
  <c r="T57" i="13"/>
  <c r="R57" i="13"/>
  <c r="P57" i="13"/>
  <c r="N57" i="13"/>
  <c r="F57" i="13"/>
  <c r="D57" i="13"/>
  <c r="C57" i="13"/>
  <c r="B57" i="13"/>
  <c r="A57" i="13"/>
  <c r="U56" i="13" a="1"/>
  <c r="U56" i="13" s="1"/>
  <c r="T56" i="13"/>
  <c r="R56" i="13"/>
  <c r="P56" i="13"/>
  <c r="N56" i="13"/>
  <c r="F56" i="13"/>
  <c r="D56" i="13"/>
  <c r="C56" i="13"/>
  <c r="B56" i="13"/>
  <c r="A56" i="13"/>
  <c r="U55" i="13" a="1"/>
  <c r="U55" i="13" s="1"/>
  <c r="T55" i="13"/>
  <c r="R55" i="13"/>
  <c r="P55" i="13"/>
  <c r="N55" i="13"/>
  <c r="F55" i="13"/>
  <c r="D55" i="13"/>
  <c r="C55" i="13"/>
  <c r="B55" i="13"/>
  <c r="A55" i="13"/>
  <c r="U54" i="13" a="1"/>
  <c r="U54" i="13" s="1"/>
  <c r="T54" i="13"/>
  <c r="R54" i="13"/>
  <c r="P54" i="13"/>
  <c r="N54" i="13"/>
  <c r="F54" i="13"/>
  <c r="D54" i="13"/>
  <c r="B54" i="13"/>
  <c r="A54" i="13"/>
  <c r="U53" i="13" a="1"/>
  <c r="U53" i="13" s="1"/>
  <c r="T53" i="13"/>
  <c r="R53" i="13"/>
  <c r="P53" i="13"/>
  <c r="N53" i="13"/>
  <c r="F53" i="13"/>
  <c r="D53" i="13"/>
  <c r="C53" i="13"/>
  <c r="B53" i="13"/>
  <c r="A53" i="13"/>
  <c r="U52" i="13" a="1"/>
  <c r="U52" i="13" s="1"/>
  <c r="T52" i="13"/>
  <c r="R52" i="13"/>
  <c r="P52" i="13"/>
  <c r="N52" i="13"/>
  <c r="F52" i="13"/>
  <c r="D52" i="13"/>
  <c r="C52" i="13"/>
  <c r="B52" i="13"/>
  <c r="A52" i="13"/>
  <c r="U51" i="13" a="1"/>
  <c r="U51" i="13" s="1"/>
  <c r="T51" i="13"/>
  <c r="R51" i="13"/>
  <c r="P51" i="13"/>
  <c r="N51" i="13"/>
  <c r="F51" i="13"/>
  <c r="D51" i="13"/>
  <c r="C51" i="13"/>
  <c r="B51" i="13"/>
  <c r="A51" i="13"/>
  <c r="U50" i="13" a="1"/>
  <c r="U50" i="13" s="1"/>
  <c r="T50" i="13"/>
  <c r="R50" i="13"/>
  <c r="P50" i="13"/>
  <c r="N50" i="13"/>
  <c r="F50" i="13"/>
  <c r="D50" i="13"/>
  <c r="C50" i="13"/>
  <c r="B50" i="13"/>
  <c r="A50" i="13"/>
  <c r="U49" i="13" a="1"/>
  <c r="U49" i="13" s="1"/>
  <c r="T49" i="13"/>
  <c r="R49" i="13"/>
  <c r="P49" i="13"/>
  <c r="N49" i="13"/>
  <c r="F49" i="13"/>
  <c r="D49" i="13"/>
  <c r="C49" i="13"/>
  <c r="B49" i="13"/>
  <c r="A49" i="13"/>
  <c r="U48" i="13" a="1"/>
  <c r="U48" i="13" s="1"/>
  <c r="T48" i="13"/>
  <c r="R48" i="13"/>
  <c r="P48" i="13"/>
  <c r="N48" i="13"/>
  <c r="F48" i="13"/>
  <c r="D48" i="13"/>
  <c r="C48" i="13"/>
  <c r="B48" i="13"/>
  <c r="A48" i="13"/>
  <c r="U47" i="13" a="1"/>
  <c r="U47" i="13" s="1"/>
  <c r="T47" i="13"/>
  <c r="R47" i="13"/>
  <c r="P47" i="13"/>
  <c r="N47" i="13"/>
  <c r="F47" i="13"/>
  <c r="D47" i="13"/>
  <c r="C47" i="13"/>
  <c r="B47" i="13"/>
  <c r="A47" i="13"/>
  <c r="U46" i="13" a="1"/>
  <c r="U46" i="13" s="1"/>
  <c r="T46" i="13"/>
  <c r="R46" i="13"/>
  <c r="P46" i="13"/>
  <c r="N46" i="13"/>
  <c r="F46" i="13"/>
  <c r="D46" i="13"/>
  <c r="B46" i="13"/>
  <c r="A46" i="13"/>
  <c r="U45" i="13" a="1"/>
  <c r="U45" i="13" s="1"/>
  <c r="T45" i="13"/>
  <c r="R45" i="13"/>
  <c r="P45" i="13"/>
  <c r="N45" i="13"/>
  <c r="F45" i="13"/>
  <c r="D45" i="13"/>
  <c r="C45" i="13"/>
  <c r="B45" i="13"/>
  <c r="A45" i="13"/>
  <c r="U44" i="13" a="1"/>
  <c r="U44" i="13" s="1"/>
  <c r="T44" i="13"/>
  <c r="R44" i="13"/>
  <c r="P44" i="13"/>
  <c r="N44" i="13"/>
  <c r="F44" i="13"/>
  <c r="D44" i="13"/>
  <c r="C44" i="13"/>
  <c r="B44" i="13"/>
  <c r="A44" i="13"/>
  <c r="U43" i="13" a="1"/>
  <c r="U43" i="13" s="1"/>
  <c r="T43" i="13"/>
  <c r="R43" i="13"/>
  <c r="P43" i="13"/>
  <c r="N43" i="13"/>
  <c r="F43" i="13"/>
  <c r="D43" i="13"/>
  <c r="C43" i="13"/>
  <c r="B43" i="13"/>
  <c r="A43" i="13"/>
  <c r="U42" i="13" a="1"/>
  <c r="U42" i="13" s="1"/>
  <c r="T42" i="13"/>
  <c r="R42" i="13"/>
  <c r="P42" i="13"/>
  <c r="N42" i="13"/>
  <c r="F42" i="13"/>
  <c r="D42" i="13"/>
  <c r="C42" i="13"/>
  <c r="B42" i="13"/>
  <c r="A42" i="13"/>
  <c r="U41" i="13" a="1"/>
  <c r="U41" i="13" s="1"/>
  <c r="T41" i="13"/>
  <c r="R41" i="13"/>
  <c r="P41" i="13"/>
  <c r="N41" i="13"/>
  <c r="F41" i="13"/>
  <c r="D41" i="13"/>
  <c r="C41" i="13"/>
  <c r="B41" i="13"/>
  <c r="A41" i="13"/>
  <c r="U40" i="13" a="1"/>
  <c r="U40" i="13" s="1"/>
  <c r="T40" i="13"/>
  <c r="R40" i="13"/>
  <c r="P40" i="13"/>
  <c r="N40" i="13"/>
  <c r="F40" i="13"/>
  <c r="D40" i="13"/>
  <c r="C40" i="13"/>
  <c r="B40" i="13"/>
  <c r="A40" i="13"/>
  <c r="U39" i="13" a="1"/>
  <c r="U39" i="13" s="1"/>
  <c r="T39" i="13"/>
  <c r="R39" i="13"/>
  <c r="P39" i="13"/>
  <c r="N39" i="13"/>
  <c r="F39" i="13"/>
  <c r="D39" i="13"/>
  <c r="C39" i="13"/>
  <c r="B39" i="13"/>
  <c r="A39" i="13"/>
  <c r="U38" i="13" a="1"/>
  <c r="U38" i="13" s="1"/>
  <c r="T38" i="13"/>
  <c r="R38" i="13"/>
  <c r="P38" i="13"/>
  <c r="N38" i="13"/>
  <c r="F38" i="13"/>
  <c r="D38" i="13"/>
  <c r="B38" i="13"/>
  <c r="A38" i="13"/>
  <c r="U37" i="13" a="1"/>
  <c r="U37" i="13" s="1"/>
  <c r="T37" i="13"/>
  <c r="R37" i="13"/>
  <c r="P37" i="13"/>
  <c r="N37" i="13"/>
  <c r="F37" i="13"/>
  <c r="D37" i="13"/>
  <c r="C37" i="13"/>
  <c r="B37" i="13"/>
  <c r="A37" i="13"/>
  <c r="U36" i="13" a="1"/>
  <c r="U36" i="13" s="1"/>
  <c r="T36" i="13"/>
  <c r="R36" i="13"/>
  <c r="P36" i="13"/>
  <c r="N36" i="13"/>
  <c r="F36" i="13"/>
  <c r="D36" i="13"/>
  <c r="C36" i="13"/>
  <c r="B36" i="13"/>
  <c r="A36" i="13"/>
  <c r="U35" i="13" a="1"/>
  <c r="U35" i="13" s="1"/>
  <c r="T35" i="13"/>
  <c r="R35" i="13"/>
  <c r="P35" i="13"/>
  <c r="N35" i="13"/>
  <c r="F35" i="13"/>
  <c r="D35" i="13"/>
  <c r="C35" i="13"/>
  <c r="B35" i="13"/>
  <c r="A35" i="13"/>
  <c r="U34" i="13" a="1"/>
  <c r="U34" i="13" s="1"/>
  <c r="T34" i="13"/>
  <c r="R34" i="13"/>
  <c r="P34" i="13"/>
  <c r="N34" i="13"/>
  <c r="F34" i="13"/>
  <c r="D34" i="13"/>
  <c r="C34" i="13"/>
  <c r="B34" i="13"/>
  <c r="A34" i="13"/>
  <c r="U33" i="13" a="1"/>
  <c r="U33" i="13" s="1"/>
  <c r="T33" i="13"/>
  <c r="R33" i="13"/>
  <c r="P33" i="13"/>
  <c r="N33" i="13"/>
  <c r="F33" i="13"/>
  <c r="D33" i="13"/>
  <c r="C33" i="13"/>
  <c r="B33" i="13"/>
  <c r="A33" i="13"/>
  <c r="U32" i="13" a="1"/>
  <c r="U32" i="13" s="1"/>
  <c r="T32" i="13"/>
  <c r="R32" i="13"/>
  <c r="P32" i="13"/>
  <c r="N32" i="13"/>
  <c r="F32" i="13"/>
  <c r="D32" i="13"/>
  <c r="C32" i="13"/>
  <c r="B32" i="13"/>
  <c r="A32" i="13"/>
  <c r="U31" i="13" a="1"/>
  <c r="U31" i="13" s="1"/>
  <c r="T31" i="13"/>
  <c r="R31" i="13"/>
  <c r="P31" i="13"/>
  <c r="N31" i="13"/>
  <c r="F31" i="13"/>
  <c r="D31" i="13"/>
  <c r="C31" i="13"/>
  <c r="B31" i="13"/>
  <c r="A31" i="13"/>
  <c r="U30" i="13" a="1"/>
  <c r="U30" i="13" s="1"/>
  <c r="T30" i="13"/>
  <c r="R30" i="13"/>
  <c r="P30" i="13"/>
  <c r="N30" i="13"/>
  <c r="F30" i="13"/>
  <c r="D30" i="13"/>
  <c r="B30" i="13"/>
  <c r="A30" i="13"/>
  <c r="U29" i="13" a="1"/>
  <c r="U29" i="13" s="1"/>
  <c r="T29" i="13"/>
  <c r="R29" i="13"/>
  <c r="P29" i="13"/>
  <c r="N29" i="13"/>
  <c r="F29" i="13"/>
  <c r="D29" i="13"/>
  <c r="C29" i="13"/>
  <c r="B29" i="13"/>
  <c r="A29" i="13"/>
  <c r="U28" i="13" a="1"/>
  <c r="U28" i="13" s="1"/>
  <c r="T28" i="13"/>
  <c r="R28" i="13"/>
  <c r="P28" i="13"/>
  <c r="N28" i="13"/>
  <c r="F28" i="13"/>
  <c r="D28" i="13"/>
  <c r="C28" i="13"/>
  <c r="B28" i="13"/>
  <c r="A28" i="13"/>
  <c r="U27" i="13" a="1"/>
  <c r="U27" i="13" s="1"/>
  <c r="T27" i="13"/>
  <c r="R27" i="13"/>
  <c r="P27" i="13"/>
  <c r="N27" i="13"/>
  <c r="F27" i="13"/>
  <c r="D27" i="13"/>
  <c r="C27" i="13"/>
  <c r="B27" i="13"/>
  <c r="A27" i="13"/>
  <c r="U26" i="13" a="1"/>
  <c r="U26" i="13" s="1"/>
  <c r="T26" i="13"/>
  <c r="R26" i="13"/>
  <c r="P26" i="13"/>
  <c r="N26" i="13"/>
  <c r="F26" i="13"/>
  <c r="D26" i="13"/>
  <c r="C26" i="13"/>
  <c r="B26" i="13"/>
  <c r="A26" i="13"/>
  <c r="U25" i="13" a="1"/>
  <c r="U25" i="13" s="1"/>
  <c r="T25" i="13"/>
  <c r="R25" i="13"/>
  <c r="P25" i="13"/>
  <c r="N25" i="13"/>
  <c r="F25" i="13"/>
  <c r="D25" i="13"/>
  <c r="C25" i="13"/>
  <c r="B25" i="13"/>
  <c r="A25" i="13"/>
  <c r="U24" i="13" a="1"/>
  <c r="U24" i="13" s="1"/>
  <c r="T24" i="13"/>
  <c r="R24" i="13"/>
  <c r="P24" i="13"/>
  <c r="N24" i="13"/>
  <c r="F24" i="13"/>
  <c r="D24" i="13"/>
  <c r="C24" i="13"/>
  <c r="B24" i="13"/>
  <c r="A24" i="13"/>
  <c r="U23" i="13" a="1"/>
  <c r="U23" i="13" s="1"/>
  <c r="T23" i="13"/>
  <c r="R23" i="13"/>
  <c r="P23" i="13"/>
  <c r="N23" i="13"/>
  <c r="F23" i="13"/>
  <c r="D23" i="13"/>
  <c r="C23" i="13"/>
  <c r="B23" i="13"/>
  <c r="A23" i="13"/>
  <c r="U22" i="13" a="1"/>
  <c r="U22" i="13" s="1"/>
  <c r="T22" i="13"/>
  <c r="R22" i="13"/>
  <c r="P22" i="13"/>
  <c r="N22" i="13"/>
  <c r="F22" i="13"/>
  <c r="D22" i="13"/>
  <c r="B22" i="13"/>
  <c r="A22" i="13"/>
  <c r="U21" i="13" a="1"/>
  <c r="U21" i="13" s="1"/>
  <c r="T21" i="13"/>
  <c r="R21" i="13"/>
  <c r="P21" i="13"/>
  <c r="N21" i="13"/>
  <c r="F21" i="13"/>
  <c r="D21" i="13"/>
  <c r="C21" i="13"/>
  <c r="B21" i="13"/>
  <c r="A21" i="13"/>
  <c r="U20" i="13" a="1"/>
  <c r="U20" i="13" s="1"/>
  <c r="T20" i="13"/>
  <c r="R20" i="13"/>
  <c r="P20" i="13"/>
  <c r="N20" i="13"/>
  <c r="F20" i="13"/>
  <c r="D20" i="13"/>
  <c r="C20" i="13"/>
  <c r="B20" i="13"/>
  <c r="A20" i="13"/>
  <c r="U19" i="13" a="1"/>
  <c r="U19" i="13" s="1"/>
  <c r="T19" i="13"/>
  <c r="R19" i="13"/>
  <c r="P19" i="13"/>
  <c r="N19" i="13"/>
  <c r="F19" i="13"/>
  <c r="D19" i="13"/>
  <c r="C19" i="13"/>
  <c r="B19" i="13"/>
  <c r="A19" i="13"/>
  <c r="U18" i="13" a="1"/>
  <c r="U18" i="13" s="1"/>
  <c r="T18" i="13"/>
  <c r="R18" i="13"/>
  <c r="P18" i="13"/>
  <c r="N18" i="13"/>
  <c r="F18" i="13"/>
  <c r="D18" i="13"/>
  <c r="C18" i="13"/>
  <c r="B18" i="13"/>
  <c r="A18" i="13"/>
  <c r="U17" i="13" a="1"/>
  <c r="U17" i="13" s="1"/>
  <c r="T17" i="13"/>
  <c r="R17" i="13"/>
  <c r="P17" i="13"/>
  <c r="N17" i="13"/>
  <c r="F17" i="13"/>
  <c r="D17" i="13"/>
  <c r="C17" i="13"/>
  <c r="B17" i="13"/>
  <c r="A17" i="13"/>
  <c r="U16" i="13" a="1"/>
  <c r="U16" i="13" s="1"/>
  <c r="T16" i="13"/>
  <c r="R16" i="13"/>
  <c r="P16" i="13"/>
  <c r="N16" i="13"/>
  <c r="F16" i="13"/>
  <c r="D16" i="13"/>
  <c r="C16" i="13"/>
  <c r="B16" i="13"/>
  <c r="A16" i="13"/>
  <c r="U15" i="13" a="1"/>
  <c r="U15" i="13" s="1"/>
  <c r="T15" i="13"/>
  <c r="R15" i="13"/>
  <c r="P15" i="13"/>
  <c r="N15" i="13"/>
  <c r="F15" i="13"/>
  <c r="D15" i="13"/>
  <c r="C15" i="13"/>
  <c r="B15" i="13"/>
  <c r="A15" i="13"/>
  <c r="U14" i="13" a="1"/>
  <c r="U14" i="13" s="1"/>
  <c r="T14" i="13"/>
  <c r="R14" i="13"/>
  <c r="P14" i="13"/>
  <c r="N14" i="13"/>
  <c r="F14" i="13"/>
  <c r="D14" i="13"/>
  <c r="B14" i="13"/>
  <c r="A14" i="13"/>
  <c r="U13" i="13" a="1"/>
  <c r="U13" i="13" s="1"/>
  <c r="T13" i="13"/>
  <c r="R13" i="13"/>
  <c r="P13" i="13"/>
  <c r="N13" i="13"/>
  <c r="F13" i="13"/>
  <c r="D13" i="13"/>
  <c r="C13" i="13"/>
  <c r="B13" i="13"/>
  <c r="A13" i="13"/>
  <c r="U12" i="13" a="1"/>
  <c r="U12" i="13" s="1"/>
  <c r="T12" i="13"/>
  <c r="R12" i="13"/>
  <c r="P12" i="13"/>
  <c r="N12" i="13"/>
  <c r="F12" i="13"/>
  <c r="D12" i="13"/>
  <c r="C12" i="13"/>
  <c r="B12" i="13"/>
  <c r="A12" i="13"/>
  <c r="U11" i="13" a="1"/>
  <c r="U11" i="13" s="1"/>
  <c r="T11" i="13"/>
  <c r="R11" i="13"/>
  <c r="P11" i="13"/>
  <c r="N11" i="13"/>
  <c r="F11" i="13"/>
  <c r="D11" i="13"/>
  <c r="B11" i="13"/>
  <c r="A11" i="13"/>
  <c r="U10" i="13" a="1"/>
  <c r="U10" i="13" s="1"/>
  <c r="T10" i="13"/>
  <c r="R10" i="13"/>
  <c r="P10" i="13"/>
  <c r="N10" i="13"/>
  <c r="F10" i="13"/>
  <c r="D10" i="13"/>
  <c r="B10" i="13"/>
  <c r="A10" i="13"/>
  <c r="F9" i="13"/>
  <c r="D9" i="13"/>
  <c r="B9" i="13"/>
  <c r="A9" i="13"/>
  <c r="T8" i="13"/>
  <c r="R8" i="13"/>
  <c r="P8" i="13"/>
  <c r="N8" i="13"/>
  <c r="F8" i="13"/>
  <c r="D8" i="13"/>
  <c r="B8" i="13"/>
  <c r="A8" i="13"/>
  <c r="F7" i="13"/>
  <c r="D7" i="13"/>
  <c r="B7" i="13"/>
  <c r="A7" i="13"/>
  <c r="F6" i="13"/>
  <c r="D6" i="13"/>
  <c r="B6" i="13"/>
  <c r="A6" i="13"/>
  <c r="K206" i="12"/>
  <c r="J206" i="12"/>
  <c r="I206" i="12"/>
  <c r="H206" i="12"/>
  <c r="G206" i="12"/>
  <c r="U205" i="12" a="1"/>
  <c r="U205" i="12" s="1"/>
  <c r="T205" i="12"/>
  <c r="R205" i="12"/>
  <c r="P205" i="12"/>
  <c r="N205" i="12"/>
  <c r="F205" i="12"/>
  <c r="D205" i="12"/>
  <c r="C205" i="12"/>
  <c r="B205" i="12"/>
  <c r="A205" i="12"/>
  <c r="U204" i="12" a="1"/>
  <c r="U204" i="12" s="1"/>
  <c r="T204" i="12"/>
  <c r="R204" i="12"/>
  <c r="P204" i="12"/>
  <c r="N204" i="12"/>
  <c r="F204" i="12"/>
  <c r="D204" i="12"/>
  <c r="C204" i="12"/>
  <c r="B204" i="12"/>
  <c r="A204" i="12"/>
  <c r="U203" i="12" a="1"/>
  <c r="U203" i="12" s="1"/>
  <c r="T203" i="12"/>
  <c r="R203" i="12"/>
  <c r="P203" i="12"/>
  <c r="N203" i="12"/>
  <c r="F203" i="12"/>
  <c r="D203" i="12"/>
  <c r="C203" i="12"/>
  <c r="B203" i="12"/>
  <c r="A203" i="12"/>
  <c r="U202" i="12" a="1"/>
  <c r="U202" i="12" s="1"/>
  <c r="T202" i="12"/>
  <c r="R202" i="12"/>
  <c r="P202" i="12"/>
  <c r="N202" i="12"/>
  <c r="F202" i="12"/>
  <c r="D202" i="12"/>
  <c r="C202" i="12"/>
  <c r="B202" i="12"/>
  <c r="A202" i="12"/>
  <c r="U201" i="12" a="1"/>
  <c r="U201" i="12" s="1"/>
  <c r="T201" i="12"/>
  <c r="R201" i="12"/>
  <c r="P201" i="12"/>
  <c r="N201" i="12"/>
  <c r="F201" i="12"/>
  <c r="D201" i="12"/>
  <c r="C201" i="12"/>
  <c r="B201" i="12"/>
  <c r="A201" i="12"/>
  <c r="U200" i="12" a="1"/>
  <c r="U200" i="12" s="1"/>
  <c r="T200" i="12"/>
  <c r="R200" i="12"/>
  <c r="P200" i="12"/>
  <c r="N200" i="12"/>
  <c r="F200" i="12"/>
  <c r="D200" i="12"/>
  <c r="C200" i="12"/>
  <c r="B200" i="12"/>
  <c r="A200" i="12"/>
  <c r="U199" i="12" a="1"/>
  <c r="U199" i="12" s="1"/>
  <c r="T199" i="12"/>
  <c r="R199" i="12"/>
  <c r="P199" i="12"/>
  <c r="N199" i="12"/>
  <c r="F199" i="12"/>
  <c r="D199" i="12"/>
  <c r="C199" i="12"/>
  <c r="B199" i="12"/>
  <c r="A199" i="12"/>
  <c r="U198" i="12" a="1"/>
  <c r="U198" i="12" s="1"/>
  <c r="T198" i="12"/>
  <c r="R198" i="12"/>
  <c r="P198" i="12"/>
  <c r="N198" i="12"/>
  <c r="F198" i="12"/>
  <c r="D198" i="12"/>
  <c r="B198" i="12"/>
  <c r="A198" i="12"/>
  <c r="U197" i="12" a="1"/>
  <c r="U197" i="12" s="1"/>
  <c r="T197" i="12"/>
  <c r="R197" i="12"/>
  <c r="P197" i="12"/>
  <c r="N197" i="12"/>
  <c r="F197" i="12"/>
  <c r="D197" i="12"/>
  <c r="C197" i="12"/>
  <c r="B197" i="12"/>
  <c r="A197" i="12"/>
  <c r="U196" i="12" a="1"/>
  <c r="U196" i="12" s="1"/>
  <c r="T196" i="12"/>
  <c r="R196" i="12"/>
  <c r="P196" i="12"/>
  <c r="N196" i="12"/>
  <c r="F196" i="12"/>
  <c r="D196" i="12"/>
  <c r="C196" i="12"/>
  <c r="B196" i="12"/>
  <c r="A196" i="12"/>
  <c r="U195" i="12" a="1"/>
  <c r="U195" i="12" s="1"/>
  <c r="T195" i="12"/>
  <c r="R195" i="12"/>
  <c r="P195" i="12"/>
  <c r="N195" i="12"/>
  <c r="F195" i="12"/>
  <c r="D195" i="12"/>
  <c r="C195" i="12"/>
  <c r="B195" i="12"/>
  <c r="A195" i="12"/>
  <c r="U194" i="12" a="1"/>
  <c r="U194" i="12" s="1"/>
  <c r="T194" i="12"/>
  <c r="R194" i="12"/>
  <c r="P194" i="12"/>
  <c r="N194" i="12"/>
  <c r="F194" i="12"/>
  <c r="D194" i="12"/>
  <c r="C194" i="12"/>
  <c r="B194" i="12"/>
  <c r="A194" i="12"/>
  <c r="U193" i="12" a="1"/>
  <c r="U193" i="12" s="1"/>
  <c r="T193" i="12"/>
  <c r="R193" i="12"/>
  <c r="P193" i="12"/>
  <c r="N193" i="12"/>
  <c r="F193" i="12"/>
  <c r="D193" i="12"/>
  <c r="C193" i="12"/>
  <c r="B193" i="12"/>
  <c r="A193" i="12"/>
  <c r="U192" i="12" a="1"/>
  <c r="U192" i="12" s="1"/>
  <c r="T192" i="12"/>
  <c r="R192" i="12"/>
  <c r="P192" i="12"/>
  <c r="N192" i="12"/>
  <c r="F192" i="12"/>
  <c r="D192" i="12"/>
  <c r="C192" i="12"/>
  <c r="B192" i="12"/>
  <c r="A192" i="12"/>
  <c r="U191" i="12" a="1"/>
  <c r="U191" i="12" s="1"/>
  <c r="T191" i="12"/>
  <c r="R191" i="12"/>
  <c r="P191" i="12"/>
  <c r="N191" i="12"/>
  <c r="F191" i="12"/>
  <c r="D191" i="12"/>
  <c r="C191" i="12"/>
  <c r="B191" i="12"/>
  <c r="A191" i="12"/>
  <c r="U190" i="12" a="1"/>
  <c r="U190" i="12" s="1"/>
  <c r="T190" i="12"/>
  <c r="R190" i="12"/>
  <c r="P190" i="12"/>
  <c r="N190" i="12"/>
  <c r="F190" i="12"/>
  <c r="D190" i="12"/>
  <c r="B190" i="12"/>
  <c r="A190" i="12"/>
  <c r="U189" i="12" a="1"/>
  <c r="U189" i="12" s="1"/>
  <c r="T189" i="12"/>
  <c r="R189" i="12"/>
  <c r="P189" i="12"/>
  <c r="N189" i="12"/>
  <c r="F189" i="12"/>
  <c r="D189" i="12"/>
  <c r="C189" i="12"/>
  <c r="B189" i="12"/>
  <c r="A189" i="12"/>
  <c r="U188" i="12" a="1"/>
  <c r="U188" i="12" s="1"/>
  <c r="T188" i="12"/>
  <c r="R188" i="12"/>
  <c r="P188" i="12"/>
  <c r="N188" i="12"/>
  <c r="F188" i="12"/>
  <c r="D188" i="12"/>
  <c r="C188" i="12"/>
  <c r="B188" i="12"/>
  <c r="A188" i="12"/>
  <c r="U187" i="12" a="1"/>
  <c r="U187" i="12" s="1"/>
  <c r="T187" i="12"/>
  <c r="R187" i="12"/>
  <c r="P187" i="12"/>
  <c r="N187" i="12"/>
  <c r="F187" i="12"/>
  <c r="D187" i="12"/>
  <c r="C187" i="12"/>
  <c r="B187" i="12"/>
  <c r="A187" i="12"/>
  <c r="U186" i="12" a="1"/>
  <c r="U186" i="12" s="1"/>
  <c r="T186" i="12"/>
  <c r="R186" i="12"/>
  <c r="P186" i="12"/>
  <c r="N186" i="12"/>
  <c r="F186" i="12"/>
  <c r="D186" i="12"/>
  <c r="C186" i="12"/>
  <c r="B186" i="12"/>
  <c r="A186" i="12"/>
  <c r="U185" i="12" a="1"/>
  <c r="U185" i="12" s="1"/>
  <c r="T185" i="12"/>
  <c r="R185" i="12"/>
  <c r="P185" i="12"/>
  <c r="N185" i="12"/>
  <c r="F185" i="12"/>
  <c r="D185" i="12"/>
  <c r="C185" i="12"/>
  <c r="B185" i="12"/>
  <c r="A185" i="12"/>
  <c r="U184" i="12" a="1"/>
  <c r="U184" i="12" s="1"/>
  <c r="T184" i="12"/>
  <c r="R184" i="12"/>
  <c r="P184" i="12"/>
  <c r="N184" i="12"/>
  <c r="F184" i="12"/>
  <c r="D184" i="12"/>
  <c r="C184" i="12"/>
  <c r="B184" i="12"/>
  <c r="A184" i="12"/>
  <c r="U183" i="12" a="1"/>
  <c r="U183" i="12" s="1"/>
  <c r="T183" i="12"/>
  <c r="R183" i="12"/>
  <c r="P183" i="12"/>
  <c r="N183" i="12"/>
  <c r="F183" i="12"/>
  <c r="D183" i="12"/>
  <c r="C183" i="12"/>
  <c r="B183" i="12"/>
  <c r="A183" i="12"/>
  <c r="U182" i="12" a="1"/>
  <c r="U182" i="12" s="1"/>
  <c r="T182" i="12"/>
  <c r="R182" i="12"/>
  <c r="P182" i="12"/>
  <c r="N182" i="12"/>
  <c r="F182" i="12"/>
  <c r="D182" i="12"/>
  <c r="B182" i="12"/>
  <c r="A182" i="12"/>
  <c r="U181" i="12" a="1"/>
  <c r="U181" i="12" s="1"/>
  <c r="T181" i="12"/>
  <c r="R181" i="12"/>
  <c r="P181" i="12"/>
  <c r="N181" i="12"/>
  <c r="F181" i="12"/>
  <c r="D181" i="12"/>
  <c r="C181" i="12"/>
  <c r="B181" i="12"/>
  <c r="A181" i="12"/>
  <c r="U180" i="12" a="1"/>
  <c r="U180" i="12" s="1"/>
  <c r="T180" i="12"/>
  <c r="R180" i="12"/>
  <c r="P180" i="12"/>
  <c r="N180" i="12"/>
  <c r="F180" i="12"/>
  <c r="D180" i="12"/>
  <c r="C180" i="12"/>
  <c r="B180" i="12"/>
  <c r="A180" i="12"/>
  <c r="U179" i="12" a="1"/>
  <c r="U179" i="12" s="1"/>
  <c r="T179" i="12"/>
  <c r="R179" i="12"/>
  <c r="P179" i="12"/>
  <c r="N179" i="12"/>
  <c r="F179" i="12"/>
  <c r="D179" i="12"/>
  <c r="C179" i="12"/>
  <c r="B179" i="12"/>
  <c r="A179" i="12"/>
  <c r="U178" i="12" a="1"/>
  <c r="U178" i="12" s="1"/>
  <c r="T178" i="12"/>
  <c r="R178" i="12"/>
  <c r="P178" i="12"/>
  <c r="N178" i="12"/>
  <c r="F178" i="12"/>
  <c r="D178" i="12"/>
  <c r="C178" i="12"/>
  <c r="B178" i="12"/>
  <c r="A178" i="12"/>
  <c r="U177" i="12" a="1"/>
  <c r="U177" i="12" s="1"/>
  <c r="T177" i="12"/>
  <c r="R177" i="12"/>
  <c r="P177" i="12"/>
  <c r="N177" i="12"/>
  <c r="F177" i="12"/>
  <c r="D177" i="12"/>
  <c r="C177" i="12"/>
  <c r="B177" i="12"/>
  <c r="A177" i="12"/>
  <c r="U176" i="12" a="1"/>
  <c r="U176" i="12" s="1"/>
  <c r="T176" i="12"/>
  <c r="R176" i="12"/>
  <c r="P176" i="12"/>
  <c r="N176" i="12"/>
  <c r="F176" i="12"/>
  <c r="D176" i="12"/>
  <c r="C176" i="12"/>
  <c r="B176" i="12"/>
  <c r="A176" i="12"/>
  <c r="U175" i="12" a="1"/>
  <c r="U175" i="12" s="1"/>
  <c r="T175" i="12"/>
  <c r="R175" i="12"/>
  <c r="P175" i="12"/>
  <c r="N175" i="12"/>
  <c r="F175" i="12"/>
  <c r="D175" i="12"/>
  <c r="C175" i="12"/>
  <c r="B175" i="12"/>
  <c r="A175" i="12"/>
  <c r="U174" i="12" a="1"/>
  <c r="U174" i="12" s="1"/>
  <c r="T174" i="12"/>
  <c r="R174" i="12"/>
  <c r="P174" i="12"/>
  <c r="N174" i="12"/>
  <c r="F174" i="12"/>
  <c r="D174" i="12"/>
  <c r="B174" i="12"/>
  <c r="A174" i="12"/>
  <c r="U173" i="12" a="1"/>
  <c r="U173" i="12" s="1"/>
  <c r="T173" i="12"/>
  <c r="R173" i="12"/>
  <c r="P173" i="12"/>
  <c r="N173" i="12"/>
  <c r="F173" i="12"/>
  <c r="D173" i="12"/>
  <c r="C173" i="12"/>
  <c r="B173" i="12"/>
  <c r="A173" i="12"/>
  <c r="U172" i="12" a="1"/>
  <c r="U172" i="12" s="1"/>
  <c r="T172" i="12"/>
  <c r="R172" i="12"/>
  <c r="P172" i="12"/>
  <c r="N172" i="12"/>
  <c r="F172" i="12"/>
  <c r="D172" i="12"/>
  <c r="C172" i="12"/>
  <c r="B172" i="12"/>
  <c r="A172" i="12"/>
  <c r="U171" i="12" a="1"/>
  <c r="U171" i="12" s="1"/>
  <c r="T171" i="12"/>
  <c r="R171" i="12"/>
  <c r="P171" i="12"/>
  <c r="N171" i="12"/>
  <c r="F171" i="12"/>
  <c r="D171" i="12"/>
  <c r="C171" i="12"/>
  <c r="B171" i="12"/>
  <c r="A171" i="12"/>
  <c r="U170" i="12" a="1"/>
  <c r="U170" i="12" s="1"/>
  <c r="T170" i="12"/>
  <c r="R170" i="12"/>
  <c r="P170" i="12"/>
  <c r="N170" i="12"/>
  <c r="F170" i="12"/>
  <c r="D170" i="12"/>
  <c r="C170" i="12"/>
  <c r="B170" i="12"/>
  <c r="A170" i="12"/>
  <c r="U169" i="12" a="1"/>
  <c r="U169" i="12" s="1"/>
  <c r="T169" i="12"/>
  <c r="R169" i="12"/>
  <c r="P169" i="12"/>
  <c r="N169" i="12"/>
  <c r="F169" i="12"/>
  <c r="D169" i="12"/>
  <c r="C169" i="12"/>
  <c r="B169" i="12"/>
  <c r="A169" i="12"/>
  <c r="U168" i="12" a="1"/>
  <c r="U168" i="12" s="1"/>
  <c r="T168" i="12"/>
  <c r="R168" i="12"/>
  <c r="P168" i="12"/>
  <c r="N168" i="12"/>
  <c r="F168" i="12"/>
  <c r="D168" i="12"/>
  <c r="C168" i="12"/>
  <c r="B168" i="12"/>
  <c r="A168" i="12"/>
  <c r="U167" i="12" a="1"/>
  <c r="U167" i="12" s="1"/>
  <c r="T167" i="12"/>
  <c r="R167" i="12"/>
  <c r="P167" i="12"/>
  <c r="N167" i="12"/>
  <c r="F167" i="12"/>
  <c r="D167" i="12"/>
  <c r="C167" i="12"/>
  <c r="B167" i="12"/>
  <c r="A167" i="12"/>
  <c r="U166" i="12" a="1"/>
  <c r="U166" i="12" s="1"/>
  <c r="T166" i="12"/>
  <c r="R166" i="12"/>
  <c r="P166" i="12"/>
  <c r="N166" i="12"/>
  <c r="F166" i="12"/>
  <c r="D166" i="12"/>
  <c r="B166" i="12"/>
  <c r="A166" i="12"/>
  <c r="U165" i="12" a="1"/>
  <c r="U165" i="12" s="1"/>
  <c r="T165" i="12"/>
  <c r="R165" i="12"/>
  <c r="P165" i="12"/>
  <c r="N165" i="12"/>
  <c r="F165" i="12"/>
  <c r="D165" i="12"/>
  <c r="C165" i="12"/>
  <c r="B165" i="12"/>
  <c r="A165" i="12"/>
  <c r="U164" i="12" a="1"/>
  <c r="U164" i="12" s="1"/>
  <c r="T164" i="12"/>
  <c r="R164" i="12"/>
  <c r="P164" i="12"/>
  <c r="N164" i="12"/>
  <c r="F164" i="12"/>
  <c r="D164" i="12"/>
  <c r="C164" i="12"/>
  <c r="B164" i="12"/>
  <c r="A164" i="12"/>
  <c r="U163" i="12" a="1"/>
  <c r="U163" i="12" s="1"/>
  <c r="T163" i="12"/>
  <c r="R163" i="12"/>
  <c r="P163" i="12"/>
  <c r="N163" i="12"/>
  <c r="F163" i="12"/>
  <c r="D163" i="12"/>
  <c r="C163" i="12"/>
  <c r="B163" i="12"/>
  <c r="A163" i="12"/>
  <c r="U162" i="12" a="1"/>
  <c r="U162" i="12" s="1"/>
  <c r="T162" i="12"/>
  <c r="R162" i="12"/>
  <c r="P162" i="12"/>
  <c r="N162" i="12"/>
  <c r="F162" i="12"/>
  <c r="D162" i="12"/>
  <c r="C162" i="12"/>
  <c r="B162" i="12"/>
  <c r="A162" i="12"/>
  <c r="U161" i="12" a="1"/>
  <c r="U161" i="12" s="1"/>
  <c r="T161" i="12"/>
  <c r="R161" i="12"/>
  <c r="P161" i="12"/>
  <c r="N161" i="12"/>
  <c r="F161" i="12"/>
  <c r="D161" i="12"/>
  <c r="C161" i="12"/>
  <c r="B161" i="12"/>
  <c r="A161" i="12"/>
  <c r="U160" i="12" a="1"/>
  <c r="U160" i="12" s="1"/>
  <c r="T160" i="12"/>
  <c r="R160" i="12"/>
  <c r="P160" i="12"/>
  <c r="N160" i="12"/>
  <c r="F160" i="12"/>
  <c r="D160" i="12"/>
  <c r="C160" i="12"/>
  <c r="B160" i="12"/>
  <c r="A160" i="12"/>
  <c r="U159" i="12" a="1"/>
  <c r="U159" i="12" s="1"/>
  <c r="T159" i="12"/>
  <c r="R159" i="12"/>
  <c r="P159" i="12"/>
  <c r="N159" i="12"/>
  <c r="F159" i="12"/>
  <c r="D159" i="12"/>
  <c r="C159" i="12"/>
  <c r="B159" i="12"/>
  <c r="A159" i="12"/>
  <c r="U158" i="12" a="1"/>
  <c r="U158" i="12" s="1"/>
  <c r="T158" i="12"/>
  <c r="R158" i="12"/>
  <c r="P158" i="12"/>
  <c r="N158" i="12"/>
  <c r="F158" i="12"/>
  <c r="D158" i="12"/>
  <c r="B158" i="12"/>
  <c r="A158" i="12"/>
  <c r="U157" i="12" a="1"/>
  <c r="U157" i="12" s="1"/>
  <c r="T157" i="12"/>
  <c r="R157" i="12"/>
  <c r="P157" i="12"/>
  <c r="N157" i="12"/>
  <c r="F157" i="12"/>
  <c r="D157" i="12"/>
  <c r="C157" i="12"/>
  <c r="B157" i="12"/>
  <c r="A157" i="12"/>
  <c r="U156" i="12" a="1"/>
  <c r="U156" i="12" s="1"/>
  <c r="T156" i="12"/>
  <c r="R156" i="12"/>
  <c r="P156" i="12"/>
  <c r="N156" i="12"/>
  <c r="F156" i="12"/>
  <c r="D156" i="12"/>
  <c r="C156" i="12"/>
  <c r="B156" i="12"/>
  <c r="A156" i="12"/>
  <c r="U155" i="12" a="1"/>
  <c r="U155" i="12" s="1"/>
  <c r="T155" i="12"/>
  <c r="R155" i="12"/>
  <c r="P155" i="12"/>
  <c r="N155" i="12"/>
  <c r="F155" i="12"/>
  <c r="D155" i="12"/>
  <c r="C155" i="12"/>
  <c r="B155" i="12"/>
  <c r="A155" i="12"/>
  <c r="U154" i="12" a="1"/>
  <c r="U154" i="12" s="1"/>
  <c r="T154" i="12"/>
  <c r="R154" i="12"/>
  <c r="P154" i="12"/>
  <c r="N154" i="12"/>
  <c r="F154" i="12"/>
  <c r="D154" i="12"/>
  <c r="C154" i="12"/>
  <c r="B154" i="12"/>
  <c r="A154" i="12"/>
  <c r="U153" i="12" a="1"/>
  <c r="U153" i="12" s="1"/>
  <c r="T153" i="12"/>
  <c r="R153" i="12"/>
  <c r="P153" i="12"/>
  <c r="N153" i="12"/>
  <c r="F153" i="12"/>
  <c r="D153" i="12"/>
  <c r="C153" i="12"/>
  <c r="B153" i="12"/>
  <c r="A153" i="12"/>
  <c r="U152" i="12" a="1"/>
  <c r="U152" i="12" s="1"/>
  <c r="T152" i="12"/>
  <c r="R152" i="12"/>
  <c r="P152" i="12"/>
  <c r="N152" i="12"/>
  <c r="F152" i="12"/>
  <c r="D152" i="12"/>
  <c r="C152" i="12"/>
  <c r="B152" i="12"/>
  <c r="A152" i="12"/>
  <c r="U151" i="12" a="1"/>
  <c r="U151" i="12" s="1"/>
  <c r="T151" i="12"/>
  <c r="R151" i="12"/>
  <c r="P151" i="12"/>
  <c r="N151" i="12"/>
  <c r="F151" i="12"/>
  <c r="D151" i="12"/>
  <c r="C151" i="12"/>
  <c r="B151" i="12"/>
  <c r="A151" i="12"/>
  <c r="U150" i="12" a="1"/>
  <c r="U150" i="12" s="1"/>
  <c r="T150" i="12"/>
  <c r="R150" i="12"/>
  <c r="P150" i="12"/>
  <c r="N150" i="12"/>
  <c r="F150" i="12"/>
  <c r="D150" i="12"/>
  <c r="B150" i="12"/>
  <c r="A150" i="12"/>
  <c r="U149" i="12" a="1"/>
  <c r="U149" i="12" s="1"/>
  <c r="T149" i="12"/>
  <c r="R149" i="12"/>
  <c r="P149" i="12"/>
  <c r="N149" i="12"/>
  <c r="F149" i="12"/>
  <c r="D149" i="12"/>
  <c r="C149" i="12"/>
  <c r="B149" i="12"/>
  <c r="A149" i="12"/>
  <c r="U148" i="12" a="1"/>
  <c r="U148" i="12" s="1"/>
  <c r="T148" i="12"/>
  <c r="R148" i="12"/>
  <c r="P148" i="12"/>
  <c r="N148" i="12"/>
  <c r="F148" i="12"/>
  <c r="D148" i="12"/>
  <c r="C148" i="12"/>
  <c r="B148" i="12"/>
  <c r="A148" i="12"/>
  <c r="U147" i="12" a="1"/>
  <c r="U147" i="12" s="1"/>
  <c r="T147" i="12"/>
  <c r="R147" i="12"/>
  <c r="P147" i="12"/>
  <c r="N147" i="12"/>
  <c r="F147" i="12"/>
  <c r="D147" i="12"/>
  <c r="C147" i="12"/>
  <c r="B147" i="12"/>
  <c r="A147" i="12"/>
  <c r="U146" i="12" a="1"/>
  <c r="U146" i="12" s="1"/>
  <c r="T146" i="12"/>
  <c r="R146" i="12"/>
  <c r="P146" i="12"/>
  <c r="N146" i="12"/>
  <c r="F146" i="12"/>
  <c r="D146" i="12"/>
  <c r="C146" i="12"/>
  <c r="B146" i="12"/>
  <c r="A146" i="12"/>
  <c r="U145" i="12" a="1"/>
  <c r="U145" i="12" s="1"/>
  <c r="T145" i="12"/>
  <c r="R145" i="12"/>
  <c r="P145" i="12"/>
  <c r="N145" i="12"/>
  <c r="F145" i="12"/>
  <c r="D145" i="12"/>
  <c r="C145" i="12"/>
  <c r="B145" i="12"/>
  <c r="A145" i="12"/>
  <c r="U144" i="12" a="1"/>
  <c r="U144" i="12" s="1"/>
  <c r="T144" i="12"/>
  <c r="R144" i="12"/>
  <c r="P144" i="12"/>
  <c r="N144" i="12"/>
  <c r="F144" i="12"/>
  <c r="D144" i="12"/>
  <c r="C144" i="12"/>
  <c r="B144" i="12"/>
  <c r="A144" i="12"/>
  <c r="U143" i="12" a="1"/>
  <c r="U143" i="12" s="1"/>
  <c r="T143" i="12"/>
  <c r="R143" i="12"/>
  <c r="P143" i="12"/>
  <c r="N143" i="12"/>
  <c r="F143" i="12"/>
  <c r="D143" i="12"/>
  <c r="C143" i="12"/>
  <c r="B143" i="12"/>
  <c r="A143" i="12"/>
  <c r="U142" i="12" a="1"/>
  <c r="U142" i="12" s="1"/>
  <c r="T142" i="12"/>
  <c r="R142" i="12"/>
  <c r="P142" i="12"/>
  <c r="N142" i="12"/>
  <c r="F142" i="12"/>
  <c r="D142" i="12"/>
  <c r="B142" i="12"/>
  <c r="A142" i="12"/>
  <c r="U141" i="12" a="1"/>
  <c r="U141" i="12" s="1"/>
  <c r="T141" i="12"/>
  <c r="R141" i="12"/>
  <c r="P141" i="12"/>
  <c r="N141" i="12"/>
  <c r="F141" i="12"/>
  <c r="D141" i="12"/>
  <c r="C141" i="12"/>
  <c r="B141" i="12"/>
  <c r="A141" i="12"/>
  <c r="U140" i="12" a="1"/>
  <c r="U140" i="12" s="1"/>
  <c r="T140" i="12"/>
  <c r="R140" i="12"/>
  <c r="P140" i="12"/>
  <c r="N140" i="12"/>
  <c r="F140" i="12"/>
  <c r="D140" i="12"/>
  <c r="C140" i="12"/>
  <c r="B140" i="12"/>
  <c r="A140" i="12"/>
  <c r="U139" i="12" a="1"/>
  <c r="U139" i="12" s="1"/>
  <c r="T139" i="12"/>
  <c r="R139" i="12"/>
  <c r="P139" i="12"/>
  <c r="N139" i="12"/>
  <c r="F139" i="12"/>
  <c r="D139" i="12"/>
  <c r="C139" i="12"/>
  <c r="B139" i="12"/>
  <c r="A139" i="12"/>
  <c r="U138" i="12" a="1"/>
  <c r="U138" i="12" s="1"/>
  <c r="T138" i="12"/>
  <c r="R138" i="12"/>
  <c r="P138" i="12"/>
  <c r="N138" i="12"/>
  <c r="F138" i="12"/>
  <c r="D138" i="12"/>
  <c r="C138" i="12"/>
  <c r="B138" i="12"/>
  <c r="A138" i="12"/>
  <c r="U137" i="12" a="1"/>
  <c r="U137" i="12" s="1"/>
  <c r="T137" i="12"/>
  <c r="R137" i="12"/>
  <c r="P137" i="12"/>
  <c r="N137" i="12"/>
  <c r="F137" i="12"/>
  <c r="D137" i="12"/>
  <c r="C137" i="12"/>
  <c r="B137" i="12"/>
  <c r="A137" i="12"/>
  <c r="U136" i="12" a="1"/>
  <c r="U136" i="12" s="1"/>
  <c r="T136" i="12"/>
  <c r="R136" i="12"/>
  <c r="P136" i="12"/>
  <c r="N136" i="12"/>
  <c r="F136" i="12"/>
  <c r="D136" i="12"/>
  <c r="C136" i="12"/>
  <c r="B136" i="12"/>
  <c r="A136" i="12"/>
  <c r="U135" i="12" a="1"/>
  <c r="U135" i="12" s="1"/>
  <c r="T135" i="12"/>
  <c r="R135" i="12"/>
  <c r="P135" i="12"/>
  <c r="N135" i="12"/>
  <c r="F135" i="12"/>
  <c r="D135" i="12"/>
  <c r="C135" i="12"/>
  <c r="B135" i="12"/>
  <c r="A135" i="12"/>
  <c r="U134" i="12" a="1"/>
  <c r="U134" i="12" s="1"/>
  <c r="T134" i="12"/>
  <c r="R134" i="12"/>
  <c r="P134" i="12"/>
  <c r="N134" i="12"/>
  <c r="F134" i="12"/>
  <c r="D134" i="12"/>
  <c r="B134" i="12"/>
  <c r="A134" i="12"/>
  <c r="U133" i="12" a="1"/>
  <c r="U133" i="12" s="1"/>
  <c r="T133" i="12"/>
  <c r="R133" i="12"/>
  <c r="P133" i="12"/>
  <c r="N133" i="12"/>
  <c r="F133" i="12"/>
  <c r="D133" i="12"/>
  <c r="C133" i="12"/>
  <c r="B133" i="12"/>
  <c r="A133" i="12"/>
  <c r="U132" i="12" a="1"/>
  <c r="U132" i="12" s="1"/>
  <c r="T132" i="12"/>
  <c r="R132" i="12"/>
  <c r="P132" i="12"/>
  <c r="N132" i="12"/>
  <c r="F132" i="12"/>
  <c r="D132" i="12"/>
  <c r="C132" i="12"/>
  <c r="B132" i="12"/>
  <c r="A132" i="12"/>
  <c r="U131" i="12" a="1"/>
  <c r="U131" i="12" s="1"/>
  <c r="T131" i="12"/>
  <c r="R131" i="12"/>
  <c r="P131" i="12"/>
  <c r="N131" i="12"/>
  <c r="F131" i="12"/>
  <c r="D131" i="12"/>
  <c r="C131" i="12"/>
  <c r="B131" i="12"/>
  <c r="A131" i="12"/>
  <c r="U130" i="12" a="1"/>
  <c r="U130" i="12" s="1"/>
  <c r="T130" i="12"/>
  <c r="R130" i="12"/>
  <c r="P130" i="12"/>
  <c r="N130" i="12"/>
  <c r="F130" i="12"/>
  <c r="D130" i="12"/>
  <c r="C130" i="12"/>
  <c r="B130" i="12"/>
  <c r="A130" i="12"/>
  <c r="U129" i="12" a="1"/>
  <c r="U129" i="12" s="1"/>
  <c r="T129" i="12"/>
  <c r="R129" i="12"/>
  <c r="P129" i="12"/>
  <c r="N129" i="12"/>
  <c r="F129" i="12"/>
  <c r="D129" i="12"/>
  <c r="C129" i="12"/>
  <c r="B129" i="12"/>
  <c r="A129" i="12"/>
  <c r="U128" i="12" a="1"/>
  <c r="U128" i="12" s="1"/>
  <c r="T128" i="12"/>
  <c r="R128" i="12"/>
  <c r="P128" i="12"/>
  <c r="N128" i="12"/>
  <c r="F128" i="12"/>
  <c r="D128" i="12"/>
  <c r="C128" i="12"/>
  <c r="B128" i="12"/>
  <c r="A128" i="12"/>
  <c r="U127" i="12" a="1"/>
  <c r="U127" i="12" s="1"/>
  <c r="T127" i="12"/>
  <c r="R127" i="12"/>
  <c r="P127" i="12"/>
  <c r="N127" i="12"/>
  <c r="F127" i="12"/>
  <c r="D127" i="12"/>
  <c r="C127" i="12"/>
  <c r="B127" i="12"/>
  <c r="A127" i="12"/>
  <c r="U126" i="12" a="1"/>
  <c r="U126" i="12" s="1"/>
  <c r="T126" i="12"/>
  <c r="R126" i="12"/>
  <c r="P126" i="12"/>
  <c r="N126" i="12"/>
  <c r="F126" i="12"/>
  <c r="D126" i="12"/>
  <c r="B126" i="12"/>
  <c r="A126" i="12"/>
  <c r="U125" i="12" a="1"/>
  <c r="U125" i="12" s="1"/>
  <c r="T125" i="12"/>
  <c r="R125" i="12"/>
  <c r="P125" i="12"/>
  <c r="N125" i="12"/>
  <c r="F125" i="12"/>
  <c r="D125" i="12"/>
  <c r="C125" i="12"/>
  <c r="B125" i="12"/>
  <c r="A125" i="12"/>
  <c r="U124" i="12" a="1"/>
  <c r="U124" i="12" s="1"/>
  <c r="T124" i="12"/>
  <c r="R124" i="12"/>
  <c r="P124" i="12"/>
  <c r="N124" i="12"/>
  <c r="F124" i="12"/>
  <c r="D124" i="12"/>
  <c r="C124" i="12"/>
  <c r="B124" i="12"/>
  <c r="A124" i="12"/>
  <c r="U123" i="12" a="1"/>
  <c r="U123" i="12" s="1"/>
  <c r="T123" i="12"/>
  <c r="R123" i="12"/>
  <c r="P123" i="12"/>
  <c r="N123" i="12"/>
  <c r="F123" i="12"/>
  <c r="D123" i="12"/>
  <c r="C123" i="12"/>
  <c r="B123" i="12"/>
  <c r="A123" i="12"/>
  <c r="U122" i="12" a="1"/>
  <c r="U122" i="12" s="1"/>
  <c r="T122" i="12"/>
  <c r="R122" i="12"/>
  <c r="P122" i="12"/>
  <c r="N122" i="12"/>
  <c r="F122" i="12"/>
  <c r="D122" i="12"/>
  <c r="C122" i="12"/>
  <c r="B122" i="12"/>
  <c r="A122" i="12"/>
  <c r="U121" i="12" a="1"/>
  <c r="U121" i="12" s="1"/>
  <c r="T121" i="12"/>
  <c r="R121" i="12"/>
  <c r="P121" i="12"/>
  <c r="N121" i="12"/>
  <c r="F121" i="12"/>
  <c r="D121" i="12"/>
  <c r="C121" i="12"/>
  <c r="B121" i="12"/>
  <c r="A121" i="12"/>
  <c r="U120" i="12" a="1"/>
  <c r="U120" i="12" s="1"/>
  <c r="T120" i="12"/>
  <c r="R120" i="12"/>
  <c r="P120" i="12"/>
  <c r="N120" i="12"/>
  <c r="F120" i="12"/>
  <c r="D120" i="12"/>
  <c r="C120" i="12"/>
  <c r="B120" i="12"/>
  <c r="A120" i="12"/>
  <c r="U119" i="12" a="1"/>
  <c r="U119" i="12" s="1"/>
  <c r="T119" i="12"/>
  <c r="R119" i="12"/>
  <c r="P119" i="12"/>
  <c r="N119" i="12"/>
  <c r="F119" i="12"/>
  <c r="D119" i="12"/>
  <c r="C119" i="12"/>
  <c r="B119" i="12"/>
  <c r="A119" i="12"/>
  <c r="U118" i="12" a="1"/>
  <c r="U118" i="12" s="1"/>
  <c r="T118" i="12"/>
  <c r="R118" i="12"/>
  <c r="P118" i="12"/>
  <c r="N118" i="12"/>
  <c r="F118" i="12"/>
  <c r="D118" i="12"/>
  <c r="B118" i="12"/>
  <c r="A118" i="12"/>
  <c r="U117" i="12" a="1"/>
  <c r="U117" i="12" s="1"/>
  <c r="T117" i="12"/>
  <c r="R117" i="12"/>
  <c r="P117" i="12"/>
  <c r="N117" i="12"/>
  <c r="F117" i="12"/>
  <c r="D117" i="12"/>
  <c r="C117" i="12"/>
  <c r="B117" i="12"/>
  <c r="A117" i="12"/>
  <c r="U116" i="12" a="1"/>
  <c r="U116" i="12" s="1"/>
  <c r="T116" i="12"/>
  <c r="R116" i="12"/>
  <c r="P116" i="12"/>
  <c r="N116" i="12"/>
  <c r="F116" i="12"/>
  <c r="D116" i="12"/>
  <c r="C116" i="12"/>
  <c r="B116" i="12"/>
  <c r="A116" i="12"/>
  <c r="U115" i="12" a="1"/>
  <c r="U115" i="12" s="1"/>
  <c r="T115" i="12"/>
  <c r="R115" i="12"/>
  <c r="P115" i="12"/>
  <c r="N115" i="12"/>
  <c r="F115" i="12"/>
  <c r="D115" i="12"/>
  <c r="C115" i="12"/>
  <c r="B115" i="12"/>
  <c r="A115" i="12"/>
  <c r="U114" i="12" a="1"/>
  <c r="U114" i="12" s="1"/>
  <c r="T114" i="12"/>
  <c r="R114" i="12"/>
  <c r="P114" i="12"/>
  <c r="N114" i="12"/>
  <c r="F114" i="12"/>
  <c r="D114" i="12"/>
  <c r="C114" i="12"/>
  <c r="B114" i="12"/>
  <c r="A114" i="12"/>
  <c r="U113" i="12" a="1"/>
  <c r="U113" i="12" s="1"/>
  <c r="T113" i="12"/>
  <c r="R113" i="12"/>
  <c r="P113" i="12"/>
  <c r="N113" i="12"/>
  <c r="F113" i="12"/>
  <c r="D113" i="12"/>
  <c r="C113" i="12"/>
  <c r="B113" i="12"/>
  <c r="A113" i="12"/>
  <c r="U112" i="12" a="1"/>
  <c r="U112" i="12" s="1"/>
  <c r="T112" i="12"/>
  <c r="R112" i="12"/>
  <c r="P112" i="12"/>
  <c r="N112" i="12"/>
  <c r="F112" i="12"/>
  <c r="D112" i="12"/>
  <c r="C112" i="12"/>
  <c r="B112" i="12"/>
  <c r="A112" i="12"/>
  <c r="U111" i="12" a="1"/>
  <c r="U111" i="12" s="1"/>
  <c r="T111" i="12"/>
  <c r="R111" i="12"/>
  <c r="P111" i="12"/>
  <c r="N111" i="12"/>
  <c r="F111" i="12"/>
  <c r="D111" i="12"/>
  <c r="C111" i="12"/>
  <c r="B111" i="12"/>
  <c r="A111" i="12"/>
  <c r="U110" i="12" a="1"/>
  <c r="U110" i="12" s="1"/>
  <c r="T110" i="12"/>
  <c r="R110" i="12"/>
  <c r="P110" i="12"/>
  <c r="N110" i="12"/>
  <c r="F110" i="12"/>
  <c r="D110" i="12"/>
  <c r="B110" i="12"/>
  <c r="A110" i="12"/>
  <c r="U109" i="12" a="1"/>
  <c r="U109" i="12" s="1"/>
  <c r="T109" i="12"/>
  <c r="R109" i="12"/>
  <c r="P109" i="12"/>
  <c r="N109" i="12"/>
  <c r="F109" i="12"/>
  <c r="D109" i="12"/>
  <c r="C109" i="12"/>
  <c r="B109" i="12"/>
  <c r="A109" i="12"/>
  <c r="U108" i="12" a="1"/>
  <c r="U108" i="12" s="1"/>
  <c r="T108" i="12"/>
  <c r="R108" i="12"/>
  <c r="P108" i="12"/>
  <c r="N108" i="12"/>
  <c r="F108" i="12"/>
  <c r="D108" i="12"/>
  <c r="C108" i="12"/>
  <c r="B108" i="12"/>
  <c r="A108" i="12"/>
  <c r="U107" i="12" a="1"/>
  <c r="U107" i="12" s="1"/>
  <c r="T107" i="12"/>
  <c r="R107" i="12"/>
  <c r="P107" i="12"/>
  <c r="N107" i="12"/>
  <c r="F107" i="12"/>
  <c r="D107" i="12"/>
  <c r="C107" i="12"/>
  <c r="B107" i="12"/>
  <c r="A107" i="12"/>
  <c r="U106" i="12" a="1"/>
  <c r="U106" i="12" s="1"/>
  <c r="T106" i="12"/>
  <c r="R106" i="12"/>
  <c r="P106" i="12"/>
  <c r="N106" i="12"/>
  <c r="F106" i="12"/>
  <c r="D106" i="12"/>
  <c r="C106" i="12"/>
  <c r="B106" i="12"/>
  <c r="A106" i="12"/>
  <c r="U105" i="12" a="1"/>
  <c r="U105" i="12" s="1"/>
  <c r="T105" i="12"/>
  <c r="R105" i="12"/>
  <c r="P105" i="12"/>
  <c r="N105" i="12"/>
  <c r="F105" i="12"/>
  <c r="D105" i="12"/>
  <c r="C105" i="12"/>
  <c r="B105" i="12"/>
  <c r="A105" i="12"/>
  <c r="U104" i="12" a="1"/>
  <c r="U104" i="12" s="1"/>
  <c r="T104" i="12"/>
  <c r="R104" i="12"/>
  <c r="P104" i="12"/>
  <c r="N104" i="12"/>
  <c r="F104" i="12"/>
  <c r="D104" i="12"/>
  <c r="C104" i="12"/>
  <c r="B104" i="12"/>
  <c r="A104" i="12"/>
  <c r="U103" i="12" a="1"/>
  <c r="U103" i="12" s="1"/>
  <c r="T103" i="12"/>
  <c r="R103" i="12"/>
  <c r="P103" i="12"/>
  <c r="N103" i="12"/>
  <c r="F103" i="12"/>
  <c r="D103" i="12"/>
  <c r="C103" i="12"/>
  <c r="B103" i="12"/>
  <c r="A103" i="12"/>
  <c r="U102" i="12" a="1"/>
  <c r="U102" i="12" s="1"/>
  <c r="T102" i="12"/>
  <c r="R102" i="12"/>
  <c r="P102" i="12"/>
  <c r="N102" i="12"/>
  <c r="F102" i="12"/>
  <c r="D102" i="12"/>
  <c r="B102" i="12"/>
  <c r="A102" i="12"/>
  <c r="U101" i="12" a="1"/>
  <c r="U101" i="12" s="1"/>
  <c r="T101" i="12"/>
  <c r="R101" i="12"/>
  <c r="P101" i="12"/>
  <c r="N101" i="12"/>
  <c r="F101" i="12"/>
  <c r="D101" i="12"/>
  <c r="C101" i="12"/>
  <c r="B101" i="12"/>
  <c r="A101" i="12"/>
  <c r="U100" i="12" a="1"/>
  <c r="U100" i="12" s="1"/>
  <c r="T100" i="12"/>
  <c r="R100" i="12"/>
  <c r="P100" i="12"/>
  <c r="N100" i="12"/>
  <c r="F100" i="12"/>
  <c r="D100" i="12"/>
  <c r="C100" i="12"/>
  <c r="B100" i="12"/>
  <c r="A100" i="12"/>
  <c r="U99" i="12" a="1"/>
  <c r="U99" i="12" s="1"/>
  <c r="T99" i="12"/>
  <c r="R99" i="12"/>
  <c r="P99" i="12"/>
  <c r="N99" i="12"/>
  <c r="F99" i="12"/>
  <c r="D99" i="12"/>
  <c r="C99" i="12"/>
  <c r="B99" i="12"/>
  <c r="A99" i="12"/>
  <c r="U98" i="12" a="1"/>
  <c r="U98" i="12" s="1"/>
  <c r="T98" i="12"/>
  <c r="R98" i="12"/>
  <c r="P98" i="12"/>
  <c r="N98" i="12"/>
  <c r="F98" i="12"/>
  <c r="D98" i="12"/>
  <c r="C98" i="12"/>
  <c r="B98" i="12"/>
  <c r="A98" i="12"/>
  <c r="U97" i="12" a="1"/>
  <c r="U97" i="12" s="1"/>
  <c r="T97" i="12"/>
  <c r="R97" i="12"/>
  <c r="P97" i="12"/>
  <c r="N97" i="12"/>
  <c r="F97" i="12"/>
  <c r="D97" i="12"/>
  <c r="C97" i="12"/>
  <c r="B97" i="12"/>
  <c r="A97" i="12"/>
  <c r="U96" i="12" a="1"/>
  <c r="U96" i="12" s="1"/>
  <c r="T96" i="12"/>
  <c r="R96" i="12"/>
  <c r="P96" i="12"/>
  <c r="N96" i="12"/>
  <c r="F96" i="12"/>
  <c r="D96" i="12"/>
  <c r="C96" i="12"/>
  <c r="B96" i="12"/>
  <c r="A96" i="12"/>
  <c r="U95" i="12" a="1"/>
  <c r="U95" i="12" s="1"/>
  <c r="T95" i="12"/>
  <c r="R95" i="12"/>
  <c r="P95" i="12"/>
  <c r="N95" i="12"/>
  <c r="F95" i="12"/>
  <c r="D95" i="12"/>
  <c r="C95" i="12"/>
  <c r="B95" i="12"/>
  <c r="A95" i="12"/>
  <c r="U94" i="12" a="1"/>
  <c r="U94" i="12" s="1"/>
  <c r="T94" i="12"/>
  <c r="R94" i="12"/>
  <c r="P94" i="12"/>
  <c r="N94" i="12"/>
  <c r="F94" i="12"/>
  <c r="D94" i="12"/>
  <c r="B94" i="12"/>
  <c r="A94" i="12"/>
  <c r="U93" i="12" a="1"/>
  <c r="U93" i="12" s="1"/>
  <c r="T93" i="12"/>
  <c r="R93" i="12"/>
  <c r="P93" i="12"/>
  <c r="N93" i="12"/>
  <c r="F93" i="12"/>
  <c r="D93" i="12"/>
  <c r="C93" i="12"/>
  <c r="B93" i="12"/>
  <c r="A93" i="12"/>
  <c r="U92" i="12" a="1"/>
  <c r="U92" i="12" s="1"/>
  <c r="T92" i="12"/>
  <c r="R92" i="12"/>
  <c r="P92" i="12"/>
  <c r="N92" i="12"/>
  <c r="F92" i="12"/>
  <c r="D92" i="12"/>
  <c r="C92" i="12"/>
  <c r="B92" i="12"/>
  <c r="A92" i="12"/>
  <c r="U91" i="12" a="1"/>
  <c r="U91" i="12" s="1"/>
  <c r="T91" i="12"/>
  <c r="R91" i="12"/>
  <c r="P91" i="12"/>
  <c r="N91" i="12"/>
  <c r="F91" i="12"/>
  <c r="D91" i="12"/>
  <c r="C91" i="12"/>
  <c r="B91" i="12"/>
  <c r="A91" i="12"/>
  <c r="U90" i="12" a="1"/>
  <c r="U90" i="12" s="1"/>
  <c r="T90" i="12"/>
  <c r="R90" i="12"/>
  <c r="P90" i="12"/>
  <c r="N90" i="12"/>
  <c r="F90" i="12"/>
  <c r="D90" i="12"/>
  <c r="C90" i="12"/>
  <c r="B90" i="12"/>
  <c r="A90" i="12"/>
  <c r="U89" i="12" a="1"/>
  <c r="U89" i="12" s="1"/>
  <c r="T89" i="12"/>
  <c r="R89" i="12"/>
  <c r="P89" i="12"/>
  <c r="N89" i="12"/>
  <c r="F89" i="12"/>
  <c r="D89" i="12"/>
  <c r="C89" i="12"/>
  <c r="B89" i="12"/>
  <c r="A89" i="12"/>
  <c r="U88" i="12" a="1"/>
  <c r="U88" i="12" s="1"/>
  <c r="T88" i="12"/>
  <c r="R88" i="12"/>
  <c r="P88" i="12"/>
  <c r="N88" i="12"/>
  <c r="F88" i="12"/>
  <c r="D88" i="12"/>
  <c r="C88" i="12"/>
  <c r="B88" i="12"/>
  <c r="A88" i="12"/>
  <c r="U87" i="12" a="1"/>
  <c r="U87" i="12" s="1"/>
  <c r="T87" i="12"/>
  <c r="R87" i="12"/>
  <c r="P87" i="12"/>
  <c r="N87" i="12"/>
  <c r="F87" i="12"/>
  <c r="D87" i="12"/>
  <c r="C87" i="12"/>
  <c r="B87" i="12"/>
  <c r="A87" i="12"/>
  <c r="U86" i="12" a="1"/>
  <c r="U86" i="12" s="1"/>
  <c r="T86" i="12"/>
  <c r="R86" i="12"/>
  <c r="P86" i="12"/>
  <c r="N86" i="12"/>
  <c r="F86" i="12"/>
  <c r="D86" i="12"/>
  <c r="B86" i="12"/>
  <c r="A86" i="12"/>
  <c r="U85" i="12" a="1"/>
  <c r="U85" i="12" s="1"/>
  <c r="T85" i="12"/>
  <c r="R85" i="12"/>
  <c r="P85" i="12"/>
  <c r="N85" i="12"/>
  <c r="F85" i="12"/>
  <c r="D85" i="12"/>
  <c r="C85" i="12"/>
  <c r="B85" i="12"/>
  <c r="A85" i="12"/>
  <c r="U84" i="12" a="1"/>
  <c r="U84" i="12" s="1"/>
  <c r="T84" i="12"/>
  <c r="R84" i="12"/>
  <c r="P84" i="12"/>
  <c r="N84" i="12"/>
  <c r="F84" i="12"/>
  <c r="D84" i="12"/>
  <c r="C84" i="12"/>
  <c r="B84" i="12"/>
  <c r="A84" i="12"/>
  <c r="U83" i="12" a="1"/>
  <c r="U83" i="12" s="1"/>
  <c r="T83" i="12"/>
  <c r="R83" i="12"/>
  <c r="P83" i="12"/>
  <c r="N83" i="12"/>
  <c r="F83" i="12"/>
  <c r="D83" i="12"/>
  <c r="C83" i="12"/>
  <c r="B83" i="12"/>
  <c r="A83" i="12"/>
  <c r="U82" i="12" a="1"/>
  <c r="U82" i="12" s="1"/>
  <c r="T82" i="12"/>
  <c r="R82" i="12"/>
  <c r="P82" i="12"/>
  <c r="N82" i="12"/>
  <c r="F82" i="12"/>
  <c r="D82" i="12"/>
  <c r="C82" i="12"/>
  <c r="B82" i="12"/>
  <c r="A82" i="12"/>
  <c r="U81" i="12" a="1"/>
  <c r="U81" i="12" s="1"/>
  <c r="T81" i="12"/>
  <c r="R81" i="12"/>
  <c r="P81" i="12"/>
  <c r="N81" i="12"/>
  <c r="F81" i="12"/>
  <c r="D81" i="12"/>
  <c r="C81" i="12"/>
  <c r="B81" i="12"/>
  <c r="A81" i="12"/>
  <c r="U80" i="12" a="1"/>
  <c r="U80" i="12" s="1"/>
  <c r="T80" i="12"/>
  <c r="R80" i="12"/>
  <c r="P80" i="12"/>
  <c r="N80" i="12"/>
  <c r="F80" i="12"/>
  <c r="D80" i="12"/>
  <c r="C80" i="12"/>
  <c r="B80" i="12"/>
  <c r="A80" i="12"/>
  <c r="U79" i="12" a="1"/>
  <c r="U79" i="12" s="1"/>
  <c r="T79" i="12"/>
  <c r="R79" i="12"/>
  <c r="P79" i="12"/>
  <c r="N79" i="12"/>
  <c r="F79" i="12"/>
  <c r="D79" i="12"/>
  <c r="C79" i="12"/>
  <c r="B79" i="12"/>
  <c r="A79" i="12"/>
  <c r="U78" i="12" a="1"/>
  <c r="U78" i="12" s="1"/>
  <c r="T78" i="12"/>
  <c r="R78" i="12"/>
  <c r="P78" i="12"/>
  <c r="N78" i="12"/>
  <c r="F78" i="12"/>
  <c r="D78" i="12"/>
  <c r="B78" i="12"/>
  <c r="A78" i="12"/>
  <c r="U77" i="12" a="1"/>
  <c r="U77" i="12" s="1"/>
  <c r="T77" i="12"/>
  <c r="R77" i="12"/>
  <c r="P77" i="12"/>
  <c r="N77" i="12"/>
  <c r="F77" i="12"/>
  <c r="D77" i="12"/>
  <c r="C77" i="12"/>
  <c r="B77" i="12"/>
  <c r="A77" i="12"/>
  <c r="U76" i="12" a="1"/>
  <c r="U76" i="12" s="1"/>
  <c r="T76" i="12"/>
  <c r="R76" i="12"/>
  <c r="P76" i="12"/>
  <c r="N76" i="12"/>
  <c r="F76" i="12"/>
  <c r="D76" i="12"/>
  <c r="C76" i="12"/>
  <c r="B76" i="12"/>
  <c r="A76" i="12"/>
  <c r="U75" i="12" a="1"/>
  <c r="U75" i="12" s="1"/>
  <c r="T75" i="12"/>
  <c r="R75" i="12"/>
  <c r="P75" i="12"/>
  <c r="N75" i="12"/>
  <c r="F75" i="12"/>
  <c r="D75" i="12"/>
  <c r="C75" i="12"/>
  <c r="B75" i="12"/>
  <c r="A75" i="12"/>
  <c r="U74" i="12" a="1"/>
  <c r="U74" i="12" s="1"/>
  <c r="T74" i="12"/>
  <c r="R74" i="12"/>
  <c r="P74" i="12"/>
  <c r="N74" i="12"/>
  <c r="F74" i="12"/>
  <c r="D74" i="12"/>
  <c r="C74" i="12"/>
  <c r="B74" i="12"/>
  <c r="A74" i="12"/>
  <c r="U73" i="12" a="1"/>
  <c r="U73" i="12" s="1"/>
  <c r="T73" i="12"/>
  <c r="R73" i="12"/>
  <c r="P73" i="12"/>
  <c r="N73" i="12"/>
  <c r="F73" i="12"/>
  <c r="D73" i="12"/>
  <c r="C73" i="12"/>
  <c r="B73" i="12"/>
  <c r="A73" i="12"/>
  <c r="U72" i="12" a="1"/>
  <c r="U72" i="12" s="1"/>
  <c r="T72" i="12"/>
  <c r="R72" i="12"/>
  <c r="P72" i="12"/>
  <c r="N72" i="12"/>
  <c r="F72" i="12"/>
  <c r="D72" i="12"/>
  <c r="C72" i="12"/>
  <c r="B72" i="12"/>
  <c r="A72" i="12"/>
  <c r="U71" i="12" a="1"/>
  <c r="U71" i="12" s="1"/>
  <c r="T71" i="12"/>
  <c r="R71" i="12"/>
  <c r="P71" i="12"/>
  <c r="N71" i="12"/>
  <c r="F71" i="12"/>
  <c r="D71" i="12"/>
  <c r="C71" i="12"/>
  <c r="B71" i="12"/>
  <c r="A71" i="12"/>
  <c r="U70" i="12" a="1"/>
  <c r="U70" i="12" s="1"/>
  <c r="T70" i="12"/>
  <c r="R70" i="12"/>
  <c r="P70" i="12"/>
  <c r="N70" i="12"/>
  <c r="F70" i="12"/>
  <c r="D70" i="12"/>
  <c r="B70" i="12"/>
  <c r="A70" i="12"/>
  <c r="U69" i="12" a="1"/>
  <c r="U69" i="12" s="1"/>
  <c r="T69" i="12"/>
  <c r="R69" i="12"/>
  <c r="P69" i="12"/>
  <c r="N69" i="12"/>
  <c r="F69" i="12"/>
  <c r="D69" i="12"/>
  <c r="C69" i="12"/>
  <c r="B69" i="12"/>
  <c r="A69" i="12"/>
  <c r="U68" i="12" a="1"/>
  <c r="U68" i="12" s="1"/>
  <c r="T68" i="12"/>
  <c r="R68" i="12"/>
  <c r="P68" i="12"/>
  <c r="N68" i="12"/>
  <c r="F68" i="12"/>
  <c r="D68" i="12"/>
  <c r="C68" i="12"/>
  <c r="B68" i="12"/>
  <c r="A68" i="12"/>
  <c r="U67" i="12" a="1"/>
  <c r="U67" i="12" s="1"/>
  <c r="T67" i="12"/>
  <c r="R67" i="12"/>
  <c r="P67" i="12"/>
  <c r="N67" i="12"/>
  <c r="F67" i="12"/>
  <c r="D67" i="12"/>
  <c r="C67" i="12"/>
  <c r="B67" i="12"/>
  <c r="A67" i="12"/>
  <c r="U66" i="12" a="1"/>
  <c r="U66" i="12" s="1"/>
  <c r="T66" i="12"/>
  <c r="R66" i="12"/>
  <c r="P66" i="12"/>
  <c r="N66" i="12"/>
  <c r="F66" i="12"/>
  <c r="D66" i="12"/>
  <c r="C66" i="12"/>
  <c r="B66" i="12"/>
  <c r="A66" i="12"/>
  <c r="U65" i="12" a="1"/>
  <c r="U65" i="12" s="1"/>
  <c r="T65" i="12"/>
  <c r="R65" i="12"/>
  <c r="P65" i="12"/>
  <c r="N65" i="12"/>
  <c r="F65" i="12"/>
  <c r="D65" i="12"/>
  <c r="C65" i="12"/>
  <c r="B65" i="12"/>
  <c r="A65" i="12"/>
  <c r="U64" i="12" a="1"/>
  <c r="U64" i="12" s="1"/>
  <c r="T64" i="12"/>
  <c r="R64" i="12"/>
  <c r="P64" i="12"/>
  <c r="N64" i="12"/>
  <c r="F64" i="12"/>
  <c r="D64" i="12"/>
  <c r="C64" i="12"/>
  <c r="B64" i="12"/>
  <c r="A64" i="12"/>
  <c r="U63" i="12" a="1"/>
  <c r="U63" i="12" s="1"/>
  <c r="T63" i="12"/>
  <c r="R63" i="12"/>
  <c r="P63" i="12"/>
  <c r="N63" i="12"/>
  <c r="F63" i="12"/>
  <c r="D63" i="12"/>
  <c r="C63" i="12"/>
  <c r="B63" i="12"/>
  <c r="A63" i="12"/>
  <c r="U62" i="12" a="1"/>
  <c r="U62" i="12" s="1"/>
  <c r="T62" i="12"/>
  <c r="R62" i="12"/>
  <c r="P62" i="12"/>
  <c r="N62" i="12"/>
  <c r="F62" i="12"/>
  <c r="D62" i="12"/>
  <c r="B62" i="12"/>
  <c r="A62" i="12"/>
  <c r="U61" i="12" a="1"/>
  <c r="U61" i="12" s="1"/>
  <c r="T61" i="12"/>
  <c r="R61" i="12"/>
  <c r="P61" i="12"/>
  <c r="N61" i="12"/>
  <c r="F61" i="12"/>
  <c r="D61" i="12"/>
  <c r="C61" i="12"/>
  <c r="B61" i="12"/>
  <c r="A61" i="12"/>
  <c r="U60" i="12" a="1"/>
  <c r="U60" i="12" s="1"/>
  <c r="T60" i="12"/>
  <c r="R60" i="12"/>
  <c r="P60" i="12"/>
  <c r="N60" i="12"/>
  <c r="F60" i="12"/>
  <c r="D60" i="12"/>
  <c r="C60" i="12"/>
  <c r="B60" i="12"/>
  <c r="A60" i="12"/>
  <c r="U59" i="12" a="1"/>
  <c r="U59" i="12" s="1"/>
  <c r="T59" i="12"/>
  <c r="R59" i="12"/>
  <c r="P59" i="12"/>
  <c r="N59" i="12"/>
  <c r="F59" i="12"/>
  <c r="D59" i="12"/>
  <c r="C59" i="12"/>
  <c r="B59" i="12"/>
  <c r="A59" i="12"/>
  <c r="U58" i="12" a="1"/>
  <c r="U58" i="12" s="1"/>
  <c r="T58" i="12"/>
  <c r="R58" i="12"/>
  <c r="P58" i="12"/>
  <c r="N58" i="12"/>
  <c r="F58" i="12"/>
  <c r="D58" i="12"/>
  <c r="C58" i="12"/>
  <c r="B58" i="12"/>
  <c r="A58" i="12"/>
  <c r="U57" i="12" a="1"/>
  <c r="U57" i="12" s="1"/>
  <c r="T57" i="12"/>
  <c r="R57" i="12"/>
  <c r="P57" i="12"/>
  <c r="N57" i="12"/>
  <c r="F57" i="12"/>
  <c r="D57" i="12"/>
  <c r="C57" i="12"/>
  <c r="B57" i="12"/>
  <c r="A57" i="12"/>
  <c r="U56" i="12" a="1"/>
  <c r="U56" i="12" s="1"/>
  <c r="T56" i="12"/>
  <c r="R56" i="12"/>
  <c r="P56" i="12"/>
  <c r="N56" i="12"/>
  <c r="F56" i="12"/>
  <c r="D56" i="12"/>
  <c r="C56" i="12"/>
  <c r="B56" i="12"/>
  <c r="A56" i="12"/>
  <c r="U55" i="12" a="1"/>
  <c r="U55" i="12" s="1"/>
  <c r="T55" i="12"/>
  <c r="R55" i="12"/>
  <c r="P55" i="12"/>
  <c r="N55" i="12"/>
  <c r="F55" i="12"/>
  <c r="D55" i="12"/>
  <c r="C55" i="12"/>
  <c r="B55" i="12"/>
  <c r="A55" i="12"/>
  <c r="U54" i="12" a="1"/>
  <c r="U54" i="12" s="1"/>
  <c r="T54" i="12"/>
  <c r="R54" i="12"/>
  <c r="P54" i="12"/>
  <c r="N54" i="12"/>
  <c r="F54" i="12"/>
  <c r="D54" i="12"/>
  <c r="B54" i="12"/>
  <c r="A54" i="12"/>
  <c r="U53" i="12" a="1"/>
  <c r="U53" i="12" s="1"/>
  <c r="T53" i="12"/>
  <c r="R53" i="12"/>
  <c r="P53" i="12"/>
  <c r="N53" i="12"/>
  <c r="F53" i="12"/>
  <c r="D53" i="12"/>
  <c r="C53" i="12"/>
  <c r="B53" i="12"/>
  <c r="A53" i="12"/>
  <c r="U52" i="12" a="1"/>
  <c r="U52" i="12" s="1"/>
  <c r="T52" i="12"/>
  <c r="R52" i="12"/>
  <c r="P52" i="12"/>
  <c r="N52" i="12"/>
  <c r="F52" i="12"/>
  <c r="D52" i="12"/>
  <c r="C52" i="12"/>
  <c r="B52" i="12"/>
  <c r="A52" i="12"/>
  <c r="U51" i="12" a="1"/>
  <c r="U51" i="12" s="1"/>
  <c r="T51" i="12"/>
  <c r="R51" i="12"/>
  <c r="P51" i="12"/>
  <c r="N51" i="12"/>
  <c r="F51" i="12"/>
  <c r="D51" i="12"/>
  <c r="C51" i="12"/>
  <c r="B51" i="12"/>
  <c r="A51" i="12"/>
  <c r="U50" i="12" a="1"/>
  <c r="U50" i="12" s="1"/>
  <c r="T50" i="12"/>
  <c r="R50" i="12"/>
  <c r="P50" i="12"/>
  <c r="N50" i="12"/>
  <c r="F50" i="12"/>
  <c r="D50" i="12"/>
  <c r="C50" i="12"/>
  <c r="B50" i="12"/>
  <c r="A50" i="12"/>
  <c r="U49" i="12" a="1"/>
  <c r="U49" i="12" s="1"/>
  <c r="T49" i="12"/>
  <c r="R49" i="12"/>
  <c r="P49" i="12"/>
  <c r="N49" i="12"/>
  <c r="F49" i="12"/>
  <c r="D49" i="12"/>
  <c r="C49" i="12"/>
  <c r="B49" i="12"/>
  <c r="A49" i="12"/>
  <c r="U48" i="12" a="1"/>
  <c r="U48" i="12" s="1"/>
  <c r="T48" i="12"/>
  <c r="R48" i="12"/>
  <c r="P48" i="12"/>
  <c r="N48" i="12"/>
  <c r="F48" i="12"/>
  <c r="D48" i="12"/>
  <c r="C48" i="12"/>
  <c r="B48" i="12"/>
  <c r="A48" i="12"/>
  <c r="U47" i="12" a="1"/>
  <c r="U47" i="12" s="1"/>
  <c r="T47" i="12"/>
  <c r="R47" i="12"/>
  <c r="P47" i="12"/>
  <c r="N47" i="12"/>
  <c r="F47" i="12"/>
  <c r="D47" i="12"/>
  <c r="C47" i="12"/>
  <c r="B47" i="12"/>
  <c r="A47" i="12"/>
  <c r="U46" i="12" a="1"/>
  <c r="U46" i="12" s="1"/>
  <c r="T46" i="12"/>
  <c r="R46" i="12"/>
  <c r="P46" i="12"/>
  <c r="N46" i="12"/>
  <c r="F46" i="12"/>
  <c r="D46" i="12"/>
  <c r="B46" i="12"/>
  <c r="A46" i="12"/>
  <c r="U45" i="12" a="1"/>
  <c r="U45" i="12" s="1"/>
  <c r="T45" i="12"/>
  <c r="R45" i="12"/>
  <c r="P45" i="12"/>
  <c r="N45" i="12"/>
  <c r="F45" i="12"/>
  <c r="D45" i="12"/>
  <c r="C45" i="12"/>
  <c r="B45" i="12"/>
  <c r="A45" i="12"/>
  <c r="U44" i="12" a="1"/>
  <c r="U44" i="12" s="1"/>
  <c r="T44" i="12"/>
  <c r="R44" i="12"/>
  <c r="P44" i="12"/>
  <c r="N44" i="12"/>
  <c r="F44" i="12"/>
  <c r="D44" i="12"/>
  <c r="C44" i="12"/>
  <c r="B44" i="12"/>
  <c r="A44" i="12"/>
  <c r="U43" i="12" a="1"/>
  <c r="U43" i="12" s="1"/>
  <c r="T43" i="12"/>
  <c r="R43" i="12"/>
  <c r="P43" i="12"/>
  <c r="N43" i="12"/>
  <c r="F43" i="12"/>
  <c r="D43" i="12"/>
  <c r="C43" i="12"/>
  <c r="B43" i="12"/>
  <c r="A43" i="12"/>
  <c r="U42" i="12" a="1"/>
  <c r="U42" i="12" s="1"/>
  <c r="T42" i="12"/>
  <c r="R42" i="12"/>
  <c r="P42" i="12"/>
  <c r="N42" i="12"/>
  <c r="F42" i="12"/>
  <c r="D42" i="12"/>
  <c r="C42" i="12"/>
  <c r="B42" i="12"/>
  <c r="A42" i="12"/>
  <c r="U41" i="12" a="1"/>
  <c r="U41" i="12" s="1"/>
  <c r="T41" i="12"/>
  <c r="R41" i="12"/>
  <c r="P41" i="12"/>
  <c r="N41" i="12"/>
  <c r="F41" i="12"/>
  <c r="D41" i="12"/>
  <c r="C41" i="12"/>
  <c r="B41" i="12"/>
  <c r="A41" i="12"/>
  <c r="U40" i="12" a="1"/>
  <c r="U40" i="12" s="1"/>
  <c r="T40" i="12"/>
  <c r="R40" i="12"/>
  <c r="P40" i="12"/>
  <c r="N40" i="12"/>
  <c r="F40" i="12"/>
  <c r="D40" i="12"/>
  <c r="C40" i="12"/>
  <c r="B40" i="12"/>
  <c r="A40" i="12"/>
  <c r="U39" i="12" a="1"/>
  <c r="U39" i="12" s="1"/>
  <c r="T39" i="12"/>
  <c r="R39" i="12"/>
  <c r="P39" i="12"/>
  <c r="N39" i="12"/>
  <c r="F39" i="12"/>
  <c r="D39" i="12"/>
  <c r="C39" i="12"/>
  <c r="B39" i="12"/>
  <c r="A39" i="12"/>
  <c r="U38" i="12" a="1"/>
  <c r="U38" i="12" s="1"/>
  <c r="T38" i="12"/>
  <c r="R38" i="12"/>
  <c r="P38" i="12"/>
  <c r="N38" i="12"/>
  <c r="F38" i="12"/>
  <c r="D38" i="12"/>
  <c r="B38" i="12"/>
  <c r="A38" i="12"/>
  <c r="U37" i="12" a="1"/>
  <c r="U37" i="12" s="1"/>
  <c r="T37" i="12"/>
  <c r="R37" i="12"/>
  <c r="P37" i="12"/>
  <c r="N37" i="12"/>
  <c r="F37" i="12"/>
  <c r="D37" i="12"/>
  <c r="C37" i="12"/>
  <c r="B37" i="12"/>
  <c r="A37" i="12"/>
  <c r="U36" i="12" a="1"/>
  <c r="U36" i="12" s="1"/>
  <c r="T36" i="12"/>
  <c r="R36" i="12"/>
  <c r="P36" i="12"/>
  <c r="N36" i="12"/>
  <c r="F36" i="12"/>
  <c r="D36" i="12"/>
  <c r="C36" i="12"/>
  <c r="B36" i="12"/>
  <c r="A36" i="12"/>
  <c r="U35" i="12" a="1"/>
  <c r="U35" i="12" s="1"/>
  <c r="T35" i="12"/>
  <c r="R35" i="12"/>
  <c r="P35" i="12"/>
  <c r="N35" i="12"/>
  <c r="F35" i="12"/>
  <c r="D35" i="12"/>
  <c r="C35" i="12"/>
  <c r="B35" i="12"/>
  <c r="A35" i="12"/>
  <c r="U34" i="12" a="1"/>
  <c r="U34" i="12" s="1"/>
  <c r="T34" i="12"/>
  <c r="R34" i="12"/>
  <c r="P34" i="12"/>
  <c r="N34" i="12"/>
  <c r="F34" i="12"/>
  <c r="D34" i="12"/>
  <c r="C34" i="12"/>
  <c r="B34" i="12"/>
  <c r="A34" i="12"/>
  <c r="U33" i="12" a="1"/>
  <c r="U33" i="12" s="1"/>
  <c r="T33" i="12"/>
  <c r="R33" i="12"/>
  <c r="P33" i="12"/>
  <c r="N33" i="12"/>
  <c r="F33" i="12"/>
  <c r="D33" i="12"/>
  <c r="C33" i="12"/>
  <c r="B33" i="12"/>
  <c r="A33" i="12"/>
  <c r="U32" i="12" a="1"/>
  <c r="U32" i="12" s="1"/>
  <c r="T32" i="12"/>
  <c r="R32" i="12"/>
  <c r="P32" i="12"/>
  <c r="N32" i="12"/>
  <c r="F32" i="12"/>
  <c r="D32" i="12"/>
  <c r="C32" i="12"/>
  <c r="B32" i="12"/>
  <c r="A32" i="12"/>
  <c r="U31" i="12" a="1"/>
  <c r="U31" i="12" s="1"/>
  <c r="T31" i="12"/>
  <c r="R31" i="12"/>
  <c r="P31" i="12"/>
  <c r="N31" i="12"/>
  <c r="F31" i="12"/>
  <c r="D31" i="12"/>
  <c r="C31" i="12"/>
  <c r="B31" i="12"/>
  <c r="A31" i="12"/>
  <c r="U30" i="12" a="1"/>
  <c r="U30" i="12" s="1"/>
  <c r="T30" i="12"/>
  <c r="R30" i="12"/>
  <c r="P30" i="12"/>
  <c r="N30" i="12"/>
  <c r="F30" i="12"/>
  <c r="D30" i="12"/>
  <c r="B30" i="12"/>
  <c r="A30" i="12"/>
  <c r="U29" i="12" a="1"/>
  <c r="U29" i="12" s="1"/>
  <c r="T29" i="12"/>
  <c r="R29" i="12"/>
  <c r="P29" i="12"/>
  <c r="N29" i="12"/>
  <c r="F29" i="12"/>
  <c r="D29" i="12"/>
  <c r="C29" i="12"/>
  <c r="B29" i="12"/>
  <c r="A29" i="12"/>
  <c r="U28" i="12" a="1"/>
  <c r="U28" i="12" s="1"/>
  <c r="T28" i="12"/>
  <c r="R28" i="12"/>
  <c r="P28" i="12"/>
  <c r="N28" i="12"/>
  <c r="F28" i="12"/>
  <c r="D28" i="12"/>
  <c r="C28" i="12"/>
  <c r="B28" i="12"/>
  <c r="A28" i="12"/>
  <c r="U27" i="12" a="1"/>
  <c r="U27" i="12" s="1"/>
  <c r="T27" i="12"/>
  <c r="R27" i="12"/>
  <c r="P27" i="12"/>
  <c r="N27" i="12"/>
  <c r="F27" i="12"/>
  <c r="D27" i="12"/>
  <c r="C27" i="12"/>
  <c r="B27" i="12"/>
  <c r="A27" i="12"/>
  <c r="U26" i="12" a="1"/>
  <c r="U26" i="12" s="1"/>
  <c r="T26" i="12"/>
  <c r="R26" i="12"/>
  <c r="P26" i="12"/>
  <c r="N26" i="12"/>
  <c r="F26" i="12"/>
  <c r="D26" i="12"/>
  <c r="C26" i="12"/>
  <c r="B26" i="12"/>
  <c r="A26" i="12"/>
  <c r="U25" i="12" a="1"/>
  <c r="U25" i="12" s="1"/>
  <c r="T25" i="12"/>
  <c r="R25" i="12"/>
  <c r="P25" i="12"/>
  <c r="N25" i="12"/>
  <c r="F25" i="12"/>
  <c r="D25" i="12"/>
  <c r="C25" i="12"/>
  <c r="B25" i="12"/>
  <c r="A25" i="12"/>
  <c r="U24" i="12" a="1"/>
  <c r="U24" i="12" s="1"/>
  <c r="T24" i="12"/>
  <c r="R24" i="12"/>
  <c r="P24" i="12"/>
  <c r="N24" i="12"/>
  <c r="F24" i="12"/>
  <c r="D24" i="12"/>
  <c r="C24" i="12"/>
  <c r="B24" i="12"/>
  <c r="A24" i="12"/>
  <c r="U23" i="12" a="1"/>
  <c r="U23" i="12" s="1"/>
  <c r="T23" i="12"/>
  <c r="R23" i="12"/>
  <c r="P23" i="12"/>
  <c r="N23" i="12"/>
  <c r="F23" i="12"/>
  <c r="D23" i="12"/>
  <c r="C23" i="12"/>
  <c r="B23" i="12"/>
  <c r="A23" i="12"/>
  <c r="U22" i="12" a="1"/>
  <c r="U22" i="12" s="1"/>
  <c r="T22" i="12"/>
  <c r="R22" i="12"/>
  <c r="P22" i="12"/>
  <c r="N22" i="12"/>
  <c r="F22" i="12"/>
  <c r="D22" i="12"/>
  <c r="B22" i="12"/>
  <c r="A22" i="12"/>
  <c r="U21" i="12" a="1"/>
  <c r="U21" i="12" s="1"/>
  <c r="T21" i="12"/>
  <c r="R21" i="12"/>
  <c r="P21" i="12"/>
  <c r="N21" i="12"/>
  <c r="F21" i="12"/>
  <c r="D21" i="12"/>
  <c r="C21" i="12"/>
  <c r="B21" i="12"/>
  <c r="A21" i="12"/>
  <c r="U20" i="12" a="1"/>
  <c r="U20" i="12" s="1"/>
  <c r="T20" i="12"/>
  <c r="R20" i="12"/>
  <c r="P20" i="12"/>
  <c r="N20" i="12"/>
  <c r="F20" i="12"/>
  <c r="D20" i="12"/>
  <c r="C20" i="12"/>
  <c r="B20" i="12"/>
  <c r="A20" i="12"/>
  <c r="U19" i="12" a="1"/>
  <c r="U19" i="12" s="1"/>
  <c r="T19" i="12"/>
  <c r="R19" i="12"/>
  <c r="P19" i="12"/>
  <c r="N19" i="12"/>
  <c r="F19" i="12"/>
  <c r="D19" i="12"/>
  <c r="C19" i="12"/>
  <c r="B19" i="12"/>
  <c r="A19" i="12"/>
  <c r="U18" i="12" a="1"/>
  <c r="U18" i="12" s="1"/>
  <c r="T18" i="12"/>
  <c r="R18" i="12"/>
  <c r="P18" i="12"/>
  <c r="N18" i="12"/>
  <c r="F18" i="12"/>
  <c r="D18" i="12"/>
  <c r="C18" i="12"/>
  <c r="B18" i="12"/>
  <c r="A18" i="12"/>
  <c r="U17" i="12" a="1"/>
  <c r="U17" i="12" s="1"/>
  <c r="T17" i="12"/>
  <c r="R17" i="12"/>
  <c r="P17" i="12"/>
  <c r="N17" i="12"/>
  <c r="F17" i="12"/>
  <c r="D17" i="12"/>
  <c r="C17" i="12"/>
  <c r="B17" i="12"/>
  <c r="A17" i="12"/>
  <c r="U16" i="12" a="1"/>
  <c r="U16" i="12" s="1"/>
  <c r="T16" i="12"/>
  <c r="R16" i="12"/>
  <c r="P16" i="12"/>
  <c r="N16" i="12"/>
  <c r="F16" i="12"/>
  <c r="D16" i="12"/>
  <c r="C16" i="12"/>
  <c r="B16" i="12"/>
  <c r="A16" i="12"/>
  <c r="U15" i="12" a="1"/>
  <c r="U15" i="12" s="1"/>
  <c r="T15" i="12"/>
  <c r="R15" i="12"/>
  <c r="P15" i="12"/>
  <c r="N15" i="12"/>
  <c r="F15" i="12"/>
  <c r="D15" i="12"/>
  <c r="C15" i="12"/>
  <c r="B15" i="12"/>
  <c r="A15" i="12"/>
  <c r="U14" i="12" a="1"/>
  <c r="U14" i="12" s="1"/>
  <c r="T14" i="12"/>
  <c r="R14" i="12"/>
  <c r="P14" i="12"/>
  <c r="N14" i="12"/>
  <c r="F14" i="12"/>
  <c r="D14" i="12"/>
  <c r="B14" i="12"/>
  <c r="A14" i="12"/>
  <c r="U13" i="12" a="1"/>
  <c r="U13" i="12" s="1"/>
  <c r="T13" i="12"/>
  <c r="R13" i="12"/>
  <c r="P13" i="12"/>
  <c r="N13" i="12"/>
  <c r="F13" i="12"/>
  <c r="D13" i="12"/>
  <c r="C13" i="12"/>
  <c r="B13" i="12"/>
  <c r="A13" i="12"/>
  <c r="U12" i="12" a="1"/>
  <c r="U12" i="12" s="1"/>
  <c r="T12" i="12"/>
  <c r="R12" i="12"/>
  <c r="P12" i="12"/>
  <c r="N12" i="12"/>
  <c r="F12" i="12"/>
  <c r="D12" i="12"/>
  <c r="C12" i="12"/>
  <c r="B12" i="12"/>
  <c r="A12" i="12"/>
  <c r="U11" i="12" a="1"/>
  <c r="U11" i="12" s="1"/>
  <c r="T11" i="12"/>
  <c r="R11" i="12"/>
  <c r="P11" i="12"/>
  <c r="N11" i="12"/>
  <c r="F11" i="12"/>
  <c r="D11" i="12"/>
  <c r="B11" i="12"/>
  <c r="A11" i="12"/>
  <c r="U10" i="12" a="1"/>
  <c r="U10" i="12" s="1"/>
  <c r="T10" i="12"/>
  <c r="R10" i="12"/>
  <c r="P10" i="12"/>
  <c r="N10" i="12"/>
  <c r="F10" i="12"/>
  <c r="D10" i="12"/>
  <c r="B10" i="12"/>
  <c r="A10" i="12"/>
  <c r="F9" i="12"/>
  <c r="D9" i="12"/>
  <c r="B9" i="12"/>
  <c r="A9" i="12"/>
  <c r="T8" i="12"/>
  <c r="R8" i="12"/>
  <c r="P8" i="12"/>
  <c r="N8" i="12"/>
  <c r="F8" i="12"/>
  <c r="D8" i="12"/>
  <c r="B8" i="12"/>
  <c r="A8" i="12"/>
  <c r="F7" i="12"/>
  <c r="D7" i="12"/>
  <c r="B7" i="12"/>
  <c r="A7" i="12"/>
  <c r="F6" i="12"/>
  <c r="D6" i="12"/>
  <c r="B6" i="12"/>
  <c r="A6" i="12"/>
  <c r="K206" i="11"/>
  <c r="J206" i="11"/>
  <c r="I206" i="11"/>
  <c r="H206" i="11"/>
  <c r="G206" i="11"/>
  <c r="U205" i="11" a="1"/>
  <c r="U205" i="11" s="1"/>
  <c r="T205" i="11"/>
  <c r="R205" i="11"/>
  <c r="P205" i="11"/>
  <c r="N205" i="11"/>
  <c r="F205" i="11"/>
  <c r="D205" i="11"/>
  <c r="C205" i="11"/>
  <c r="B205" i="11"/>
  <c r="A205" i="11"/>
  <c r="U204" i="11" a="1"/>
  <c r="U204" i="11" s="1"/>
  <c r="T204" i="11"/>
  <c r="R204" i="11"/>
  <c r="P204" i="11"/>
  <c r="N204" i="11"/>
  <c r="F204" i="11"/>
  <c r="D204" i="11"/>
  <c r="C204" i="11"/>
  <c r="B204" i="11"/>
  <c r="A204" i="11"/>
  <c r="U203" i="11" a="1"/>
  <c r="U203" i="11" s="1"/>
  <c r="T203" i="11"/>
  <c r="R203" i="11"/>
  <c r="P203" i="11"/>
  <c r="N203" i="11"/>
  <c r="F203" i="11"/>
  <c r="D203" i="11"/>
  <c r="C203" i="11"/>
  <c r="B203" i="11"/>
  <c r="A203" i="11"/>
  <c r="U202" i="11" a="1"/>
  <c r="U202" i="11" s="1"/>
  <c r="T202" i="11"/>
  <c r="R202" i="11"/>
  <c r="P202" i="11"/>
  <c r="N202" i="11"/>
  <c r="F202" i="11"/>
  <c r="D202" i="11"/>
  <c r="C202" i="11"/>
  <c r="B202" i="11"/>
  <c r="A202" i="11"/>
  <c r="U201" i="11" a="1"/>
  <c r="U201" i="11" s="1"/>
  <c r="T201" i="11"/>
  <c r="R201" i="11"/>
  <c r="P201" i="11"/>
  <c r="N201" i="11"/>
  <c r="F201" i="11"/>
  <c r="D201" i="11"/>
  <c r="C201" i="11"/>
  <c r="B201" i="11"/>
  <c r="A201" i="11"/>
  <c r="U200" i="11" a="1"/>
  <c r="U200" i="11" s="1"/>
  <c r="T200" i="11"/>
  <c r="R200" i="11"/>
  <c r="P200" i="11"/>
  <c r="N200" i="11"/>
  <c r="F200" i="11"/>
  <c r="D200" i="11"/>
  <c r="C200" i="11"/>
  <c r="B200" i="11"/>
  <c r="A200" i="11"/>
  <c r="U199" i="11" a="1"/>
  <c r="U199" i="11" s="1"/>
  <c r="T199" i="11"/>
  <c r="R199" i="11"/>
  <c r="P199" i="11"/>
  <c r="N199" i="11"/>
  <c r="F199" i="11"/>
  <c r="D199" i="11"/>
  <c r="C199" i="11"/>
  <c r="B199" i="11"/>
  <c r="A199" i="11"/>
  <c r="U198" i="11" a="1"/>
  <c r="U198" i="11" s="1"/>
  <c r="T198" i="11"/>
  <c r="R198" i="11"/>
  <c r="P198" i="11"/>
  <c r="N198" i="11"/>
  <c r="F198" i="11"/>
  <c r="D198" i="11"/>
  <c r="B198" i="11"/>
  <c r="A198" i="11"/>
  <c r="U197" i="11" a="1"/>
  <c r="U197" i="11" s="1"/>
  <c r="T197" i="11"/>
  <c r="R197" i="11"/>
  <c r="P197" i="11"/>
  <c r="N197" i="11"/>
  <c r="F197" i="11"/>
  <c r="D197" i="11"/>
  <c r="C197" i="11"/>
  <c r="B197" i="11"/>
  <c r="A197" i="11"/>
  <c r="U196" i="11" a="1"/>
  <c r="U196" i="11" s="1"/>
  <c r="T196" i="11"/>
  <c r="R196" i="11"/>
  <c r="P196" i="11"/>
  <c r="N196" i="11"/>
  <c r="F196" i="11"/>
  <c r="D196" i="11"/>
  <c r="C196" i="11"/>
  <c r="B196" i="11"/>
  <c r="A196" i="11"/>
  <c r="U195" i="11" a="1"/>
  <c r="U195" i="11" s="1"/>
  <c r="T195" i="11"/>
  <c r="R195" i="11"/>
  <c r="P195" i="11"/>
  <c r="N195" i="11"/>
  <c r="F195" i="11"/>
  <c r="D195" i="11"/>
  <c r="C195" i="11"/>
  <c r="B195" i="11"/>
  <c r="A195" i="11"/>
  <c r="U194" i="11" a="1"/>
  <c r="U194" i="11" s="1"/>
  <c r="T194" i="11"/>
  <c r="R194" i="11"/>
  <c r="P194" i="11"/>
  <c r="N194" i="11"/>
  <c r="F194" i="11"/>
  <c r="D194" i="11"/>
  <c r="C194" i="11"/>
  <c r="B194" i="11"/>
  <c r="A194" i="11"/>
  <c r="U193" i="11" a="1"/>
  <c r="U193" i="11" s="1"/>
  <c r="T193" i="11"/>
  <c r="R193" i="11"/>
  <c r="P193" i="11"/>
  <c r="N193" i="11"/>
  <c r="F193" i="11"/>
  <c r="D193" i="11"/>
  <c r="C193" i="11"/>
  <c r="B193" i="11"/>
  <c r="A193" i="11"/>
  <c r="U192" i="11" a="1"/>
  <c r="U192" i="11" s="1"/>
  <c r="T192" i="11"/>
  <c r="R192" i="11"/>
  <c r="P192" i="11"/>
  <c r="N192" i="11"/>
  <c r="F192" i="11"/>
  <c r="D192" i="11"/>
  <c r="C192" i="11"/>
  <c r="B192" i="11"/>
  <c r="A192" i="11"/>
  <c r="U191" i="11" a="1"/>
  <c r="U191" i="11" s="1"/>
  <c r="T191" i="11"/>
  <c r="R191" i="11"/>
  <c r="P191" i="11"/>
  <c r="N191" i="11"/>
  <c r="F191" i="11"/>
  <c r="D191" i="11"/>
  <c r="C191" i="11"/>
  <c r="B191" i="11"/>
  <c r="A191" i="11"/>
  <c r="U190" i="11" a="1"/>
  <c r="U190" i="11" s="1"/>
  <c r="T190" i="11"/>
  <c r="R190" i="11"/>
  <c r="P190" i="11"/>
  <c r="N190" i="11"/>
  <c r="F190" i="11"/>
  <c r="D190" i="11"/>
  <c r="B190" i="11"/>
  <c r="A190" i="11"/>
  <c r="U189" i="11" a="1"/>
  <c r="U189" i="11" s="1"/>
  <c r="T189" i="11"/>
  <c r="R189" i="11"/>
  <c r="P189" i="11"/>
  <c r="N189" i="11"/>
  <c r="F189" i="11"/>
  <c r="D189" i="11"/>
  <c r="C189" i="11"/>
  <c r="B189" i="11"/>
  <c r="A189" i="11"/>
  <c r="U188" i="11" a="1"/>
  <c r="U188" i="11" s="1"/>
  <c r="T188" i="11"/>
  <c r="R188" i="11"/>
  <c r="P188" i="11"/>
  <c r="N188" i="11"/>
  <c r="F188" i="11"/>
  <c r="D188" i="11"/>
  <c r="C188" i="11"/>
  <c r="B188" i="11"/>
  <c r="A188" i="11"/>
  <c r="U187" i="11" a="1"/>
  <c r="U187" i="11" s="1"/>
  <c r="T187" i="11"/>
  <c r="R187" i="11"/>
  <c r="P187" i="11"/>
  <c r="N187" i="11"/>
  <c r="F187" i="11"/>
  <c r="D187" i="11"/>
  <c r="C187" i="11"/>
  <c r="B187" i="11"/>
  <c r="A187" i="11"/>
  <c r="U186" i="11" a="1"/>
  <c r="U186" i="11" s="1"/>
  <c r="T186" i="11"/>
  <c r="R186" i="11"/>
  <c r="P186" i="11"/>
  <c r="N186" i="11"/>
  <c r="F186" i="11"/>
  <c r="D186" i="11"/>
  <c r="C186" i="11"/>
  <c r="B186" i="11"/>
  <c r="A186" i="11"/>
  <c r="U185" i="11" a="1"/>
  <c r="U185" i="11" s="1"/>
  <c r="T185" i="11"/>
  <c r="R185" i="11"/>
  <c r="P185" i="11"/>
  <c r="N185" i="11"/>
  <c r="F185" i="11"/>
  <c r="D185" i="11"/>
  <c r="C185" i="11"/>
  <c r="B185" i="11"/>
  <c r="A185" i="11"/>
  <c r="U184" i="11" a="1"/>
  <c r="U184" i="11" s="1"/>
  <c r="T184" i="11"/>
  <c r="R184" i="11"/>
  <c r="P184" i="11"/>
  <c r="N184" i="11"/>
  <c r="F184" i="11"/>
  <c r="D184" i="11"/>
  <c r="C184" i="11"/>
  <c r="B184" i="11"/>
  <c r="A184" i="11"/>
  <c r="U183" i="11" a="1"/>
  <c r="U183" i="11" s="1"/>
  <c r="T183" i="11"/>
  <c r="R183" i="11"/>
  <c r="P183" i="11"/>
  <c r="N183" i="11"/>
  <c r="F183" i="11"/>
  <c r="D183" i="11"/>
  <c r="C183" i="11"/>
  <c r="B183" i="11"/>
  <c r="A183" i="11"/>
  <c r="U182" i="11" a="1"/>
  <c r="U182" i="11" s="1"/>
  <c r="T182" i="11"/>
  <c r="R182" i="11"/>
  <c r="P182" i="11"/>
  <c r="N182" i="11"/>
  <c r="F182" i="11"/>
  <c r="D182" i="11"/>
  <c r="B182" i="11"/>
  <c r="A182" i="11"/>
  <c r="U181" i="11" a="1"/>
  <c r="U181" i="11" s="1"/>
  <c r="T181" i="11"/>
  <c r="R181" i="11"/>
  <c r="P181" i="11"/>
  <c r="N181" i="11"/>
  <c r="F181" i="11"/>
  <c r="D181" i="11"/>
  <c r="C181" i="11"/>
  <c r="B181" i="11"/>
  <c r="A181" i="11"/>
  <c r="U180" i="11" a="1"/>
  <c r="U180" i="11" s="1"/>
  <c r="T180" i="11"/>
  <c r="R180" i="11"/>
  <c r="P180" i="11"/>
  <c r="N180" i="11"/>
  <c r="F180" i="11"/>
  <c r="D180" i="11"/>
  <c r="C180" i="11"/>
  <c r="B180" i="11"/>
  <c r="A180" i="11"/>
  <c r="U179" i="11" a="1"/>
  <c r="U179" i="11" s="1"/>
  <c r="T179" i="11"/>
  <c r="R179" i="11"/>
  <c r="P179" i="11"/>
  <c r="N179" i="11"/>
  <c r="F179" i="11"/>
  <c r="D179" i="11"/>
  <c r="C179" i="11"/>
  <c r="B179" i="11"/>
  <c r="A179" i="11"/>
  <c r="U178" i="11" a="1"/>
  <c r="U178" i="11" s="1"/>
  <c r="T178" i="11"/>
  <c r="R178" i="11"/>
  <c r="P178" i="11"/>
  <c r="N178" i="11"/>
  <c r="F178" i="11"/>
  <c r="D178" i="11"/>
  <c r="C178" i="11"/>
  <c r="B178" i="11"/>
  <c r="A178" i="11"/>
  <c r="U177" i="11" a="1"/>
  <c r="U177" i="11" s="1"/>
  <c r="T177" i="11"/>
  <c r="R177" i="11"/>
  <c r="P177" i="11"/>
  <c r="N177" i="11"/>
  <c r="F177" i="11"/>
  <c r="D177" i="11"/>
  <c r="C177" i="11"/>
  <c r="B177" i="11"/>
  <c r="A177" i="11"/>
  <c r="U176" i="11" a="1"/>
  <c r="U176" i="11" s="1"/>
  <c r="T176" i="11"/>
  <c r="R176" i="11"/>
  <c r="P176" i="11"/>
  <c r="N176" i="11"/>
  <c r="F176" i="11"/>
  <c r="D176" i="11"/>
  <c r="C176" i="11"/>
  <c r="B176" i="11"/>
  <c r="A176" i="11"/>
  <c r="U175" i="11" a="1"/>
  <c r="U175" i="11" s="1"/>
  <c r="T175" i="11"/>
  <c r="R175" i="11"/>
  <c r="P175" i="11"/>
  <c r="N175" i="11"/>
  <c r="F175" i="11"/>
  <c r="D175" i="11"/>
  <c r="C175" i="11"/>
  <c r="B175" i="11"/>
  <c r="A175" i="11"/>
  <c r="U174" i="11" a="1"/>
  <c r="U174" i="11" s="1"/>
  <c r="T174" i="11"/>
  <c r="R174" i="11"/>
  <c r="P174" i="11"/>
  <c r="N174" i="11"/>
  <c r="F174" i="11"/>
  <c r="D174" i="11"/>
  <c r="B174" i="11"/>
  <c r="A174" i="11"/>
  <c r="U173" i="11" a="1"/>
  <c r="U173" i="11" s="1"/>
  <c r="T173" i="11"/>
  <c r="R173" i="11"/>
  <c r="P173" i="11"/>
  <c r="N173" i="11"/>
  <c r="F173" i="11"/>
  <c r="D173" i="11"/>
  <c r="C173" i="11"/>
  <c r="B173" i="11"/>
  <c r="A173" i="11"/>
  <c r="U172" i="11" a="1"/>
  <c r="U172" i="11" s="1"/>
  <c r="T172" i="11"/>
  <c r="R172" i="11"/>
  <c r="P172" i="11"/>
  <c r="N172" i="11"/>
  <c r="F172" i="11"/>
  <c r="D172" i="11"/>
  <c r="C172" i="11"/>
  <c r="B172" i="11"/>
  <c r="A172" i="11"/>
  <c r="U171" i="11" a="1"/>
  <c r="U171" i="11" s="1"/>
  <c r="T171" i="11"/>
  <c r="R171" i="11"/>
  <c r="P171" i="11"/>
  <c r="N171" i="11"/>
  <c r="F171" i="11"/>
  <c r="D171" i="11"/>
  <c r="C171" i="11"/>
  <c r="B171" i="11"/>
  <c r="A171" i="11"/>
  <c r="U170" i="11" a="1"/>
  <c r="U170" i="11" s="1"/>
  <c r="T170" i="11"/>
  <c r="R170" i="11"/>
  <c r="P170" i="11"/>
  <c r="N170" i="11"/>
  <c r="F170" i="11"/>
  <c r="D170" i="11"/>
  <c r="C170" i="11"/>
  <c r="B170" i="11"/>
  <c r="A170" i="11"/>
  <c r="U169" i="11" a="1"/>
  <c r="U169" i="11" s="1"/>
  <c r="T169" i="11"/>
  <c r="R169" i="11"/>
  <c r="P169" i="11"/>
  <c r="N169" i="11"/>
  <c r="F169" i="11"/>
  <c r="D169" i="11"/>
  <c r="C169" i="11"/>
  <c r="B169" i="11"/>
  <c r="A169" i="11"/>
  <c r="U168" i="11" a="1"/>
  <c r="U168" i="11" s="1"/>
  <c r="T168" i="11"/>
  <c r="R168" i="11"/>
  <c r="P168" i="11"/>
  <c r="N168" i="11"/>
  <c r="F168" i="11"/>
  <c r="D168" i="11"/>
  <c r="C168" i="11"/>
  <c r="B168" i="11"/>
  <c r="A168" i="11"/>
  <c r="U167" i="11" a="1"/>
  <c r="U167" i="11" s="1"/>
  <c r="T167" i="11"/>
  <c r="R167" i="11"/>
  <c r="P167" i="11"/>
  <c r="N167" i="11"/>
  <c r="F167" i="11"/>
  <c r="D167" i="11"/>
  <c r="C167" i="11"/>
  <c r="B167" i="11"/>
  <c r="A167" i="11"/>
  <c r="U166" i="11" a="1"/>
  <c r="U166" i="11" s="1"/>
  <c r="T166" i="11"/>
  <c r="R166" i="11"/>
  <c r="P166" i="11"/>
  <c r="N166" i="11"/>
  <c r="F166" i="11"/>
  <c r="D166" i="11"/>
  <c r="B166" i="11"/>
  <c r="A166" i="11"/>
  <c r="U165" i="11" a="1"/>
  <c r="U165" i="11" s="1"/>
  <c r="T165" i="11"/>
  <c r="R165" i="11"/>
  <c r="P165" i="11"/>
  <c r="N165" i="11"/>
  <c r="F165" i="11"/>
  <c r="D165" i="11"/>
  <c r="C165" i="11"/>
  <c r="B165" i="11"/>
  <c r="A165" i="11"/>
  <c r="U164" i="11" a="1"/>
  <c r="U164" i="11" s="1"/>
  <c r="T164" i="11"/>
  <c r="R164" i="11"/>
  <c r="P164" i="11"/>
  <c r="N164" i="11"/>
  <c r="F164" i="11"/>
  <c r="D164" i="11"/>
  <c r="C164" i="11"/>
  <c r="B164" i="11"/>
  <c r="A164" i="11"/>
  <c r="U163" i="11" a="1"/>
  <c r="U163" i="11" s="1"/>
  <c r="T163" i="11"/>
  <c r="R163" i="11"/>
  <c r="P163" i="11"/>
  <c r="N163" i="11"/>
  <c r="F163" i="11"/>
  <c r="D163" i="11"/>
  <c r="C163" i="11"/>
  <c r="B163" i="11"/>
  <c r="A163" i="11"/>
  <c r="U162" i="11" a="1"/>
  <c r="U162" i="11" s="1"/>
  <c r="T162" i="11"/>
  <c r="R162" i="11"/>
  <c r="P162" i="11"/>
  <c r="N162" i="11"/>
  <c r="F162" i="11"/>
  <c r="D162" i="11"/>
  <c r="C162" i="11"/>
  <c r="B162" i="11"/>
  <c r="A162" i="11"/>
  <c r="U161" i="11" a="1"/>
  <c r="U161" i="11" s="1"/>
  <c r="T161" i="11"/>
  <c r="R161" i="11"/>
  <c r="P161" i="11"/>
  <c r="N161" i="11"/>
  <c r="F161" i="11"/>
  <c r="D161" i="11"/>
  <c r="C161" i="11"/>
  <c r="B161" i="11"/>
  <c r="A161" i="11"/>
  <c r="U160" i="11" a="1"/>
  <c r="U160" i="11" s="1"/>
  <c r="T160" i="11"/>
  <c r="R160" i="11"/>
  <c r="P160" i="11"/>
  <c r="N160" i="11"/>
  <c r="F160" i="11"/>
  <c r="D160" i="11"/>
  <c r="C160" i="11"/>
  <c r="B160" i="11"/>
  <c r="A160" i="11"/>
  <c r="U159" i="11" a="1"/>
  <c r="U159" i="11" s="1"/>
  <c r="T159" i="11"/>
  <c r="R159" i="11"/>
  <c r="P159" i="11"/>
  <c r="N159" i="11"/>
  <c r="F159" i="11"/>
  <c r="D159" i="11"/>
  <c r="C159" i="11"/>
  <c r="B159" i="11"/>
  <c r="A159" i="11"/>
  <c r="U158" i="11" a="1"/>
  <c r="U158" i="11" s="1"/>
  <c r="T158" i="11"/>
  <c r="R158" i="11"/>
  <c r="P158" i="11"/>
  <c r="N158" i="11"/>
  <c r="F158" i="11"/>
  <c r="D158" i="11"/>
  <c r="B158" i="11"/>
  <c r="A158" i="11"/>
  <c r="U157" i="11" a="1"/>
  <c r="U157" i="11" s="1"/>
  <c r="T157" i="11"/>
  <c r="R157" i="11"/>
  <c r="P157" i="11"/>
  <c r="N157" i="11"/>
  <c r="F157" i="11"/>
  <c r="D157" i="11"/>
  <c r="C157" i="11"/>
  <c r="B157" i="11"/>
  <c r="A157" i="11"/>
  <c r="U156" i="11" a="1"/>
  <c r="U156" i="11" s="1"/>
  <c r="T156" i="11"/>
  <c r="R156" i="11"/>
  <c r="P156" i="11"/>
  <c r="N156" i="11"/>
  <c r="F156" i="11"/>
  <c r="D156" i="11"/>
  <c r="C156" i="11"/>
  <c r="B156" i="11"/>
  <c r="A156" i="11"/>
  <c r="U155" i="11" a="1"/>
  <c r="U155" i="11" s="1"/>
  <c r="T155" i="11"/>
  <c r="R155" i="11"/>
  <c r="P155" i="11"/>
  <c r="N155" i="11"/>
  <c r="F155" i="11"/>
  <c r="D155" i="11"/>
  <c r="C155" i="11"/>
  <c r="B155" i="11"/>
  <c r="A155" i="11"/>
  <c r="U154" i="11" a="1"/>
  <c r="U154" i="11" s="1"/>
  <c r="T154" i="11"/>
  <c r="R154" i="11"/>
  <c r="P154" i="11"/>
  <c r="N154" i="11"/>
  <c r="F154" i="11"/>
  <c r="D154" i="11"/>
  <c r="C154" i="11"/>
  <c r="B154" i="11"/>
  <c r="A154" i="11"/>
  <c r="U153" i="11" a="1"/>
  <c r="U153" i="11" s="1"/>
  <c r="T153" i="11"/>
  <c r="R153" i="11"/>
  <c r="P153" i="11"/>
  <c r="N153" i="11"/>
  <c r="F153" i="11"/>
  <c r="D153" i="11"/>
  <c r="C153" i="11"/>
  <c r="B153" i="11"/>
  <c r="A153" i="11"/>
  <c r="U152" i="11" a="1"/>
  <c r="U152" i="11" s="1"/>
  <c r="T152" i="11"/>
  <c r="R152" i="11"/>
  <c r="P152" i="11"/>
  <c r="N152" i="11"/>
  <c r="F152" i="11"/>
  <c r="D152" i="11"/>
  <c r="C152" i="11"/>
  <c r="B152" i="11"/>
  <c r="A152" i="11"/>
  <c r="U151" i="11" a="1"/>
  <c r="U151" i="11" s="1"/>
  <c r="T151" i="11"/>
  <c r="R151" i="11"/>
  <c r="P151" i="11"/>
  <c r="N151" i="11"/>
  <c r="F151" i="11"/>
  <c r="D151" i="11"/>
  <c r="C151" i="11"/>
  <c r="B151" i="11"/>
  <c r="A151" i="11"/>
  <c r="U150" i="11" a="1"/>
  <c r="U150" i="11" s="1"/>
  <c r="T150" i="11"/>
  <c r="R150" i="11"/>
  <c r="P150" i="11"/>
  <c r="N150" i="11"/>
  <c r="F150" i="11"/>
  <c r="D150" i="11"/>
  <c r="B150" i="11"/>
  <c r="A150" i="11"/>
  <c r="U149" i="11" a="1"/>
  <c r="U149" i="11" s="1"/>
  <c r="T149" i="11"/>
  <c r="R149" i="11"/>
  <c r="P149" i="11"/>
  <c r="N149" i="11"/>
  <c r="F149" i="11"/>
  <c r="D149" i="11"/>
  <c r="C149" i="11"/>
  <c r="B149" i="11"/>
  <c r="A149" i="11"/>
  <c r="U148" i="11" a="1"/>
  <c r="U148" i="11" s="1"/>
  <c r="T148" i="11"/>
  <c r="R148" i="11"/>
  <c r="P148" i="11"/>
  <c r="N148" i="11"/>
  <c r="F148" i="11"/>
  <c r="D148" i="11"/>
  <c r="C148" i="11"/>
  <c r="B148" i="11"/>
  <c r="A148" i="11"/>
  <c r="U147" i="11" a="1"/>
  <c r="U147" i="11" s="1"/>
  <c r="T147" i="11"/>
  <c r="R147" i="11"/>
  <c r="P147" i="11"/>
  <c r="N147" i="11"/>
  <c r="F147" i="11"/>
  <c r="D147" i="11"/>
  <c r="C147" i="11"/>
  <c r="B147" i="11"/>
  <c r="A147" i="11"/>
  <c r="U146" i="11" a="1"/>
  <c r="U146" i="11" s="1"/>
  <c r="T146" i="11"/>
  <c r="R146" i="11"/>
  <c r="P146" i="11"/>
  <c r="N146" i="11"/>
  <c r="F146" i="11"/>
  <c r="D146" i="11"/>
  <c r="C146" i="11"/>
  <c r="B146" i="11"/>
  <c r="A146" i="11"/>
  <c r="U145" i="11" a="1"/>
  <c r="U145" i="11" s="1"/>
  <c r="T145" i="11"/>
  <c r="R145" i="11"/>
  <c r="P145" i="11"/>
  <c r="N145" i="11"/>
  <c r="F145" i="11"/>
  <c r="D145" i="11"/>
  <c r="C145" i="11"/>
  <c r="B145" i="11"/>
  <c r="A145" i="11"/>
  <c r="U144" i="11" a="1"/>
  <c r="U144" i="11" s="1"/>
  <c r="T144" i="11"/>
  <c r="R144" i="11"/>
  <c r="P144" i="11"/>
  <c r="N144" i="11"/>
  <c r="F144" i="11"/>
  <c r="D144" i="11"/>
  <c r="C144" i="11"/>
  <c r="B144" i="11"/>
  <c r="A144" i="11"/>
  <c r="U143" i="11" a="1"/>
  <c r="U143" i="11" s="1"/>
  <c r="T143" i="11"/>
  <c r="R143" i="11"/>
  <c r="P143" i="11"/>
  <c r="N143" i="11"/>
  <c r="F143" i="11"/>
  <c r="D143" i="11"/>
  <c r="C143" i="11"/>
  <c r="B143" i="11"/>
  <c r="A143" i="11"/>
  <c r="U142" i="11" a="1"/>
  <c r="U142" i="11" s="1"/>
  <c r="T142" i="11"/>
  <c r="R142" i="11"/>
  <c r="P142" i="11"/>
  <c r="N142" i="11"/>
  <c r="F142" i="11"/>
  <c r="D142" i="11"/>
  <c r="B142" i="11"/>
  <c r="A142" i="11"/>
  <c r="U141" i="11" a="1"/>
  <c r="U141" i="11" s="1"/>
  <c r="T141" i="11"/>
  <c r="R141" i="11"/>
  <c r="P141" i="11"/>
  <c r="N141" i="11"/>
  <c r="F141" i="11"/>
  <c r="D141" i="11"/>
  <c r="C141" i="11"/>
  <c r="B141" i="11"/>
  <c r="A141" i="11"/>
  <c r="U140" i="11" a="1"/>
  <c r="U140" i="11" s="1"/>
  <c r="T140" i="11"/>
  <c r="R140" i="11"/>
  <c r="P140" i="11"/>
  <c r="N140" i="11"/>
  <c r="F140" i="11"/>
  <c r="D140" i="11"/>
  <c r="C140" i="11"/>
  <c r="B140" i="11"/>
  <c r="A140" i="11"/>
  <c r="U139" i="11" a="1"/>
  <c r="U139" i="11" s="1"/>
  <c r="T139" i="11"/>
  <c r="R139" i="11"/>
  <c r="P139" i="11"/>
  <c r="N139" i="11"/>
  <c r="F139" i="11"/>
  <c r="D139" i="11"/>
  <c r="C139" i="11"/>
  <c r="B139" i="11"/>
  <c r="A139" i="11"/>
  <c r="U138" i="11" a="1"/>
  <c r="U138" i="11" s="1"/>
  <c r="T138" i="11"/>
  <c r="R138" i="11"/>
  <c r="P138" i="11"/>
  <c r="N138" i="11"/>
  <c r="F138" i="11"/>
  <c r="D138" i="11"/>
  <c r="C138" i="11"/>
  <c r="B138" i="11"/>
  <c r="A138" i="11"/>
  <c r="U137" i="11" a="1"/>
  <c r="U137" i="11" s="1"/>
  <c r="T137" i="11"/>
  <c r="R137" i="11"/>
  <c r="P137" i="11"/>
  <c r="N137" i="11"/>
  <c r="F137" i="11"/>
  <c r="D137" i="11"/>
  <c r="C137" i="11"/>
  <c r="B137" i="11"/>
  <c r="A137" i="11"/>
  <c r="U136" i="11" a="1"/>
  <c r="U136" i="11" s="1"/>
  <c r="T136" i="11"/>
  <c r="R136" i="11"/>
  <c r="P136" i="11"/>
  <c r="N136" i="11"/>
  <c r="F136" i="11"/>
  <c r="D136" i="11"/>
  <c r="C136" i="11"/>
  <c r="B136" i="11"/>
  <c r="A136" i="11"/>
  <c r="U135" i="11" a="1"/>
  <c r="U135" i="11" s="1"/>
  <c r="T135" i="11"/>
  <c r="R135" i="11"/>
  <c r="P135" i="11"/>
  <c r="N135" i="11"/>
  <c r="F135" i="11"/>
  <c r="D135" i="11"/>
  <c r="C135" i="11"/>
  <c r="B135" i="11"/>
  <c r="A135" i="11"/>
  <c r="U134" i="11" a="1"/>
  <c r="U134" i="11" s="1"/>
  <c r="T134" i="11"/>
  <c r="R134" i="11"/>
  <c r="P134" i="11"/>
  <c r="N134" i="11"/>
  <c r="F134" i="11"/>
  <c r="D134" i="11"/>
  <c r="B134" i="11"/>
  <c r="A134" i="11"/>
  <c r="U133" i="11" a="1"/>
  <c r="U133" i="11" s="1"/>
  <c r="T133" i="11"/>
  <c r="R133" i="11"/>
  <c r="P133" i="11"/>
  <c r="N133" i="11"/>
  <c r="F133" i="11"/>
  <c r="D133" i="11"/>
  <c r="C133" i="11"/>
  <c r="B133" i="11"/>
  <c r="A133" i="11"/>
  <c r="U132" i="11" a="1"/>
  <c r="U132" i="11" s="1"/>
  <c r="T132" i="11"/>
  <c r="R132" i="11"/>
  <c r="P132" i="11"/>
  <c r="N132" i="11"/>
  <c r="F132" i="11"/>
  <c r="D132" i="11"/>
  <c r="C132" i="11"/>
  <c r="B132" i="11"/>
  <c r="A132" i="11"/>
  <c r="U131" i="11" a="1"/>
  <c r="U131" i="11" s="1"/>
  <c r="T131" i="11"/>
  <c r="R131" i="11"/>
  <c r="P131" i="11"/>
  <c r="N131" i="11"/>
  <c r="F131" i="11"/>
  <c r="D131" i="11"/>
  <c r="C131" i="11"/>
  <c r="B131" i="11"/>
  <c r="A131" i="11"/>
  <c r="U130" i="11" a="1"/>
  <c r="U130" i="11" s="1"/>
  <c r="T130" i="11"/>
  <c r="R130" i="11"/>
  <c r="P130" i="11"/>
  <c r="N130" i="11"/>
  <c r="F130" i="11"/>
  <c r="D130" i="11"/>
  <c r="C130" i="11"/>
  <c r="B130" i="11"/>
  <c r="A130" i="11"/>
  <c r="U129" i="11" a="1"/>
  <c r="U129" i="11" s="1"/>
  <c r="T129" i="11"/>
  <c r="R129" i="11"/>
  <c r="P129" i="11"/>
  <c r="N129" i="11"/>
  <c r="F129" i="11"/>
  <c r="D129" i="11"/>
  <c r="C129" i="11"/>
  <c r="B129" i="11"/>
  <c r="A129" i="11"/>
  <c r="U128" i="11" a="1"/>
  <c r="U128" i="11" s="1"/>
  <c r="T128" i="11"/>
  <c r="R128" i="11"/>
  <c r="P128" i="11"/>
  <c r="N128" i="11"/>
  <c r="F128" i="11"/>
  <c r="D128" i="11"/>
  <c r="C128" i="11"/>
  <c r="B128" i="11"/>
  <c r="A128" i="11"/>
  <c r="U127" i="11" a="1"/>
  <c r="U127" i="11" s="1"/>
  <c r="T127" i="11"/>
  <c r="R127" i="11"/>
  <c r="P127" i="11"/>
  <c r="N127" i="11"/>
  <c r="F127" i="11"/>
  <c r="D127" i="11"/>
  <c r="C127" i="11"/>
  <c r="B127" i="11"/>
  <c r="A127" i="11"/>
  <c r="U126" i="11" a="1"/>
  <c r="U126" i="11" s="1"/>
  <c r="T126" i="11"/>
  <c r="R126" i="11"/>
  <c r="P126" i="11"/>
  <c r="N126" i="11"/>
  <c r="F126" i="11"/>
  <c r="D126" i="11"/>
  <c r="B126" i="11"/>
  <c r="A126" i="11"/>
  <c r="U125" i="11" a="1"/>
  <c r="U125" i="11" s="1"/>
  <c r="T125" i="11"/>
  <c r="R125" i="11"/>
  <c r="P125" i="11"/>
  <c r="N125" i="11"/>
  <c r="F125" i="11"/>
  <c r="D125" i="11"/>
  <c r="C125" i="11"/>
  <c r="B125" i="11"/>
  <c r="A125" i="11"/>
  <c r="U124" i="11" a="1"/>
  <c r="U124" i="11" s="1"/>
  <c r="T124" i="11"/>
  <c r="R124" i="11"/>
  <c r="P124" i="11"/>
  <c r="N124" i="11"/>
  <c r="F124" i="11"/>
  <c r="D124" i="11"/>
  <c r="C124" i="11"/>
  <c r="B124" i="11"/>
  <c r="A124" i="11"/>
  <c r="U123" i="11" a="1"/>
  <c r="U123" i="11" s="1"/>
  <c r="T123" i="11"/>
  <c r="R123" i="11"/>
  <c r="P123" i="11"/>
  <c r="N123" i="11"/>
  <c r="F123" i="11"/>
  <c r="D123" i="11"/>
  <c r="C123" i="11"/>
  <c r="B123" i="11"/>
  <c r="A123" i="11"/>
  <c r="U122" i="11" a="1"/>
  <c r="U122" i="11" s="1"/>
  <c r="T122" i="11"/>
  <c r="R122" i="11"/>
  <c r="P122" i="11"/>
  <c r="N122" i="11"/>
  <c r="F122" i="11"/>
  <c r="D122" i="11"/>
  <c r="C122" i="11"/>
  <c r="B122" i="11"/>
  <c r="A122" i="11"/>
  <c r="U121" i="11" a="1"/>
  <c r="U121" i="11" s="1"/>
  <c r="T121" i="11"/>
  <c r="R121" i="11"/>
  <c r="P121" i="11"/>
  <c r="N121" i="11"/>
  <c r="F121" i="11"/>
  <c r="D121" i="11"/>
  <c r="C121" i="11"/>
  <c r="B121" i="11"/>
  <c r="A121" i="11"/>
  <c r="U120" i="11" a="1"/>
  <c r="U120" i="11" s="1"/>
  <c r="T120" i="11"/>
  <c r="R120" i="11"/>
  <c r="P120" i="11"/>
  <c r="N120" i="11"/>
  <c r="F120" i="11"/>
  <c r="D120" i="11"/>
  <c r="C120" i="11"/>
  <c r="B120" i="11"/>
  <c r="A120" i="11"/>
  <c r="U119" i="11" a="1"/>
  <c r="U119" i="11" s="1"/>
  <c r="T119" i="11"/>
  <c r="R119" i="11"/>
  <c r="P119" i="11"/>
  <c r="N119" i="11"/>
  <c r="F119" i="11"/>
  <c r="D119" i="11"/>
  <c r="C119" i="11"/>
  <c r="B119" i="11"/>
  <c r="A119" i="11"/>
  <c r="U118" i="11" a="1"/>
  <c r="U118" i="11" s="1"/>
  <c r="T118" i="11"/>
  <c r="R118" i="11"/>
  <c r="P118" i="11"/>
  <c r="N118" i="11"/>
  <c r="F118" i="11"/>
  <c r="D118" i="11"/>
  <c r="B118" i="11"/>
  <c r="A118" i="11"/>
  <c r="U117" i="11" a="1"/>
  <c r="U117" i="11" s="1"/>
  <c r="T117" i="11"/>
  <c r="R117" i="11"/>
  <c r="P117" i="11"/>
  <c r="N117" i="11"/>
  <c r="F117" i="11"/>
  <c r="D117" i="11"/>
  <c r="C117" i="11"/>
  <c r="B117" i="11"/>
  <c r="A117" i="11"/>
  <c r="U116" i="11" a="1"/>
  <c r="U116" i="11" s="1"/>
  <c r="T116" i="11"/>
  <c r="R116" i="11"/>
  <c r="P116" i="11"/>
  <c r="N116" i="11"/>
  <c r="F116" i="11"/>
  <c r="D116" i="11"/>
  <c r="C116" i="11"/>
  <c r="B116" i="11"/>
  <c r="A116" i="11"/>
  <c r="U115" i="11" a="1"/>
  <c r="U115" i="11" s="1"/>
  <c r="T115" i="11"/>
  <c r="R115" i="11"/>
  <c r="P115" i="11"/>
  <c r="N115" i="11"/>
  <c r="F115" i="11"/>
  <c r="D115" i="11"/>
  <c r="C115" i="11"/>
  <c r="B115" i="11"/>
  <c r="A115" i="11"/>
  <c r="U114" i="11" a="1"/>
  <c r="U114" i="11" s="1"/>
  <c r="T114" i="11"/>
  <c r="R114" i="11"/>
  <c r="P114" i="11"/>
  <c r="N114" i="11"/>
  <c r="F114" i="11"/>
  <c r="D114" i="11"/>
  <c r="C114" i="11"/>
  <c r="B114" i="11"/>
  <c r="A114" i="11"/>
  <c r="U113" i="11" a="1"/>
  <c r="U113" i="11" s="1"/>
  <c r="T113" i="11"/>
  <c r="R113" i="11"/>
  <c r="P113" i="11"/>
  <c r="N113" i="11"/>
  <c r="F113" i="11"/>
  <c r="D113" i="11"/>
  <c r="C113" i="11"/>
  <c r="B113" i="11"/>
  <c r="A113" i="11"/>
  <c r="U112" i="11" a="1"/>
  <c r="U112" i="11" s="1"/>
  <c r="T112" i="11"/>
  <c r="R112" i="11"/>
  <c r="P112" i="11"/>
  <c r="N112" i="11"/>
  <c r="F112" i="11"/>
  <c r="D112" i="11"/>
  <c r="C112" i="11"/>
  <c r="B112" i="11"/>
  <c r="A112" i="11"/>
  <c r="U111" i="11" a="1"/>
  <c r="U111" i="11" s="1"/>
  <c r="T111" i="11"/>
  <c r="R111" i="11"/>
  <c r="P111" i="11"/>
  <c r="N111" i="11"/>
  <c r="F111" i="11"/>
  <c r="D111" i="11"/>
  <c r="C111" i="11"/>
  <c r="B111" i="11"/>
  <c r="A111" i="11"/>
  <c r="U110" i="11" a="1"/>
  <c r="U110" i="11" s="1"/>
  <c r="T110" i="11"/>
  <c r="R110" i="11"/>
  <c r="P110" i="11"/>
  <c r="N110" i="11"/>
  <c r="F110" i="11"/>
  <c r="D110" i="11"/>
  <c r="B110" i="11"/>
  <c r="A110" i="11"/>
  <c r="U109" i="11" a="1"/>
  <c r="U109" i="11" s="1"/>
  <c r="T109" i="11"/>
  <c r="R109" i="11"/>
  <c r="P109" i="11"/>
  <c r="N109" i="11"/>
  <c r="F109" i="11"/>
  <c r="D109" i="11"/>
  <c r="C109" i="11"/>
  <c r="B109" i="11"/>
  <c r="A109" i="11"/>
  <c r="U108" i="11" a="1"/>
  <c r="U108" i="11" s="1"/>
  <c r="T108" i="11"/>
  <c r="R108" i="11"/>
  <c r="P108" i="11"/>
  <c r="N108" i="11"/>
  <c r="F108" i="11"/>
  <c r="D108" i="11"/>
  <c r="C108" i="11"/>
  <c r="B108" i="11"/>
  <c r="A108" i="11"/>
  <c r="U107" i="11" a="1"/>
  <c r="U107" i="11" s="1"/>
  <c r="T107" i="11"/>
  <c r="R107" i="11"/>
  <c r="P107" i="11"/>
  <c r="N107" i="11"/>
  <c r="F107" i="11"/>
  <c r="D107" i="11"/>
  <c r="C107" i="11"/>
  <c r="B107" i="11"/>
  <c r="A107" i="11"/>
  <c r="U106" i="11" a="1"/>
  <c r="U106" i="11" s="1"/>
  <c r="T106" i="11"/>
  <c r="R106" i="11"/>
  <c r="P106" i="11"/>
  <c r="N106" i="11"/>
  <c r="F106" i="11"/>
  <c r="D106" i="11"/>
  <c r="C106" i="11"/>
  <c r="B106" i="11"/>
  <c r="A106" i="11"/>
  <c r="U105" i="11" a="1"/>
  <c r="U105" i="11" s="1"/>
  <c r="T105" i="11"/>
  <c r="R105" i="11"/>
  <c r="P105" i="11"/>
  <c r="N105" i="11"/>
  <c r="F105" i="11"/>
  <c r="D105" i="11"/>
  <c r="C105" i="11"/>
  <c r="B105" i="11"/>
  <c r="A105" i="11"/>
  <c r="U104" i="11" a="1"/>
  <c r="U104" i="11" s="1"/>
  <c r="T104" i="11"/>
  <c r="R104" i="11"/>
  <c r="P104" i="11"/>
  <c r="N104" i="11"/>
  <c r="F104" i="11"/>
  <c r="D104" i="11"/>
  <c r="C104" i="11"/>
  <c r="B104" i="11"/>
  <c r="A104" i="11"/>
  <c r="U103" i="11" a="1"/>
  <c r="U103" i="11" s="1"/>
  <c r="T103" i="11"/>
  <c r="R103" i="11"/>
  <c r="P103" i="11"/>
  <c r="N103" i="11"/>
  <c r="F103" i="11"/>
  <c r="D103" i="11"/>
  <c r="C103" i="11"/>
  <c r="B103" i="11"/>
  <c r="A103" i="11"/>
  <c r="U102" i="11" a="1"/>
  <c r="U102" i="11" s="1"/>
  <c r="T102" i="11"/>
  <c r="R102" i="11"/>
  <c r="P102" i="11"/>
  <c r="N102" i="11"/>
  <c r="F102" i="11"/>
  <c r="D102" i="11"/>
  <c r="B102" i="11"/>
  <c r="A102" i="11"/>
  <c r="U101" i="11" a="1"/>
  <c r="U101" i="11" s="1"/>
  <c r="T101" i="11"/>
  <c r="R101" i="11"/>
  <c r="P101" i="11"/>
  <c r="N101" i="11"/>
  <c r="F101" i="11"/>
  <c r="D101" i="11"/>
  <c r="C101" i="11"/>
  <c r="B101" i="11"/>
  <c r="A101" i="11"/>
  <c r="U100" i="11" a="1"/>
  <c r="U100" i="11" s="1"/>
  <c r="T100" i="11"/>
  <c r="R100" i="11"/>
  <c r="P100" i="11"/>
  <c r="N100" i="11"/>
  <c r="F100" i="11"/>
  <c r="D100" i="11"/>
  <c r="C100" i="11"/>
  <c r="B100" i="11"/>
  <c r="A100" i="11"/>
  <c r="U99" i="11" a="1"/>
  <c r="U99" i="11" s="1"/>
  <c r="T99" i="11"/>
  <c r="R99" i="11"/>
  <c r="P99" i="11"/>
  <c r="N99" i="11"/>
  <c r="F99" i="11"/>
  <c r="D99" i="11"/>
  <c r="C99" i="11"/>
  <c r="B99" i="11"/>
  <c r="A99" i="11"/>
  <c r="U98" i="11" a="1"/>
  <c r="U98" i="11" s="1"/>
  <c r="T98" i="11"/>
  <c r="R98" i="11"/>
  <c r="P98" i="11"/>
  <c r="N98" i="11"/>
  <c r="F98" i="11"/>
  <c r="D98" i="11"/>
  <c r="C98" i="11"/>
  <c r="B98" i="11"/>
  <c r="A98" i="11"/>
  <c r="U97" i="11" a="1"/>
  <c r="U97" i="11" s="1"/>
  <c r="T97" i="11"/>
  <c r="R97" i="11"/>
  <c r="P97" i="11"/>
  <c r="N97" i="11"/>
  <c r="F97" i="11"/>
  <c r="D97" i="11"/>
  <c r="C97" i="11"/>
  <c r="B97" i="11"/>
  <c r="A97" i="11"/>
  <c r="U96" i="11" a="1"/>
  <c r="U96" i="11" s="1"/>
  <c r="T96" i="11"/>
  <c r="R96" i="11"/>
  <c r="P96" i="11"/>
  <c r="N96" i="11"/>
  <c r="F96" i="11"/>
  <c r="D96" i="11"/>
  <c r="C96" i="11"/>
  <c r="B96" i="11"/>
  <c r="A96" i="11"/>
  <c r="U95" i="11" a="1"/>
  <c r="U95" i="11" s="1"/>
  <c r="T95" i="11"/>
  <c r="R95" i="11"/>
  <c r="P95" i="11"/>
  <c r="N95" i="11"/>
  <c r="F95" i="11"/>
  <c r="D95" i="11"/>
  <c r="C95" i="11"/>
  <c r="B95" i="11"/>
  <c r="A95" i="11"/>
  <c r="U94" i="11" a="1"/>
  <c r="U94" i="11" s="1"/>
  <c r="T94" i="11"/>
  <c r="R94" i="11"/>
  <c r="P94" i="11"/>
  <c r="N94" i="11"/>
  <c r="F94" i="11"/>
  <c r="D94" i="11"/>
  <c r="B94" i="11"/>
  <c r="A94" i="11"/>
  <c r="U93" i="11" a="1"/>
  <c r="U93" i="11" s="1"/>
  <c r="T93" i="11"/>
  <c r="R93" i="11"/>
  <c r="P93" i="11"/>
  <c r="N93" i="11"/>
  <c r="F93" i="11"/>
  <c r="D93" i="11"/>
  <c r="C93" i="11"/>
  <c r="B93" i="11"/>
  <c r="A93" i="11"/>
  <c r="U92" i="11" a="1"/>
  <c r="U92" i="11" s="1"/>
  <c r="T92" i="11"/>
  <c r="R92" i="11"/>
  <c r="P92" i="11"/>
  <c r="N92" i="11"/>
  <c r="F92" i="11"/>
  <c r="D92" i="11"/>
  <c r="C92" i="11"/>
  <c r="B92" i="11"/>
  <c r="A92" i="11"/>
  <c r="U91" i="11" a="1"/>
  <c r="U91" i="11" s="1"/>
  <c r="T91" i="11"/>
  <c r="R91" i="11"/>
  <c r="P91" i="11"/>
  <c r="N91" i="11"/>
  <c r="F91" i="11"/>
  <c r="D91" i="11"/>
  <c r="C91" i="11"/>
  <c r="B91" i="11"/>
  <c r="A91" i="11"/>
  <c r="U90" i="11" a="1"/>
  <c r="U90" i="11" s="1"/>
  <c r="T90" i="11"/>
  <c r="R90" i="11"/>
  <c r="P90" i="11"/>
  <c r="N90" i="11"/>
  <c r="F90" i="11"/>
  <c r="D90" i="11"/>
  <c r="C90" i="11"/>
  <c r="B90" i="11"/>
  <c r="A90" i="11"/>
  <c r="U89" i="11" a="1"/>
  <c r="U89" i="11" s="1"/>
  <c r="T89" i="11"/>
  <c r="R89" i="11"/>
  <c r="P89" i="11"/>
  <c r="N89" i="11"/>
  <c r="F89" i="11"/>
  <c r="D89" i="11"/>
  <c r="C89" i="11"/>
  <c r="B89" i="11"/>
  <c r="A89" i="11"/>
  <c r="U88" i="11" a="1"/>
  <c r="U88" i="11" s="1"/>
  <c r="T88" i="11"/>
  <c r="R88" i="11"/>
  <c r="P88" i="11"/>
  <c r="N88" i="11"/>
  <c r="F88" i="11"/>
  <c r="D88" i="11"/>
  <c r="C88" i="11"/>
  <c r="B88" i="11"/>
  <c r="A88" i="11"/>
  <c r="U87" i="11" a="1"/>
  <c r="U87" i="11" s="1"/>
  <c r="T87" i="11"/>
  <c r="R87" i="11"/>
  <c r="P87" i="11"/>
  <c r="N87" i="11"/>
  <c r="F87" i="11"/>
  <c r="D87" i="11"/>
  <c r="C87" i="11"/>
  <c r="B87" i="11"/>
  <c r="A87" i="11"/>
  <c r="U86" i="11" a="1"/>
  <c r="U86" i="11" s="1"/>
  <c r="T86" i="11"/>
  <c r="R86" i="11"/>
  <c r="P86" i="11"/>
  <c r="N86" i="11"/>
  <c r="F86" i="11"/>
  <c r="D86" i="11"/>
  <c r="B86" i="11"/>
  <c r="A86" i="11"/>
  <c r="U85" i="11" a="1"/>
  <c r="U85" i="11" s="1"/>
  <c r="T85" i="11"/>
  <c r="R85" i="11"/>
  <c r="P85" i="11"/>
  <c r="N85" i="11"/>
  <c r="F85" i="11"/>
  <c r="D85" i="11"/>
  <c r="C85" i="11"/>
  <c r="B85" i="11"/>
  <c r="A85" i="11"/>
  <c r="U84" i="11" a="1"/>
  <c r="U84" i="11" s="1"/>
  <c r="T84" i="11"/>
  <c r="R84" i="11"/>
  <c r="P84" i="11"/>
  <c r="N84" i="11"/>
  <c r="F84" i="11"/>
  <c r="D84" i="11"/>
  <c r="C84" i="11"/>
  <c r="B84" i="11"/>
  <c r="A84" i="11"/>
  <c r="U83" i="11" a="1"/>
  <c r="U83" i="11" s="1"/>
  <c r="T83" i="11"/>
  <c r="R83" i="11"/>
  <c r="P83" i="11"/>
  <c r="N83" i="11"/>
  <c r="F83" i="11"/>
  <c r="D83" i="11"/>
  <c r="C83" i="11"/>
  <c r="B83" i="11"/>
  <c r="A83" i="11"/>
  <c r="U82" i="11" a="1"/>
  <c r="U82" i="11" s="1"/>
  <c r="T82" i="11"/>
  <c r="R82" i="11"/>
  <c r="P82" i="11"/>
  <c r="N82" i="11"/>
  <c r="F82" i="11"/>
  <c r="D82" i="11"/>
  <c r="C82" i="11"/>
  <c r="B82" i="11"/>
  <c r="A82" i="11"/>
  <c r="U81" i="11" a="1"/>
  <c r="U81" i="11" s="1"/>
  <c r="T81" i="11"/>
  <c r="R81" i="11"/>
  <c r="P81" i="11"/>
  <c r="N81" i="11"/>
  <c r="F81" i="11"/>
  <c r="D81" i="11"/>
  <c r="C81" i="11"/>
  <c r="B81" i="11"/>
  <c r="A81" i="11"/>
  <c r="U80" i="11" a="1"/>
  <c r="U80" i="11" s="1"/>
  <c r="T80" i="11"/>
  <c r="R80" i="11"/>
  <c r="P80" i="11"/>
  <c r="N80" i="11"/>
  <c r="F80" i="11"/>
  <c r="D80" i="11"/>
  <c r="C80" i="11"/>
  <c r="B80" i="11"/>
  <c r="A80" i="11"/>
  <c r="U79" i="11" a="1"/>
  <c r="U79" i="11" s="1"/>
  <c r="T79" i="11"/>
  <c r="R79" i="11"/>
  <c r="P79" i="11"/>
  <c r="N79" i="11"/>
  <c r="F79" i="11"/>
  <c r="D79" i="11"/>
  <c r="C79" i="11"/>
  <c r="B79" i="11"/>
  <c r="A79" i="11"/>
  <c r="U78" i="11" a="1"/>
  <c r="U78" i="11" s="1"/>
  <c r="T78" i="11"/>
  <c r="R78" i="11"/>
  <c r="P78" i="11"/>
  <c r="N78" i="11"/>
  <c r="F78" i="11"/>
  <c r="D78" i="11"/>
  <c r="B78" i="11"/>
  <c r="A78" i="11"/>
  <c r="U77" i="11" a="1"/>
  <c r="U77" i="11" s="1"/>
  <c r="T77" i="11"/>
  <c r="R77" i="11"/>
  <c r="P77" i="11"/>
  <c r="N77" i="11"/>
  <c r="F77" i="11"/>
  <c r="D77" i="11"/>
  <c r="C77" i="11"/>
  <c r="B77" i="11"/>
  <c r="A77" i="11"/>
  <c r="U76" i="11" a="1"/>
  <c r="U76" i="11" s="1"/>
  <c r="T76" i="11"/>
  <c r="R76" i="11"/>
  <c r="P76" i="11"/>
  <c r="N76" i="11"/>
  <c r="F76" i="11"/>
  <c r="D76" i="11"/>
  <c r="C76" i="11"/>
  <c r="B76" i="11"/>
  <c r="A76" i="11"/>
  <c r="U75" i="11" a="1"/>
  <c r="U75" i="11" s="1"/>
  <c r="T75" i="11"/>
  <c r="R75" i="11"/>
  <c r="P75" i="11"/>
  <c r="N75" i="11"/>
  <c r="F75" i="11"/>
  <c r="D75" i="11"/>
  <c r="C75" i="11"/>
  <c r="B75" i="11"/>
  <c r="A75" i="11"/>
  <c r="U74" i="11" a="1"/>
  <c r="U74" i="11" s="1"/>
  <c r="T74" i="11"/>
  <c r="R74" i="11"/>
  <c r="P74" i="11"/>
  <c r="N74" i="11"/>
  <c r="F74" i="11"/>
  <c r="D74" i="11"/>
  <c r="C74" i="11"/>
  <c r="B74" i="11"/>
  <c r="A74" i="11"/>
  <c r="U73" i="11" a="1"/>
  <c r="U73" i="11" s="1"/>
  <c r="T73" i="11"/>
  <c r="R73" i="11"/>
  <c r="P73" i="11"/>
  <c r="N73" i="11"/>
  <c r="F73" i="11"/>
  <c r="D73" i="11"/>
  <c r="C73" i="11"/>
  <c r="B73" i="11"/>
  <c r="A73" i="11"/>
  <c r="U72" i="11" a="1"/>
  <c r="U72" i="11" s="1"/>
  <c r="T72" i="11"/>
  <c r="R72" i="11"/>
  <c r="P72" i="11"/>
  <c r="N72" i="11"/>
  <c r="F72" i="11"/>
  <c r="D72" i="11"/>
  <c r="C72" i="11"/>
  <c r="B72" i="11"/>
  <c r="A72" i="11"/>
  <c r="U71" i="11" a="1"/>
  <c r="U71" i="11" s="1"/>
  <c r="T71" i="11"/>
  <c r="R71" i="11"/>
  <c r="P71" i="11"/>
  <c r="N71" i="11"/>
  <c r="F71" i="11"/>
  <c r="D71" i="11"/>
  <c r="C71" i="11"/>
  <c r="B71" i="11"/>
  <c r="A71" i="11"/>
  <c r="U70" i="11" a="1"/>
  <c r="U70" i="11" s="1"/>
  <c r="T70" i="11"/>
  <c r="R70" i="11"/>
  <c r="P70" i="11"/>
  <c r="N70" i="11"/>
  <c r="F70" i="11"/>
  <c r="D70" i="11"/>
  <c r="B70" i="11"/>
  <c r="A70" i="11"/>
  <c r="U69" i="11" a="1"/>
  <c r="U69" i="11" s="1"/>
  <c r="T69" i="11"/>
  <c r="R69" i="11"/>
  <c r="P69" i="11"/>
  <c r="N69" i="11"/>
  <c r="F69" i="11"/>
  <c r="D69" i="11"/>
  <c r="C69" i="11"/>
  <c r="B69" i="11"/>
  <c r="A69" i="11"/>
  <c r="U68" i="11" a="1"/>
  <c r="U68" i="11" s="1"/>
  <c r="T68" i="11"/>
  <c r="R68" i="11"/>
  <c r="P68" i="11"/>
  <c r="N68" i="11"/>
  <c r="F68" i="11"/>
  <c r="D68" i="11"/>
  <c r="C68" i="11"/>
  <c r="B68" i="11"/>
  <c r="A68" i="11"/>
  <c r="U67" i="11" a="1"/>
  <c r="U67" i="11" s="1"/>
  <c r="T67" i="11"/>
  <c r="R67" i="11"/>
  <c r="P67" i="11"/>
  <c r="N67" i="11"/>
  <c r="F67" i="11"/>
  <c r="D67" i="11"/>
  <c r="C67" i="11"/>
  <c r="B67" i="11"/>
  <c r="A67" i="11"/>
  <c r="U66" i="11" a="1"/>
  <c r="U66" i="11" s="1"/>
  <c r="T66" i="11"/>
  <c r="R66" i="11"/>
  <c r="P66" i="11"/>
  <c r="N66" i="11"/>
  <c r="F66" i="11"/>
  <c r="D66" i="11"/>
  <c r="C66" i="11"/>
  <c r="B66" i="11"/>
  <c r="A66" i="11"/>
  <c r="U65" i="11" a="1"/>
  <c r="U65" i="11" s="1"/>
  <c r="T65" i="11"/>
  <c r="R65" i="11"/>
  <c r="P65" i="11"/>
  <c r="N65" i="11"/>
  <c r="F65" i="11"/>
  <c r="D65" i="11"/>
  <c r="C65" i="11"/>
  <c r="B65" i="11"/>
  <c r="A65" i="11"/>
  <c r="U64" i="11" a="1"/>
  <c r="U64" i="11" s="1"/>
  <c r="T64" i="11"/>
  <c r="R64" i="11"/>
  <c r="P64" i="11"/>
  <c r="N64" i="11"/>
  <c r="F64" i="11"/>
  <c r="D64" i="11"/>
  <c r="C64" i="11"/>
  <c r="B64" i="11"/>
  <c r="A64" i="11"/>
  <c r="U63" i="11" a="1"/>
  <c r="U63" i="11" s="1"/>
  <c r="T63" i="11"/>
  <c r="R63" i="11"/>
  <c r="P63" i="11"/>
  <c r="N63" i="11"/>
  <c r="F63" i="11"/>
  <c r="D63" i="11"/>
  <c r="C63" i="11"/>
  <c r="B63" i="11"/>
  <c r="A63" i="11"/>
  <c r="U62" i="11" a="1"/>
  <c r="U62" i="11" s="1"/>
  <c r="T62" i="11"/>
  <c r="R62" i="11"/>
  <c r="P62" i="11"/>
  <c r="N62" i="11"/>
  <c r="F62" i="11"/>
  <c r="D62" i="11"/>
  <c r="B62" i="11"/>
  <c r="A62" i="11"/>
  <c r="U61" i="11" a="1"/>
  <c r="U61" i="11" s="1"/>
  <c r="T61" i="11"/>
  <c r="R61" i="11"/>
  <c r="P61" i="11"/>
  <c r="N61" i="11"/>
  <c r="F61" i="11"/>
  <c r="D61" i="11"/>
  <c r="C61" i="11"/>
  <c r="B61" i="11"/>
  <c r="A61" i="11"/>
  <c r="U60" i="11" a="1"/>
  <c r="U60" i="11" s="1"/>
  <c r="T60" i="11"/>
  <c r="R60" i="11"/>
  <c r="P60" i="11"/>
  <c r="N60" i="11"/>
  <c r="F60" i="11"/>
  <c r="D60" i="11"/>
  <c r="C60" i="11"/>
  <c r="B60" i="11"/>
  <c r="A60" i="11"/>
  <c r="U59" i="11" a="1"/>
  <c r="U59" i="11" s="1"/>
  <c r="T59" i="11"/>
  <c r="R59" i="11"/>
  <c r="P59" i="11"/>
  <c r="N59" i="11"/>
  <c r="F59" i="11"/>
  <c r="D59" i="11"/>
  <c r="C59" i="11"/>
  <c r="B59" i="11"/>
  <c r="A59" i="11"/>
  <c r="U58" i="11" a="1"/>
  <c r="U58" i="11" s="1"/>
  <c r="T58" i="11"/>
  <c r="R58" i="11"/>
  <c r="P58" i="11"/>
  <c r="N58" i="11"/>
  <c r="F58" i="11"/>
  <c r="D58" i="11"/>
  <c r="C58" i="11"/>
  <c r="B58" i="11"/>
  <c r="A58" i="11"/>
  <c r="U57" i="11" a="1"/>
  <c r="U57" i="11" s="1"/>
  <c r="T57" i="11"/>
  <c r="R57" i="11"/>
  <c r="P57" i="11"/>
  <c r="N57" i="11"/>
  <c r="F57" i="11"/>
  <c r="D57" i="11"/>
  <c r="C57" i="11"/>
  <c r="B57" i="11"/>
  <c r="A57" i="11"/>
  <c r="U56" i="11" a="1"/>
  <c r="U56" i="11" s="1"/>
  <c r="T56" i="11"/>
  <c r="R56" i="11"/>
  <c r="P56" i="11"/>
  <c r="N56" i="11"/>
  <c r="F56" i="11"/>
  <c r="D56" i="11"/>
  <c r="C56" i="11"/>
  <c r="B56" i="11"/>
  <c r="A56" i="11"/>
  <c r="U55" i="11" a="1"/>
  <c r="U55" i="11" s="1"/>
  <c r="T55" i="11"/>
  <c r="R55" i="11"/>
  <c r="P55" i="11"/>
  <c r="N55" i="11"/>
  <c r="F55" i="11"/>
  <c r="D55" i="11"/>
  <c r="C55" i="11"/>
  <c r="B55" i="11"/>
  <c r="A55" i="11"/>
  <c r="U54" i="11" a="1"/>
  <c r="U54" i="11" s="1"/>
  <c r="T54" i="11"/>
  <c r="R54" i="11"/>
  <c r="P54" i="11"/>
  <c r="N54" i="11"/>
  <c r="F54" i="11"/>
  <c r="D54" i="11"/>
  <c r="B54" i="11"/>
  <c r="A54" i="11"/>
  <c r="U53" i="11" a="1"/>
  <c r="U53" i="11" s="1"/>
  <c r="T53" i="11"/>
  <c r="R53" i="11"/>
  <c r="P53" i="11"/>
  <c r="N53" i="11"/>
  <c r="F53" i="11"/>
  <c r="D53" i="11"/>
  <c r="C53" i="11"/>
  <c r="B53" i="11"/>
  <c r="A53" i="11"/>
  <c r="U52" i="11" a="1"/>
  <c r="U52" i="11" s="1"/>
  <c r="T52" i="11"/>
  <c r="R52" i="11"/>
  <c r="P52" i="11"/>
  <c r="N52" i="11"/>
  <c r="F52" i="11"/>
  <c r="D52" i="11"/>
  <c r="C52" i="11"/>
  <c r="B52" i="11"/>
  <c r="A52" i="11"/>
  <c r="U51" i="11" a="1"/>
  <c r="U51" i="11" s="1"/>
  <c r="T51" i="11"/>
  <c r="R51" i="11"/>
  <c r="P51" i="11"/>
  <c r="N51" i="11"/>
  <c r="F51" i="11"/>
  <c r="D51" i="11"/>
  <c r="C51" i="11"/>
  <c r="B51" i="11"/>
  <c r="A51" i="11"/>
  <c r="U50" i="11" a="1"/>
  <c r="U50" i="11" s="1"/>
  <c r="T50" i="11"/>
  <c r="R50" i="11"/>
  <c r="P50" i="11"/>
  <c r="N50" i="11"/>
  <c r="F50" i="11"/>
  <c r="D50" i="11"/>
  <c r="C50" i="11"/>
  <c r="B50" i="11"/>
  <c r="A50" i="11"/>
  <c r="U49" i="11" a="1"/>
  <c r="U49" i="11" s="1"/>
  <c r="T49" i="11"/>
  <c r="R49" i="11"/>
  <c r="P49" i="11"/>
  <c r="N49" i="11"/>
  <c r="F49" i="11"/>
  <c r="D49" i="11"/>
  <c r="C49" i="11"/>
  <c r="B49" i="11"/>
  <c r="A49" i="11"/>
  <c r="U48" i="11" a="1"/>
  <c r="U48" i="11" s="1"/>
  <c r="T48" i="11"/>
  <c r="R48" i="11"/>
  <c r="P48" i="11"/>
  <c r="N48" i="11"/>
  <c r="F48" i="11"/>
  <c r="D48" i="11"/>
  <c r="C48" i="11"/>
  <c r="B48" i="11"/>
  <c r="A48" i="11"/>
  <c r="U47" i="11" a="1"/>
  <c r="U47" i="11" s="1"/>
  <c r="T47" i="11"/>
  <c r="R47" i="11"/>
  <c r="P47" i="11"/>
  <c r="N47" i="11"/>
  <c r="F47" i="11"/>
  <c r="D47" i="11"/>
  <c r="C47" i="11"/>
  <c r="B47" i="11"/>
  <c r="A47" i="11"/>
  <c r="U46" i="11" a="1"/>
  <c r="U46" i="11" s="1"/>
  <c r="T46" i="11"/>
  <c r="R46" i="11"/>
  <c r="P46" i="11"/>
  <c r="N46" i="11"/>
  <c r="F46" i="11"/>
  <c r="D46" i="11"/>
  <c r="B46" i="11"/>
  <c r="A46" i="11"/>
  <c r="U45" i="11" a="1"/>
  <c r="U45" i="11" s="1"/>
  <c r="T45" i="11"/>
  <c r="R45" i="11"/>
  <c r="P45" i="11"/>
  <c r="N45" i="11"/>
  <c r="F45" i="11"/>
  <c r="D45" i="11"/>
  <c r="C45" i="11"/>
  <c r="B45" i="11"/>
  <c r="A45" i="11"/>
  <c r="U44" i="11" a="1"/>
  <c r="U44" i="11" s="1"/>
  <c r="T44" i="11"/>
  <c r="R44" i="11"/>
  <c r="P44" i="11"/>
  <c r="N44" i="11"/>
  <c r="F44" i="11"/>
  <c r="D44" i="11"/>
  <c r="C44" i="11"/>
  <c r="B44" i="11"/>
  <c r="A44" i="11"/>
  <c r="U43" i="11" a="1"/>
  <c r="U43" i="11" s="1"/>
  <c r="T43" i="11"/>
  <c r="R43" i="11"/>
  <c r="P43" i="11"/>
  <c r="N43" i="11"/>
  <c r="F43" i="11"/>
  <c r="D43" i="11"/>
  <c r="C43" i="11"/>
  <c r="B43" i="11"/>
  <c r="A43" i="11"/>
  <c r="U42" i="11" a="1"/>
  <c r="U42" i="11" s="1"/>
  <c r="T42" i="11"/>
  <c r="R42" i="11"/>
  <c r="P42" i="11"/>
  <c r="N42" i="11"/>
  <c r="F42" i="11"/>
  <c r="D42" i="11"/>
  <c r="C42" i="11"/>
  <c r="B42" i="11"/>
  <c r="A42" i="11"/>
  <c r="U41" i="11" a="1"/>
  <c r="U41" i="11" s="1"/>
  <c r="T41" i="11"/>
  <c r="R41" i="11"/>
  <c r="P41" i="11"/>
  <c r="N41" i="11"/>
  <c r="F41" i="11"/>
  <c r="D41" i="11"/>
  <c r="C41" i="11"/>
  <c r="B41" i="11"/>
  <c r="A41" i="11"/>
  <c r="U40" i="11" a="1"/>
  <c r="U40" i="11" s="1"/>
  <c r="T40" i="11"/>
  <c r="R40" i="11"/>
  <c r="P40" i="11"/>
  <c r="N40" i="11"/>
  <c r="F40" i="11"/>
  <c r="D40" i="11"/>
  <c r="C40" i="11"/>
  <c r="B40" i="11"/>
  <c r="A40" i="11"/>
  <c r="U39" i="11" a="1"/>
  <c r="U39" i="11" s="1"/>
  <c r="T39" i="11"/>
  <c r="R39" i="11"/>
  <c r="P39" i="11"/>
  <c r="N39" i="11"/>
  <c r="F39" i="11"/>
  <c r="D39" i="11"/>
  <c r="C39" i="11"/>
  <c r="B39" i="11"/>
  <c r="A39" i="11"/>
  <c r="U38" i="11" a="1"/>
  <c r="U38" i="11" s="1"/>
  <c r="T38" i="11"/>
  <c r="R38" i="11"/>
  <c r="P38" i="11"/>
  <c r="N38" i="11"/>
  <c r="F38" i="11"/>
  <c r="D38" i="11"/>
  <c r="B38" i="11"/>
  <c r="A38" i="11"/>
  <c r="U37" i="11" a="1"/>
  <c r="U37" i="11" s="1"/>
  <c r="T37" i="11"/>
  <c r="R37" i="11"/>
  <c r="P37" i="11"/>
  <c r="N37" i="11"/>
  <c r="F37" i="11"/>
  <c r="D37" i="11"/>
  <c r="C37" i="11"/>
  <c r="B37" i="11"/>
  <c r="A37" i="11"/>
  <c r="U36" i="11" a="1"/>
  <c r="U36" i="11" s="1"/>
  <c r="T36" i="11"/>
  <c r="R36" i="11"/>
  <c r="P36" i="11"/>
  <c r="N36" i="11"/>
  <c r="F36" i="11"/>
  <c r="D36" i="11"/>
  <c r="C36" i="11"/>
  <c r="B36" i="11"/>
  <c r="A36" i="11"/>
  <c r="U35" i="11" a="1"/>
  <c r="U35" i="11" s="1"/>
  <c r="T35" i="11"/>
  <c r="R35" i="11"/>
  <c r="P35" i="11"/>
  <c r="N35" i="11"/>
  <c r="F35" i="11"/>
  <c r="D35" i="11"/>
  <c r="C35" i="11"/>
  <c r="B35" i="11"/>
  <c r="A35" i="11"/>
  <c r="U34" i="11" a="1"/>
  <c r="U34" i="11" s="1"/>
  <c r="T34" i="11"/>
  <c r="R34" i="11"/>
  <c r="P34" i="11"/>
  <c r="N34" i="11"/>
  <c r="F34" i="11"/>
  <c r="D34" i="11"/>
  <c r="C34" i="11"/>
  <c r="B34" i="11"/>
  <c r="A34" i="11"/>
  <c r="U33" i="11" a="1"/>
  <c r="U33" i="11" s="1"/>
  <c r="T33" i="11"/>
  <c r="R33" i="11"/>
  <c r="P33" i="11"/>
  <c r="N33" i="11"/>
  <c r="F33" i="11"/>
  <c r="D33" i="11"/>
  <c r="C33" i="11"/>
  <c r="B33" i="11"/>
  <c r="A33" i="11"/>
  <c r="U32" i="11" a="1"/>
  <c r="U32" i="11" s="1"/>
  <c r="T32" i="11"/>
  <c r="R32" i="11"/>
  <c r="P32" i="11"/>
  <c r="N32" i="11"/>
  <c r="F32" i="11"/>
  <c r="D32" i="11"/>
  <c r="C32" i="11"/>
  <c r="B32" i="11"/>
  <c r="A32" i="11"/>
  <c r="U31" i="11" a="1"/>
  <c r="U31" i="11" s="1"/>
  <c r="T31" i="11"/>
  <c r="R31" i="11"/>
  <c r="P31" i="11"/>
  <c r="N31" i="11"/>
  <c r="F31" i="11"/>
  <c r="D31" i="11"/>
  <c r="C31" i="11"/>
  <c r="B31" i="11"/>
  <c r="A31" i="11"/>
  <c r="U30" i="11" a="1"/>
  <c r="U30" i="11" s="1"/>
  <c r="T30" i="11"/>
  <c r="R30" i="11"/>
  <c r="P30" i="11"/>
  <c r="N30" i="11"/>
  <c r="F30" i="11"/>
  <c r="D30" i="11"/>
  <c r="B30" i="11"/>
  <c r="A30" i="11"/>
  <c r="U29" i="11" a="1"/>
  <c r="U29" i="11" s="1"/>
  <c r="T29" i="11"/>
  <c r="R29" i="11"/>
  <c r="P29" i="11"/>
  <c r="N29" i="11"/>
  <c r="F29" i="11"/>
  <c r="D29" i="11"/>
  <c r="C29" i="11"/>
  <c r="B29" i="11"/>
  <c r="A29" i="11"/>
  <c r="U28" i="11" a="1"/>
  <c r="U28" i="11" s="1"/>
  <c r="T28" i="11"/>
  <c r="R28" i="11"/>
  <c r="P28" i="11"/>
  <c r="N28" i="11"/>
  <c r="F28" i="11"/>
  <c r="D28" i="11"/>
  <c r="C28" i="11"/>
  <c r="B28" i="11"/>
  <c r="A28" i="11"/>
  <c r="U27" i="11" a="1"/>
  <c r="U27" i="11" s="1"/>
  <c r="T27" i="11"/>
  <c r="R27" i="11"/>
  <c r="P27" i="11"/>
  <c r="N27" i="11"/>
  <c r="F27" i="11"/>
  <c r="D27" i="11"/>
  <c r="C27" i="11"/>
  <c r="B27" i="11"/>
  <c r="A27" i="11"/>
  <c r="U26" i="11" a="1"/>
  <c r="U26" i="11" s="1"/>
  <c r="T26" i="11"/>
  <c r="R26" i="11"/>
  <c r="P26" i="11"/>
  <c r="N26" i="11"/>
  <c r="F26" i="11"/>
  <c r="D26" i="11"/>
  <c r="C26" i="11"/>
  <c r="B26" i="11"/>
  <c r="A26" i="11"/>
  <c r="U25" i="11" a="1"/>
  <c r="U25" i="11" s="1"/>
  <c r="T25" i="11"/>
  <c r="R25" i="11"/>
  <c r="P25" i="11"/>
  <c r="N25" i="11"/>
  <c r="F25" i="11"/>
  <c r="D25" i="11"/>
  <c r="C25" i="11"/>
  <c r="B25" i="11"/>
  <c r="A25" i="11"/>
  <c r="U24" i="11" a="1"/>
  <c r="U24" i="11" s="1"/>
  <c r="T24" i="11"/>
  <c r="R24" i="11"/>
  <c r="P24" i="11"/>
  <c r="N24" i="11"/>
  <c r="F24" i="11"/>
  <c r="D24" i="11"/>
  <c r="C24" i="11"/>
  <c r="B24" i="11"/>
  <c r="A24" i="11"/>
  <c r="U23" i="11" a="1"/>
  <c r="U23" i="11" s="1"/>
  <c r="T23" i="11"/>
  <c r="R23" i="11"/>
  <c r="P23" i="11"/>
  <c r="N23" i="11"/>
  <c r="F23" i="11"/>
  <c r="D23" i="11"/>
  <c r="C23" i="11"/>
  <c r="B23" i="11"/>
  <c r="A23" i="11"/>
  <c r="U22" i="11" a="1"/>
  <c r="U22" i="11" s="1"/>
  <c r="T22" i="11"/>
  <c r="R22" i="11"/>
  <c r="P22" i="11"/>
  <c r="N22" i="11"/>
  <c r="F22" i="11"/>
  <c r="D22" i="11"/>
  <c r="B22" i="11"/>
  <c r="A22" i="11"/>
  <c r="U21" i="11" a="1"/>
  <c r="U21" i="11" s="1"/>
  <c r="T21" i="11"/>
  <c r="R21" i="11"/>
  <c r="P21" i="11"/>
  <c r="N21" i="11"/>
  <c r="F21" i="11"/>
  <c r="D21" i="11"/>
  <c r="C21" i="11"/>
  <c r="B21" i="11"/>
  <c r="A21" i="11"/>
  <c r="U20" i="11" a="1"/>
  <c r="U20" i="11" s="1"/>
  <c r="T20" i="11"/>
  <c r="R20" i="11"/>
  <c r="P20" i="11"/>
  <c r="N20" i="11"/>
  <c r="F20" i="11"/>
  <c r="D20" i="11"/>
  <c r="C20" i="11"/>
  <c r="B20" i="11"/>
  <c r="A20" i="11"/>
  <c r="U19" i="11" a="1"/>
  <c r="U19" i="11" s="1"/>
  <c r="T19" i="11"/>
  <c r="R19" i="11"/>
  <c r="P19" i="11"/>
  <c r="N19" i="11"/>
  <c r="F19" i="11"/>
  <c r="D19" i="11"/>
  <c r="C19" i="11"/>
  <c r="B19" i="11"/>
  <c r="A19" i="11"/>
  <c r="U18" i="11" a="1"/>
  <c r="U18" i="11" s="1"/>
  <c r="T18" i="11"/>
  <c r="R18" i="11"/>
  <c r="P18" i="11"/>
  <c r="N18" i="11"/>
  <c r="F18" i="11"/>
  <c r="D18" i="11"/>
  <c r="C18" i="11"/>
  <c r="B18" i="11"/>
  <c r="A18" i="11"/>
  <c r="U17" i="11" a="1"/>
  <c r="U17" i="11" s="1"/>
  <c r="T17" i="11"/>
  <c r="R17" i="11"/>
  <c r="P17" i="11"/>
  <c r="N17" i="11"/>
  <c r="F17" i="11"/>
  <c r="D17" i="11"/>
  <c r="C17" i="11"/>
  <c r="B17" i="11"/>
  <c r="A17" i="11"/>
  <c r="U16" i="11" a="1"/>
  <c r="U16" i="11" s="1"/>
  <c r="T16" i="11"/>
  <c r="R16" i="11"/>
  <c r="P16" i="11"/>
  <c r="N16" i="11"/>
  <c r="F16" i="11"/>
  <c r="D16" i="11"/>
  <c r="C16" i="11"/>
  <c r="B16" i="11"/>
  <c r="A16" i="11"/>
  <c r="U15" i="11" a="1"/>
  <c r="U15" i="11" s="1"/>
  <c r="T15" i="11"/>
  <c r="R15" i="11"/>
  <c r="P15" i="11"/>
  <c r="N15" i="11"/>
  <c r="F15" i="11"/>
  <c r="D15" i="11"/>
  <c r="C15" i="11"/>
  <c r="B15" i="11"/>
  <c r="A15" i="11"/>
  <c r="U14" i="11" a="1"/>
  <c r="U14" i="11" s="1"/>
  <c r="T14" i="11"/>
  <c r="R14" i="11"/>
  <c r="P14" i="11"/>
  <c r="N14" i="11"/>
  <c r="F14" i="11"/>
  <c r="D14" i="11"/>
  <c r="B14" i="11"/>
  <c r="A14" i="11"/>
  <c r="U13" i="11" a="1"/>
  <c r="U13" i="11" s="1"/>
  <c r="T13" i="11"/>
  <c r="R13" i="11"/>
  <c r="P13" i="11"/>
  <c r="N13" i="11"/>
  <c r="F13" i="11"/>
  <c r="D13" i="11"/>
  <c r="C13" i="11"/>
  <c r="B13" i="11"/>
  <c r="A13" i="11"/>
  <c r="U12" i="11" a="1"/>
  <c r="U12" i="11" s="1"/>
  <c r="T12" i="11"/>
  <c r="R12" i="11"/>
  <c r="P12" i="11"/>
  <c r="N12" i="11"/>
  <c r="F12" i="11"/>
  <c r="D12" i="11"/>
  <c r="C12" i="11"/>
  <c r="B12" i="11"/>
  <c r="A12" i="11"/>
  <c r="U11" i="11" a="1"/>
  <c r="U11" i="11" s="1"/>
  <c r="T11" i="11"/>
  <c r="R11" i="11"/>
  <c r="P11" i="11"/>
  <c r="N11" i="11"/>
  <c r="F11" i="11"/>
  <c r="D11" i="11"/>
  <c r="B11" i="11"/>
  <c r="A11" i="11"/>
  <c r="U10" i="11" a="1"/>
  <c r="U10" i="11" s="1"/>
  <c r="T10" i="11"/>
  <c r="R10" i="11"/>
  <c r="P10" i="11"/>
  <c r="N10" i="11"/>
  <c r="F10" i="11"/>
  <c r="D10" i="11"/>
  <c r="B10" i="11"/>
  <c r="A10" i="11"/>
  <c r="F9" i="11"/>
  <c r="D9" i="11"/>
  <c r="B9" i="11"/>
  <c r="A9" i="11"/>
  <c r="T8" i="11"/>
  <c r="R8" i="11"/>
  <c r="P8" i="11"/>
  <c r="N8" i="11"/>
  <c r="F8" i="11"/>
  <c r="D8" i="11"/>
  <c r="B8" i="11"/>
  <c r="A8" i="11"/>
  <c r="F7" i="11"/>
  <c r="D7" i="11"/>
  <c r="B7" i="11"/>
  <c r="A7" i="11"/>
  <c r="F6" i="11"/>
  <c r="D6" i="11"/>
  <c r="B6" i="11"/>
  <c r="A6" i="11"/>
  <c r="K206" i="10"/>
  <c r="J206" i="10"/>
  <c r="I206" i="10"/>
  <c r="H206" i="10"/>
  <c r="G206" i="10"/>
  <c r="U205" i="10" a="1"/>
  <c r="U205" i="10" s="1"/>
  <c r="T205" i="10"/>
  <c r="R205" i="10"/>
  <c r="P205" i="10"/>
  <c r="N205" i="10"/>
  <c r="F205" i="10"/>
  <c r="D205" i="10"/>
  <c r="C205" i="10"/>
  <c r="B205" i="10"/>
  <c r="A205" i="10"/>
  <c r="U204" i="10" a="1"/>
  <c r="U204" i="10" s="1"/>
  <c r="T204" i="10"/>
  <c r="R204" i="10"/>
  <c r="P204" i="10"/>
  <c r="N204" i="10"/>
  <c r="F204" i="10"/>
  <c r="D204" i="10"/>
  <c r="C204" i="10"/>
  <c r="B204" i="10"/>
  <c r="A204" i="10"/>
  <c r="U203" i="10" a="1"/>
  <c r="U203" i="10" s="1"/>
  <c r="T203" i="10"/>
  <c r="R203" i="10"/>
  <c r="P203" i="10"/>
  <c r="N203" i="10"/>
  <c r="F203" i="10"/>
  <c r="D203" i="10"/>
  <c r="C203" i="10"/>
  <c r="B203" i="10"/>
  <c r="A203" i="10"/>
  <c r="U202" i="10" a="1"/>
  <c r="U202" i="10" s="1"/>
  <c r="T202" i="10"/>
  <c r="R202" i="10"/>
  <c r="P202" i="10"/>
  <c r="N202" i="10"/>
  <c r="F202" i="10"/>
  <c r="D202" i="10"/>
  <c r="C202" i="10"/>
  <c r="B202" i="10"/>
  <c r="A202" i="10"/>
  <c r="U201" i="10" a="1"/>
  <c r="U201" i="10" s="1"/>
  <c r="T201" i="10"/>
  <c r="R201" i="10"/>
  <c r="P201" i="10"/>
  <c r="N201" i="10"/>
  <c r="F201" i="10"/>
  <c r="D201" i="10"/>
  <c r="C201" i="10"/>
  <c r="B201" i="10"/>
  <c r="A201" i="10"/>
  <c r="U200" i="10" a="1"/>
  <c r="U200" i="10" s="1"/>
  <c r="T200" i="10"/>
  <c r="R200" i="10"/>
  <c r="P200" i="10"/>
  <c r="N200" i="10"/>
  <c r="F200" i="10"/>
  <c r="D200" i="10"/>
  <c r="C200" i="10"/>
  <c r="B200" i="10"/>
  <c r="A200" i="10"/>
  <c r="U199" i="10" a="1"/>
  <c r="U199" i="10" s="1"/>
  <c r="T199" i="10"/>
  <c r="R199" i="10"/>
  <c r="P199" i="10"/>
  <c r="N199" i="10"/>
  <c r="F199" i="10"/>
  <c r="D199" i="10"/>
  <c r="C199" i="10"/>
  <c r="B199" i="10"/>
  <c r="A199" i="10"/>
  <c r="U198" i="10" a="1"/>
  <c r="U198" i="10" s="1"/>
  <c r="T198" i="10"/>
  <c r="R198" i="10"/>
  <c r="P198" i="10"/>
  <c r="N198" i="10"/>
  <c r="F198" i="10"/>
  <c r="D198" i="10"/>
  <c r="B198" i="10"/>
  <c r="A198" i="10"/>
  <c r="U197" i="10" a="1"/>
  <c r="U197" i="10" s="1"/>
  <c r="T197" i="10"/>
  <c r="R197" i="10"/>
  <c r="P197" i="10"/>
  <c r="N197" i="10"/>
  <c r="F197" i="10"/>
  <c r="D197" i="10"/>
  <c r="C197" i="10"/>
  <c r="B197" i="10"/>
  <c r="A197" i="10"/>
  <c r="U196" i="10" a="1"/>
  <c r="U196" i="10" s="1"/>
  <c r="T196" i="10"/>
  <c r="R196" i="10"/>
  <c r="P196" i="10"/>
  <c r="N196" i="10"/>
  <c r="F196" i="10"/>
  <c r="D196" i="10"/>
  <c r="C196" i="10"/>
  <c r="B196" i="10"/>
  <c r="A196" i="10"/>
  <c r="U195" i="10" a="1"/>
  <c r="U195" i="10" s="1"/>
  <c r="T195" i="10"/>
  <c r="R195" i="10"/>
  <c r="P195" i="10"/>
  <c r="N195" i="10"/>
  <c r="F195" i="10"/>
  <c r="D195" i="10"/>
  <c r="C195" i="10"/>
  <c r="B195" i="10"/>
  <c r="A195" i="10"/>
  <c r="U194" i="10" a="1"/>
  <c r="U194" i="10" s="1"/>
  <c r="T194" i="10"/>
  <c r="R194" i="10"/>
  <c r="P194" i="10"/>
  <c r="N194" i="10"/>
  <c r="F194" i="10"/>
  <c r="D194" i="10"/>
  <c r="C194" i="10"/>
  <c r="B194" i="10"/>
  <c r="A194" i="10"/>
  <c r="U193" i="10" a="1"/>
  <c r="U193" i="10" s="1"/>
  <c r="T193" i="10"/>
  <c r="R193" i="10"/>
  <c r="P193" i="10"/>
  <c r="N193" i="10"/>
  <c r="F193" i="10"/>
  <c r="D193" i="10"/>
  <c r="C193" i="10"/>
  <c r="B193" i="10"/>
  <c r="A193" i="10"/>
  <c r="U192" i="10" a="1"/>
  <c r="U192" i="10" s="1"/>
  <c r="T192" i="10"/>
  <c r="R192" i="10"/>
  <c r="P192" i="10"/>
  <c r="N192" i="10"/>
  <c r="F192" i="10"/>
  <c r="D192" i="10"/>
  <c r="C192" i="10"/>
  <c r="B192" i="10"/>
  <c r="A192" i="10"/>
  <c r="U191" i="10" a="1"/>
  <c r="U191" i="10" s="1"/>
  <c r="T191" i="10"/>
  <c r="R191" i="10"/>
  <c r="P191" i="10"/>
  <c r="N191" i="10"/>
  <c r="F191" i="10"/>
  <c r="D191" i="10"/>
  <c r="C191" i="10"/>
  <c r="B191" i="10"/>
  <c r="A191" i="10"/>
  <c r="U190" i="10" a="1"/>
  <c r="U190" i="10" s="1"/>
  <c r="T190" i="10"/>
  <c r="R190" i="10"/>
  <c r="P190" i="10"/>
  <c r="N190" i="10"/>
  <c r="F190" i="10"/>
  <c r="D190" i="10"/>
  <c r="B190" i="10"/>
  <c r="A190" i="10"/>
  <c r="U189" i="10" a="1"/>
  <c r="U189" i="10" s="1"/>
  <c r="T189" i="10"/>
  <c r="R189" i="10"/>
  <c r="P189" i="10"/>
  <c r="N189" i="10"/>
  <c r="F189" i="10"/>
  <c r="D189" i="10"/>
  <c r="C189" i="10"/>
  <c r="B189" i="10"/>
  <c r="A189" i="10"/>
  <c r="U188" i="10" a="1"/>
  <c r="U188" i="10" s="1"/>
  <c r="T188" i="10"/>
  <c r="R188" i="10"/>
  <c r="P188" i="10"/>
  <c r="N188" i="10"/>
  <c r="F188" i="10"/>
  <c r="D188" i="10"/>
  <c r="C188" i="10"/>
  <c r="B188" i="10"/>
  <c r="A188" i="10"/>
  <c r="U187" i="10" a="1"/>
  <c r="U187" i="10" s="1"/>
  <c r="T187" i="10"/>
  <c r="R187" i="10"/>
  <c r="P187" i="10"/>
  <c r="N187" i="10"/>
  <c r="F187" i="10"/>
  <c r="D187" i="10"/>
  <c r="C187" i="10"/>
  <c r="B187" i="10"/>
  <c r="A187" i="10"/>
  <c r="U186" i="10" a="1"/>
  <c r="U186" i="10" s="1"/>
  <c r="T186" i="10"/>
  <c r="R186" i="10"/>
  <c r="P186" i="10"/>
  <c r="N186" i="10"/>
  <c r="F186" i="10"/>
  <c r="D186" i="10"/>
  <c r="C186" i="10"/>
  <c r="B186" i="10"/>
  <c r="A186" i="10"/>
  <c r="U185" i="10" a="1"/>
  <c r="U185" i="10" s="1"/>
  <c r="T185" i="10"/>
  <c r="R185" i="10"/>
  <c r="P185" i="10"/>
  <c r="N185" i="10"/>
  <c r="F185" i="10"/>
  <c r="D185" i="10"/>
  <c r="C185" i="10"/>
  <c r="B185" i="10"/>
  <c r="A185" i="10"/>
  <c r="U184" i="10" a="1"/>
  <c r="U184" i="10" s="1"/>
  <c r="T184" i="10"/>
  <c r="R184" i="10"/>
  <c r="P184" i="10"/>
  <c r="N184" i="10"/>
  <c r="F184" i="10"/>
  <c r="D184" i="10"/>
  <c r="C184" i="10"/>
  <c r="B184" i="10"/>
  <c r="A184" i="10"/>
  <c r="U183" i="10" a="1"/>
  <c r="U183" i="10" s="1"/>
  <c r="T183" i="10"/>
  <c r="R183" i="10"/>
  <c r="P183" i="10"/>
  <c r="N183" i="10"/>
  <c r="F183" i="10"/>
  <c r="D183" i="10"/>
  <c r="C183" i="10"/>
  <c r="B183" i="10"/>
  <c r="A183" i="10"/>
  <c r="U182" i="10" a="1"/>
  <c r="U182" i="10" s="1"/>
  <c r="T182" i="10"/>
  <c r="R182" i="10"/>
  <c r="P182" i="10"/>
  <c r="N182" i="10"/>
  <c r="F182" i="10"/>
  <c r="D182" i="10"/>
  <c r="B182" i="10"/>
  <c r="A182" i="10"/>
  <c r="U181" i="10" a="1"/>
  <c r="U181" i="10" s="1"/>
  <c r="T181" i="10"/>
  <c r="R181" i="10"/>
  <c r="P181" i="10"/>
  <c r="N181" i="10"/>
  <c r="F181" i="10"/>
  <c r="D181" i="10"/>
  <c r="C181" i="10"/>
  <c r="B181" i="10"/>
  <c r="A181" i="10"/>
  <c r="U180" i="10" a="1"/>
  <c r="U180" i="10" s="1"/>
  <c r="T180" i="10"/>
  <c r="R180" i="10"/>
  <c r="P180" i="10"/>
  <c r="N180" i="10"/>
  <c r="F180" i="10"/>
  <c r="D180" i="10"/>
  <c r="C180" i="10"/>
  <c r="B180" i="10"/>
  <c r="A180" i="10"/>
  <c r="U179" i="10" a="1"/>
  <c r="U179" i="10" s="1"/>
  <c r="T179" i="10"/>
  <c r="R179" i="10"/>
  <c r="P179" i="10"/>
  <c r="N179" i="10"/>
  <c r="F179" i="10"/>
  <c r="D179" i="10"/>
  <c r="C179" i="10"/>
  <c r="B179" i="10"/>
  <c r="A179" i="10"/>
  <c r="U178" i="10" a="1"/>
  <c r="U178" i="10" s="1"/>
  <c r="T178" i="10"/>
  <c r="R178" i="10"/>
  <c r="P178" i="10"/>
  <c r="N178" i="10"/>
  <c r="F178" i="10"/>
  <c r="D178" i="10"/>
  <c r="C178" i="10"/>
  <c r="B178" i="10"/>
  <c r="A178" i="10"/>
  <c r="U177" i="10" a="1"/>
  <c r="U177" i="10" s="1"/>
  <c r="T177" i="10"/>
  <c r="R177" i="10"/>
  <c r="P177" i="10"/>
  <c r="N177" i="10"/>
  <c r="F177" i="10"/>
  <c r="D177" i="10"/>
  <c r="C177" i="10"/>
  <c r="B177" i="10"/>
  <c r="A177" i="10"/>
  <c r="U176" i="10" a="1"/>
  <c r="U176" i="10" s="1"/>
  <c r="T176" i="10"/>
  <c r="R176" i="10"/>
  <c r="P176" i="10"/>
  <c r="N176" i="10"/>
  <c r="F176" i="10"/>
  <c r="D176" i="10"/>
  <c r="C176" i="10"/>
  <c r="B176" i="10"/>
  <c r="A176" i="10"/>
  <c r="U175" i="10" a="1"/>
  <c r="U175" i="10" s="1"/>
  <c r="T175" i="10"/>
  <c r="R175" i="10"/>
  <c r="P175" i="10"/>
  <c r="N175" i="10"/>
  <c r="F175" i="10"/>
  <c r="D175" i="10"/>
  <c r="C175" i="10"/>
  <c r="B175" i="10"/>
  <c r="A175" i="10"/>
  <c r="U174" i="10" a="1"/>
  <c r="U174" i="10" s="1"/>
  <c r="T174" i="10"/>
  <c r="R174" i="10"/>
  <c r="P174" i="10"/>
  <c r="N174" i="10"/>
  <c r="F174" i="10"/>
  <c r="D174" i="10"/>
  <c r="B174" i="10"/>
  <c r="A174" i="10"/>
  <c r="U173" i="10" a="1"/>
  <c r="U173" i="10" s="1"/>
  <c r="T173" i="10"/>
  <c r="R173" i="10"/>
  <c r="P173" i="10"/>
  <c r="N173" i="10"/>
  <c r="F173" i="10"/>
  <c r="D173" i="10"/>
  <c r="C173" i="10"/>
  <c r="B173" i="10"/>
  <c r="A173" i="10"/>
  <c r="U172" i="10" a="1"/>
  <c r="U172" i="10" s="1"/>
  <c r="T172" i="10"/>
  <c r="R172" i="10"/>
  <c r="P172" i="10"/>
  <c r="N172" i="10"/>
  <c r="F172" i="10"/>
  <c r="D172" i="10"/>
  <c r="C172" i="10"/>
  <c r="B172" i="10"/>
  <c r="A172" i="10"/>
  <c r="U171" i="10" a="1"/>
  <c r="U171" i="10" s="1"/>
  <c r="T171" i="10"/>
  <c r="R171" i="10"/>
  <c r="P171" i="10"/>
  <c r="N171" i="10"/>
  <c r="F171" i="10"/>
  <c r="D171" i="10"/>
  <c r="C171" i="10"/>
  <c r="B171" i="10"/>
  <c r="A171" i="10"/>
  <c r="U170" i="10" a="1"/>
  <c r="U170" i="10" s="1"/>
  <c r="T170" i="10"/>
  <c r="R170" i="10"/>
  <c r="P170" i="10"/>
  <c r="N170" i="10"/>
  <c r="F170" i="10"/>
  <c r="D170" i="10"/>
  <c r="C170" i="10"/>
  <c r="B170" i="10"/>
  <c r="A170" i="10"/>
  <c r="U169" i="10" a="1"/>
  <c r="U169" i="10" s="1"/>
  <c r="T169" i="10"/>
  <c r="R169" i="10"/>
  <c r="P169" i="10"/>
  <c r="N169" i="10"/>
  <c r="F169" i="10"/>
  <c r="D169" i="10"/>
  <c r="C169" i="10"/>
  <c r="B169" i="10"/>
  <c r="A169" i="10"/>
  <c r="U168" i="10" a="1"/>
  <c r="U168" i="10" s="1"/>
  <c r="T168" i="10"/>
  <c r="R168" i="10"/>
  <c r="P168" i="10"/>
  <c r="N168" i="10"/>
  <c r="F168" i="10"/>
  <c r="D168" i="10"/>
  <c r="C168" i="10"/>
  <c r="B168" i="10"/>
  <c r="A168" i="10"/>
  <c r="U167" i="10" a="1"/>
  <c r="U167" i="10" s="1"/>
  <c r="T167" i="10"/>
  <c r="R167" i="10"/>
  <c r="P167" i="10"/>
  <c r="N167" i="10"/>
  <c r="F167" i="10"/>
  <c r="D167" i="10"/>
  <c r="C167" i="10"/>
  <c r="B167" i="10"/>
  <c r="A167" i="10"/>
  <c r="U166" i="10" a="1"/>
  <c r="U166" i="10" s="1"/>
  <c r="T166" i="10"/>
  <c r="R166" i="10"/>
  <c r="P166" i="10"/>
  <c r="N166" i="10"/>
  <c r="F166" i="10"/>
  <c r="D166" i="10"/>
  <c r="B166" i="10"/>
  <c r="A166" i="10"/>
  <c r="U165" i="10" a="1"/>
  <c r="U165" i="10" s="1"/>
  <c r="T165" i="10"/>
  <c r="R165" i="10"/>
  <c r="P165" i="10"/>
  <c r="N165" i="10"/>
  <c r="F165" i="10"/>
  <c r="D165" i="10"/>
  <c r="C165" i="10"/>
  <c r="B165" i="10"/>
  <c r="A165" i="10"/>
  <c r="U164" i="10" a="1"/>
  <c r="U164" i="10" s="1"/>
  <c r="T164" i="10"/>
  <c r="R164" i="10"/>
  <c r="P164" i="10"/>
  <c r="N164" i="10"/>
  <c r="F164" i="10"/>
  <c r="D164" i="10"/>
  <c r="C164" i="10"/>
  <c r="B164" i="10"/>
  <c r="A164" i="10"/>
  <c r="U163" i="10" a="1"/>
  <c r="U163" i="10" s="1"/>
  <c r="T163" i="10"/>
  <c r="R163" i="10"/>
  <c r="P163" i="10"/>
  <c r="N163" i="10"/>
  <c r="F163" i="10"/>
  <c r="D163" i="10"/>
  <c r="C163" i="10"/>
  <c r="B163" i="10"/>
  <c r="A163" i="10"/>
  <c r="U162" i="10" a="1"/>
  <c r="U162" i="10" s="1"/>
  <c r="T162" i="10"/>
  <c r="R162" i="10"/>
  <c r="P162" i="10"/>
  <c r="N162" i="10"/>
  <c r="F162" i="10"/>
  <c r="D162" i="10"/>
  <c r="C162" i="10"/>
  <c r="B162" i="10"/>
  <c r="A162" i="10"/>
  <c r="U161" i="10" a="1"/>
  <c r="U161" i="10" s="1"/>
  <c r="T161" i="10"/>
  <c r="R161" i="10"/>
  <c r="P161" i="10"/>
  <c r="N161" i="10"/>
  <c r="F161" i="10"/>
  <c r="D161" i="10"/>
  <c r="C161" i="10"/>
  <c r="B161" i="10"/>
  <c r="A161" i="10"/>
  <c r="U160" i="10" a="1"/>
  <c r="U160" i="10" s="1"/>
  <c r="T160" i="10"/>
  <c r="R160" i="10"/>
  <c r="P160" i="10"/>
  <c r="N160" i="10"/>
  <c r="F160" i="10"/>
  <c r="D160" i="10"/>
  <c r="C160" i="10"/>
  <c r="B160" i="10"/>
  <c r="A160" i="10"/>
  <c r="U159" i="10" a="1"/>
  <c r="U159" i="10" s="1"/>
  <c r="T159" i="10"/>
  <c r="R159" i="10"/>
  <c r="P159" i="10"/>
  <c r="N159" i="10"/>
  <c r="F159" i="10"/>
  <c r="D159" i="10"/>
  <c r="C159" i="10"/>
  <c r="B159" i="10"/>
  <c r="A159" i="10"/>
  <c r="U158" i="10" a="1"/>
  <c r="U158" i="10" s="1"/>
  <c r="T158" i="10"/>
  <c r="R158" i="10"/>
  <c r="P158" i="10"/>
  <c r="N158" i="10"/>
  <c r="F158" i="10"/>
  <c r="D158" i="10"/>
  <c r="B158" i="10"/>
  <c r="A158" i="10"/>
  <c r="U157" i="10" a="1"/>
  <c r="U157" i="10" s="1"/>
  <c r="T157" i="10"/>
  <c r="R157" i="10"/>
  <c r="P157" i="10"/>
  <c r="N157" i="10"/>
  <c r="F157" i="10"/>
  <c r="D157" i="10"/>
  <c r="C157" i="10"/>
  <c r="B157" i="10"/>
  <c r="A157" i="10"/>
  <c r="U156" i="10" a="1"/>
  <c r="U156" i="10" s="1"/>
  <c r="T156" i="10"/>
  <c r="R156" i="10"/>
  <c r="P156" i="10"/>
  <c r="N156" i="10"/>
  <c r="F156" i="10"/>
  <c r="D156" i="10"/>
  <c r="C156" i="10"/>
  <c r="B156" i="10"/>
  <c r="A156" i="10"/>
  <c r="U155" i="10" a="1"/>
  <c r="U155" i="10" s="1"/>
  <c r="T155" i="10"/>
  <c r="R155" i="10"/>
  <c r="P155" i="10"/>
  <c r="N155" i="10"/>
  <c r="F155" i="10"/>
  <c r="D155" i="10"/>
  <c r="C155" i="10"/>
  <c r="B155" i="10"/>
  <c r="A155" i="10"/>
  <c r="U154" i="10" a="1"/>
  <c r="U154" i="10" s="1"/>
  <c r="T154" i="10"/>
  <c r="R154" i="10"/>
  <c r="P154" i="10"/>
  <c r="N154" i="10"/>
  <c r="F154" i="10"/>
  <c r="D154" i="10"/>
  <c r="C154" i="10"/>
  <c r="B154" i="10"/>
  <c r="A154" i="10"/>
  <c r="U153" i="10" a="1"/>
  <c r="U153" i="10" s="1"/>
  <c r="T153" i="10"/>
  <c r="R153" i="10"/>
  <c r="P153" i="10"/>
  <c r="N153" i="10"/>
  <c r="F153" i="10"/>
  <c r="D153" i="10"/>
  <c r="C153" i="10"/>
  <c r="B153" i="10"/>
  <c r="A153" i="10"/>
  <c r="U152" i="10" a="1"/>
  <c r="U152" i="10" s="1"/>
  <c r="T152" i="10"/>
  <c r="R152" i="10"/>
  <c r="P152" i="10"/>
  <c r="N152" i="10"/>
  <c r="F152" i="10"/>
  <c r="D152" i="10"/>
  <c r="C152" i="10"/>
  <c r="B152" i="10"/>
  <c r="A152" i="10"/>
  <c r="U151" i="10" a="1"/>
  <c r="U151" i="10" s="1"/>
  <c r="T151" i="10"/>
  <c r="R151" i="10"/>
  <c r="P151" i="10"/>
  <c r="N151" i="10"/>
  <c r="F151" i="10"/>
  <c r="D151" i="10"/>
  <c r="C151" i="10"/>
  <c r="B151" i="10"/>
  <c r="A151" i="10"/>
  <c r="U150" i="10" a="1"/>
  <c r="U150" i="10" s="1"/>
  <c r="T150" i="10"/>
  <c r="R150" i="10"/>
  <c r="P150" i="10"/>
  <c r="N150" i="10"/>
  <c r="F150" i="10"/>
  <c r="D150" i="10"/>
  <c r="B150" i="10"/>
  <c r="A150" i="10"/>
  <c r="U149" i="10" a="1"/>
  <c r="U149" i="10" s="1"/>
  <c r="T149" i="10"/>
  <c r="R149" i="10"/>
  <c r="P149" i="10"/>
  <c r="N149" i="10"/>
  <c r="F149" i="10"/>
  <c r="D149" i="10"/>
  <c r="C149" i="10"/>
  <c r="B149" i="10"/>
  <c r="A149" i="10"/>
  <c r="U148" i="10" a="1"/>
  <c r="U148" i="10" s="1"/>
  <c r="T148" i="10"/>
  <c r="R148" i="10"/>
  <c r="P148" i="10"/>
  <c r="N148" i="10"/>
  <c r="F148" i="10"/>
  <c r="D148" i="10"/>
  <c r="C148" i="10"/>
  <c r="B148" i="10"/>
  <c r="A148" i="10"/>
  <c r="U147" i="10" a="1"/>
  <c r="U147" i="10" s="1"/>
  <c r="T147" i="10"/>
  <c r="R147" i="10"/>
  <c r="P147" i="10"/>
  <c r="N147" i="10"/>
  <c r="F147" i="10"/>
  <c r="D147" i="10"/>
  <c r="C147" i="10"/>
  <c r="B147" i="10"/>
  <c r="A147" i="10"/>
  <c r="U146" i="10" a="1"/>
  <c r="U146" i="10" s="1"/>
  <c r="T146" i="10"/>
  <c r="R146" i="10"/>
  <c r="P146" i="10"/>
  <c r="N146" i="10"/>
  <c r="F146" i="10"/>
  <c r="D146" i="10"/>
  <c r="C146" i="10"/>
  <c r="B146" i="10"/>
  <c r="A146" i="10"/>
  <c r="U145" i="10" a="1"/>
  <c r="U145" i="10" s="1"/>
  <c r="T145" i="10"/>
  <c r="R145" i="10"/>
  <c r="P145" i="10"/>
  <c r="N145" i="10"/>
  <c r="F145" i="10"/>
  <c r="D145" i="10"/>
  <c r="C145" i="10"/>
  <c r="B145" i="10"/>
  <c r="A145" i="10"/>
  <c r="U144" i="10" a="1"/>
  <c r="U144" i="10" s="1"/>
  <c r="T144" i="10"/>
  <c r="R144" i="10"/>
  <c r="P144" i="10"/>
  <c r="N144" i="10"/>
  <c r="F144" i="10"/>
  <c r="D144" i="10"/>
  <c r="C144" i="10"/>
  <c r="B144" i="10"/>
  <c r="A144" i="10"/>
  <c r="U143" i="10" a="1"/>
  <c r="U143" i="10" s="1"/>
  <c r="T143" i="10"/>
  <c r="R143" i="10"/>
  <c r="P143" i="10"/>
  <c r="N143" i="10"/>
  <c r="F143" i="10"/>
  <c r="D143" i="10"/>
  <c r="C143" i="10"/>
  <c r="B143" i="10"/>
  <c r="A143" i="10"/>
  <c r="U142" i="10" a="1"/>
  <c r="U142" i="10" s="1"/>
  <c r="T142" i="10"/>
  <c r="R142" i="10"/>
  <c r="P142" i="10"/>
  <c r="N142" i="10"/>
  <c r="F142" i="10"/>
  <c r="D142" i="10"/>
  <c r="B142" i="10"/>
  <c r="A142" i="10"/>
  <c r="U141" i="10" a="1"/>
  <c r="U141" i="10" s="1"/>
  <c r="T141" i="10"/>
  <c r="R141" i="10"/>
  <c r="P141" i="10"/>
  <c r="N141" i="10"/>
  <c r="F141" i="10"/>
  <c r="D141" i="10"/>
  <c r="C141" i="10"/>
  <c r="B141" i="10"/>
  <c r="A141" i="10"/>
  <c r="U140" i="10" a="1"/>
  <c r="U140" i="10" s="1"/>
  <c r="T140" i="10"/>
  <c r="R140" i="10"/>
  <c r="P140" i="10"/>
  <c r="N140" i="10"/>
  <c r="F140" i="10"/>
  <c r="D140" i="10"/>
  <c r="C140" i="10"/>
  <c r="B140" i="10"/>
  <c r="A140" i="10"/>
  <c r="U139" i="10" a="1"/>
  <c r="U139" i="10" s="1"/>
  <c r="T139" i="10"/>
  <c r="R139" i="10"/>
  <c r="P139" i="10"/>
  <c r="N139" i="10"/>
  <c r="F139" i="10"/>
  <c r="D139" i="10"/>
  <c r="C139" i="10"/>
  <c r="B139" i="10"/>
  <c r="A139" i="10"/>
  <c r="U138" i="10" a="1"/>
  <c r="U138" i="10" s="1"/>
  <c r="T138" i="10"/>
  <c r="R138" i="10"/>
  <c r="P138" i="10"/>
  <c r="N138" i="10"/>
  <c r="F138" i="10"/>
  <c r="D138" i="10"/>
  <c r="C138" i="10"/>
  <c r="B138" i="10"/>
  <c r="A138" i="10"/>
  <c r="U137" i="10" a="1"/>
  <c r="U137" i="10" s="1"/>
  <c r="T137" i="10"/>
  <c r="R137" i="10"/>
  <c r="P137" i="10"/>
  <c r="N137" i="10"/>
  <c r="F137" i="10"/>
  <c r="D137" i="10"/>
  <c r="C137" i="10"/>
  <c r="B137" i="10"/>
  <c r="A137" i="10"/>
  <c r="U136" i="10" a="1"/>
  <c r="U136" i="10" s="1"/>
  <c r="T136" i="10"/>
  <c r="R136" i="10"/>
  <c r="P136" i="10"/>
  <c r="N136" i="10"/>
  <c r="F136" i="10"/>
  <c r="D136" i="10"/>
  <c r="C136" i="10"/>
  <c r="B136" i="10"/>
  <c r="A136" i="10"/>
  <c r="U135" i="10" a="1"/>
  <c r="U135" i="10" s="1"/>
  <c r="T135" i="10"/>
  <c r="R135" i="10"/>
  <c r="P135" i="10"/>
  <c r="N135" i="10"/>
  <c r="F135" i="10"/>
  <c r="D135" i="10"/>
  <c r="C135" i="10"/>
  <c r="B135" i="10"/>
  <c r="A135" i="10"/>
  <c r="U134" i="10" a="1"/>
  <c r="U134" i="10" s="1"/>
  <c r="T134" i="10"/>
  <c r="R134" i="10"/>
  <c r="P134" i="10"/>
  <c r="N134" i="10"/>
  <c r="F134" i="10"/>
  <c r="D134" i="10"/>
  <c r="B134" i="10"/>
  <c r="A134" i="10"/>
  <c r="U133" i="10" a="1"/>
  <c r="U133" i="10" s="1"/>
  <c r="T133" i="10"/>
  <c r="R133" i="10"/>
  <c r="P133" i="10"/>
  <c r="N133" i="10"/>
  <c r="F133" i="10"/>
  <c r="D133" i="10"/>
  <c r="C133" i="10"/>
  <c r="B133" i="10"/>
  <c r="A133" i="10"/>
  <c r="U132" i="10" a="1"/>
  <c r="U132" i="10" s="1"/>
  <c r="T132" i="10"/>
  <c r="R132" i="10"/>
  <c r="P132" i="10"/>
  <c r="N132" i="10"/>
  <c r="F132" i="10"/>
  <c r="D132" i="10"/>
  <c r="C132" i="10"/>
  <c r="B132" i="10"/>
  <c r="A132" i="10"/>
  <c r="U131" i="10" a="1"/>
  <c r="U131" i="10" s="1"/>
  <c r="T131" i="10"/>
  <c r="R131" i="10"/>
  <c r="P131" i="10"/>
  <c r="N131" i="10"/>
  <c r="F131" i="10"/>
  <c r="D131" i="10"/>
  <c r="C131" i="10"/>
  <c r="B131" i="10"/>
  <c r="A131" i="10"/>
  <c r="U130" i="10" a="1"/>
  <c r="U130" i="10" s="1"/>
  <c r="T130" i="10"/>
  <c r="R130" i="10"/>
  <c r="P130" i="10"/>
  <c r="N130" i="10"/>
  <c r="F130" i="10"/>
  <c r="D130" i="10"/>
  <c r="C130" i="10"/>
  <c r="B130" i="10"/>
  <c r="A130" i="10"/>
  <c r="U129" i="10" a="1"/>
  <c r="U129" i="10" s="1"/>
  <c r="T129" i="10"/>
  <c r="R129" i="10"/>
  <c r="P129" i="10"/>
  <c r="N129" i="10"/>
  <c r="F129" i="10"/>
  <c r="D129" i="10"/>
  <c r="C129" i="10"/>
  <c r="B129" i="10"/>
  <c r="A129" i="10"/>
  <c r="U128" i="10" a="1"/>
  <c r="U128" i="10" s="1"/>
  <c r="T128" i="10"/>
  <c r="R128" i="10"/>
  <c r="P128" i="10"/>
  <c r="N128" i="10"/>
  <c r="F128" i="10"/>
  <c r="D128" i="10"/>
  <c r="C128" i="10"/>
  <c r="B128" i="10"/>
  <c r="A128" i="10"/>
  <c r="U127" i="10" a="1"/>
  <c r="U127" i="10" s="1"/>
  <c r="T127" i="10"/>
  <c r="R127" i="10"/>
  <c r="P127" i="10"/>
  <c r="N127" i="10"/>
  <c r="F127" i="10"/>
  <c r="D127" i="10"/>
  <c r="C127" i="10"/>
  <c r="B127" i="10"/>
  <c r="A127" i="10"/>
  <c r="U126" i="10" a="1"/>
  <c r="U126" i="10" s="1"/>
  <c r="T126" i="10"/>
  <c r="R126" i="10"/>
  <c r="P126" i="10"/>
  <c r="N126" i="10"/>
  <c r="F126" i="10"/>
  <c r="D126" i="10"/>
  <c r="B126" i="10"/>
  <c r="A126" i="10"/>
  <c r="U125" i="10" a="1"/>
  <c r="U125" i="10" s="1"/>
  <c r="T125" i="10"/>
  <c r="R125" i="10"/>
  <c r="P125" i="10"/>
  <c r="N125" i="10"/>
  <c r="F125" i="10"/>
  <c r="D125" i="10"/>
  <c r="C125" i="10"/>
  <c r="B125" i="10"/>
  <c r="A125" i="10"/>
  <c r="U124" i="10" a="1"/>
  <c r="U124" i="10" s="1"/>
  <c r="T124" i="10"/>
  <c r="R124" i="10"/>
  <c r="P124" i="10"/>
  <c r="N124" i="10"/>
  <c r="F124" i="10"/>
  <c r="D124" i="10"/>
  <c r="C124" i="10"/>
  <c r="B124" i="10"/>
  <c r="A124" i="10"/>
  <c r="U123" i="10" a="1"/>
  <c r="U123" i="10" s="1"/>
  <c r="T123" i="10"/>
  <c r="R123" i="10"/>
  <c r="P123" i="10"/>
  <c r="N123" i="10"/>
  <c r="F123" i="10"/>
  <c r="D123" i="10"/>
  <c r="C123" i="10"/>
  <c r="B123" i="10"/>
  <c r="A123" i="10"/>
  <c r="U122" i="10" a="1"/>
  <c r="U122" i="10" s="1"/>
  <c r="T122" i="10"/>
  <c r="R122" i="10"/>
  <c r="P122" i="10"/>
  <c r="N122" i="10"/>
  <c r="F122" i="10"/>
  <c r="D122" i="10"/>
  <c r="C122" i="10"/>
  <c r="B122" i="10"/>
  <c r="A122" i="10"/>
  <c r="U121" i="10" a="1"/>
  <c r="U121" i="10" s="1"/>
  <c r="T121" i="10"/>
  <c r="R121" i="10"/>
  <c r="P121" i="10"/>
  <c r="N121" i="10"/>
  <c r="F121" i="10"/>
  <c r="D121" i="10"/>
  <c r="C121" i="10"/>
  <c r="B121" i="10"/>
  <c r="A121" i="10"/>
  <c r="U120" i="10" a="1"/>
  <c r="U120" i="10" s="1"/>
  <c r="T120" i="10"/>
  <c r="R120" i="10"/>
  <c r="P120" i="10"/>
  <c r="N120" i="10"/>
  <c r="F120" i="10"/>
  <c r="D120" i="10"/>
  <c r="C120" i="10"/>
  <c r="B120" i="10"/>
  <c r="A120" i="10"/>
  <c r="U119" i="10" a="1"/>
  <c r="U119" i="10" s="1"/>
  <c r="T119" i="10"/>
  <c r="R119" i="10"/>
  <c r="P119" i="10"/>
  <c r="N119" i="10"/>
  <c r="F119" i="10"/>
  <c r="D119" i="10"/>
  <c r="C119" i="10"/>
  <c r="B119" i="10"/>
  <c r="A119" i="10"/>
  <c r="U118" i="10" a="1"/>
  <c r="U118" i="10" s="1"/>
  <c r="T118" i="10"/>
  <c r="R118" i="10"/>
  <c r="P118" i="10"/>
  <c r="N118" i="10"/>
  <c r="F118" i="10"/>
  <c r="D118" i="10"/>
  <c r="B118" i="10"/>
  <c r="A118" i="10"/>
  <c r="U117" i="10" a="1"/>
  <c r="U117" i="10" s="1"/>
  <c r="T117" i="10"/>
  <c r="R117" i="10"/>
  <c r="P117" i="10"/>
  <c r="N117" i="10"/>
  <c r="F117" i="10"/>
  <c r="D117" i="10"/>
  <c r="C117" i="10"/>
  <c r="B117" i="10"/>
  <c r="A117" i="10"/>
  <c r="U116" i="10" a="1"/>
  <c r="U116" i="10" s="1"/>
  <c r="T116" i="10"/>
  <c r="R116" i="10"/>
  <c r="P116" i="10"/>
  <c r="N116" i="10"/>
  <c r="F116" i="10"/>
  <c r="D116" i="10"/>
  <c r="C116" i="10"/>
  <c r="B116" i="10"/>
  <c r="A116" i="10"/>
  <c r="U115" i="10" a="1"/>
  <c r="U115" i="10" s="1"/>
  <c r="T115" i="10"/>
  <c r="R115" i="10"/>
  <c r="P115" i="10"/>
  <c r="N115" i="10"/>
  <c r="F115" i="10"/>
  <c r="D115" i="10"/>
  <c r="C115" i="10"/>
  <c r="B115" i="10"/>
  <c r="A115" i="10"/>
  <c r="U114" i="10" a="1"/>
  <c r="U114" i="10" s="1"/>
  <c r="T114" i="10"/>
  <c r="R114" i="10"/>
  <c r="P114" i="10"/>
  <c r="N114" i="10"/>
  <c r="F114" i="10"/>
  <c r="D114" i="10"/>
  <c r="C114" i="10"/>
  <c r="B114" i="10"/>
  <c r="A114" i="10"/>
  <c r="U113" i="10" a="1"/>
  <c r="U113" i="10" s="1"/>
  <c r="T113" i="10"/>
  <c r="R113" i="10"/>
  <c r="P113" i="10"/>
  <c r="N113" i="10"/>
  <c r="F113" i="10"/>
  <c r="D113" i="10"/>
  <c r="C113" i="10"/>
  <c r="B113" i="10"/>
  <c r="A113" i="10"/>
  <c r="U112" i="10" a="1"/>
  <c r="U112" i="10" s="1"/>
  <c r="T112" i="10"/>
  <c r="R112" i="10"/>
  <c r="P112" i="10"/>
  <c r="N112" i="10"/>
  <c r="F112" i="10"/>
  <c r="D112" i="10"/>
  <c r="C112" i="10"/>
  <c r="B112" i="10"/>
  <c r="A112" i="10"/>
  <c r="U111" i="10" a="1"/>
  <c r="U111" i="10" s="1"/>
  <c r="T111" i="10"/>
  <c r="R111" i="10"/>
  <c r="P111" i="10"/>
  <c r="N111" i="10"/>
  <c r="F111" i="10"/>
  <c r="D111" i="10"/>
  <c r="C111" i="10"/>
  <c r="B111" i="10"/>
  <c r="A111" i="10"/>
  <c r="U110" i="10" a="1"/>
  <c r="U110" i="10" s="1"/>
  <c r="T110" i="10"/>
  <c r="R110" i="10"/>
  <c r="P110" i="10"/>
  <c r="N110" i="10"/>
  <c r="F110" i="10"/>
  <c r="D110" i="10"/>
  <c r="B110" i="10"/>
  <c r="A110" i="10"/>
  <c r="U109" i="10" a="1"/>
  <c r="U109" i="10" s="1"/>
  <c r="T109" i="10"/>
  <c r="R109" i="10"/>
  <c r="P109" i="10"/>
  <c r="N109" i="10"/>
  <c r="F109" i="10"/>
  <c r="D109" i="10"/>
  <c r="C109" i="10"/>
  <c r="B109" i="10"/>
  <c r="A109" i="10"/>
  <c r="U108" i="10" a="1"/>
  <c r="U108" i="10" s="1"/>
  <c r="T108" i="10"/>
  <c r="R108" i="10"/>
  <c r="P108" i="10"/>
  <c r="N108" i="10"/>
  <c r="F108" i="10"/>
  <c r="D108" i="10"/>
  <c r="C108" i="10"/>
  <c r="B108" i="10"/>
  <c r="A108" i="10"/>
  <c r="U107" i="10" a="1"/>
  <c r="U107" i="10" s="1"/>
  <c r="T107" i="10"/>
  <c r="R107" i="10"/>
  <c r="P107" i="10"/>
  <c r="N107" i="10"/>
  <c r="F107" i="10"/>
  <c r="D107" i="10"/>
  <c r="C107" i="10"/>
  <c r="B107" i="10"/>
  <c r="A107" i="10"/>
  <c r="U106" i="10" a="1"/>
  <c r="U106" i="10" s="1"/>
  <c r="T106" i="10"/>
  <c r="R106" i="10"/>
  <c r="P106" i="10"/>
  <c r="N106" i="10"/>
  <c r="F106" i="10"/>
  <c r="D106" i="10"/>
  <c r="C106" i="10"/>
  <c r="B106" i="10"/>
  <c r="A106" i="10"/>
  <c r="U105" i="10" a="1"/>
  <c r="U105" i="10" s="1"/>
  <c r="T105" i="10"/>
  <c r="R105" i="10"/>
  <c r="P105" i="10"/>
  <c r="N105" i="10"/>
  <c r="F105" i="10"/>
  <c r="D105" i="10"/>
  <c r="C105" i="10"/>
  <c r="B105" i="10"/>
  <c r="A105" i="10"/>
  <c r="U104" i="10" a="1"/>
  <c r="U104" i="10" s="1"/>
  <c r="T104" i="10"/>
  <c r="R104" i="10"/>
  <c r="P104" i="10"/>
  <c r="N104" i="10"/>
  <c r="F104" i="10"/>
  <c r="D104" i="10"/>
  <c r="C104" i="10"/>
  <c r="B104" i="10"/>
  <c r="A104" i="10"/>
  <c r="U103" i="10" a="1"/>
  <c r="U103" i="10" s="1"/>
  <c r="T103" i="10"/>
  <c r="R103" i="10"/>
  <c r="P103" i="10"/>
  <c r="N103" i="10"/>
  <c r="F103" i="10"/>
  <c r="D103" i="10"/>
  <c r="C103" i="10"/>
  <c r="B103" i="10"/>
  <c r="A103" i="10"/>
  <c r="U102" i="10" a="1"/>
  <c r="U102" i="10" s="1"/>
  <c r="T102" i="10"/>
  <c r="R102" i="10"/>
  <c r="P102" i="10"/>
  <c r="N102" i="10"/>
  <c r="F102" i="10"/>
  <c r="D102" i="10"/>
  <c r="B102" i="10"/>
  <c r="A102" i="10"/>
  <c r="U101" i="10" a="1"/>
  <c r="U101" i="10" s="1"/>
  <c r="T101" i="10"/>
  <c r="R101" i="10"/>
  <c r="P101" i="10"/>
  <c r="N101" i="10"/>
  <c r="F101" i="10"/>
  <c r="D101" i="10"/>
  <c r="C101" i="10"/>
  <c r="B101" i="10"/>
  <c r="A101" i="10"/>
  <c r="U100" i="10" a="1"/>
  <c r="U100" i="10" s="1"/>
  <c r="T100" i="10"/>
  <c r="R100" i="10"/>
  <c r="P100" i="10"/>
  <c r="N100" i="10"/>
  <c r="F100" i="10"/>
  <c r="D100" i="10"/>
  <c r="C100" i="10"/>
  <c r="B100" i="10"/>
  <c r="A100" i="10"/>
  <c r="U99" i="10" a="1"/>
  <c r="U99" i="10" s="1"/>
  <c r="T99" i="10"/>
  <c r="R99" i="10"/>
  <c r="P99" i="10"/>
  <c r="N99" i="10"/>
  <c r="F99" i="10"/>
  <c r="D99" i="10"/>
  <c r="C99" i="10"/>
  <c r="B99" i="10"/>
  <c r="A99" i="10"/>
  <c r="U98" i="10" a="1"/>
  <c r="U98" i="10" s="1"/>
  <c r="T98" i="10"/>
  <c r="R98" i="10"/>
  <c r="P98" i="10"/>
  <c r="N98" i="10"/>
  <c r="F98" i="10"/>
  <c r="D98" i="10"/>
  <c r="C98" i="10"/>
  <c r="B98" i="10"/>
  <c r="A98" i="10"/>
  <c r="U97" i="10" a="1"/>
  <c r="U97" i="10" s="1"/>
  <c r="T97" i="10"/>
  <c r="R97" i="10"/>
  <c r="P97" i="10"/>
  <c r="N97" i="10"/>
  <c r="F97" i="10"/>
  <c r="D97" i="10"/>
  <c r="C97" i="10"/>
  <c r="B97" i="10"/>
  <c r="A97" i="10"/>
  <c r="U96" i="10" a="1"/>
  <c r="U96" i="10" s="1"/>
  <c r="T96" i="10"/>
  <c r="R96" i="10"/>
  <c r="P96" i="10"/>
  <c r="N96" i="10"/>
  <c r="F96" i="10"/>
  <c r="D96" i="10"/>
  <c r="C96" i="10"/>
  <c r="B96" i="10"/>
  <c r="A96" i="10"/>
  <c r="U95" i="10" a="1"/>
  <c r="U95" i="10" s="1"/>
  <c r="T95" i="10"/>
  <c r="R95" i="10"/>
  <c r="P95" i="10"/>
  <c r="N95" i="10"/>
  <c r="F95" i="10"/>
  <c r="D95" i="10"/>
  <c r="C95" i="10"/>
  <c r="B95" i="10"/>
  <c r="A95" i="10"/>
  <c r="U94" i="10" a="1"/>
  <c r="U94" i="10" s="1"/>
  <c r="T94" i="10"/>
  <c r="R94" i="10"/>
  <c r="P94" i="10"/>
  <c r="N94" i="10"/>
  <c r="F94" i="10"/>
  <c r="D94" i="10"/>
  <c r="B94" i="10"/>
  <c r="A94" i="10"/>
  <c r="U93" i="10" a="1"/>
  <c r="U93" i="10" s="1"/>
  <c r="T93" i="10"/>
  <c r="R93" i="10"/>
  <c r="P93" i="10"/>
  <c r="N93" i="10"/>
  <c r="F93" i="10"/>
  <c r="D93" i="10"/>
  <c r="C93" i="10"/>
  <c r="B93" i="10"/>
  <c r="A93" i="10"/>
  <c r="U92" i="10" a="1"/>
  <c r="U92" i="10" s="1"/>
  <c r="T92" i="10"/>
  <c r="R92" i="10"/>
  <c r="P92" i="10"/>
  <c r="N92" i="10"/>
  <c r="F92" i="10"/>
  <c r="D92" i="10"/>
  <c r="C92" i="10"/>
  <c r="B92" i="10"/>
  <c r="A92" i="10"/>
  <c r="U91" i="10" a="1"/>
  <c r="U91" i="10" s="1"/>
  <c r="T91" i="10"/>
  <c r="R91" i="10"/>
  <c r="P91" i="10"/>
  <c r="N91" i="10"/>
  <c r="F91" i="10"/>
  <c r="D91" i="10"/>
  <c r="C91" i="10"/>
  <c r="B91" i="10"/>
  <c r="A91" i="10"/>
  <c r="U90" i="10" a="1"/>
  <c r="U90" i="10" s="1"/>
  <c r="T90" i="10"/>
  <c r="R90" i="10"/>
  <c r="P90" i="10"/>
  <c r="N90" i="10"/>
  <c r="F90" i="10"/>
  <c r="D90" i="10"/>
  <c r="C90" i="10"/>
  <c r="B90" i="10"/>
  <c r="A90" i="10"/>
  <c r="U89" i="10" a="1"/>
  <c r="U89" i="10" s="1"/>
  <c r="T89" i="10"/>
  <c r="R89" i="10"/>
  <c r="P89" i="10"/>
  <c r="N89" i="10"/>
  <c r="F89" i="10"/>
  <c r="D89" i="10"/>
  <c r="C89" i="10"/>
  <c r="B89" i="10"/>
  <c r="A89" i="10"/>
  <c r="U88" i="10" a="1"/>
  <c r="U88" i="10" s="1"/>
  <c r="T88" i="10"/>
  <c r="R88" i="10"/>
  <c r="P88" i="10"/>
  <c r="N88" i="10"/>
  <c r="F88" i="10"/>
  <c r="D88" i="10"/>
  <c r="C88" i="10"/>
  <c r="B88" i="10"/>
  <c r="A88" i="10"/>
  <c r="U87" i="10" a="1"/>
  <c r="U87" i="10" s="1"/>
  <c r="T87" i="10"/>
  <c r="R87" i="10"/>
  <c r="P87" i="10"/>
  <c r="N87" i="10"/>
  <c r="F87" i="10"/>
  <c r="D87" i="10"/>
  <c r="C87" i="10"/>
  <c r="B87" i="10"/>
  <c r="A87" i="10"/>
  <c r="U86" i="10" a="1"/>
  <c r="U86" i="10" s="1"/>
  <c r="T86" i="10"/>
  <c r="R86" i="10"/>
  <c r="P86" i="10"/>
  <c r="N86" i="10"/>
  <c r="F86" i="10"/>
  <c r="D86" i="10"/>
  <c r="B86" i="10"/>
  <c r="A86" i="10"/>
  <c r="U85" i="10" a="1"/>
  <c r="U85" i="10" s="1"/>
  <c r="T85" i="10"/>
  <c r="R85" i="10"/>
  <c r="P85" i="10"/>
  <c r="N85" i="10"/>
  <c r="F85" i="10"/>
  <c r="D85" i="10"/>
  <c r="C85" i="10"/>
  <c r="B85" i="10"/>
  <c r="A85" i="10"/>
  <c r="U84" i="10" a="1"/>
  <c r="U84" i="10" s="1"/>
  <c r="T84" i="10"/>
  <c r="R84" i="10"/>
  <c r="P84" i="10"/>
  <c r="N84" i="10"/>
  <c r="F84" i="10"/>
  <c r="D84" i="10"/>
  <c r="C84" i="10"/>
  <c r="B84" i="10"/>
  <c r="A84" i="10"/>
  <c r="U83" i="10" a="1"/>
  <c r="U83" i="10" s="1"/>
  <c r="T83" i="10"/>
  <c r="R83" i="10"/>
  <c r="P83" i="10"/>
  <c r="N83" i="10"/>
  <c r="F83" i="10"/>
  <c r="D83" i="10"/>
  <c r="C83" i="10"/>
  <c r="B83" i="10"/>
  <c r="A83" i="10"/>
  <c r="U82" i="10" a="1"/>
  <c r="U82" i="10" s="1"/>
  <c r="T82" i="10"/>
  <c r="R82" i="10"/>
  <c r="P82" i="10"/>
  <c r="N82" i="10"/>
  <c r="F82" i="10"/>
  <c r="D82" i="10"/>
  <c r="C82" i="10"/>
  <c r="B82" i="10"/>
  <c r="A82" i="10"/>
  <c r="U81" i="10" a="1"/>
  <c r="U81" i="10" s="1"/>
  <c r="T81" i="10"/>
  <c r="R81" i="10"/>
  <c r="P81" i="10"/>
  <c r="N81" i="10"/>
  <c r="F81" i="10"/>
  <c r="D81" i="10"/>
  <c r="C81" i="10"/>
  <c r="B81" i="10"/>
  <c r="A81" i="10"/>
  <c r="U80" i="10" a="1"/>
  <c r="U80" i="10" s="1"/>
  <c r="T80" i="10"/>
  <c r="R80" i="10"/>
  <c r="P80" i="10"/>
  <c r="N80" i="10"/>
  <c r="F80" i="10"/>
  <c r="D80" i="10"/>
  <c r="C80" i="10"/>
  <c r="B80" i="10"/>
  <c r="A80" i="10"/>
  <c r="U79" i="10" a="1"/>
  <c r="U79" i="10" s="1"/>
  <c r="T79" i="10"/>
  <c r="R79" i="10"/>
  <c r="P79" i="10"/>
  <c r="N79" i="10"/>
  <c r="F79" i="10"/>
  <c r="D79" i="10"/>
  <c r="C79" i="10"/>
  <c r="B79" i="10"/>
  <c r="A79" i="10"/>
  <c r="U78" i="10" a="1"/>
  <c r="U78" i="10" s="1"/>
  <c r="T78" i="10"/>
  <c r="R78" i="10"/>
  <c r="P78" i="10"/>
  <c r="N78" i="10"/>
  <c r="F78" i="10"/>
  <c r="D78" i="10"/>
  <c r="B78" i="10"/>
  <c r="A78" i="10"/>
  <c r="U77" i="10" a="1"/>
  <c r="U77" i="10" s="1"/>
  <c r="T77" i="10"/>
  <c r="R77" i="10"/>
  <c r="P77" i="10"/>
  <c r="N77" i="10"/>
  <c r="F77" i="10"/>
  <c r="D77" i="10"/>
  <c r="C77" i="10"/>
  <c r="B77" i="10"/>
  <c r="A77" i="10"/>
  <c r="U76" i="10" a="1"/>
  <c r="U76" i="10" s="1"/>
  <c r="T76" i="10"/>
  <c r="R76" i="10"/>
  <c r="P76" i="10"/>
  <c r="N76" i="10"/>
  <c r="F76" i="10"/>
  <c r="D76" i="10"/>
  <c r="C76" i="10"/>
  <c r="B76" i="10"/>
  <c r="A76" i="10"/>
  <c r="U75" i="10" a="1"/>
  <c r="U75" i="10" s="1"/>
  <c r="T75" i="10"/>
  <c r="R75" i="10"/>
  <c r="P75" i="10"/>
  <c r="N75" i="10"/>
  <c r="F75" i="10"/>
  <c r="D75" i="10"/>
  <c r="C75" i="10"/>
  <c r="B75" i="10"/>
  <c r="A75" i="10"/>
  <c r="U74" i="10" a="1"/>
  <c r="U74" i="10" s="1"/>
  <c r="T74" i="10"/>
  <c r="R74" i="10"/>
  <c r="P74" i="10"/>
  <c r="N74" i="10"/>
  <c r="F74" i="10"/>
  <c r="D74" i="10"/>
  <c r="C74" i="10"/>
  <c r="B74" i="10"/>
  <c r="A74" i="10"/>
  <c r="U73" i="10" a="1"/>
  <c r="U73" i="10" s="1"/>
  <c r="T73" i="10"/>
  <c r="R73" i="10"/>
  <c r="P73" i="10"/>
  <c r="N73" i="10"/>
  <c r="F73" i="10"/>
  <c r="D73" i="10"/>
  <c r="C73" i="10"/>
  <c r="B73" i="10"/>
  <c r="A73" i="10"/>
  <c r="U72" i="10" a="1"/>
  <c r="U72" i="10" s="1"/>
  <c r="T72" i="10"/>
  <c r="R72" i="10"/>
  <c r="P72" i="10"/>
  <c r="N72" i="10"/>
  <c r="F72" i="10"/>
  <c r="D72" i="10"/>
  <c r="C72" i="10"/>
  <c r="B72" i="10"/>
  <c r="A72" i="10"/>
  <c r="U71" i="10" a="1"/>
  <c r="U71" i="10" s="1"/>
  <c r="T71" i="10"/>
  <c r="R71" i="10"/>
  <c r="P71" i="10"/>
  <c r="N71" i="10"/>
  <c r="F71" i="10"/>
  <c r="D71" i="10"/>
  <c r="C71" i="10"/>
  <c r="B71" i="10"/>
  <c r="A71" i="10"/>
  <c r="U70" i="10" a="1"/>
  <c r="U70" i="10" s="1"/>
  <c r="T70" i="10"/>
  <c r="R70" i="10"/>
  <c r="P70" i="10"/>
  <c r="N70" i="10"/>
  <c r="F70" i="10"/>
  <c r="D70" i="10"/>
  <c r="B70" i="10"/>
  <c r="A70" i="10"/>
  <c r="U69" i="10" a="1"/>
  <c r="U69" i="10" s="1"/>
  <c r="T69" i="10"/>
  <c r="R69" i="10"/>
  <c r="P69" i="10"/>
  <c r="N69" i="10"/>
  <c r="F69" i="10"/>
  <c r="D69" i="10"/>
  <c r="C69" i="10"/>
  <c r="B69" i="10"/>
  <c r="A69" i="10"/>
  <c r="U68" i="10" a="1"/>
  <c r="U68" i="10" s="1"/>
  <c r="T68" i="10"/>
  <c r="R68" i="10"/>
  <c r="P68" i="10"/>
  <c r="N68" i="10"/>
  <c r="F68" i="10"/>
  <c r="D68" i="10"/>
  <c r="C68" i="10"/>
  <c r="B68" i="10"/>
  <c r="A68" i="10"/>
  <c r="U67" i="10" a="1"/>
  <c r="U67" i="10" s="1"/>
  <c r="T67" i="10"/>
  <c r="R67" i="10"/>
  <c r="P67" i="10"/>
  <c r="N67" i="10"/>
  <c r="F67" i="10"/>
  <c r="D67" i="10"/>
  <c r="C67" i="10"/>
  <c r="B67" i="10"/>
  <c r="A67" i="10"/>
  <c r="U66" i="10" a="1"/>
  <c r="U66" i="10" s="1"/>
  <c r="T66" i="10"/>
  <c r="R66" i="10"/>
  <c r="P66" i="10"/>
  <c r="N66" i="10"/>
  <c r="F66" i="10"/>
  <c r="D66" i="10"/>
  <c r="C66" i="10"/>
  <c r="B66" i="10"/>
  <c r="A66" i="10"/>
  <c r="U65" i="10" a="1"/>
  <c r="U65" i="10" s="1"/>
  <c r="T65" i="10"/>
  <c r="R65" i="10"/>
  <c r="P65" i="10"/>
  <c r="N65" i="10"/>
  <c r="F65" i="10"/>
  <c r="D65" i="10"/>
  <c r="C65" i="10"/>
  <c r="B65" i="10"/>
  <c r="A65" i="10"/>
  <c r="U64" i="10" a="1"/>
  <c r="U64" i="10" s="1"/>
  <c r="T64" i="10"/>
  <c r="R64" i="10"/>
  <c r="P64" i="10"/>
  <c r="N64" i="10"/>
  <c r="F64" i="10"/>
  <c r="D64" i="10"/>
  <c r="C64" i="10"/>
  <c r="B64" i="10"/>
  <c r="A64" i="10"/>
  <c r="U63" i="10" a="1"/>
  <c r="U63" i="10" s="1"/>
  <c r="T63" i="10"/>
  <c r="R63" i="10"/>
  <c r="P63" i="10"/>
  <c r="N63" i="10"/>
  <c r="F63" i="10"/>
  <c r="D63" i="10"/>
  <c r="C63" i="10"/>
  <c r="B63" i="10"/>
  <c r="A63" i="10"/>
  <c r="U62" i="10" a="1"/>
  <c r="U62" i="10" s="1"/>
  <c r="T62" i="10"/>
  <c r="R62" i="10"/>
  <c r="P62" i="10"/>
  <c r="N62" i="10"/>
  <c r="F62" i="10"/>
  <c r="D62" i="10"/>
  <c r="B62" i="10"/>
  <c r="A62" i="10"/>
  <c r="U61" i="10" a="1"/>
  <c r="U61" i="10" s="1"/>
  <c r="T61" i="10"/>
  <c r="R61" i="10"/>
  <c r="P61" i="10"/>
  <c r="N61" i="10"/>
  <c r="F61" i="10"/>
  <c r="D61" i="10"/>
  <c r="C61" i="10"/>
  <c r="B61" i="10"/>
  <c r="A61" i="10"/>
  <c r="U60" i="10" a="1"/>
  <c r="U60" i="10" s="1"/>
  <c r="T60" i="10"/>
  <c r="R60" i="10"/>
  <c r="P60" i="10"/>
  <c r="N60" i="10"/>
  <c r="F60" i="10"/>
  <c r="D60" i="10"/>
  <c r="C60" i="10"/>
  <c r="B60" i="10"/>
  <c r="A60" i="10"/>
  <c r="U59" i="10" a="1"/>
  <c r="U59" i="10" s="1"/>
  <c r="T59" i="10"/>
  <c r="R59" i="10"/>
  <c r="P59" i="10"/>
  <c r="N59" i="10"/>
  <c r="F59" i="10"/>
  <c r="D59" i="10"/>
  <c r="C59" i="10"/>
  <c r="B59" i="10"/>
  <c r="A59" i="10"/>
  <c r="U58" i="10" a="1"/>
  <c r="U58" i="10" s="1"/>
  <c r="T58" i="10"/>
  <c r="R58" i="10"/>
  <c r="P58" i="10"/>
  <c r="N58" i="10"/>
  <c r="F58" i="10"/>
  <c r="D58" i="10"/>
  <c r="C58" i="10"/>
  <c r="B58" i="10"/>
  <c r="A58" i="10"/>
  <c r="U57" i="10" a="1"/>
  <c r="U57" i="10" s="1"/>
  <c r="T57" i="10"/>
  <c r="R57" i="10"/>
  <c r="P57" i="10"/>
  <c r="N57" i="10"/>
  <c r="F57" i="10"/>
  <c r="D57" i="10"/>
  <c r="C57" i="10"/>
  <c r="B57" i="10"/>
  <c r="A57" i="10"/>
  <c r="U56" i="10" a="1"/>
  <c r="U56" i="10" s="1"/>
  <c r="T56" i="10"/>
  <c r="R56" i="10"/>
  <c r="P56" i="10"/>
  <c r="N56" i="10"/>
  <c r="F56" i="10"/>
  <c r="D56" i="10"/>
  <c r="C56" i="10"/>
  <c r="B56" i="10"/>
  <c r="A56" i="10"/>
  <c r="U55" i="10" a="1"/>
  <c r="U55" i="10" s="1"/>
  <c r="T55" i="10"/>
  <c r="R55" i="10"/>
  <c r="P55" i="10"/>
  <c r="N55" i="10"/>
  <c r="F55" i="10"/>
  <c r="D55" i="10"/>
  <c r="C55" i="10"/>
  <c r="B55" i="10"/>
  <c r="A55" i="10"/>
  <c r="U54" i="10" a="1"/>
  <c r="U54" i="10" s="1"/>
  <c r="T54" i="10"/>
  <c r="R54" i="10"/>
  <c r="P54" i="10"/>
  <c r="N54" i="10"/>
  <c r="F54" i="10"/>
  <c r="D54" i="10"/>
  <c r="B54" i="10"/>
  <c r="A54" i="10"/>
  <c r="U53" i="10" a="1"/>
  <c r="U53" i="10" s="1"/>
  <c r="T53" i="10"/>
  <c r="R53" i="10"/>
  <c r="P53" i="10"/>
  <c r="N53" i="10"/>
  <c r="F53" i="10"/>
  <c r="D53" i="10"/>
  <c r="C53" i="10"/>
  <c r="B53" i="10"/>
  <c r="A53" i="10"/>
  <c r="U52" i="10" a="1"/>
  <c r="U52" i="10" s="1"/>
  <c r="T52" i="10"/>
  <c r="R52" i="10"/>
  <c r="P52" i="10"/>
  <c r="N52" i="10"/>
  <c r="F52" i="10"/>
  <c r="D52" i="10"/>
  <c r="C52" i="10"/>
  <c r="B52" i="10"/>
  <c r="A52" i="10"/>
  <c r="U51" i="10" a="1"/>
  <c r="U51" i="10" s="1"/>
  <c r="T51" i="10"/>
  <c r="R51" i="10"/>
  <c r="P51" i="10"/>
  <c r="N51" i="10"/>
  <c r="F51" i="10"/>
  <c r="D51" i="10"/>
  <c r="C51" i="10"/>
  <c r="B51" i="10"/>
  <c r="A51" i="10"/>
  <c r="U50" i="10" a="1"/>
  <c r="U50" i="10" s="1"/>
  <c r="T50" i="10"/>
  <c r="R50" i="10"/>
  <c r="P50" i="10"/>
  <c r="N50" i="10"/>
  <c r="F50" i="10"/>
  <c r="D50" i="10"/>
  <c r="C50" i="10"/>
  <c r="B50" i="10"/>
  <c r="A50" i="10"/>
  <c r="U49" i="10" a="1"/>
  <c r="U49" i="10" s="1"/>
  <c r="T49" i="10"/>
  <c r="R49" i="10"/>
  <c r="P49" i="10"/>
  <c r="N49" i="10"/>
  <c r="F49" i="10"/>
  <c r="D49" i="10"/>
  <c r="C49" i="10"/>
  <c r="B49" i="10"/>
  <c r="A49" i="10"/>
  <c r="U48" i="10" a="1"/>
  <c r="U48" i="10" s="1"/>
  <c r="T48" i="10"/>
  <c r="R48" i="10"/>
  <c r="P48" i="10"/>
  <c r="N48" i="10"/>
  <c r="F48" i="10"/>
  <c r="D48" i="10"/>
  <c r="C48" i="10"/>
  <c r="B48" i="10"/>
  <c r="A48" i="10"/>
  <c r="U47" i="10" a="1"/>
  <c r="U47" i="10" s="1"/>
  <c r="T47" i="10"/>
  <c r="R47" i="10"/>
  <c r="P47" i="10"/>
  <c r="N47" i="10"/>
  <c r="F47" i="10"/>
  <c r="D47" i="10"/>
  <c r="C47" i="10"/>
  <c r="B47" i="10"/>
  <c r="A47" i="10"/>
  <c r="U46" i="10" a="1"/>
  <c r="U46" i="10" s="1"/>
  <c r="T46" i="10"/>
  <c r="R46" i="10"/>
  <c r="P46" i="10"/>
  <c r="N46" i="10"/>
  <c r="F46" i="10"/>
  <c r="D46" i="10"/>
  <c r="B46" i="10"/>
  <c r="A46" i="10"/>
  <c r="U45" i="10" a="1"/>
  <c r="U45" i="10" s="1"/>
  <c r="T45" i="10"/>
  <c r="R45" i="10"/>
  <c r="P45" i="10"/>
  <c r="N45" i="10"/>
  <c r="F45" i="10"/>
  <c r="D45" i="10"/>
  <c r="C45" i="10"/>
  <c r="B45" i="10"/>
  <c r="A45" i="10"/>
  <c r="U44" i="10" a="1"/>
  <c r="U44" i="10" s="1"/>
  <c r="T44" i="10"/>
  <c r="R44" i="10"/>
  <c r="P44" i="10"/>
  <c r="N44" i="10"/>
  <c r="F44" i="10"/>
  <c r="D44" i="10"/>
  <c r="C44" i="10"/>
  <c r="B44" i="10"/>
  <c r="A44" i="10"/>
  <c r="U43" i="10" a="1"/>
  <c r="U43" i="10" s="1"/>
  <c r="T43" i="10"/>
  <c r="R43" i="10"/>
  <c r="P43" i="10"/>
  <c r="N43" i="10"/>
  <c r="F43" i="10"/>
  <c r="D43" i="10"/>
  <c r="C43" i="10"/>
  <c r="B43" i="10"/>
  <c r="A43" i="10"/>
  <c r="U42" i="10" a="1"/>
  <c r="U42" i="10" s="1"/>
  <c r="T42" i="10"/>
  <c r="R42" i="10"/>
  <c r="P42" i="10"/>
  <c r="N42" i="10"/>
  <c r="F42" i="10"/>
  <c r="D42" i="10"/>
  <c r="C42" i="10"/>
  <c r="B42" i="10"/>
  <c r="A42" i="10"/>
  <c r="U41" i="10" a="1"/>
  <c r="U41" i="10" s="1"/>
  <c r="T41" i="10"/>
  <c r="R41" i="10"/>
  <c r="P41" i="10"/>
  <c r="N41" i="10"/>
  <c r="F41" i="10"/>
  <c r="D41" i="10"/>
  <c r="C41" i="10"/>
  <c r="B41" i="10"/>
  <c r="A41" i="10"/>
  <c r="U40" i="10" a="1"/>
  <c r="U40" i="10" s="1"/>
  <c r="T40" i="10"/>
  <c r="R40" i="10"/>
  <c r="P40" i="10"/>
  <c r="N40" i="10"/>
  <c r="F40" i="10"/>
  <c r="D40" i="10"/>
  <c r="C40" i="10"/>
  <c r="B40" i="10"/>
  <c r="A40" i="10"/>
  <c r="U39" i="10" a="1"/>
  <c r="U39" i="10" s="1"/>
  <c r="T39" i="10"/>
  <c r="R39" i="10"/>
  <c r="P39" i="10"/>
  <c r="N39" i="10"/>
  <c r="F39" i="10"/>
  <c r="D39" i="10"/>
  <c r="C39" i="10"/>
  <c r="B39" i="10"/>
  <c r="A39" i="10"/>
  <c r="U38" i="10" a="1"/>
  <c r="U38" i="10" s="1"/>
  <c r="T38" i="10"/>
  <c r="R38" i="10"/>
  <c r="P38" i="10"/>
  <c r="N38" i="10"/>
  <c r="F38" i="10"/>
  <c r="D38" i="10"/>
  <c r="B38" i="10"/>
  <c r="A38" i="10"/>
  <c r="U37" i="10" a="1"/>
  <c r="U37" i="10" s="1"/>
  <c r="T37" i="10"/>
  <c r="R37" i="10"/>
  <c r="P37" i="10"/>
  <c r="N37" i="10"/>
  <c r="F37" i="10"/>
  <c r="D37" i="10"/>
  <c r="C37" i="10"/>
  <c r="B37" i="10"/>
  <c r="A37" i="10"/>
  <c r="U36" i="10" a="1"/>
  <c r="U36" i="10" s="1"/>
  <c r="T36" i="10"/>
  <c r="R36" i="10"/>
  <c r="P36" i="10"/>
  <c r="N36" i="10"/>
  <c r="F36" i="10"/>
  <c r="D36" i="10"/>
  <c r="C36" i="10"/>
  <c r="B36" i="10"/>
  <c r="A36" i="10"/>
  <c r="U35" i="10" a="1"/>
  <c r="U35" i="10" s="1"/>
  <c r="T35" i="10"/>
  <c r="R35" i="10"/>
  <c r="P35" i="10"/>
  <c r="N35" i="10"/>
  <c r="F35" i="10"/>
  <c r="D35" i="10"/>
  <c r="C35" i="10"/>
  <c r="B35" i="10"/>
  <c r="A35" i="10"/>
  <c r="U34" i="10" a="1"/>
  <c r="U34" i="10" s="1"/>
  <c r="T34" i="10"/>
  <c r="R34" i="10"/>
  <c r="P34" i="10"/>
  <c r="N34" i="10"/>
  <c r="F34" i="10"/>
  <c r="D34" i="10"/>
  <c r="C34" i="10"/>
  <c r="B34" i="10"/>
  <c r="A34" i="10"/>
  <c r="U33" i="10" a="1"/>
  <c r="U33" i="10" s="1"/>
  <c r="T33" i="10"/>
  <c r="R33" i="10"/>
  <c r="P33" i="10"/>
  <c r="N33" i="10"/>
  <c r="F33" i="10"/>
  <c r="D33" i="10"/>
  <c r="C33" i="10"/>
  <c r="B33" i="10"/>
  <c r="A33" i="10"/>
  <c r="U32" i="10" a="1"/>
  <c r="U32" i="10" s="1"/>
  <c r="T32" i="10"/>
  <c r="R32" i="10"/>
  <c r="P32" i="10"/>
  <c r="N32" i="10"/>
  <c r="F32" i="10"/>
  <c r="D32" i="10"/>
  <c r="C32" i="10"/>
  <c r="B32" i="10"/>
  <c r="A32" i="10"/>
  <c r="U31" i="10" a="1"/>
  <c r="U31" i="10" s="1"/>
  <c r="T31" i="10"/>
  <c r="R31" i="10"/>
  <c r="P31" i="10"/>
  <c r="N31" i="10"/>
  <c r="F31" i="10"/>
  <c r="D31" i="10"/>
  <c r="C31" i="10"/>
  <c r="B31" i="10"/>
  <c r="A31" i="10"/>
  <c r="U30" i="10" a="1"/>
  <c r="U30" i="10" s="1"/>
  <c r="T30" i="10"/>
  <c r="R30" i="10"/>
  <c r="P30" i="10"/>
  <c r="N30" i="10"/>
  <c r="F30" i="10"/>
  <c r="D30" i="10"/>
  <c r="B30" i="10"/>
  <c r="A30" i="10"/>
  <c r="U29" i="10" a="1"/>
  <c r="U29" i="10" s="1"/>
  <c r="T29" i="10"/>
  <c r="R29" i="10"/>
  <c r="P29" i="10"/>
  <c r="N29" i="10"/>
  <c r="F29" i="10"/>
  <c r="D29" i="10"/>
  <c r="C29" i="10"/>
  <c r="B29" i="10"/>
  <c r="A29" i="10"/>
  <c r="U28" i="10" a="1"/>
  <c r="U28" i="10" s="1"/>
  <c r="T28" i="10"/>
  <c r="R28" i="10"/>
  <c r="P28" i="10"/>
  <c r="N28" i="10"/>
  <c r="F28" i="10"/>
  <c r="D28" i="10"/>
  <c r="C28" i="10"/>
  <c r="B28" i="10"/>
  <c r="A28" i="10"/>
  <c r="U27" i="10" a="1"/>
  <c r="U27" i="10" s="1"/>
  <c r="T27" i="10"/>
  <c r="R27" i="10"/>
  <c r="P27" i="10"/>
  <c r="N27" i="10"/>
  <c r="F27" i="10"/>
  <c r="D27" i="10"/>
  <c r="C27" i="10"/>
  <c r="B27" i="10"/>
  <c r="A27" i="10"/>
  <c r="U26" i="10" a="1"/>
  <c r="U26" i="10" s="1"/>
  <c r="T26" i="10"/>
  <c r="R26" i="10"/>
  <c r="P26" i="10"/>
  <c r="N26" i="10"/>
  <c r="F26" i="10"/>
  <c r="D26" i="10"/>
  <c r="C26" i="10"/>
  <c r="B26" i="10"/>
  <c r="A26" i="10"/>
  <c r="U25" i="10" a="1"/>
  <c r="U25" i="10" s="1"/>
  <c r="T25" i="10"/>
  <c r="R25" i="10"/>
  <c r="P25" i="10"/>
  <c r="N25" i="10"/>
  <c r="F25" i="10"/>
  <c r="D25" i="10"/>
  <c r="C25" i="10"/>
  <c r="B25" i="10"/>
  <c r="A25" i="10"/>
  <c r="U24" i="10" a="1"/>
  <c r="U24" i="10" s="1"/>
  <c r="T24" i="10"/>
  <c r="R24" i="10"/>
  <c r="P24" i="10"/>
  <c r="N24" i="10"/>
  <c r="F24" i="10"/>
  <c r="D24" i="10"/>
  <c r="C24" i="10"/>
  <c r="B24" i="10"/>
  <c r="A24" i="10"/>
  <c r="U23" i="10" a="1"/>
  <c r="U23" i="10" s="1"/>
  <c r="T23" i="10"/>
  <c r="R23" i="10"/>
  <c r="P23" i="10"/>
  <c r="N23" i="10"/>
  <c r="F23" i="10"/>
  <c r="D23" i="10"/>
  <c r="C23" i="10"/>
  <c r="B23" i="10"/>
  <c r="A23" i="10"/>
  <c r="U22" i="10" a="1"/>
  <c r="U22" i="10" s="1"/>
  <c r="T22" i="10"/>
  <c r="R22" i="10"/>
  <c r="P22" i="10"/>
  <c r="N22" i="10"/>
  <c r="F22" i="10"/>
  <c r="D22" i="10"/>
  <c r="B22" i="10"/>
  <c r="A22" i="10"/>
  <c r="U21" i="10" a="1"/>
  <c r="U21" i="10" s="1"/>
  <c r="T21" i="10"/>
  <c r="R21" i="10"/>
  <c r="P21" i="10"/>
  <c r="N21" i="10"/>
  <c r="F21" i="10"/>
  <c r="D21" i="10"/>
  <c r="C21" i="10"/>
  <c r="B21" i="10"/>
  <c r="A21" i="10"/>
  <c r="U20" i="10" a="1"/>
  <c r="U20" i="10" s="1"/>
  <c r="T20" i="10"/>
  <c r="R20" i="10"/>
  <c r="P20" i="10"/>
  <c r="N20" i="10"/>
  <c r="F20" i="10"/>
  <c r="D20" i="10"/>
  <c r="C20" i="10"/>
  <c r="B20" i="10"/>
  <c r="A20" i="10"/>
  <c r="U19" i="10" a="1"/>
  <c r="U19" i="10" s="1"/>
  <c r="T19" i="10"/>
  <c r="R19" i="10"/>
  <c r="P19" i="10"/>
  <c r="N19" i="10"/>
  <c r="F19" i="10"/>
  <c r="D19" i="10"/>
  <c r="C19" i="10"/>
  <c r="B19" i="10"/>
  <c r="A19" i="10"/>
  <c r="U18" i="10" a="1"/>
  <c r="U18" i="10" s="1"/>
  <c r="T18" i="10"/>
  <c r="R18" i="10"/>
  <c r="P18" i="10"/>
  <c r="N18" i="10"/>
  <c r="F18" i="10"/>
  <c r="D18" i="10"/>
  <c r="C18" i="10"/>
  <c r="B18" i="10"/>
  <c r="A18" i="10"/>
  <c r="U17" i="10" a="1"/>
  <c r="U17" i="10" s="1"/>
  <c r="T17" i="10"/>
  <c r="R17" i="10"/>
  <c r="P17" i="10"/>
  <c r="N17" i="10"/>
  <c r="F17" i="10"/>
  <c r="D17" i="10"/>
  <c r="C17" i="10"/>
  <c r="B17" i="10"/>
  <c r="A17" i="10"/>
  <c r="U16" i="10" a="1"/>
  <c r="U16" i="10" s="1"/>
  <c r="T16" i="10"/>
  <c r="R16" i="10"/>
  <c r="P16" i="10"/>
  <c r="N16" i="10"/>
  <c r="F16" i="10"/>
  <c r="D16" i="10"/>
  <c r="C16" i="10"/>
  <c r="B16" i="10"/>
  <c r="A16" i="10"/>
  <c r="U15" i="10" a="1"/>
  <c r="U15" i="10" s="1"/>
  <c r="T15" i="10"/>
  <c r="R15" i="10"/>
  <c r="P15" i="10"/>
  <c r="N15" i="10"/>
  <c r="F15" i="10"/>
  <c r="D15" i="10"/>
  <c r="C15" i="10"/>
  <c r="B15" i="10"/>
  <c r="A15" i="10"/>
  <c r="U14" i="10" a="1"/>
  <c r="U14" i="10" s="1"/>
  <c r="T14" i="10"/>
  <c r="R14" i="10"/>
  <c r="P14" i="10"/>
  <c r="N14" i="10"/>
  <c r="F14" i="10"/>
  <c r="D14" i="10"/>
  <c r="B14" i="10"/>
  <c r="A14" i="10"/>
  <c r="U13" i="10" a="1"/>
  <c r="U13" i="10" s="1"/>
  <c r="T13" i="10"/>
  <c r="R13" i="10"/>
  <c r="P13" i="10"/>
  <c r="N13" i="10"/>
  <c r="F13" i="10"/>
  <c r="D13" i="10"/>
  <c r="C13" i="10"/>
  <c r="B13" i="10"/>
  <c r="A13" i="10"/>
  <c r="U12" i="10" a="1"/>
  <c r="U12" i="10" s="1"/>
  <c r="T12" i="10"/>
  <c r="R12" i="10"/>
  <c r="P12" i="10"/>
  <c r="N12" i="10"/>
  <c r="F12" i="10"/>
  <c r="D12" i="10"/>
  <c r="C12" i="10"/>
  <c r="B12" i="10"/>
  <c r="A12" i="10"/>
  <c r="U11" i="10" a="1"/>
  <c r="U11" i="10" s="1"/>
  <c r="T11" i="10"/>
  <c r="R11" i="10"/>
  <c r="P11" i="10"/>
  <c r="N11" i="10"/>
  <c r="F11" i="10"/>
  <c r="D11" i="10"/>
  <c r="B11" i="10"/>
  <c r="A11" i="10"/>
  <c r="U10" i="10" a="1"/>
  <c r="U10" i="10" s="1"/>
  <c r="T10" i="10"/>
  <c r="R10" i="10"/>
  <c r="P10" i="10"/>
  <c r="N10" i="10"/>
  <c r="F10" i="10"/>
  <c r="D10" i="10"/>
  <c r="B10" i="10"/>
  <c r="A10" i="10"/>
  <c r="F9" i="10"/>
  <c r="D9" i="10"/>
  <c r="B9" i="10"/>
  <c r="A9" i="10"/>
  <c r="T8" i="10"/>
  <c r="R8" i="10"/>
  <c r="P8" i="10"/>
  <c r="N8" i="10"/>
  <c r="F8" i="10"/>
  <c r="D8" i="10"/>
  <c r="B8" i="10"/>
  <c r="A8" i="10"/>
  <c r="F7" i="10"/>
  <c r="D7" i="10"/>
  <c r="B7" i="10"/>
  <c r="A7" i="10"/>
  <c r="F6" i="10"/>
  <c r="D6" i="10"/>
  <c r="B6" i="10"/>
  <c r="A6" i="10"/>
  <c r="K206" i="9"/>
  <c r="J206" i="9"/>
  <c r="I206" i="9"/>
  <c r="H206" i="9"/>
  <c r="G206" i="9"/>
  <c r="U205" i="9" a="1"/>
  <c r="U205" i="9" s="1"/>
  <c r="T205" i="9"/>
  <c r="R205" i="9"/>
  <c r="P205" i="9"/>
  <c r="N205" i="9"/>
  <c r="F205" i="9"/>
  <c r="D205" i="9"/>
  <c r="C205" i="9"/>
  <c r="B205" i="9"/>
  <c r="A205" i="9"/>
  <c r="U204" i="9" a="1"/>
  <c r="U204" i="9" s="1"/>
  <c r="T204" i="9"/>
  <c r="R204" i="9"/>
  <c r="P204" i="9"/>
  <c r="N204" i="9"/>
  <c r="F204" i="9"/>
  <c r="D204" i="9"/>
  <c r="C204" i="9"/>
  <c r="B204" i="9"/>
  <c r="A204" i="9"/>
  <c r="U203" i="9" a="1"/>
  <c r="U203" i="9" s="1"/>
  <c r="T203" i="9"/>
  <c r="R203" i="9"/>
  <c r="P203" i="9"/>
  <c r="N203" i="9"/>
  <c r="F203" i="9"/>
  <c r="D203" i="9"/>
  <c r="C203" i="9"/>
  <c r="B203" i="9"/>
  <c r="A203" i="9"/>
  <c r="U202" i="9" a="1"/>
  <c r="U202" i="9" s="1"/>
  <c r="T202" i="9"/>
  <c r="R202" i="9"/>
  <c r="P202" i="9"/>
  <c r="N202" i="9"/>
  <c r="F202" i="9"/>
  <c r="D202" i="9"/>
  <c r="C202" i="9"/>
  <c r="B202" i="9"/>
  <c r="A202" i="9"/>
  <c r="U201" i="9" a="1"/>
  <c r="U201" i="9" s="1"/>
  <c r="T201" i="9"/>
  <c r="R201" i="9"/>
  <c r="P201" i="9"/>
  <c r="N201" i="9"/>
  <c r="F201" i="9"/>
  <c r="D201" i="9"/>
  <c r="C201" i="9"/>
  <c r="B201" i="9"/>
  <c r="A201" i="9"/>
  <c r="U200" i="9" a="1"/>
  <c r="U200" i="9" s="1"/>
  <c r="T200" i="9"/>
  <c r="R200" i="9"/>
  <c r="P200" i="9"/>
  <c r="N200" i="9"/>
  <c r="F200" i="9"/>
  <c r="D200" i="9"/>
  <c r="C200" i="9"/>
  <c r="B200" i="9"/>
  <c r="A200" i="9"/>
  <c r="U199" i="9" a="1"/>
  <c r="U199" i="9" s="1"/>
  <c r="T199" i="9"/>
  <c r="R199" i="9"/>
  <c r="P199" i="9"/>
  <c r="N199" i="9"/>
  <c r="F199" i="9"/>
  <c r="D199" i="9"/>
  <c r="C199" i="9"/>
  <c r="B199" i="9"/>
  <c r="A199" i="9"/>
  <c r="U198" i="9" a="1"/>
  <c r="U198" i="9" s="1"/>
  <c r="T198" i="9"/>
  <c r="R198" i="9"/>
  <c r="P198" i="9"/>
  <c r="N198" i="9"/>
  <c r="F198" i="9"/>
  <c r="D198" i="9"/>
  <c r="B198" i="9"/>
  <c r="A198" i="9"/>
  <c r="U197" i="9" a="1"/>
  <c r="U197" i="9" s="1"/>
  <c r="T197" i="9"/>
  <c r="R197" i="9"/>
  <c r="P197" i="9"/>
  <c r="N197" i="9"/>
  <c r="F197" i="9"/>
  <c r="D197" i="9"/>
  <c r="C197" i="9"/>
  <c r="B197" i="9"/>
  <c r="A197" i="9"/>
  <c r="U196" i="9" a="1"/>
  <c r="U196" i="9" s="1"/>
  <c r="T196" i="9"/>
  <c r="R196" i="9"/>
  <c r="P196" i="9"/>
  <c r="N196" i="9"/>
  <c r="F196" i="9"/>
  <c r="D196" i="9"/>
  <c r="C196" i="9"/>
  <c r="B196" i="9"/>
  <c r="A196" i="9"/>
  <c r="U195" i="9" a="1"/>
  <c r="U195" i="9" s="1"/>
  <c r="T195" i="9"/>
  <c r="R195" i="9"/>
  <c r="P195" i="9"/>
  <c r="N195" i="9"/>
  <c r="F195" i="9"/>
  <c r="D195" i="9"/>
  <c r="C195" i="9"/>
  <c r="B195" i="9"/>
  <c r="A195" i="9"/>
  <c r="U194" i="9" a="1"/>
  <c r="U194" i="9" s="1"/>
  <c r="T194" i="9"/>
  <c r="R194" i="9"/>
  <c r="P194" i="9"/>
  <c r="N194" i="9"/>
  <c r="F194" i="9"/>
  <c r="D194" i="9"/>
  <c r="C194" i="9"/>
  <c r="B194" i="9"/>
  <c r="A194" i="9"/>
  <c r="U193" i="9" a="1"/>
  <c r="U193" i="9" s="1"/>
  <c r="T193" i="9"/>
  <c r="R193" i="9"/>
  <c r="P193" i="9"/>
  <c r="N193" i="9"/>
  <c r="F193" i="9"/>
  <c r="D193" i="9"/>
  <c r="C193" i="9"/>
  <c r="B193" i="9"/>
  <c r="A193" i="9"/>
  <c r="U192" i="9" a="1"/>
  <c r="U192" i="9" s="1"/>
  <c r="T192" i="9"/>
  <c r="R192" i="9"/>
  <c r="P192" i="9"/>
  <c r="N192" i="9"/>
  <c r="F192" i="9"/>
  <c r="D192" i="9"/>
  <c r="C192" i="9"/>
  <c r="B192" i="9"/>
  <c r="A192" i="9"/>
  <c r="U191" i="9" a="1"/>
  <c r="U191" i="9" s="1"/>
  <c r="T191" i="9"/>
  <c r="R191" i="9"/>
  <c r="P191" i="9"/>
  <c r="N191" i="9"/>
  <c r="F191" i="9"/>
  <c r="D191" i="9"/>
  <c r="C191" i="9"/>
  <c r="B191" i="9"/>
  <c r="A191" i="9"/>
  <c r="U190" i="9" a="1"/>
  <c r="U190" i="9" s="1"/>
  <c r="T190" i="9"/>
  <c r="R190" i="9"/>
  <c r="P190" i="9"/>
  <c r="N190" i="9"/>
  <c r="F190" i="9"/>
  <c r="D190" i="9"/>
  <c r="B190" i="9"/>
  <c r="A190" i="9"/>
  <c r="U189" i="9" a="1"/>
  <c r="U189" i="9" s="1"/>
  <c r="T189" i="9"/>
  <c r="R189" i="9"/>
  <c r="P189" i="9"/>
  <c r="N189" i="9"/>
  <c r="F189" i="9"/>
  <c r="D189" i="9"/>
  <c r="C189" i="9"/>
  <c r="B189" i="9"/>
  <c r="A189" i="9"/>
  <c r="U188" i="9" a="1"/>
  <c r="U188" i="9" s="1"/>
  <c r="T188" i="9"/>
  <c r="R188" i="9"/>
  <c r="P188" i="9"/>
  <c r="N188" i="9"/>
  <c r="F188" i="9"/>
  <c r="D188" i="9"/>
  <c r="C188" i="9"/>
  <c r="B188" i="9"/>
  <c r="A188" i="9"/>
  <c r="U187" i="9" a="1"/>
  <c r="U187" i="9" s="1"/>
  <c r="T187" i="9"/>
  <c r="R187" i="9"/>
  <c r="P187" i="9"/>
  <c r="N187" i="9"/>
  <c r="F187" i="9"/>
  <c r="D187" i="9"/>
  <c r="C187" i="9"/>
  <c r="B187" i="9"/>
  <c r="A187" i="9"/>
  <c r="U186" i="9" a="1"/>
  <c r="U186" i="9" s="1"/>
  <c r="T186" i="9"/>
  <c r="R186" i="9"/>
  <c r="P186" i="9"/>
  <c r="N186" i="9"/>
  <c r="F186" i="9"/>
  <c r="D186" i="9"/>
  <c r="C186" i="9"/>
  <c r="B186" i="9"/>
  <c r="A186" i="9"/>
  <c r="U185" i="9" a="1"/>
  <c r="U185" i="9" s="1"/>
  <c r="T185" i="9"/>
  <c r="R185" i="9"/>
  <c r="P185" i="9"/>
  <c r="N185" i="9"/>
  <c r="F185" i="9"/>
  <c r="D185" i="9"/>
  <c r="C185" i="9"/>
  <c r="B185" i="9"/>
  <c r="A185" i="9"/>
  <c r="U184" i="9" a="1"/>
  <c r="U184" i="9" s="1"/>
  <c r="T184" i="9"/>
  <c r="R184" i="9"/>
  <c r="P184" i="9"/>
  <c r="N184" i="9"/>
  <c r="F184" i="9"/>
  <c r="D184" i="9"/>
  <c r="C184" i="9"/>
  <c r="B184" i="9"/>
  <c r="A184" i="9"/>
  <c r="U183" i="9" a="1"/>
  <c r="U183" i="9" s="1"/>
  <c r="T183" i="9"/>
  <c r="R183" i="9"/>
  <c r="P183" i="9"/>
  <c r="N183" i="9"/>
  <c r="F183" i="9"/>
  <c r="D183" i="9"/>
  <c r="C183" i="9"/>
  <c r="B183" i="9"/>
  <c r="A183" i="9"/>
  <c r="U182" i="9" a="1"/>
  <c r="U182" i="9" s="1"/>
  <c r="T182" i="9"/>
  <c r="R182" i="9"/>
  <c r="P182" i="9"/>
  <c r="N182" i="9"/>
  <c r="F182" i="9"/>
  <c r="D182" i="9"/>
  <c r="B182" i="9"/>
  <c r="A182" i="9"/>
  <c r="U181" i="9" a="1"/>
  <c r="U181" i="9" s="1"/>
  <c r="T181" i="9"/>
  <c r="R181" i="9"/>
  <c r="P181" i="9"/>
  <c r="N181" i="9"/>
  <c r="F181" i="9"/>
  <c r="D181" i="9"/>
  <c r="C181" i="9"/>
  <c r="B181" i="9"/>
  <c r="A181" i="9"/>
  <c r="U180" i="9" a="1"/>
  <c r="U180" i="9" s="1"/>
  <c r="T180" i="9"/>
  <c r="R180" i="9"/>
  <c r="P180" i="9"/>
  <c r="N180" i="9"/>
  <c r="F180" i="9"/>
  <c r="D180" i="9"/>
  <c r="C180" i="9"/>
  <c r="B180" i="9"/>
  <c r="A180" i="9"/>
  <c r="U179" i="9" a="1"/>
  <c r="U179" i="9" s="1"/>
  <c r="T179" i="9"/>
  <c r="R179" i="9"/>
  <c r="P179" i="9"/>
  <c r="N179" i="9"/>
  <c r="F179" i="9"/>
  <c r="D179" i="9"/>
  <c r="C179" i="9"/>
  <c r="B179" i="9"/>
  <c r="A179" i="9"/>
  <c r="U178" i="9" a="1"/>
  <c r="U178" i="9" s="1"/>
  <c r="T178" i="9"/>
  <c r="R178" i="9"/>
  <c r="P178" i="9"/>
  <c r="N178" i="9"/>
  <c r="F178" i="9"/>
  <c r="D178" i="9"/>
  <c r="C178" i="9"/>
  <c r="B178" i="9"/>
  <c r="A178" i="9"/>
  <c r="U177" i="9" a="1"/>
  <c r="U177" i="9" s="1"/>
  <c r="T177" i="9"/>
  <c r="R177" i="9"/>
  <c r="P177" i="9"/>
  <c r="N177" i="9"/>
  <c r="F177" i="9"/>
  <c r="D177" i="9"/>
  <c r="C177" i="9"/>
  <c r="B177" i="9"/>
  <c r="A177" i="9"/>
  <c r="U176" i="9" a="1"/>
  <c r="U176" i="9" s="1"/>
  <c r="T176" i="9"/>
  <c r="R176" i="9"/>
  <c r="P176" i="9"/>
  <c r="N176" i="9"/>
  <c r="F176" i="9"/>
  <c r="D176" i="9"/>
  <c r="C176" i="9"/>
  <c r="B176" i="9"/>
  <c r="A176" i="9"/>
  <c r="U175" i="9" a="1"/>
  <c r="U175" i="9" s="1"/>
  <c r="T175" i="9"/>
  <c r="R175" i="9"/>
  <c r="P175" i="9"/>
  <c r="N175" i="9"/>
  <c r="F175" i="9"/>
  <c r="D175" i="9"/>
  <c r="C175" i="9"/>
  <c r="B175" i="9"/>
  <c r="A175" i="9"/>
  <c r="U174" i="9" a="1"/>
  <c r="U174" i="9" s="1"/>
  <c r="T174" i="9"/>
  <c r="R174" i="9"/>
  <c r="P174" i="9"/>
  <c r="N174" i="9"/>
  <c r="F174" i="9"/>
  <c r="D174" i="9"/>
  <c r="B174" i="9"/>
  <c r="A174" i="9"/>
  <c r="U173" i="9" a="1"/>
  <c r="U173" i="9" s="1"/>
  <c r="T173" i="9"/>
  <c r="R173" i="9"/>
  <c r="P173" i="9"/>
  <c r="N173" i="9"/>
  <c r="F173" i="9"/>
  <c r="D173" i="9"/>
  <c r="C173" i="9"/>
  <c r="B173" i="9"/>
  <c r="A173" i="9"/>
  <c r="U172" i="9" a="1"/>
  <c r="U172" i="9" s="1"/>
  <c r="T172" i="9"/>
  <c r="R172" i="9"/>
  <c r="P172" i="9"/>
  <c r="N172" i="9"/>
  <c r="F172" i="9"/>
  <c r="D172" i="9"/>
  <c r="C172" i="9"/>
  <c r="B172" i="9"/>
  <c r="A172" i="9"/>
  <c r="U171" i="9" a="1"/>
  <c r="U171" i="9" s="1"/>
  <c r="T171" i="9"/>
  <c r="R171" i="9"/>
  <c r="P171" i="9"/>
  <c r="N171" i="9"/>
  <c r="F171" i="9"/>
  <c r="D171" i="9"/>
  <c r="C171" i="9"/>
  <c r="B171" i="9"/>
  <c r="A171" i="9"/>
  <c r="U170" i="9" a="1"/>
  <c r="U170" i="9" s="1"/>
  <c r="T170" i="9"/>
  <c r="R170" i="9"/>
  <c r="P170" i="9"/>
  <c r="N170" i="9"/>
  <c r="F170" i="9"/>
  <c r="D170" i="9"/>
  <c r="C170" i="9"/>
  <c r="B170" i="9"/>
  <c r="A170" i="9"/>
  <c r="U169" i="9" a="1"/>
  <c r="U169" i="9" s="1"/>
  <c r="T169" i="9"/>
  <c r="R169" i="9"/>
  <c r="P169" i="9"/>
  <c r="N169" i="9"/>
  <c r="F169" i="9"/>
  <c r="D169" i="9"/>
  <c r="C169" i="9"/>
  <c r="B169" i="9"/>
  <c r="A169" i="9"/>
  <c r="U168" i="9" a="1"/>
  <c r="U168" i="9" s="1"/>
  <c r="T168" i="9"/>
  <c r="R168" i="9"/>
  <c r="P168" i="9"/>
  <c r="N168" i="9"/>
  <c r="F168" i="9"/>
  <c r="D168" i="9"/>
  <c r="C168" i="9"/>
  <c r="B168" i="9"/>
  <c r="A168" i="9"/>
  <c r="U167" i="9" a="1"/>
  <c r="U167" i="9" s="1"/>
  <c r="T167" i="9"/>
  <c r="R167" i="9"/>
  <c r="P167" i="9"/>
  <c r="N167" i="9"/>
  <c r="F167" i="9"/>
  <c r="D167" i="9"/>
  <c r="C167" i="9"/>
  <c r="B167" i="9"/>
  <c r="A167" i="9"/>
  <c r="U166" i="9" a="1"/>
  <c r="U166" i="9" s="1"/>
  <c r="T166" i="9"/>
  <c r="R166" i="9"/>
  <c r="P166" i="9"/>
  <c r="N166" i="9"/>
  <c r="F166" i="9"/>
  <c r="D166" i="9"/>
  <c r="B166" i="9"/>
  <c r="A166" i="9"/>
  <c r="U165" i="9" a="1"/>
  <c r="U165" i="9" s="1"/>
  <c r="T165" i="9"/>
  <c r="R165" i="9"/>
  <c r="P165" i="9"/>
  <c r="N165" i="9"/>
  <c r="F165" i="9"/>
  <c r="D165" i="9"/>
  <c r="C165" i="9"/>
  <c r="B165" i="9"/>
  <c r="A165" i="9"/>
  <c r="U164" i="9" a="1"/>
  <c r="U164" i="9" s="1"/>
  <c r="T164" i="9"/>
  <c r="R164" i="9"/>
  <c r="P164" i="9"/>
  <c r="N164" i="9"/>
  <c r="F164" i="9"/>
  <c r="D164" i="9"/>
  <c r="C164" i="9"/>
  <c r="B164" i="9"/>
  <c r="A164" i="9"/>
  <c r="U163" i="9" a="1"/>
  <c r="U163" i="9" s="1"/>
  <c r="T163" i="9"/>
  <c r="R163" i="9"/>
  <c r="P163" i="9"/>
  <c r="N163" i="9"/>
  <c r="F163" i="9"/>
  <c r="D163" i="9"/>
  <c r="C163" i="9"/>
  <c r="B163" i="9"/>
  <c r="A163" i="9"/>
  <c r="U162" i="9" a="1"/>
  <c r="U162" i="9" s="1"/>
  <c r="T162" i="9"/>
  <c r="R162" i="9"/>
  <c r="P162" i="9"/>
  <c r="N162" i="9"/>
  <c r="F162" i="9"/>
  <c r="D162" i="9"/>
  <c r="C162" i="9"/>
  <c r="B162" i="9"/>
  <c r="A162" i="9"/>
  <c r="U161" i="9" a="1"/>
  <c r="U161" i="9" s="1"/>
  <c r="T161" i="9"/>
  <c r="R161" i="9"/>
  <c r="P161" i="9"/>
  <c r="N161" i="9"/>
  <c r="F161" i="9"/>
  <c r="D161" i="9"/>
  <c r="C161" i="9"/>
  <c r="B161" i="9"/>
  <c r="A161" i="9"/>
  <c r="U160" i="9" a="1"/>
  <c r="U160" i="9" s="1"/>
  <c r="T160" i="9"/>
  <c r="R160" i="9"/>
  <c r="P160" i="9"/>
  <c r="N160" i="9"/>
  <c r="F160" i="9"/>
  <c r="D160" i="9"/>
  <c r="C160" i="9"/>
  <c r="B160" i="9"/>
  <c r="A160" i="9"/>
  <c r="U159" i="9" a="1"/>
  <c r="U159" i="9" s="1"/>
  <c r="T159" i="9"/>
  <c r="R159" i="9"/>
  <c r="P159" i="9"/>
  <c r="N159" i="9"/>
  <c r="F159" i="9"/>
  <c r="D159" i="9"/>
  <c r="C159" i="9"/>
  <c r="B159" i="9"/>
  <c r="A159" i="9"/>
  <c r="U158" i="9" a="1"/>
  <c r="U158" i="9" s="1"/>
  <c r="T158" i="9"/>
  <c r="R158" i="9"/>
  <c r="P158" i="9"/>
  <c r="N158" i="9"/>
  <c r="F158" i="9"/>
  <c r="D158" i="9"/>
  <c r="B158" i="9"/>
  <c r="A158" i="9"/>
  <c r="U157" i="9" a="1"/>
  <c r="U157" i="9" s="1"/>
  <c r="T157" i="9"/>
  <c r="R157" i="9"/>
  <c r="P157" i="9"/>
  <c r="N157" i="9"/>
  <c r="F157" i="9"/>
  <c r="D157" i="9"/>
  <c r="C157" i="9"/>
  <c r="B157" i="9"/>
  <c r="A157" i="9"/>
  <c r="U156" i="9" a="1"/>
  <c r="U156" i="9" s="1"/>
  <c r="T156" i="9"/>
  <c r="R156" i="9"/>
  <c r="P156" i="9"/>
  <c r="N156" i="9"/>
  <c r="F156" i="9"/>
  <c r="D156" i="9"/>
  <c r="C156" i="9"/>
  <c r="B156" i="9"/>
  <c r="A156" i="9"/>
  <c r="U155" i="9" a="1"/>
  <c r="U155" i="9" s="1"/>
  <c r="T155" i="9"/>
  <c r="R155" i="9"/>
  <c r="P155" i="9"/>
  <c r="N155" i="9"/>
  <c r="F155" i="9"/>
  <c r="D155" i="9"/>
  <c r="C155" i="9"/>
  <c r="B155" i="9"/>
  <c r="A155" i="9"/>
  <c r="U154" i="9" a="1"/>
  <c r="U154" i="9" s="1"/>
  <c r="T154" i="9"/>
  <c r="R154" i="9"/>
  <c r="P154" i="9"/>
  <c r="N154" i="9"/>
  <c r="F154" i="9"/>
  <c r="D154" i="9"/>
  <c r="C154" i="9"/>
  <c r="B154" i="9"/>
  <c r="A154" i="9"/>
  <c r="U153" i="9" a="1"/>
  <c r="U153" i="9" s="1"/>
  <c r="T153" i="9"/>
  <c r="R153" i="9"/>
  <c r="P153" i="9"/>
  <c r="N153" i="9"/>
  <c r="F153" i="9"/>
  <c r="D153" i="9"/>
  <c r="C153" i="9"/>
  <c r="B153" i="9"/>
  <c r="A153" i="9"/>
  <c r="U152" i="9" a="1"/>
  <c r="U152" i="9" s="1"/>
  <c r="T152" i="9"/>
  <c r="R152" i="9"/>
  <c r="P152" i="9"/>
  <c r="N152" i="9"/>
  <c r="F152" i="9"/>
  <c r="D152" i="9"/>
  <c r="C152" i="9"/>
  <c r="B152" i="9"/>
  <c r="A152" i="9"/>
  <c r="U151" i="9" a="1"/>
  <c r="U151" i="9" s="1"/>
  <c r="T151" i="9"/>
  <c r="R151" i="9"/>
  <c r="P151" i="9"/>
  <c r="N151" i="9"/>
  <c r="F151" i="9"/>
  <c r="D151" i="9"/>
  <c r="C151" i="9"/>
  <c r="B151" i="9"/>
  <c r="A151" i="9"/>
  <c r="U150" i="9" a="1"/>
  <c r="U150" i="9" s="1"/>
  <c r="T150" i="9"/>
  <c r="R150" i="9"/>
  <c r="P150" i="9"/>
  <c r="N150" i="9"/>
  <c r="F150" i="9"/>
  <c r="D150" i="9"/>
  <c r="B150" i="9"/>
  <c r="A150" i="9"/>
  <c r="U149" i="9" a="1"/>
  <c r="U149" i="9" s="1"/>
  <c r="T149" i="9"/>
  <c r="R149" i="9"/>
  <c r="P149" i="9"/>
  <c r="N149" i="9"/>
  <c r="F149" i="9"/>
  <c r="D149" i="9"/>
  <c r="C149" i="9"/>
  <c r="B149" i="9"/>
  <c r="A149" i="9"/>
  <c r="U148" i="9" a="1"/>
  <c r="U148" i="9" s="1"/>
  <c r="T148" i="9"/>
  <c r="R148" i="9"/>
  <c r="P148" i="9"/>
  <c r="N148" i="9"/>
  <c r="F148" i="9"/>
  <c r="D148" i="9"/>
  <c r="C148" i="9"/>
  <c r="B148" i="9"/>
  <c r="A148" i="9"/>
  <c r="U147" i="9" a="1"/>
  <c r="U147" i="9" s="1"/>
  <c r="T147" i="9"/>
  <c r="R147" i="9"/>
  <c r="P147" i="9"/>
  <c r="N147" i="9"/>
  <c r="F147" i="9"/>
  <c r="D147" i="9"/>
  <c r="C147" i="9"/>
  <c r="B147" i="9"/>
  <c r="A147" i="9"/>
  <c r="U146" i="9" a="1"/>
  <c r="U146" i="9" s="1"/>
  <c r="T146" i="9"/>
  <c r="R146" i="9"/>
  <c r="P146" i="9"/>
  <c r="N146" i="9"/>
  <c r="F146" i="9"/>
  <c r="D146" i="9"/>
  <c r="C146" i="9"/>
  <c r="B146" i="9"/>
  <c r="A146" i="9"/>
  <c r="U145" i="9" a="1"/>
  <c r="U145" i="9" s="1"/>
  <c r="T145" i="9"/>
  <c r="R145" i="9"/>
  <c r="P145" i="9"/>
  <c r="N145" i="9"/>
  <c r="F145" i="9"/>
  <c r="D145" i="9"/>
  <c r="C145" i="9"/>
  <c r="B145" i="9"/>
  <c r="A145" i="9"/>
  <c r="U144" i="9" a="1"/>
  <c r="U144" i="9" s="1"/>
  <c r="T144" i="9"/>
  <c r="R144" i="9"/>
  <c r="P144" i="9"/>
  <c r="N144" i="9"/>
  <c r="F144" i="9"/>
  <c r="D144" i="9"/>
  <c r="C144" i="9"/>
  <c r="B144" i="9"/>
  <c r="A144" i="9"/>
  <c r="U143" i="9" a="1"/>
  <c r="U143" i="9" s="1"/>
  <c r="T143" i="9"/>
  <c r="R143" i="9"/>
  <c r="P143" i="9"/>
  <c r="N143" i="9"/>
  <c r="F143" i="9"/>
  <c r="D143" i="9"/>
  <c r="C143" i="9"/>
  <c r="B143" i="9"/>
  <c r="A143" i="9"/>
  <c r="U142" i="9" a="1"/>
  <c r="U142" i="9" s="1"/>
  <c r="T142" i="9"/>
  <c r="R142" i="9"/>
  <c r="P142" i="9"/>
  <c r="N142" i="9"/>
  <c r="F142" i="9"/>
  <c r="D142" i="9"/>
  <c r="B142" i="9"/>
  <c r="A142" i="9"/>
  <c r="U141" i="9" a="1"/>
  <c r="U141" i="9" s="1"/>
  <c r="T141" i="9"/>
  <c r="R141" i="9"/>
  <c r="P141" i="9"/>
  <c r="N141" i="9"/>
  <c r="F141" i="9"/>
  <c r="D141" i="9"/>
  <c r="C141" i="9"/>
  <c r="B141" i="9"/>
  <c r="A141" i="9"/>
  <c r="U140" i="9" a="1"/>
  <c r="U140" i="9" s="1"/>
  <c r="T140" i="9"/>
  <c r="R140" i="9"/>
  <c r="P140" i="9"/>
  <c r="N140" i="9"/>
  <c r="F140" i="9"/>
  <c r="D140" i="9"/>
  <c r="C140" i="9"/>
  <c r="B140" i="9"/>
  <c r="A140" i="9"/>
  <c r="U139" i="9" a="1"/>
  <c r="U139" i="9" s="1"/>
  <c r="T139" i="9"/>
  <c r="R139" i="9"/>
  <c r="P139" i="9"/>
  <c r="N139" i="9"/>
  <c r="F139" i="9"/>
  <c r="D139" i="9"/>
  <c r="C139" i="9"/>
  <c r="B139" i="9"/>
  <c r="A139" i="9"/>
  <c r="U138" i="9" a="1"/>
  <c r="U138" i="9" s="1"/>
  <c r="T138" i="9"/>
  <c r="R138" i="9"/>
  <c r="P138" i="9"/>
  <c r="N138" i="9"/>
  <c r="F138" i="9"/>
  <c r="D138" i="9"/>
  <c r="C138" i="9"/>
  <c r="B138" i="9"/>
  <c r="A138" i="9"/>
  <c r="U137" i="9" a="1"/>
  <c r="U137" i="9" s="1"/>
  <c r="T137" i="9"/>
  <c r="R137" i="9"/>
  <c r="P137" i="9"/>
  <c r="N137" i="9"/>
  <c r="F137" i="9"/>
  <c r="D137" i="9"/>
  <c r="C137" i="9"/>
  <c r="B137" i="9"/>
  <c r="A137" i="9"/>
  <c r="U136" i="9" a="1"/>
  <c r="U136" i="9" s="1"/>
  <c r="T136" i="9"/>
  <c r="R136" i="9"/>
  <c r="P136" i="9"/>
  <c r="N136" i="9"/>
  <c r="F136" i="9"/>
  <c r="D136" i="9"/>
  <c r="C136" i="9"/>
  <c r="B136" i="9"/>
  <c r="A136" i="9"/>
  <c r="U135" i="9" a="1"/>
  <c r="U135" i="9" s="1"/>
  <c r="T135" i="9"/>
  <c r="R135" i="9"/>
  <c r="P135" i="9"/>
  <c r="N135" i="9"/>
  <c r="F135" i="9"/>
  <c r="D135" i="9"/>
  <c r="C135" i="9"/>
  <c r="B135" i="9"/>
  <c r="A135" i="9"/>
  <c r="U134" i="9" a="1"/>
  <c r="U134" i="9" s="1"/>
  <c r="T134" i="9"/>
  <c r="R134" i="9"/>
  <c r="P134" i="9"/>
  <c r="N134" i="9"/>
  <c r="F134" i="9"/>
  <c r="D134" i="9"/>
  <c r="B134" i="9"/>
  <c r="A134" i="9"/>
  <c r="U133" i="9" a="1"/>
  <c r="U133" i="9" s="1"/>
  <c r="T133" i="9"/>
  <c r="R133" i="9"/>
  <c r="P133" i="9"/>
  <c r="N133" i="9"/>
  <c r="F133" i="9"/>
  <c r="D133" i="9"/>
  <c r="C133" i="9"/>
  <c r="B133" i="9"/>
  <c r="A133" i="9"/>
  <c r="U132" i="9" a="1"/>
  <c r="U132" i="9" s="1"/>
  <c r="T132" i="9"/>
  <c r="R132" i="9"/>
  <c r="P132" i="9"/>
  <c r="N132" i="9"/>
  <c r="F132" i="9"/>
  <c r="D132" i="9"/>
  <c r="C132" i="9"/>
  <c r="B132" i="9"/>
  <c r="A132" i="9"/>
  <c r="U131" i="9" a="1"/>
  <c r="U131" i="9" s="1"/>
  <c r="T131" i="9"/>
  <c r="R131" i="9"/>
  <c r="P131" i="9"/>
  <c r="N131" i="9"/>
  <c r="F131" i="9"/>
  <c r="D131" i="9"/>
  <c r="C131" i="9"/>
  <c r="B131" i="9"/>
  <c r="A131" i="9"/>
  <c r="U130" i="9" a="1"/>
  <c r="U130" i="9" s="1"/>
  <c r="T130" i="9"/>
  <c r="R130" i="9"/>
  <c r="P130" i="9"/>
  <c r="N130" i="9"/>
  <c r="F130" i="9"/>
  <c r="D130" i="9"/>
  <c r="C130" i="9"/>
  <c r="B130" i="9"/>
  <c r="A130" i="9"/>
  <c r="U129" i="9" a="1"/>
  <c r="U129" i="9" s="1"/>
  <c r="T129" i="9"/>
  <c r="R129" i="9"/>
  <c r="P129" i="9"/>
  <c r="N129" i="9"/>
  <c r="F129" i="9"/>
  <c r="D129" i="9"/>
  <c r="C129" i="9"/>
  <c r="B129" i="9"/>
  <c r="A129" i="9"/>
  <c r="U128" i="9" a="1"/>
  <c r="U128" i="9" s="1"/>
  <c r="T128" i="9"/>
  <c r="R128" i="9"/>
  <c r="P128" i="9"/>
  <c r="N128" i="9"/>
  <c r="F128" i="9"/>
  <c r="D128" i="9"/>
  <c r="C128" i="9"/>
  <c r="B128" i="9"/>
  <c r="A128" i="9"/>
  <c r="U127" i="9" a="1"/>
  <c r="U127" i="9" s="1"/>
  <c r="T127" i="9"/>
  <c r="R127" i="9"/>
  <c r="P127" i="9"/>
  <c r="N127" i="9"/>
  <c r="F127" i="9"/>
  <c r="D127" i="9"/>
  <c r="C127" i="9"/>
  <c r="B127" i="9"/>
  <c r="A127" i="9"/>
  <c r="U126" i="9" a="1"/>
  <c r="U126" i="9" s="1"/>
  <c r="T126" i="9"/>
  <c r="R126" i="9"/>
  <c r="P126" i="9"/>
  <c r="N126" i="9"/>
  <c r="F126" i="9"/>
  <c r="D126" i="9"/>
  <c r="B126" i="9"/>
  <c r="A126" i="9"/>
  <c r="U125" i="9" a="1"/>
  <c r="U125" i="9" s="1"/>
  <c r="T125" i="9"/>
  <c r="R125" i="9"/>
  <c r="P125" i="9"/>
  <c r="N125" i="9"/>
  <c r="F125" i="9"/>
  <c r="D125" i="9"/>
  <c r="C125" i="9"/>
  <c r="B125" i="9"/>
  <c r="A125" i="9"/>
  <c r="U124" i="9" a="1"/>
  <c r="U124" i="9" s="1"/>
  <c r="T124" i="9"/>
  <c r="R124" i="9"/>
  <c r="P124" i="9"/>
  <c r="N124" i="9"/>
  <c r="F124" i="9"/>
  <c r="D124" i="9"/>
  <c r="C124" i="9"/>
  <c r="B124" i="9"/>
  <c r="A124" i="9"/>
  <c r="U123" i="9" a="1"/>
  <c r="U123" i="9" s="1"/>
  <c r="T123" i="9"/>
  <c r="R123" i="9"/>
  <c r="P123" i="9"/>
  <c r="N123" i="9"/>
  <c r="F123" i="9"/>
  <c r="D123" i="9"/>
  <c r="C123" i="9"/>
  <c r="B123" i="9"/>
  <c r="A123" i="9"/>
  <c r="U122" i="9" a="1"/>
  <c r="U122" i="9" s="1"/>
  <c r="T122" i="9"/>
  <c r="R122" i="9"/>
  <c r="P122" i="9"/>
  <c r="N122" i="9"/>
  <c r="F122" i="9"/>
  <c r="D122" i="9"/>
  <c r="C122" i="9"/>
  <c r="B122" i="9"/>
  <c r="A122" i="9"/>
  <c r="U121" i="9" a="1"/>
  <c r="U121" i="9" s="1"/>
  <c r="T121" i="9"/>
  <c r="R121" i="9"/>
  <c r="P121" i="9"/>
  <c r="N121" i="9"/>
  <c r="F121" i="9"/>
  <c r="D121" i="9"/>
  <c r="C121" i="9"/>
  <c r="B121" i="9"/>
  <c r="A121" i="9"/>
  <c r="U120" i="9" a="1"/>
  <c r="U120" i="9" s="1"/>
  <c r="T120" i="9"/>
  <c r="R120" i="9"/>
  <c r="P120" i="9"/>
  <c r="N120" i="9"/>
  <c r="F120" i="9"/>
  <c r="D120" i="9"/>
  <c r="C120" i="9"/>
  <c r="B120" i="9"/>
  <c r="A120" i="9"/>
  <c r="U119" i="9" a="1"/>
  <c r="U119" i="9" s="1"/>
  <c r="T119" i="9"/>
  <c r="R119" i="9"/>
  <c r="P119" i="9"/>
  <c r="N119" i="9"/>
  <c r="F119" i="9"/>
  <c r="D119" i="9"/>
  <c r="C119" i="9"/>
  <c r="B119" i="9"/>
  <c r="A119" i="9"/>
  <c r="U118" i="9" a="1"/>
  <c r="U118" i="9" s="1"/>
  <c r="T118" i="9"/>
  <c r="R118" i="9"/>
  <c r="P118" i="9"/>
  <c r="N118" i="9"/>
  <c r="F118" i="9"/>
  <c r="D118" i="9"/>
  <c r="B118" i="9"/>
  <c r="A118" i="9"/>
  <c r="U117" i="9" a="1"/>
  <c r="U117" i="9" s="1"/>
  <c r="T117" i="9"/>
  <c r="R117" i="9"/>
  <c r="P117" i="9"/>
  <c r="N117" i="9"/>
  <c r="F117" i="9"/>
  <c r="D117" i="9"/>
  <c r="C117" i="9"/>
  <c r="B117" i="9"/>
  <c r="A117" i="9"/>
  <c r="U116" i="9" a="1"/>
  <c r="U116" i="9" s="1"/>
  <c r="T116" i="9"/>
  <c r="R116" i="9"/>
  <c r="P116" i="9"/>
  <c r="N116" i="9"/>
  <c r="F116" i="9"/>
  <c r="D116" i="9"/>
  <c r="C116" i="9"/>
  <c r="B116" i="9"/>
  <c r="A116" i="9"/>
  <c r="U115" i="9" a="1"/>
  <c r="U115" i="9" s="1"/>
  <c r="T115" i="9"/>
  <c r="R115" i="9"/>
  <c r="P115" i="9"/>
  <c r="N115" i="9"/>
  <c r="F115" i="9"/>
  <c r="D115" i="9"/>
  <c r="C115" i="9"/>
  <c r="B115" i="9"/>
  <c r="A115" i="9"/>
  <c r="U114" i="9" a="1"/>
  <c r="U114" i="9" s="1"/>
  <c r="T114" i="9"/>
  <c r="R114" i="9"/>
  <c r="P114" i="9"/>
  <c r="N114" i="9"/>
  <c r="F114" i="9"/>
  <c r="D114" i="9"/>
  <c r="C114" i="9"/>
  <c r="B114" i="9"/>
  <c r="A114" i="9"/>
  <c r="U113" i="9" a="1"/>
  <c r="U113" i="9" s="1"/>
  <c r="T113" i="9"/>
  <c r="R113" i="9"/>
  <c r="P113" i="9"/>
  <c r="N113" i="9"/>
  <c r="F113" i="9"/>
  <c r="D113" i="9"/>
  <c r="C113" i="9"/>
  <c r="B113" i="9"/>
  <c r="A113" i="9"/>
  <c r="U112" i="9" a="1"/>
  <c r="U112" i="9" s="1"/>
  <c r="T112" i="9"/>
  <c r="R112" i="9"/>
  <c r="P112" i="9"/>
  <c r="N112" i="9"/>
  <c r="F112" i="9"/>
  <c r="D112" i="9"/>
  <c r="C112" i="9"/>
  <c r="B112" i="9"/>
  <c r="A112" i="9"/>
  <c r="U111" i="9" a="1"/>
  <c r="U111" i="9" s="1"/>
  <c r="T111" i="9"/>
  <c r="R111" i="9"/>
  <c r="P111" i="9"/>
  <c r="N111" i="9"/>
  <c r="F111" i="9"/>
  <c r="D111" i="9"/>
  <c r="C111" i="9"/>
  <c r="B111" i="9"/>
  <c r="A111" i="9"/>
  <c r="U110" i="9" a="1"/>
  <c r="U110" i="9" s="1"/>
  <c r="T110" i="9"/>
  <c r="R110" i="9"/>
  <c r="P110" i="9"/>
  <c r="N110" i="9"/>
  <c r="F110" i="9"/>
  <c r="D110" i="9"/>
  <c r="B110" i="9"/>
  <c r="A110" i="9"/>
  <c r="U109" i="9" a="1"/>
  <c r="U109" i="9" s="1"/>
  <c r="T109" i="9"/>
  <c r="R109" i="9"/>
  <c r="P109" i="9"/>
  <c r="N109" i="9"/>
  <c r="F109" i="9"/>
  <c r="D109" i="9"/>
  <c r="C109" i="9"/>
  <c r="B109" i="9"/>
  <c r="A109" i="9"/>
  <c r="U108" i="9" a="1"/>
  <c r="U108" i="9" s="1"/>
  <c r="T108" i="9"/>
  <c r="R108" i="9"/>
  <c r="P108" i="9"/>
  <c r="N108" i="9"/>
  <c r="F108" i="9"/>
  <c r="D108" i="9"/>
  <c r="C108" i="9"/>
  <c r="B108" i="9"/>
  <c r="A108" i="9"/>
  <c r="U107" i="9" a="1"/>
  <c r="U107" i="9" s="1"/>
  <c r="T107" i="9"/>
  <c r="R107" i="9"/>
  <c r="P107" i="9"/>
  <c r="N107" i="9"/>
  <c r="F107" i="9"/>
  <c r="D107" i="9"/>
  <c r="C107" i="9"/>
  <c r="B107" i="9"/>
  <c r="A107" i="9"/>
  <c r="U106" i="9" a="1"/>
  <c r="U106" i="9" s="1"/>
  <c r="T106" i="9"/>
  <c r="R106" i="9"/>
  <c r="P106" i="9"/>
  <c r="N106" i="9"/>
  <c r="F106" i="9"/>
  <c r="D106" i="9"/>
  <c r="C106" i="9"/>
  <c r="B106" i="9"/>
  <c r="A106" i="9"/>
  <c r="U105" i="9" a="1"/>
  <c r="U105" i="9" s="1"/>
  <c r="T105" i="9"/>
  <c r="R105" i="9"/>
  <c r="P105" i="9"/>
  <c r="N105" i="9"/>
  <c r="F105" i="9"/>
  <c r="D105" i="9"/>
  <c r="C105" i="9"/>
  <c r="B105" i="9"/>
  <c r="A105" i="9"/>
  <c r="U104" i="9" a="1"/>
  <c r="U104" i="9" s="1"/>
  <c r="T104" i="9"/>
  <c r="R104" i="9"/>
  <c r="P104" i="9"/>
  <c r="N104" i="9"/>
  <c r="F104" i="9"/>
  <c r="D104" i="9"/>
  <c r="C104" i="9"/>
  <c r="B104" i="9"/>
  <c r="A104" i="9"/>
  <c r="U103" i="9" a="1"/>
  <c r="U103" i="9" s="1"/>
  <c r="T103" i="9"/>
  <c r="R103" i="9"/>
  <c r="P103" i="9"/>
  <c r="N103" i="9"/>
  <c r="F103" i="9"/>
  <c r="D103" i="9"/>
  <c r="C103" i="9"/>
  <c r="B103" i="9"/>
  <c r="A103" i="9"/>
  <c r="U102" i="9" a="1"/>
  <c r="U102" i="9" s="1"/>
  <c r="T102" i="9"/>
  <c r="R102" i="9"/>
  <c r="P102" i="9"/>
  <c r="N102" i="9"/>
  <c r="F102" i="9"/>
  <c r="D102" i="9"/>
  <c r="B102" i="9"/>
  <c r="A102" i="9"/>
  <c r="U101" i="9" a="1"/>
  <c r="U101" i="9" s="1"/>
  <c r="T101" i="9"/>
  <c r="R101" i="9"/>
  <c r="P101" i="9"/>
  <c r="N101" i="9"/>
  <c r="F101" i="9"/>
  <c r="D101" i="9"/>
  <c r="C101" i="9"/>
  <c r="B101" i="9"/>
  <c r="A101" i="9"/>
  <c r="U100" i="9" a="1"/>
  <c r="U100" i="9" s="1"/>
  <c r="T100" i="9"/>
  <c r="R100" i="9"/>
  <c r="P100" i="9"/>
  <c r="N100" i="9"/>
  <c r="F100" i="9"/>
  <c r="D100" i="9"/>
  <c r="C100" i="9"/>
  <c r="B100" i="9"/>
  <c r="A100" i="9"/>
  <c r="U99" i="9" a="1"/>
  <c r="U99" i="9" s="1"/>
  <c r="T99" i="9"/>
  <c r="R99" i="9"/>
  <c r="P99" i="9"/>
  <c r="N99" i="9"/>
  <c r="F99" i="9"/>
  <c r="D99" i="9"/>
  <c r="C99" i="9"/>
  <c r="B99" i="9"/>
  <c r="A99" i="9"/>
  <c r="U98" i="9" a="1"/>
  <c r="U98" i="9" s="1"/>
  <c r="T98" i="9"/>
  <c r="R98" i="9"/>
  <c r="P98" i="9"/>
  <c r="N98" i="9"/>
  <c r="F98" i="9"/>
  <c r="D98" i="9"/>
  <c r="C98" i="9"/>
  <c r="B98" i="9"/>
  <c r="A98" i="9"/>
  <c r="U97" i="9" a="1"/>
  <c r="U97" i="9" s="1"/>
  <c r="T97" i="9"/>
  <c r="R97" i="9"/>
  <c r="P97" i="9"/>
  <c r="N97" i="9"/>
  <c r="F97" i="9"/>
  <c r="D97" i="9"/>
  <c r="C97" i="9"/>
  <c r="B97" i="9"/>
  <c r="A97" i="9"/>
  <c r="U96" i="9" a="1"/>
  <c r="U96" i="9" s="1"/>
  <c r="T96" i="9"/>
  <c r="R96" i="9"/>
  <c r="P96" i="9"/>
  <c r="N96" i="9"/>
  <c r="F96" i="9"/>
  <c r="D96" i="9"/>
  <c r="C96" i="9"/>
  <c r="B96" i="9"/>
  <c r="A96" i="9"/>
  <c r="U95" i="9" a="1"/>
  <c r="U95" i="9" s="1"/>
  <c r="T95" i="9"/>
  <c r="R95" i="9"/>
  <c r="P95" i="9"/>
  <c r="N95" i="9"/>
  <c r="F95" i="9"/>
  <c r="D95" i="9"/>
  <c r="C95" i="9"/>
  <c r="B95" i="9"/>
  <c r="A95" i="9"/>
  <c r="U94" i="9" a="1"/>
  <c r="U94" i="9" s="1"/>
  <c r="T94" i="9"/>
  <c r="R94" i="9"/>
  <c r="P94" i="9"/>
  <c r="N94" i="9"/>
  <c r="F94" i="9"/>
  <c r="D94" i="9"/>
  <c r="B94" i="9"/>
  <c r="A94" i="9"/>
  <c r="U93" i="9" a="1"/>
  <c r="U93" i="9" s="1"/>
  <c r="T93" i="9"/>
  <c r="R93" i="9"/>
  <c r="P93" i="9"/>
  <c r="N93" i="9"/>
  <c r="F93" i="9"/>
  <c r="D93" i="9"/>
  <c r="C93" i="9"/>
  <c r="B93" i="9"/>
  <c r="A93" i="9"/>
  <c r="U92" i="9" a="1"/>
  <c r="U92" i="9" s="1"/>
  <c r="T92" i="9"/>
  <c r="R92" i="9"/>
  <c r="P92" i="9"/>
  <c r="N92" i="9"/>
  <c r="F92" i="9"/>
  <c r="D92" i="9"/>
  <c r="C92" i="9"/>
  <c r="B92" i="9"/>
  <c r="A92" i="9"/>
  <c r="U91" i="9" a="1"/>
  <c r="U91" i="9" s="1"/>
  <c r="T91" i="9"/>
  <c r="R91" i="9"/>
  <c r="P91" i="9"/>
  <c r="N91" i="9"/>
  <c r="F91" i="9"/>
  <c r="D91" i="9"/>
  <c r="C91" i="9"/>
  <c r="B91" i="9"/>
  <c r="A91" i="9"/>
  <c r="U90" i="9" a="1"/>
  <c r="U90" i="9" s="1"/>
  <c r="T90" i="9"/>
  <c r="R90" i="9"/>
  <c r="P90" i="9"/>
  <c r="N90" i="9"/>
  <c r="F90" i="9"/>
  <c r="D90" i="9"/>
  <c r="C90" i="9"/>
  <c r="B90" i="9"/>
  <c r="A90" i="9"/>
  <c r="U89" i="9" a="1"/>
  <c r="U89" i="9" s="1"/>
  <c r="T89" i="9"/>
  <c r="R89" i="9"/>
  <c r="P89" i="9"/>
  <c r="N89" i="9"/>
  <c r="F89" i="9"/>
  <c r="D89" i="9"/>
  <c r="C89" i="9"/>
  <c r="B89" i="9"/>
  <c r="A89" i="9"/>
  <c r="U88" i="9" a="1"/>
  <c r="U88" i="9" s="1"/>
  <c r="T88" i="9"/>
  <c r="R88" i="9"/>
  <c r="P88" i="9"/>
  <c r="N88" i="9"/>
  <c r="F88" i="9"/>
  <c r="D88" i="9"/>
  <c r="C88" i="9"/>
  <c r="B88" i="9"/>
  <c r="A88" i="9"/>
  <c r="U87" i="9" a="1"/>
  <c r="U87" i="9" s="1"/>
  <c r="T87" i="9"/>
  <c r="R87" i="9"/>
  <c r="P87" i="9"/>
  <c r="N87" i="9"/>
  <c r="F87" i="9"/>
  <c r="D87" i="9"/>
  <c r="C87" i="9"/>
  <c r="B87" i="9"/>
  <c r="A87" i="9"/>
  <c r="U86" i="9" a="1"/>
  <c r="U86" i="9" s="1"/>
  <c r="T86" i="9"/>
  <c r="R86" i="9"/>
  <c r="P86" i="9"/>
  <c r="N86" i="9"/>
  <c r="F86" i="9"/>
  <c r="D86" i="9"/>
  <c r="B86" i="9"/>
  <c r="A86" i="9"/>
  <c r="U85" i="9" a="1"/>
  <c r="U85" i="9" s="1"/>
  <c r="T85" i="9"/>
  <c r="R85" i="9"/>
  <c r="P85" i="9"/>
  <c r="N85" i="9"/>
  <c r="F85" i="9"/>
  <c r="D85" i="9"/>
  <c r="C85" i="9"/>
  <c r="B85" i="9"/>
  <c r="A85" i="9"/>
  <c r="U84" i="9" a="1"/>
  <c r="U84" i="9" s="1"/>
  <c r="T84" i="9"/>
  <c r="R84" i="9"/>
  <c r="P84" i="9"/>
  <c r="N84" i="9"/>
  <c r="F84" i="9"/>
  <c r="D84" i="9"/>
  <c r="C84" i="9"/>
  <c r="B84" i="9"/>
  <c r="A84" i="9"/>
  <c r="U83" i="9" a="1"/>
  <c r="U83" i="9" s="1"/>
  <c r="T83" i="9"/>
  <c r="R83" i="9"/>
  <c r="P83" i="9"/>
  <c r="N83" i="9"/>
  <c r="F83" i="9"/>
  <c r="D83" i="9"/>
  <c r="C83" i="9"/>
  <c r="B83" i="9"/>
  <c r="A83" i="9"/>
  <c r="U82" i="9" a="1"/>
  <c r="U82" i="9" s="1"/>
  <c r="T82" i="9"/>
  <c r="R82" i="9"/>
  <c r="P82" i="9"/>
  <c r="N82" i="9"/>
  <c r="F82" i="9"/>
  <c r="D82" i="9"/>
  <c r="C82" i="9"/>
  <c r="B82" i="9"/>
  <c r="A82" i="9"/>
  <c r="U81" i="9" a="1"/>
  <c r="U81" i="9" s="1"/>
  <c r="T81" i="9"/>
  <c r="R81" i="9"/>
  <c r="P81" i="9"/>
  <c r="N81" i="9"/>
  <c r="F81" i="9"/>
  <c r="D81" i="9"/>
  <c r="C81" i="9"/>
  <c r="B81" i="9"/>
  <c r="A81" i="9"/>
  <c r="U80" i="9" a="1"/>
  <c r="U80" i="9" s="1"/>
  <c r="T80" i="9"/>
  <c r="R80" i="9"/>
  <c r="P80" i="9"/>
  <c r="N80" i="9"/>
  <c r="F80" i="9"/>
  <c r="D80" i="9"/>
  <c r="C80" i="9"/>
  <c r="B80" i="9"/>
  <c r="A80" i="9"/>
  <c r="U79" i="9" a="1"/>
  <c r="U79" i="9" s="1"/>
  <c r="T79" i="9"/>
  <c r="R79" i="9"/>
  <c r="P79" i="9"/>
  <c r="N79" i="9"/>
  <c r="F79" i="9"/>
  <c r="D79" i="9"/>
  <c r="C79" i="9"/>
  <c r="B79" i="9"/>
  <c r="A79" i="9"/>
  <c r="U78" i="9" a="1"/>
  <c r="U78" i="9" s="1"/>
  <c r="T78" i="9"/>
  <c r="R78" i="9"/>
  <c r="P78" i="9"/>
  <c r="N78" i="9"/>
  <c r="F78" i="9"/>
  <c r="D78" i="9"/>
  <c r="B78" i="9"/>
  <c r="A78" i="9"/>
  <c r="U77" i="9" a="1"/>
  <c r="U77" i="9" s="1"/>
  <c r="T77" i="9"/>
  <c r="R77" i="9"/>
  <c r="P77" i="9"/>
  <c r="N77" i="9"/>
  <c r="F77" i="9"/>
  <c r="D77" i="9"/>
  <c r="C77" i="9"/>
  <c r="B77" i="9"/>
  <c r="A77" i="9"/>
  <c r="U76" i="9" a="1"/>
  <c r="U76" i="9" s="1"/>
  <c r="T76" i="9"/>
  <c r="R76" i="9"/>
  <c r="P76" i="9"/>
  <c r="N76" i="9"/>
  <c r="F76" i="9"/>
  <c r="D76" i="9"/>
  <c r="C76" i="9"/>
  <c r="B76" i="9"/>
  <c r="A76" i="9"/>
  <c r="U75" i="9" a="1"/>
  <c r="U75" i="9" s="1"/>
  <c r="T75" i="9"/>
  <c r="R75" i="9"/>
  <c r="P75" i="9"/>
  <c r="N75" i="9"/>
  <c r="F75" i="9"/>
  <c r="D75" i="9"/>
  <c r="C75" i="9"/>
  <c r="B75" i="9"/>
  <c r="A75" i="9"/>
  <c r="U74" i="9" a="1"/>
  <c r="U74" i="9" s="1"/>
  <c r="T74" i="9"/>
  <c r="R74" i="9"/>
  <c r="P74" i="9"/>
  <c r="N74" i="9"/>
  <c r="F74" i="9"/>
  <c r="D74" i="9"/>
  <c r="C74" i="9"/>
  <c r="B74" i="9"/>
  <c r="A74" i="9"/>
  <c r="U73" i="9" a="1"/>
  <c r="U73" i="9" s="1"/>
  <c r="T73" i="9"/>
  <c r="R73" i="9"/>
  <c r="P73" i="9"/>
  <c r="N73" i="9"/>
  <c r="F73" i="9"/>
  <c r="D73" i="9"/>
  <c r="C73" i="9"/>
  <c r="B73" i="9"/>
  <c r="A73" i="9"/>
  <c r="U72" i="9" a="1"/>
  <c r="U72" i="9" s="1"/>
  <c r="T72" i="9"/>
  <c r="R72" i="9"/>
  <c r="P72" i="9"/>
  <c r="N72" i="9"/>
  <c r="F72" i="9"/>
  <c r="D72" i="9"/>
  <c r="C72" i="9"/>
  <c r="B72" i="9"/>
  <c r="A72" i="9"/>
  <c r="U71" i="9" a="1"/>
  <c r="U71" i="9" s="1"/>
  <c r="T71" i="9"/>
  <c r="R71" i="9"/>
  <c r="P71" i="9"/>
  <c r="N71" i="9"/>
  <c r="F71" i="9"/>
  <c r="D71" i="9"/>
  <c r="C71" i="9"/>
  <c r="B71" i="9"/>
  <c r="A71" i="9"/>
  <c r="U70" i="9" a="1"/>
  <c r="U70" i="9" s="1"/>
  <c r="T70" i="9"/>
  <c r="R70" i="9"/>
  <c r="P70" i="9"/>
  <c r="N70" i="9"/>
  <c r="F70" i="9"/>
  <c r="D70" i="9"/>
  <c r="B70" i="9"/>
  <c r="A70" i="9"/>
  <c r="U69" i="9" a="1"/>
  <c r="U69" i="9" s="1"/>
  <c r="T69" i="9"/>
  <c r="R69" i="9"/>
  <c r="P69" i="9"/>
  <c r="N69" i="9"/>
  <c r="F69" i="9"/>
  <c r="D69" i="9"/>
  <c r="C69" i="9"/>
  <c r="B69" i="9"/>
  <c r="A69" i="9"/>
  <c r="U68" i="9" a="1"/>
  <c r="U68" i="9" s="1"/>
  <c r="T68" i="9"/>
  <c r="R68" i="9"/>
  <c r="P68" i="9"/>
  <c r="N68" i="9"/>
  <c r="F68" i="9"/>
  <c r="D68" i="9"/>
  <c r="C68" i="9"/>
  <c r="B68" i="9"/>
  <c r="A68" i="9"/>
  <c r="U67" i="9" a="1"/>
  <c r="U67" i="9" s="1"/>
  <c r="T67" i="9"/>
  <c r="R67" i="9"/>
  <c r="P67" i="9"/>
  <c r="N67" i="9"/>
  <c r="F67" i="9"/>
  <c r="D67" i="9"/>
  <c r="C67" i="9"/>
  <c r="B67" i="9"/>
  <c r="A67" i="9"/>
  <c r="U66" i="9" a="1"/>
  <c r="U66" i="9" s="1"/>
  <c r="T66" i="9"/>
  <c r="R66" i="9"/>
  <c r="P66" i="9"/>
  <c r="N66" i="9"/>
  <c r="F66" i="9"/>
  <c r="D66" i="9"/>
  <c r="C66" i="9"/>
  <c r="B66" i="9"/>
  <c r="A66" i="9"/>
  <c r="U65" i="9" a="1"/>
  <c r="U65" i="9" s="1"/>
  <c r="T65" i="9"/>
  <c r="R65" i="9"/>
  <c r="P65" i="9"/>
  <c r="N65" i="9"/>
  <c r="F65" i="9"/>
  <c r="D65" i="9"/>
  <c r="C65" i="9"/>
  <c r="B65" i="9"/>
  <c r="A65" i="9"/>
  <c r="U64" i="9" a="1"/>
  <c r="U64" i="9" s="1"/>
  <c r="T64" i="9"/>
  <c r="R64" i="9"/>
  <c r="P64" i="9"/>
  <c r="N64" i="9"/>
  <c r="F64" i="9"/>
  <c r="D64" i="9"/>
  <c r="C64" i="9"/>
  <c r="B64" i="9"/>
  <c r="A64" i="9"/>
  <c r="U63" i="9" a="1"/>
  <c r="U63" i="9" s="1"/>
  <c r="T63" i="9"/>
  <c r="R63" i="9"/>
  <c r="P63" i="9"/>
  <c r="N63" i="9"/>
  <c r="F63" i="9"/>
  <c r="D63" i="9"/>
  <c r="C63" i="9"/>
  <c r="B63" i="9"/>
  <c r="A63" i="9"/>
  <c r="U62" i="9" a="1"/>
  <c r="U62" i="9" s="1"/>
  <c r="T62" i="9"/>
  <c r="R62" i="9"/>
  <c r="P62" i="9"/>
  <c r="N62" i="9"/>
  <c r="F62" i="9"/>
  <c r="D62" i="9"/>
  <c r="B62" i="9"/>
  <c r="A62" i="9"/>
  <c r="U61" i="9" a="1"/>
  <c r="U61" i="9" s="1"/>
  <c r="T61" i="9"/>
  <c r="R61" i="9"/>
  <c r="P61" i="9"/>
  <c r="N61" i="9"/>
  <c r="F61" i="9"/>
  <c r="D61" i="9"/>
  <c r="C61" i="9"/>
  <c r="B61" i="9"/>
  <c r="A61" i="9"/>
  <c r="U60" i="9" a="1"/>
  <c r="U60" i="9" s="1"/>
  <c r="T60" i="9"/>
  <c r="R60" i="9"/>
  <c r="P60" i="9"/>
  <c r="N60" i="9"/>
  <c r="F60" i="9"/>
  <c r="D60" i="9"/>
  <c r="C60" i="9"/>
  <c r="B60" i="9"/>
  <c r="A60" i="9"/>
  <c r="U59" i="9" a="1"/>
  <c r="U59" i="9" s="1"/>
  <c r="T59" i="9"/>
  <c r="R59" i="9"/>
  <c r="P59" i="9"/>
  <c r="N59" i="9"/>
  <c r="F59" i="9"/>
  <c r="D59" i="9"/>
  <c r="C59" i="9"/>
  <c r="B59" i="9"/>
  <c r="A59" i="9"/>
  <c r="U58" i="9" a="1"/>
  <c r="U58" i="9" s="1"/>
  <c r="T58" i="9"/>
  <c r="R58" i="9"/>
  <c r="P58" i="9"/>
  <c r="N58" i="9"/>
  <c r="F58" i="9"/>
  <c r="D58" i="9"/>
  <c r="C58" i="9"/>
  <c r="B58" i="9"/>
  <c r="A58" i="9"/>
  <c r="U57" i="9" a="1"/>
  <c r="U57" i="9" s="1"/>
  <c r="T57" i="9"/>
  <c r="R57" i="9"/>
  <c r="P57" i="9"/>
  <c r="N57" i="9"/>
  <c r="F57" i="9"/>
  <c r="D57" i="9"/>
  <c r="C57" i="9"/>
  <c r="B57" i="9"/>
  <c r="A57" i="9"/>
  <c r="U56" i="9" a="1"/>
  <c r="U56" i="9" s="1"/>
  <c r="T56" i="9"/>
  <c r="R56" i="9"/>
  <c r="P56" i="9"/>
  <c r="N56" i="9"/>
  <c r="F56" i="9"/>
  <c r="D56" i="9"/>
  <c r="C56" i="9"/>
  <c r="B56" i="9"/>
  <c r="A56" i="9"/>
  <c r="U55" i="9" a="1"/>
  <c r="U55" i="9" s="1"/>
  <c r="T55" i="9"/>
  <c r="R55" i="9"/>
  <c r="P55" i="9"/>
  <c r="N55" i="9"/>
  <c r="F55" i="9"/>
  <c r="D55" i="9"/>
  <c r="C55" i="9"/>
  <c r="B55" i="9"/>
  <c r="A55" i="9"/>
  <c r="U54" i="9" a="1"/>
  <c r="U54" i="9" s="1"/>
  <c r="T54" i="9"/>
  <c r="R54" i="9"/>
  <c r="P54" i="9"/>
  <c r="N54" i="9"/>
  <c r="F54" i="9"/>
  <c r="D54" i="9"/>
  <c r="B54" i="9"/>
  <c r="A54" i="9"/>
  <c r="U53" i="9" a="1"/>
  <c r="U53" i="9" s="1"/>
  <c r="T53" i="9"/>
  <c r="R53" i="9"/>
  <c r="P53" i="9"/>
  <c r="N53" i="9"/>
  <c r="F53" i="9"/>
  <c r="D53" i="9"/>
  <c r="C53" i="9"/>
  <c r="B53" i="9"/>
  <c r="A53" i="9"/>
  <c r="U52" i="9" a="1"/>
  <c r="U52" i="9" s="1"/>
  <c r="T52" i="9"/>
  <c r="R52" i="9"/>
  <c r="P52" i="9"/>
  <c r="N52" i="9"/>
  <c r="F52" i="9"/>
  <c r="D52" i="9"/>
  <c r="C52" i="9"/>
  <c r="B52" i="9"/>
  <c r="A52" i="9"/>
  <c r="U51" i="9" a="1"/>
  <c r="U51" i="9" s="1"/>
  <c r="T51" i="9"/>
  <c r="R51" i="9"/>
  <c r="P51" i="9"/>
  <c r="N51" i="9"/>
  <c r="F51" i="9"/>
  <c r="D51" i="9"/>
  <c r="C51" i="9"/>
  <c r="B51" i="9"/>
  <c r="A51" i="9"/>
  <c r="U50" i="9" a="1"/>
  <c r="U50" i="9" s="1"/>
  <c r="T50" i="9"/>
  <c r="R50" i="9"/>
  <c r="P50" i="9"/>
  <c r="N50" i="9"/>
  <c r="F50" i="9"/>
  <c r="D50" i="9"/>
  <c r="C50" i="9"/>
  <c r="B50" i="9"/>
  <c r="A50" i="9"/>
  <c r="U49" i="9" a="1"/>
  <c r="U49" i="9" s="1"/>
  <c r="T49" i="9"/>
  <c r="R49" i="9"/>
  <c r="P49" i="9"/>
  <c r="N49" i="9"/>
  <c r="F49" i="9"/>
  <c r="D49" i="9"/>
  <c r="C49" i="9"/>
  <c r="B49" i="9"/>
  <c r="A49" i="9"/>
  <c r="U48" i="9" a="1"/>
  <c r="U48" i="9" s="1"/>
  <c r="T48" i="9"/>
  <c r="R48" i="9"/>
  <c r="P48" i="9"/>
  <c r="N48" i="9"/>
  <c r="F48" i="9"/>
  <c r="D48" i="9"/>
  <c r="C48" i="9"/>
  <c r="B48" i="9"/>
  <c r="A48" i="9"/>
  <c r="U47" i="9" a="1"/>
  <c r="U47" i="9" s="1"/>
  <c r="T47" i="9"/>
  <c r="R47" i="9"/>
  <c r="P47" i="9"/>
  <c r="N47" i="9"/>
  <c r="F47" i="9"/>
  <c r="D47" i="9"/>
  <c r="C47" i="9"/>
  <c r="B47" i="9"/>
  <c r="A47" i="9"/>
  <c r="U46" i="9" a="1"/>
  <c r="U46" i="9" s="1"/>
  <c r="T46" i="9"/>
  <c r="R46" i="9"/>
  <c r="P46" i="9"/>
  <c r="N46" i="9"/>
  <c r="F46" i="9"/>
  <c r="D46" i="9"/>
  <c r="B46" i="9"/>
  <c r="A46" i="9"/>
  <c r="U45" i="9" a="1"/>
  <c r="U45" i="9" s="1"/>
  <c r="T45" i="9"/>
  <c r="R45" i="9"/>
  <c r="P45" i="9"/>
  <c r="N45" i="9"/>
  <c r="F45" i="9"/>
  <c r="D45" i="9"/>
  <c r="C45" i="9"/>
  <c r="B45" i="9"/>
  <c r="A45" i="9"/>
  <c r="U44" i="9" a="1"/>
  <c r="U44" i="9" s="1"/>
  <c r="T44" i="9"/>
  <c r="R44" i="9"/>
  <c r="P44" i="9"/>
  <c r="N44" i="9"/>
  <c r="F44" i="9"/>
  <c r="D44" i="9"/>
  <c r="C44" i="9"/>
  <c r="B44" i="9"/>
  <c r="A44" i="9"/>
  <c r="U43" i="9" a="1"/>
  <c r="U43" i="9" s="1"/>
  <c r="T43" i="9"/>
  <c r="R43" i="9"/>
  <c r="P43" i="9"/>
  <c r="N43" i="9"/>
  <c r="F43" i="9"/>
  <c r="D43" i="9"/>
  <c r="C43" i="9"/>
  <c r="B43" i="9"/>
  <c r="A43" i="9"/>
  <c r="U42" i="9" a="1"/>
  <c r="U42" i="9" s="1"/>
  <c r="T42" i="9"/>
  <c r="R42" i="9"/>
  <c r="P42" i="9"/>
  <c r="N42" i="9"/>
  <c r="F42" i="9"/>
  <c r="D42" i="9"/>
  <c r="C42" i="9"/>
  <c r="B42" i="9"/>
  <c r="A42" i="9"/>
  <c r="U41" i="9" a="1"/>
  <c r="U41" i="9" s="1"/>
  <c r="T41" i="9"/>
  <c r="R41" i="9"/>
  <c r="P41" i="9"/>
  <c r="N41" i="9"/>
  <c r="F41" i="9"/>
  <c r="D41" i="9"/>
  <c r="C41" i="9"/>
  <c r="B41" i="9"/>
  <c r="A41" i="9"/>
  <c r="U40" i="9" a="1"/>
  <c r="U40" i="9" s="1"/>
  <c r="T40" i="9"/>
  <c r="R40" i="9"/>
  <c r="P40" i="9"/>
  <c r="N40" i="9"/>
  <c r="F40" i="9"/>
  <c r="D40" i="9"/>
  <c r="C40" i="9"/>
  <c r="B40" i="9"/>
  <c r="A40" i="9"/>
  <c r="U39" i="9" a="1"/>
  <c r="U39" i="9" s="1"/>
  <c r="T39" i="9"/>
  <c r="R39" i="9"/>
  <c r="P39" i="9"/>
  <c r="N39" i="9"/>
  <c r="F39" i="9"/>
  <c r="D39" i="9"/>
  <c r="C39" i="9"/>
  <c r="B39" i="9"/>
  <c r="A39" i="9"/>
  <c r="U38" i="9" a="1"/>
  <c r="U38" i="9" s="1"/>
  <c r="T38" i="9"/>
  <c r="R38" i="9"/>
  <c r="P38" i="9"/>
  <c r="N38" i="9"/>
  <c r="F38" i="9"/>
  <c r="D38" i="9"/>
  <c r="B38" i="9"/>
  <c r="A38" i="9"/>
  <c r="U37" i="9" a="1"/>
  <c r="U37" i="9" s="1"/>
  <c r="T37" i="9"/>
  <c r="R37" i="9"/>
  <c r="P37" i="9"/>
  <c r="N37" i="9"/>
  <c r="F37" i="9"/>
  <c r="D37" i="9"/>
  <c r="C37" i="9"/>
  <c r="B37" i="9"/>
  <c r="A37" i="9"/>
  <c r="U36" i="9" a="1"/>
  <c r="U36" i="9" s="1"/>
  <c r="T36" i="9"/>
  <c r="R36" i="9"/>
  <c r="P36" i="9"/>
  <c r="N36" i="9"/>
  <c r="F36" i="9"/>
  <c r="D36" i="9"/>
  <c r="C36" i="9"/>
  <c r="B36" i="9"/>
  <c r="A36" i="9"/>
  <c r="U35" i="9" a="1"/>
  <c r="U35" i="9" s="1"/>
  <c r="T35" i="9"/>
  <c r="R35" i="9"/>
  <c r="P35" i="9"/>
  <c r="N35" i="9"/>
  <c r="F35" i="9"/>
  <c r="D35" i="9"/>
  <c r="C35" i="9"/>
  <c r="B35" i="9"/>
  <c r="A35" i="9"/>
  <c r="U34" i="9" a="1"/>
  <c r="U34" i="9" s="1"/>
  <c r="T34" i="9"/>
  <c r="R34" i="9"/>
  <c r="P34" i="9"/>
  <c r="N34" i="9"/>
  <c r="F34" i="9"/>
  <c r="D34" i="9"/>
  <c r="C34" i="9"/>
  <c r="B34" i="9"/>
  <c r="A34" i="9"/>
  <c r="U33" i="9" a="1"/>
  <c r="U33" i="9" s="1"/>
  <c r="T33" i="9"/>
  <c r="R33" i="9"/>
  <c r="P33" i="9"/>
  <c r="N33" i="9"/>
  <c r="F33" i="9"/>
  <c r="D33" i="9"/>
  <c r="C33" i="9"/>
  <c r="B33" i="9"/>
  <c r="A33" i="9"/>
  <c r="U32" i="9" a="1"/>
  <c r="U32" i="9" s="1"/>
  <c r="T32" i="9"/>
  <c r="R32" i="9"/>
  <c r="P32" i="9"/>
  <c r="N32" i="9"/>
  <c r="F32" i="9"/>
  <c r="D32" i="9"/>
  <c r="C32" i="9"/>
  <c r="B32" i="9"/>
  <c r="A32" i="9"/>
  <c r="U31" i="9" a="1"/>
  <c r="U31" i="9" s="1"/>
  <c r="T31" i="9"/>
  <c r="R31" i="9"/>
  <c r="P31" i="9"/>
  <c r="N31" i="9"/>
  <c r="F31" i="9"/>
  <c r="D31" i="9"/>
  <c r="C31" i="9"/>
  <c r="B31" i="9"/>
  <c r="A31" i="9"/>
  <c r="U30" i="9" a="1"/>
  <c r="U30" i="9" s="1"/>
  <c r="T30" i="9"/>
  <c r="R30" i="9"/>
  <c r="P30" i="9"/>
  <c r="N30" i="9"/>
  <c r="F30" i="9"/>
  <c r="D30" i="9"/>
  <c r="B30" i="9"/>
  <c r="A30" i="9"/>
  <c r="U29" i="9" a="1"/>
  <c r="U29" i="9" s="1"/>
  <c r="T29" i="9"/>
  <c r="R29" i="9"/>
  <c r="P29" i="9"/>
  <c r="N29" i="9"/>
  <c r="F29" i="9"/>
  <c r="D29" i="9"/>
  <c r="C29" i="9"/>
  <c r="B29" i="9"/>
  <c r="A29" i="9"/>
  <c r="U28" i="9" a="1"/>
  <c r="U28" i="9" s="1"/>
  <c r="T28" i="9"/>
  <c r="R28" i="9"/>
  <c r="P28" i="9"/>
  <c r="N28" i="9"/>
  <c r="F28" i="9"/>
  <c r="D28" i="9"/>
  <c r="C28" i="9"/>
  <c r="B28" i="9"/>
  <c r="A28" i="9"/>
  <c r="U27" i="9" a="1"/>
  <c r="U27" i="9" s="1"/>
  <c r="T27" i="9"/>
  <c r="R27" i="9"/>
  <c r="P27" i="9"/>
  <c r="N27" i="9"/>
  <c r="F27" i="9"/>
  <c r="D27" i="9"/>
  <c r="C27" i="9"/>
  <c r="B27" i="9"/>
  <c r="A27" i="9"/>
  <c r="U26" i="9" a="1"/>
  <c r="U26" i="9" s="1"/>
  <c r="T26" i="9"/>
  <c r="R26" i="9"/>
  <c r="P26" i="9"/>
  <c r="N26" i="9"/>
  <c r="F26" i="9"/>
  <c r="D26" i="9"/>
  <c r="C26" i="9"/>
  <c r="B26" i="9"/>
  <c r="A26" i="9"/>
  <c r="U25" i="9" a="1"/>
  <c r="U25" i="9" s="1"/>
  <c r="T25" i="9"/>
  <c r="R25" i="9"/>
  <c r="P25" i="9"/>
  <c r="N25" i="9"/>
  <c r="F25" i="9"/>
  <c r="D25" i="9"/>
  <c r="C25" i="9"/>
  <c r="B25" i="9"/>
  <c r="A25" i="9"/>
  <c r="U24" i="9" a="1"/>
  <c r="U24" i="9" s="1"/>
  <c r="T24" i="9"/>
  <c r="R24" i="9"/>
  <c r="P24" i="9"/>
  <c r="N24" i="9"/>
  <c r="F24" i="9"/>
  <c r="D24" i="9"/>
  <c r="C24" i="9"/>
  <c r="B24" i="9"/>
  <c r="A24" i="9"/>
  <c r="U23" i="9" a="1"/>
  <c r="U23" i="9" s="1"/>
  <c r="T23" i="9"/>
  <c r="R23" i="9"/>
  <c r="P23" i="9"/>
  <c r="N23" i="9"/>
  <c r="F23" i="9"/>
  <c r="D23" i="9"/>
  <c r="C23" i="9"/>
  <c r="B23" i="9"/>
  <c r="A23" i="9"/>
  <c r="U22" i="9" a="1"/>
  <c r="U22" i="9" s="1"/>
  <c r="T22" i="9"/>
  <c r="R22" i="9"/>
  <c r="P22" i="9"/>
  <c r="N22" i="9"/>
  <c r="F22" i="9"/>
  <c r="D22" i="9"/>
  <c r="B22" i="9"/>
  <c r="A22" i="9"/>
  <c r="U21" i="9" a="1"/>
  <c r="U21" i="9" s="1"/>
  <c r="T21" i="9"/>
  <c r="R21" i="9"/>
  <c r="P21" i="9"/>
  <c r="N21" i="9"/>
  <c r="F21" i="9"/>
  <c r="D21" i="9"/>
  <c r="C21" i="9"/>
  <c r="B21" i="9"/>
  <c r="A21" i="9"/>
  <c r="U20" i="9" a="1"/>
  <c r="U20" i="9" s="1"/>
  <c r="T20" i="9"/>
  <c r="R20" i="9"/>
  <c r="P20" i="9"/>
  <c r="N20" i="9"/>
  <c r="F20" i="9"/>
  <c r="D20" i="9"/>
  <c r="C20" i="9"/>
  <c r="B20" i="9"/>
  <c r="A20" i="9"/>
  <c r="U19" i="9" a="1"/>
  <c r="U19" i="9" s="1"/>
  <c r="T19" i="9"/>
  <c r="R19" i="9"/>
  <c r="P19" i="9"/>
  <c r="N19" i="9"/>
  <c r="F19" i="9"/>
  <c r="D19" i="9"/>
  <c r="C19" i="9"/>
  <c r="B19" i="9"/>
  <c r="A19" i="9"/>
  <c r="U18" i="9" a="1"/>
  <c r="U18" i="9" s="1"/>
  <c r="T18" i="9"/>
  <c r="R18" i="9"/>
  <c r="P18" i="9"/>
  <c r="N18" i="9"/>
  <c r="F18" i="9"/>
  <c r="D18" i="9"/>
  <c r="C18" i="9"/>
  <c r="B18" i="9"/>
  <c r="A18" i="9"/>
  <c r="U17" i="9" a="1"/>
  <c r="U17" i="9" s="1"/>
  <c r="T17" i="9"/>
  <c r="R17" i="9"/>
  <c r="P17" i="9"/>
  <c r="N17" i="9"/>
  <c r="F17" i="9"/>
  <c r="D17" i="9"/>
  <c r="C17" i="9"/>
  <c r="B17" i="9"/>
  <c r="A17" i="9"/>
  <c r="U16" i="9" a="1"/>
  <c r="U16" i="9" s="1"/>
  <c r="T16" i="9"/>
  <c r="R16" i="9"/>
  <c r="P16" i="9"/>
  <c r="N16" i="9"/>
  <c r="F16" i="9"/>
  <c r="D16" i="9"/>
  <c r="C16" i="9"/>
  <c r="B16" i="9"/>
  <c r="A16" i="9"/>
  <c r="U15" i="9" a="1"/>
  <c r="U15" i="9" s="1"/>
  <c r="T15" i="9"/>
  <c r="R15" i="9"/>
  <c r="P15" i="9"/>
  <c r="N15" i="9"/>
  <c r="F15" i="9"/>
  <c r="D15" i="9"/>
  <c r="C15" i="9"/>
  <c r="B15" i="9"/>
  <c r="A15" i="9"/>
  <c r="U14" i="9" a="1"/>
  <c r="U14" i="9" s="1"/>
  <c r="T14" i="9"/>
  <c r="R14" i="9"/>
  <c r="P14" i="9"/>
  <c r="N14" i="9"/>
  <c r="F14" i="9"/>
  <c r="D14" i="9"/>
  <c r="B14" i="9"/>
  <c r="A14" i="9"/>
  <c r="U13" i="9" a="1"/>
  <c r="U13" i="9" s="1"/>
  <c r="T13" i="9"/>
  <c r="R13" i="9"/>
  <c r="P13" i="9"/>
  <c r="N13" i="9"/>
  <c r="F13" i="9"/>
  <c r="D13" i="9"/>
  <c r="C13" i="9"/>
  <c r="B13" i="9"/>
  <c r="A13" i="9"/>
  <c r="U12" i="9" a="1"/>
  <c r="U12" i="9" s="1"/>
  <c r="T12" i="9"/>
  <c r="R12" i="9"/>
  <c r="P12" i="9"/>
  <c r="N12" i="9"/>
  <c r="F12" i="9"/>
  <c r="D12" i="9"/>
  <c r="C12" i="9"/>
  <c r="B12" i="9"/>
  <c r="A12" i="9"/>
  <c r="U11" i="9" a="1"/>
  <c r="U11" i="9" s="1"/>
  <c r="T11" i="9"/>
  <c r="R11" i="9"/>
  <c r="P11" i="9"/>
  <c r="N11" i="9"/>
  <c r="F11" i="9"/>
  <c r="D11" i="9"/>
  <c r="B11" i="9"/>
  <c r="A11" i="9"/>
  <c r="U10" i="9" a="1"/>
  <c r="U10" i="9" s="1"/>
  <c r="T10" i="9"/>
  <c r="R10" i="9"/>
  <c r="P10" i="9"/>
  <c r="N10" i="9"/>
  <c r="F10" i="9"/>
  <c r="D10" i="9"/>
  <c r="B10" i="9"/>
  <c r="A10" i="9"/>
  <c r="T9" i="9"/>
  <c r="R9" i="9"/>
  <c r="P9" i="9"/>
  <c r="N9" i="9"/>
  <c r="F9" i="9"/>
  <c r="D9" i="9"/>
  <c r="B9" i="9"/>
  <c r="A9" i="9"/>
  <c r="F8" i="9"/>
  <c r="D8" i="9"/>
  <c r="B8" i="9"/>
  <c r="A8" i="9"/>
  <c r="F7" i="9"/>
  <c r="D7" i="9"/>
  <c r="B7" i="9"/>
  <c r="A7" i="9"/>
  <c r="F6" i="9"/>
  <c r="D6" i="9"/>
  <c r="B6" i="9"/>
  <c r="A6" i="9"/>
  <c r="K206" i="8"/>
  <c r="J206" i="8"/>
  <c r="I206" i="8"/>
  <c r="H206" i="8"/>
  <c r="G206" i="8"/>
  <c r="U205" i="8" a="1"/>
  <c r="U205" i="8" s="1"/>
  <c r="T205" i="8"/>
  <c r="R205" i="8"/>
  <c r="P205" i="8"/>
  <c r="N205" i="8"/>
  <c r="F205" i="8"/>
  <c r="D205" i="8"/>
  <c r="C205" i="8"/>
  <c r="B205" i="8"/>
  <c r="A205" i="8"/>
  <c r="U204" i="8" a="1"/>
  <c r="U204" i="8" s="1"/>
  <c r="T204" i="8"/>
  <c r="R204" i="8"/>
  <c r="P204" i="8"/>
  <c r="N204" i="8"/>
  <c r="F204" i="8"/>
  <c r="D204" i="8"/>
  <c r="C204" i="8"/>
  <c r="B204" i="8"/>
  <c r="A204" i="8"/>
  <c r="U203" i="8" a="1"/>
  <c r="U203" i="8" s="1"/>
  <c r="T203" i="8"/>
  <c r="R203" i="8"/>
  <c r="P203" i="8"/>
  <c r="N203" i="8"/>
  <c r="F203" i="8"/>
  <c r="D203" i="8"/>
  <c r="C203" i="8"/>
  <c r="B203" i="8"/>
  <c r="A203" i="8"/>
  <c r="U202" i="8" a="1"/>
  <c r="U202" i="8" s="1"/>
  <c r="T202" i="8"/>
  <c r="R202" i="8"/>
  <c r="P202" i="8"/>
  <c r="N202" i="8"/>
  <c r="F202" i="8"/>
  <c r="D202" i="8"/>
  <c r="C202" i="8"/>
  <c r="B202" i="8"/>
  <c r="A202" i="8"/>
  <c r="U201" i="8" a="1"/>
  <c r="U201" i="8" s="1"/>
  <c r="T201" i="8"/>
  <c r="R201" i="8"/>
  <c r="P201" i="8"/>
  <c r="N201" i="8"/>
  <c r="F201" i="8"/>
  <c r="D201" i="8"/>
  <c r="C201" i="8"/>
  <c r="B201" i="8"/>
  <c r="A201" i="8"/>
  <c r="U200" i="8" a="1"/>
  <c r="U200" i="8" s="1"/>
  <c r="T200" i="8"/>
  <c r="R200" i="8"/>
  <c r="P200" i="8"/>
  <c r="N200" i="8"/>
  <c r="F200" i="8"/>
  <c r="D200" i="8"/>
  <c r="C200" i="8"/>
  <c r="B200" i="8"/>
  <c r="A200" i="8"/>
  <c r="U199" i="8" a="1"/>
  <c r="U199" i="8" s="1"/>
  <c r="T199" i="8"/>
  <c r="R199" i="8"/>
  <c r="P199" i="8"/>
  <c r="N199" i="8"/>
  <c r="F199" i="8"/>
  <c r="D199" i="8"/>
  <c r="C199" i="8"/>
  <c r="B199" i="8"/>
  <c r="A199" i="8"/>
  <c r="U198" i="8" a="1"/>
  <c r="U198" i="8" s="1"/>
  <c r="T198" i="8"/>
  <c r="R198" i="8"/>
  <c r="P198" i="8"/>
  <c r="N198" i="8"/>
  <c r="F198" i="8"/>
  <c r="D198" i="8"/>
  <c r="B198" i="8"/>
  <c r="A198" i="8"/>
  <c r="U197" i="8" a="1"/>
  <c r="U197" i="8" s="1"/>
  <c r="T197" i="8"/>
  <c r="R197" i="8"/>
  <c r="P197" i="8"/>
  <c r="N197" i="8"/>
  <c r="F197" i="8"/>
  <c r="D197" i="8"/>
  <c r="C197" i="8"/>
  <c r="B197" i="8"/>
  <c r="A197" i="8"/>
  <c r="U196" i="8" a="1"/>
  <c r="U196" i="8" s="1"/>
  <c r="T196" i="8"/>
  <c r="R196" i="8"/>
  <c r="P196" i="8"/>
  <c r="N196" i="8"/>
  <c r="F196" i="8"/>
  <c r="D196" i="8"/>
  <c r="C196" i="8"/>
  <c r="B196" i="8"/>
  <c r="A196" i="8"/>
  <c r="U195" i="8" a="1"/>
  <c r="U195" i="8" s="1"/>
  <c r="T195" i="8"/>
  <c r="R195" i="8"/>
  <c r="P195" i="8"/>
  <c r="N195" i="8"/>
  <c r="F195" i="8"/>
  <c r="D195" i="8"/>
  <c r="C195" i="8"/>
  <c r="B195" i="8"/>
  <c r="A195" i="8"/>
  <c r="U194" i="8" a="1"/>
  <c r="U194" i="8" s="1"/>
  <c r="T194" i="8"/>
  <c r="R194" i="8"/>
  <c r="P194" i="8"/>
  <c r="N194" i="8"/>
  <c r="F194" i="8"/>
  <c r="D194" i="8"/>
  <c r="C194" i="8"/>
  <c r="B194" i="8"/>
  <c r="A194" i="8"/>
  <c r="U193" i="8" a="1"/>
  <c r="U193" i="8" s="1"/>
  <c r="T193" i="8"/>
  <c r="R193" i="8"/>
  <c r="P193" i="8"/>
  <c r="N193" i="8"/>
  <c r="F193" i="8"/>
  <c r="D193" i="8"/>
  <c r="C193" i="8"/>
  <c r="B193" i="8"/>
  <c r="A193" i="8"/>
  <c r="U192" i="8" a="1"/>
  <c r="U192" i="8" s="1"/>
  <c r="T192" i="8"/>
  <c r="R192" i="8"/>
  <c r="P192" i="8"/>
  <c r="N192" i="8"/>
  <c r="F192" i="8"/>
  <c r="D192" i="8"/>
  <c r="C192" i="8"/>
  <c r="B192" i="8"/>
  <c r="A192" i="8"/>
  <c r="U191" i="8" a="1"/>
  <c r="U191" i="8" s="1"/>
  <c r="T191" i="8"/>
  <c r="R191" i="8"/>
  <c r="P191" i="8"/>
  <c r="N191" i="8"/>
  <c r="F191" i="8"/>
  <c r="D191" i="8"/>
  <c r="C191" i="8"/>
  <c r="B191" i="8"/>
  <c r="A191" i="8"/>
  <c r="U190" i="8" a="1"/>
  <c r="U190" i="8" s="1"/>
  <c r="T190" i="8"/>
  <c r="R190" i="8"/>
  <c r="P190" i="8"/>
  <c r="N190" i="8"/>
  <c r="F190" i="8"/>
  <c r="D190" i="8"/>
  <c r="B190" i="8"/>
  <c r="A190" i="8"/>
  <c r="U189" i="8" a="1"/>
  <c r="U189" i="8" s="1"/>
  <c r="T189" i="8"/>
  <c r="R189" i="8"/>
  <c r="P189" i="8"/>
  <c r="N189" i="8"/>
  <c r="F189" i="8"/>
  <c r="D189" i="8"/>
  <c r="C189" i="8"/>
  <c r="B189" i="8"/>
  <c r="A189" i="8"/>
  <c r="U188" i="8" a="1"/>
  <c r="U188" i="8" s="1"/>
  <c r="T188" i="8"/>
  <c r="R188" i="8"/>
  <c r="P188" i="8"/>
  <c r="N188" i="8"/>
  <c r="F188" i="8"/>
  <c r="D188" i="8"/>
  <c r="C188" i="8"/>
  <c r="B188" i="8"/>
  <c r="A188" i="8"/>
  <c r="U187" i="8" a="1"/>
  <c r="U187" i="8" s="1"/>
  <c r="T187" i="8"/>
  <c r="R187" i="8"/>
  <c r="P187" i="8"/>
  <c r="N187" i="8"/>
  <c r="F187" i="8"/>
  <c r="D187" i="8"/>
  <c r="C187" i="8"/>
  <c r="B187" i="8"/>
  <c r="A187" i="8"/>
  <c r="U186" i="8" a="1"/>
  <c r="U186" i="8" s="1"/>
  <c r="T186" i="8"/>
  <c r="R186" i="8"/>
  <c r="P186" i="8"/>
  <c r="N186" i="8"/>
  <c r="F186" i="8"/>
  <c r="D186" i="8"/>
  <c r="C186" i="8"/>
  <c r="B186" i="8"/>
  <c r="A186" i="8"/>
  <c r="U185" i="8" a="1"/>
  <c r="U185" i="8" s="1"/>
  <c r="T185" i="8"/>
  <c r="R185" i="8"/>
  <c r="P185" i="8"/>
  <c r="N185" i="8"/>
  <c r="F185" i="8"/>
  <c r="D185" i="8"/>
  <c r="C185" i="8"/>
  <c r="B185" i="8"/>
  <c r="A185" i="8"/>
  <c r="U184" i="8" a="1"/>
  <c r="U184" i="8" s="1"/>
  <c r="T184" i="8"/>
  <c r="R184" i="8"/>
  <c r="P184" i="8"/>
  <c r="N184" i="8"/>
  <c r="F184" i="8"/>
  <c r="D184" i="8"/>
  <c r="C184" i="8"/>
  <c r="B184" i="8"/>
  <c r="A184" i="8"/>
  <c r="U183" i="8" a="1"/>
  <c r="U183" i="8" s="1"/>
  <c r="T183" i="8"/>
  <c r="R183" i="8"/>
  <c r="P183" i="8"/>
  <c r="N183" i="8"/>
  <c r="F183" i="8"/>
  <c r="D183" i="8"/>
  <c r="C183" i="8"/>
  <c r="B183" i="8"/>
  <c r="A183" i="8"/>
  <c r="U182" i="8" a="1"/>
  <c r="U182" i="8" s="1"/>
  <c r="T182" i="8"/>
  <c r="R182" i="8"/>
  <c r="P182" i="8"/>
  <c r="N182" i="8"/>
  <c r="F182" i="8"/>
  <c r="D182" i="8"/>
  <c r="B182" i="8"/>
  <c r="A182" i="8"/>
  <c r="U181" i="8" a="1"/>
  <c r="U181" i="8" s="1"/>
  <c r="T181" i="8"/>
  <c r="R181" i="8"/>
  <c r="P181" i="8"/>
  <c r="N181" i="8"/>
  <c r="F181" i="8"/>
  <c r="D181" i="8"/>
  <c r="C181" i="8"/>
  <c r="B181" i="8"/>
  <c r="A181" i="8"/>
  <c r="U180" i="8" a="1"/>
  <c r="U180" i="8" s="1"/>
  <c r="T180" i="8"/>
  <c r="R180" i="8"/>
  <c r="P180" i="8"/>
  <c r="N180" i="8"/>
  <c r="F180" i="8"/>
  <c r="D180" i="8"/>
  <c r="C180" i="8"/>
  <c r="B180" i="8"/>
  <c r="A180" i="8"/>
  <c r="U179" i="8" a="1"/>
  <c r="U179" i="8" s="1"/>
  <c r="T179" i="8"/>
  <c r="R179" i="8"/>
  <c r="P179" i="8"/>
  <c r="N179" i="8"/>
  <c r="F179" i="8"/>
  <c r="D179" i="8"/>
  <c r="C179" i="8"/>
  <c r="B179" i="8"/>
  <c r="A179" i="8"/>
  <c r="U178" i="8" a="1"/>
  <c r="U178" i="8" s="1"/>
  <c r="T178" i="8"/>
  <c r="R178" i="8"/>
  <c r="P178" i="8"/>
  <c r="N178" i="8"/>
  <c r="F178" i="8"/>
  <c r="D178" i="8"/>
  <c r="C178" i="8"/>
  <c r="B178" i="8"/>
  <c r="A178" i="8"/>
  <c r="U177" i="8" a="1"/>
  <c r="U177" i="8" s="1"/>
  <c r="T177" i="8"/>
  <c r="R177" i="8"/>
  <c r="P177" i="8"/>
  <c r="N177" i="8"/>
  <c r="F177" i="8"/>
  <c r="D177" i="8"/>
  <c r="C177" i="8"/>
  <c r="B177" i="8"/>
  <c r="A177" i="8"/>
  <c r="U176" i="8" a="1"/>
  <c r="U176" i="8" s="1"/>
  <c r="T176" i="8"/>
  <c r="R176" i="8"/>
  <c r="P176" i="8"/>
  <c r="N176" i="8"/>
  <c r="F176" i="8"/>
  <c r="D176" i="8"/>
  <c r="C176" i="8"/>
  <c r="B176" i="8"/>
  <c r="A176" i="8"/>
  <c r="U175" i="8" a="1"/>
  <c r="U175" i="8" s="1"/>
  <c r="T175" i="8"/>
  <c r="R175" i="8"/>
  <c r="P175" i="8"/>
  <c r="N175" i="8"/>
  <c r="F175" i="8"/>
  <c r="D175" i="8"/>
  <c r="C175" i="8"/>
  <c r="B175" i="8"/>
  <c r="A175" i="8"/>
  <c r="U174" i="8" a="1"/>
  <c r="U174" i="8" s="1"/>
  <c r="T174" i="8"/>
  <c r="R174" i="8"/>
  <c r="P174" i="8"/>
  <c r="N174" i="8"/>
  <c r="F174" i="8"/>
  <c r="D174" i="8"/>
  <c r="B174" i="8"/>
  <c r="A174" i="8"/>
  <c r="U173" i="8" a="1"/>
  <c r="U173" i="8" s="1"/>
  <c r="T173" i="8"/>
  <c r="R173" i="8"/>
  <c r="P173" i="8"/>
  <c r="N173" i="8"/>
  <c r="F173" i="8"/>
  <c r="D173" i="8"/>
  <c r="C173" i="8"/>
  <c r="B173" i="8"/>
  <c r="A173" i="8"/>
  <c r="U172" i="8" a="1"/>
  <c r="U172" i="8" s="1"/>
  <c r="T172" i="8"/>
  <c r="R172" i="8"/>
  <c r="P172" i="8"/>
  <c r="N172" i="8"/>
  <c r="F172" i="8"/>
  <c r="D172" i="8"/>
  <c r="C172" i="8"/>
  <c r="B172" i="8"/>
  <c r="A172" i="8"/>
  <c r="U171" i="8" a="1"/>
  <c r="U171" i="8" s="1"/>
  <c r="T171" i="8"/>
  <c r="R171" i="8"/>
  <c r="P171" i="8"/>
  <c r="N171" i="8"/>
  <c r="F171" i="8"/>
  <c r="D171" i="8"/>
  <c r="C171" i="8"/>
  <c r="B171" i="8"/>
  <c r="A171" i="8"/>
  <c r="U170" i="8" a="1"/>
  <c r="U170" i="8" s="1"/>
  <c r="T170" i="8"/>
  <c r="R170" i="8"/>
  <c r="P170" i="8"/>
  <c r="N170" i="8"/>
  <c r="F170" i="8"/>
  <c r="D170" i="8"/>
  <c r="C170" i="8"/>
  <c r="B170" i="8"/>
  <c r="A170" i="8"/>
  <c r="U169" i="8" a="1"/>
  <c r="U169" i="8" s="1"/>
  <c r="T169" i="8"/>
  <c r="R169" i="8"/>
  <c r="P169" i="8"/>
  <c r="N169" i="8"/>
  <c r="F169" i="8"/>
  <c r="D169" i="8"/>
  <c r="C169" i="8"/>
  <c r="B169" i="8"/>
  <c r="A169" i="8"/>
  <c r="U168" i="8" a="1"/>
  <c r="U168" i="8" s="1"/>
  <c r="T168" i="8"/>
  <c r="R168" i="8"/>
  <c r="P168" i="8"/>
  <c r="N168" i="8"/>
  <c r="F168" i="8"/>
  <c r="D168" i="8"/>
  <c r="C168" i="8"/>
  <c r="B168" i="8"/>
  <c r="A168" i="8"/>
  <c r="U167" i="8" a="1"/>
  <c r="U167" i="8" s="1"/>
  <c r="T167" i="8"/>
  <c r="R167" i="8"/>
  <c r="P167" i="8"/>
  <c r="N167" i="8"/>
  <c r="F167" i="8"/>
  <c r="D167" i="8"/>
  <c r="C167" i="8"/>
  <c r="B167" i="8"/>
  <c r="A167" i="8"/>
  <c r="U166" i="8" a="1"/>
  <c r="U166" i="8" s="1"/>
  <c r="T166" i="8"/>
  <c r="R166" i="8"/>
  <c r="P166" i="8"/>
  <c r="N166" i="8"/>
  <c r="F166" i="8"/>
  <c r="D166" i="8"/>
  <c r="B166" i="8"/>
  <c r="A166" i="8"/>
  <c r="U165" i="8" a="1"/>
  <c r="U165" i="8" s="1"/>
  <c r="T165" i="8"/>
  <c r="R165" i="8"/>
  <c r="P165" i="8"/>
  <c r="N165" i="8"/>
  <c r="F165" i="8"/>
  <c r="D165" i="8"/>
  <c r="C165" i="8"/>
  <c r="B165" i="8"/>
  <c r="A165" i="8"/>
  <c r="U164" i="8" a="1"/>
  <c r="U164" i="8" s="1"/>
  <c r="T164" i="8"/>
  <c r="R164" i="8"/>
  <c r="P164" i="8"/>
  <c r="N164" i="8"/>
  <c r="F164" i="8"/>
  <c r="D164" i="8"/>
  <c r="C164" i="8"/>
  <c r="B164" i="8"/>
  <c r="A164" i="8"/>
  <c r="U163" i="8" a="1"/>
  <c r="U163" i="8" s="1"/>
  <c r="T163" i="8"/>
  <c r="R163" i="8"/>
  <c r="P163" i="8"/>
  <c r="N163" i="8"/>
  <c r="F163" i="8"/>
  <c r="D163" i="8"/>
  <c r="C163" i="8"/>
  <c r="B163" i="8"/>
  <c r="A163" i="8"/>
  <c r="U162" i="8" a="1"/>
  <c r="U162" i="8" s="1"/>
  <c r="T162" i="8"/>
  <c r="R162" i="8"/>
  <c r="P162" i="8"/>
  <c r="N162" i="8"/>
  <c r="F162" i="8"/>
  <c r="D162" i="8"/>
  <c r="C162" i="8"/>
  <c r="B162" i="8"/>
  <c r="A162" i="8"/>
  <c r="U161" i="8" a="1"/>
  <c r="U161" i="8" s="1"/>
  <c r="T161" i="8"/>
  <c r="R161" i="8"/>
  <c r="P161" i="8"/>
  <c r="N161" i="8"/>
  <c r="F161" i="8"/>
  <c r="D161" i="8"/>
  <c r="C161" i="8"/>
  <c r="B161" i="8"/>
  <c r="A161" i="8"/>
  <c r="U160" i="8" a="1"/>
  <c r="U160" i="8" s="1"/>
  <c r="T160" i="8"/>
  <c r="R160" i="8"/>
  <c r="P160" i="8"/>
  <c r="N160" i="8"/>
  <c r="F160" i="8"/>
  <c r="D160" i="8"/>
  <c r="C160" i="8"/>
  <c r="B160" i="8"/>
  <c r="A160" i="8"/>
  <c r="U159" i="8" a="1"/>
  <c r="U159" i="8" s="1"/>
  <c r="T159" i="8"/>
  <c r="R159" i="8"/>
  <c r="P159" i="8"/>
  <c r="N159" i="8"/>
  <c r="F159" i="8"/>
  <c r="D159" i="8"/>
  <c r="C159" i="8"/>
  <c r="B159" i="8"/>
  <c r="A159" i="8"/>
  <c r="U158" i="8" a="1"/>
  <c r="U158" i="8" s="1"/>
  <c r="T158" i="8"/>
  <c r="R158" i="8"/>
  <c r="P158" i="8"/>
  <c r="N158" i="8"/>
  <c r="F158" i="8"/>
  <c r="D158" i="8"/>
  <c r="B158" i="8"/>
  <c r="A158" i="8"/>
  <c r="U157" i="8" a="1"/>
  <c r="U157" i="8" s="1"/>
  <c r="T157" i="8"/>
  <c r="R157" i="8"/>
  <c r="P157" i="8"/>
  <c r="N157" i="8"/>
  <c r="F157" i="8"/>
  <c r="D157" i="8"/>
  <c r="C157" i="8"/>
  <c r="B157" i="8"/>
  <c r="A157" i="8"/>
  <c r="U156" i="8" a="1"/>
  <c r="U156" i="8" s="1"/>
  <c r="T156" i="8"/>
  <c r="R156" i="8"/>
  <c r="P156" i="8"/>
  <c r="N156" i="8"/>
  <c r="F156" i="8"/>
  <c r="D156" i="8"/>
  <c r="C156" i="8"/>
  <c r="B156" i="8"/>
  <c r="A156" i="8"/>
  <c r="U155" i="8" a="1"/>
  <c r="U155" i="8" s="1"/>
  <c r="T155" i="8"/>
  <c r="R155" i="8"/>
  <c r="P155" i="8"/>
  <c r="N155" i="8"/>
  <c r="F155" i="8"/>
  <c r="D155" i="8"/>
  <c r="C155" i="8"/>
  <c r="B155" i="8"/>
  <c r="A155" i="8"/>
  <c r="U154" i="8" a="1"/>
  <c r="U154" i="8" s="1"/>
  <c r="T154" i="8"/>
  <c r="R154" i="8"/>
  <c r="P154" i="8"/>
  <c r="N154" i="8"/>
  <c r="F154" i="8"/>
  <c r="D154" i="8"/>
  <c r="C154" i="8"/>
  <c r="B154" i="8"/>
  <c r="A154" i="8"/>
  <c r="U153" i="8" a="1"/>
  <c r="U153" i="8" s="1"/>
  <c r="T153" i="8"/>
  <c r="R153" i="8"/>
  <c r="P153" i="8"/>
  <c r="N153" i="8"/>
  <c r="F153" i="8"/>
  <c r="D153" i="8"/>
  <c r="C153" i="8"/>
  <c r="B153" i="8"/>
  <c r="A153" i="8"/>
  <c r="U152" i="8" a="1"/>
  <c r="U152" i="8" s="1"/>
  <c r="T152" i="8"/>
  <c r="R152" i="8"/>
  <c r="P152" i="8"/>
  <c r="N152" i="8"/>
  <c r="F152" i="8"/>
  <c r="D152" i="8"/>
  <c r="C152" i="8"/>
  <c r="B152" i="8"/>
  <c r="A152" i="8"/>
  <c r="U151" i="8" a="1"/>
  <c r="U151" i="8" s="1"/>
  <c r="T151" i="8"/>
  <c r="R151" i="8"/>
  <c r="P151" i="8"/>
  <c r="N151" i="8"/>
  <c r="F151" i="8"/>
  <c r="D151" i="8"/>
  <c r="C151" i="8"/>
  <c r="B151" i="8"/>
  <c r="A151" i="8"/>
  <c r="U150" i="8" a="1"/>
  <c r="U150" i="8" s="1"/>
  <c r="T150" i="8"/>
  <c r="R150" i="8"/>
  <c r="P150" i="8"/>
  <c r="N150" i="8"/>
  <c r="F150" i="8"/>
  <c r="D150" i="8"/>
  <c r="B150" i="8"/>
  <c r="A150" i="8"/>
  <c r="U149" i="8" a="1"/>
  <c r="U149" i="8" s="1"/>
  <c r="T149" i="8"/>
  <c r="R149" i="8"/>
  <c r="P149" i="8"/>
  <c r="N149" i="8"/>
  <c r="F149" i="8"/>
  <c r="D149" i="8"/>
  <c r="C149" i="8"/>
  <c r="B149" i="8"/>
  <c r="A149" i="8"/>
  <c r="U148" i="8" a="1"/>
  <c r="U148" i="8" s="1"/>
  <c r="T148" i="8"/>
  <c r="R148" i="8"/>
  <c r="P148" i="8"/>
  <c r="N148" i="8"/>
  <c r="F148" i="8"/>
  <c r="D148" i="8"/>
  <c r="C148" i="8"/>
  <c r="B148" i="8"/>
  <c r="A148" i="8"/>
  <c r="U147" i="8" a="1"/>
  <c r="U147" i="8" s="1"/>
  <c r="T147" i="8"/>
  <c r="R147" i="8"/>
  <c r="P147" i="8"/>
  <c r="N147" i="8"/>
  <c r="F147" i="8"/>
  <c r="D147" i="8"/>
  <c r="C147" i="8"/>
  <c r="B147" i="8"/>
  <c r="A147" i="8"/>
  <c r="U146" i="8" a="1"/>
  <c r="U146" i="8" s="1"/>
  <c r="T146" i="8"/>
  <c r="R146" i="8"/>
  <c r="P146" i="8"/>
  <c r="N146" i="8"/>
  <c r="F146" i="8"/>
  <c r="D146" i="8"/>
  <c r="C146" i="8"/>
  <c r="B146" i="8"/>
  <c r="A146" i="8"/>
  <c r="U145" i="8" a="1"/>
  <c r="U145" i="8" s="1"/>
  <c r="T145" i="8"/>
  <c r="R145" i="8"/>
  <c r="P145" i="8"/>
  <c r="N145" i="8"/>
  <c r="F145" i="8"/>
  <c r="D145" i="8"/>
  <c r="C145" i="8"/>
  <c r="B145" i="8"/>
  <c r="A145" i="8"/>
  <c r="U144" i="8" a="1"/>
  <c r="U144" i="8" s="1"/>
  <c r="T144" i="8"/>
  <c r="R144" i="8"/>
  <c r="P144" i="8"/>
  <c r="N144" i="8"/>
  <c r="F144" i="8"/>
  <c r="D144" i="8"/>
  <c r="C144" i="8"/>
  <c r="B144" i="8"/>
  <c r="A144" i="8"/>
  <c r="U143" i="8" a="1"/>
  <c r="U143" i="8" s="1"/>
  <c r="T143" i="8"/>
  <c r="R143" i="8"/>
  <c r="P143" i="8"/>
  <c r="N143" i="8"/>
  <c r="F143" i="8"/>
  <c r="D143" i="8"/>
  <c r="C143" i="8"/>
  <c r="B143" i="8"/>
  <c r="A143" i="8"/>
  <c r="U142" i="8" a="1"/>
  <c r="U142" i="8" s="1"/>
  <c r="T142" i="8"/>
  <c r="R142" i="8"/>
  <c r="P142" i="8"/>
  <c r="N142" i="8"/>
  <c r="F142" i="8"/>
  <c r="D142" i="8"/>
  <c r="B142" i="8"/>
  <c r="A142" i="8"/>
  <c r="U141" i="8" a="1"/>
  <c r="U141" i="8" s="1"/>
  <c r="T141" i="8"/>
  <c r="R141" i="8"/>
  <c r="P141" i="8"/>
  <c r="N141" i="8"/>
  <c r="F141" i="8"/>
  <c r="D141" i="8"/>
  <c r="C141" i="8"/>
  <c r="B141" i="8"/>
  <c r="A141" i="8"/>
  <c r="U140" i="8" a="1"/>
  <c r="U140" i="8" s="1"/>
  <c r="T140" i="8"/>
  <c r="R140" i="8"/>
  <c r="P140" i="8"/>
  <c r="N140" i="8"/>
  <c r="F140" i="8"/>
  <c r="D140" i="8"/>
  <c r="C140" i="8"/>
  <c r="B140" i="8"/>
  <c r="A140" i="8"/>
  <c r="U139" i="8" a="1"/>
  <c r="U139" i="8" s="1"/>
  <c r="T139" i="8"/>
  <c r="R139" i="8"/>
  <c r="P139" i="8"/>
  <c r="N139" i="8"/>
  <c r="F139" i="8"/>
  <c r="D139" i="8"/>
  <c r="C139" i="8"/>
  <c r="B139" i="8"/>
  <c r="A139" i="8"/>
  <c r="U138" i="8" a="1"/>
  <c r="U138" i="8" s="1"/>
  <c r="T138" i="8"/>
  <c r="R138" i="8"/>
  <c r="P138" i="8"/>
  <c r="N138" i="8"/>
  <c r="F138" i="8"/>
  <c r="D138" i="8"/>
  <c r="C138" i="8"/>
  <c r="B138" i="8"/>
  <c r="A138" i="8"/>
  <c r="U137" i="8" a="1"/>
  <c r="U137" i="8" s="1"/>
  <c r="T137" i="8"/>
  <c r="R137" i="8"/>
  <c r="P137" i="8"/>
  <c r="N137" i="8"/>
  <c r="F137" i="8"/>
  <c r="D137" i="8"/>
  <c r="C137" i="8"/>
  <c r="B137" i="8"/>
  <c r="A137" i="8"/>
  <c r="U136" i="8" a="1"/>
  <c r="U136" i="8" s="1"/>
  <c r="T136" i="8"/>
  <c r="R136" i="8"/>
  <c r="P136" i="8"/>
  <c r="N136" i="8"/>
  <c r="F136" i="8"/>
  <c r="D136" i="8"/>
  <c r="C136" i="8"/>
  <c r="B136" i="8"/>
  <c r="A136" i="8"/>
  <c r="U135" i="8" a="1"/>
  <c r="U135" i="8" s="1"/>
  <c r="T135" i="8"/>
  <c r="R135" i="8"/>
  <c r="P135" i="8"/>
  <c r="N135" i="8"/>
  <c r="F135" i="8"/>
  <c r="D135" i="8"/>
  <c r="C135" i="8"/>
  <c r="B135" i="8"/>
  <c r="A135" i="8"/>
  <c r="U134" i="8" a="1"/>
  <c r="U134" i="8" s="1"/>
  <c r="T134" i="8"/>
  <c r="R134" i="8"/>
  <c r="P134" i="8"/>
  <c r="N134" i="8"/>
  <c r="F134" i="8"/>
  <c r="D134" i="8"/>
  <c r="B134" i="8"/>
  <c r="A134" i="8"/>
  <c r="U133" i="8" a="1"/>
  <c r="U133" i="8" s="1"/>
  <c r="T133" i="8"/>
  <c r="R133" i="8"/>
  <c r="P133" i="8"/>
  <c r="N133" i="8"/>
  <c r="F133" i="8"/>
  <c r="D133" i="8"/>
  <c r="C133" i="8"/>
  <c r="B133" i="8"/>
  <c r="A133" i="8"/>
  <c r="U132" i="8" a="1"/>
  <c r="U132" i="8" s="1"/>
  <c r="T132" i="8"/>
  <c r="R132" i="8"/>
  <c r="P132" i="8"/>
  <c r="N132" i="8"/>
  <c r="F132" i="8"/>
  <c r="D132" i="8"/>
  <c r="C132" i="8"/>
  <c r="B132" i="8"/>
  <c r="A132" i="8"/>
  <c r="U131" i="8" a="1"/>
  <c r="U131" i="8" s="1"/>
  <c r="T131" i="8"/>
  <c r="R131" i="8"/>
  <c r="P131" i="8"/>
  <c r="N131" i="8"/>
  <c r="F131" i="8"/>
  <c r="D131" i="8"/>
  <c r="C131" i="8"/>
  <c r="B131" i="8"/>
  <c r="A131" i="8"/>
  <c r="U130" i="8" a="1"/>
  <c r="U130" i="8" s="1"/>
  <c r="T130" i="8"/>
  <c r="R130" i="8"/>
  <c r="P130" i="8"/>
  <c r="N130" i="8"/>
  <c r="F130" i="8"/>
  <c r="D130" i="8"/>
  <c r="C130" i="8"/>
  <c r="B130" i="8"/>
  <c r="A130" i="8"/>
  <c r="U129" i="8" a="1"/>
  <c r="U129" i="8" s="1"/>
  <c r="T129" i="8"/>
  <c r="R129" i="8"/>
  <c r="P129" i="8"/>
  <c r="N129" i="8"/>
  <c r="F129" i="8"/>
  <c r="D129" i="8"/>
  <c r="C129" i="8"/>
  <c r="B129" i="8"/>
  <c r="A129" i="8"/>
  <c r="U128" i="8" a="1"/>
  <c r="U128" i="8" s="1"/>
  <c r="T128" i="8"/>
  <c r="R128" i="8"/>
  <c r="P128" i="8"/>
  <c r="N128" i="8"/>
  <c r="F128" i="8"/>
  <c r="D128" i="8"/>
  <c r="C128" i="8"/>
  <c r="B128" i="8"/>
  <c r="A128" i="8"/>
  <c r="U127" i="8" a="1"/>
  <c r="U127" i="8" s="1"/>
  <c r="T127" i="8"/>
  <c r="R127" i="8"/>
  <c r="P127" i="8"/>
  <c r="N127" i="8"/>
  <c r="F127" i="8"/>
  <c r="D127" i="8"/>
  <c r="C127" i="8"/>
  <c r="B127" i="8"/>
  <c r="A127" i="8"/>
  <c r="U126" i="8" a="1"/>
  <c r="U126" i="8" s="1"/>
  <c r="T126" i="8"/>
  <c r="R126" i="8"/>
  <c r="P126" i="8"/>
  <c r="N126" i="8"/>
  <c r="F126" i="8"/>
  <c r="D126" i="8"/>
  <c r="B126" i="8"/>
  <c r="A126" i="8"/>
  <c r="U125" i="8" a="1"/>
  <c r="U125" i="8" s="1"/>
  <c r="T125" i="8"/>
  <c r="R125" i="8"/>
  <c r="P125" i="8"/>
  <c r="N125" i="8"/>
  <c r="F125" i="8"/>
  <c r="D125" i="8"/>
  <c r="C125" i="8"/>
  <c r="B125" i="8"/>
  <c r="A125" i="8"/>
  <c r="U124" i="8" a="1"/>
  <c r="U124" i="8" s="1"/>
  <c r="T124" i="8"/>
  <c r="R124" i="8"/>
  <c r="P124" i="8"/>
  <c r="N124" i="8"/>
  <c r="F124" i="8"/>
  <c r="D124" i="8"/>
  <c r="C124" i="8"/>
  <c r="B124" i="8"/>
  <c r="A124" i="8"/>
  <c r="U123" i="8" a="1"/>
  <c r="U123" i="8" s="1"/>
  <c r="T123" i="8"/>
  <c r="R123" i="8"/>
  <c r="P123" i="8"/>
  <c r="N123" i="8"/>
  <c r="F123" i="8"/>
  <c r="D123" i="8"/>
  <c r="C123" i="8"/>
  <c r="B123" i="8"/>
  <c r="A123" i="8"/>
  <c r="U122" i="8" a="1"/>
  <c r="U122" i="8" s="1"/>
  <c r="T122" i="8"/>
  <c r="R122" i="8"/>
  <c r="P122" i="8"/>
  <c r="N122" i="8"/>
  <c r="F122" i="8"/>
  <c r="D122" i="8"/>
  <c r="C122" i="8"/>
  <c r="B122" i="8"/>
  <c r="A122" i="8"/>
  <c r="U121" i="8" a="1"/>
  <c r="U121" i="8" s="1"/>
  <c r="T121" i="8"/>
  <c r="R121" i="8"/>
  <c r="P121" i="8"/>
  <c r="N121" i="8"/>
  <c r="F121" i="8"/>
  <c r="D121" i="8"/>
  <c r="C121" i="8"/>
  <c r="B121" i="8"/>
  <c r="A121" i="8"/>
  <c r="U120" i="8" a="1"/>
  <c r="U120" i="8" s="1"/>
  <c r="T120" i="8"/>
  <c r="R120" i="8"/>
  <c r="P120" i="8"/>
  <c r="N120" i="8"/>
  <c r="F120" i="8"/>
  <c r="D120" i="8"/>
  <c r="C120" i="8"/>
  <c r="B120" i="8"/>
  <c r="A120" i="8"/>
  <c r="U119" i="8" a="1"/>
  <c r="U119" i="8" s="1"/>
  <c r="T119" i="8"/>
  <c r="R119" i="8"/>
  <c r="P119" i="8"/>
  <c r="N119" i="8"/>
  <c r="F119" i="8"/>
  <c r="D119" i="8"/>
  <c r="C119" i="8"/>
  <c r="B119" i="8"/>
  <c r="A119" i="8"/>
  <c r="U118" i="8" a="1"/>
  <c r="U118" i="8" s="1"/>
  <c r="T118" i="8"/>
  <c r="R118" i="8"/>
  <c r="P118" i="8"/>
  <c r="N118" i="8"/>
  <c r="F118" i="8"/>
  <c r="D118" i="8"/>
  <c r="B118" i="8"/>
  <c r="A118" i="8"/>
  <c r="U117" i="8" a="1"/>
  <c r="U117" i="8" s="1"/>
  <c r="T117" i="8"/>
  <c r="R117" i="8"/>
  <c r="P117" i="8"/>
  <c r="N117" i="8"/>
  <c r="F117" i="8"/>
  <c r="D117" i="8"/>
  <c r="C117" i="8"/>
  <c r="B117" i="8"/>
  <c r="A117" i="8"/>
  <c r="U116" i="8" a="1"/>
  <c r="U116" i="8" s="1"/>
  <c r="T116" i="8"/>
  <c r="R116" i="8"/>
  <c r="P116" i="8"/>
  <c r="N116" i="8"/>
  <c r="F116" i="8"/>
  <c r="D116" i="8"/>
  <c r="C116" i="8"/>
  <c r="B116" i="8"/>
  <c r="A116" i="8"/>
  <c r="U115" i="8" a="1"/>
  <c r="U115" i="8" s="1"/>
  <c r="T115" i="8"/>
  <c r="R115" i="8"/>
  <c r="P115" i="8"/>
  <c r="N115" i="8"/>
  <c r="F115" i="8"/>
  <c r="D115" i="8"/>
  <c r="C115" i="8"/>
  <c r="B115" i="8"/>
  <c r="A115" i="8"/>
  <c r="U114" i="8" a="1"/>
  <c r="U114" i="8" s="1"/>
  <c r="T114" i="8"/>
  <c r="R114" i="8"/>
  <c r="P114" i="8"/>
  <c r="N114" i="8"/>
  <c r="F114" i="8"/>
  <c r="D114" i="8"/>
  <c r="C114" i="8"/>
  <c r="B114" i="8"/>
  <c r="A114" i="8"/>
  <c r="U113" i="8" a="1"/>
  <c r="U113" i="8" s="1"/>
  <c r="T113" i="8"/>
  <c r="R113" i="8"/>
  <c r="P113" i="8"/>
  <c r="N113" i="8"/>
  <c r="F113" i="8"/>
  <c r="D113" i="8"/>
  <c r="C113" i="8"/>
  <c r="B113" i="8"/>
  <c r="A113" i="8"/>
  <c r="U112" i="8" a="1"/>
  <c r="U112" i="8" s="1"/>
  <c r="T112" i="8"/>
  <c r="R112" i="8"/>
  <c r="P112" i="8"/>
  <c r="N112" i="8"/>
  <c r="F112" i="8"/>
  <c r="D112" i="8"/>
  <c r="C112" i="8"/>
  <c r="B112" i="8"/>
  <c r="A112" i="8"/>
  <c r="U111" i="8" a="1"/>
  <c r="U111" i="8" s="1"/>
  <c r="T111" i="8"/>
  <c r="R111" i="8"/>
  <c r="P111" i="8"/>
  <c r="N111" i="8"/>
  <c r="F111" i="8"/>
  <c r="D111" i="8"/>
  <c r="C111" i="8"/>
  <c r="B111" i="8"/>
  <c r="A111" i="8"/>
  <c r="U110" i="8" a="1"/>
  <c r="U110" i="8" s="1"/>
  <c r="T110" i="8"/>
  <c r="R110" i="8"/>
  <c r="P110" i="8"/>
  <c r="N110" i="8"/>
  <c r="F110" i="8"/>
  <c r="D110" i="8"/>
  <c r="B110" i="8"/>
  <c r="A110" i="8"/>
  <c r="U109" i="8" a="1"/>
  <c r="U109" i="8" s="1"/>
  <c r="T109" i="8"/>
  <c r="R109" i="8"/>
  <c r="P109" i="8"/>
  <c r="N109" i="8"/>
  <c r="F109" i="8"/>
  <c r="D109" i="8"/>
  <c r="C109" i="8"/>
  <c r="B109" i="8"/>
  <c r="A109" i="8"/>
  <c r="U108" i="8" a="1"/>
  <c r="U108" i="8" s="1"/>
  <c r="T108" i="8"/>
  <c r="R108" i="8"/>
  <c r="P108" i="8"/>
  <c r="N108" i="8"/>
  <c r="F108" i="8"/>
  <c r="D108" i="8"/>
  <c r="C108" i="8"/>
  <c r="B108" i="8"/>
  <c r="A108" i="8"/>
  <c r="U107" i="8" a="1"/>
  <c r="U107" i="8" s="1"/>
  <c r="T107" i="8"/>
  <c r="R107" i="8"/>
  <c r="P107" i="8"/>
  <c r="N107" i="8"/>
  <c r="F107" i="8"/>
  <c r="D107" i="8"/>
  <c r="C107" i="8"/>
  <c r="B107" i="8"/>
  <c r="A107" i="8"/>
  <c r="U106" i="8" a="1"/>
  <c r="U106" i="8" s="1"/>
  <c r="T106" i="8"/>
  <c r="R106" i="8"/>
  <c r="P106" i="8"/>
  <c r="N106" i="8"/>
  <c r="F106" i="8"/>
  <c r="D106" i="8"/>
  <c r="C106" i="8"/>
  <c r="B106" i="8"/>
  <c r="A106" i="8"/>
  <c r="U105" i="8" a="1"/>
  <c r="U105" i="8" s="1"/>
  <c r="T105" i="8"/>
  <c r="R105" i="8"/>
  <c r="P105" i="8"/>
  <c r="N105" i="8"/>
  <c r="F105" i="8"/>
  <c r="D105" i="8"/>
  <c r="C105" i="8"/>
  <c r="B105" i="8"/>
  <c r="A105" i="8"/>
  <c r="U104" i="8" a="1"/>
  <c r="U104" i="8" s="1"/>
  <c r="T104" i="8"/>
  <c r="R104" i="8"/>
  <c r="P104" i="8"/>
  <c r="N104" i="8"/>
  <c r="F104" i="8"/>
  <c r="D104" i="8"/>
  <c r="C104" i="8"/>
  <c r="B104" i="8"/>
  <c r="A104" i="8"/>
  <c r="U103" i="8" a="1"/>
  <c r="U103" i="8" s="1"/>
  <c r="T103" i="8"/>
  <c r="R103" i="8"/>
  <c r="P103" i="8"/>
  <c r="N103" i="8"/>
  <c r="F103" i="8"/>
  <c r="D103" i="8"/>
  <c r="C103" i="8"/>
  <c r="B103" i="8"/>
  <c r="A103" i="8"/>
  <c r="U102" i="8" a="1"/>
  <c r="U102" i="8" s="1"/>
  <c r="T102" i="8"/>
  <c r="R102" i="8"/>
  <c r="P102" i="8"/>
  <c r="N102" i="8"/>
  <c r="F102" i="8"/>
  <c r="D102" i="8"/>
  <c r="B102" i="8"/>
  <c r="A102" i="8"/>
  <c r="U101" i="8" a="1"/>
  <c r="U101" i="8" s="1"/>
  <c r="T101" i="8"/>
  <c r="R101" i="8"/>
  <c r="P101" i="8"/>
  <c r="N101" i="8"/>
  <c r="F101" i="8"/>
  <c r="D101" i="8"/>
  <c r="C101" i="8"/>
  <c r="B101" i="8"/>
  <c r="A101" i="8"/>
  <c r="U100" i="8" a="1"/>
  <c r="U100" i="8" s="1"/>
  <c r="T100" i="8"/>
  <c r="R100" i="8"/>
  <c r="P100" i="8"/>
  <c r="N100" i="8"/>
  <c r="F100" i="8"/>
  <c r="D100" i="8"/>
  <c r="C100" i="8"/>
  <c r="B100" i="8"/>
  <c r="A100" i="8"/>
  <c r="U99" i="8" a="1"/>
  <c r="U99" i="8" s="1"/>
  <c r="T99" i="8"/>
  <c r="R99" i="8"/>
  <c r="P99" i="8"/>
  <c r="N99" i="8"/>
  <c r="F99" i="8"/>
  <c r="D99" i="8"/>
  <c r="C99" i="8"/>
  <c r="B99" i="8"/>
  <c r="A99" i="8"/>
  <c r="U98" i="8" a="1"/>
  <c r="U98" i="8" s="1"/>
  <c r="T98" i="8"/>
  <c r="R98" i="8"/>
  <c r="P98" i="8"/>
  <c r="N98" i="8"/>
  <c r="F98" i="8"/>
  <c r="D98" i="8"/>
  <c r="C98" i="8"/>
  <c r="B98" i="8"/>
  <c r="A98" i="8"/>
  <c r="U97" i="8" a="1"/>
  <c r="U97" i="8" s="1"/>
  <c r="T97" i="8"/>
  <c r="R97" i="8"/>
  <c r="P97" i="8"/>
  <c r="N97" i="8"/>
  <c r="F97" i="8"/>
  <c r="D97" i="8"/>
  <c r="C97" i="8"/>
  <c r="B97" i="8"/>
  <c r="A97" i="8"/>
  <c r="U96" i="8" a="1"/>
  <c r="U96" i="8" s="1"/>
  <c r="T96" i="8"/>
  <c r="R96" i="8"/>
  <c r="P96" i="8"/>
  <c r="N96" i="8"/>
  <c r="F96" i="8"/>
  <c r="D96" i="8"/>
  <c r="C96" i="8"/>
  <c r="B96" i="8"/>
  <c r="A96" i="8"/>
  <c r="U95" i="8" a="1"/>
  <c r="U95" i="8" s="1"/>
  <c r="T95" i="8"/>
  <c r="R95" i="8"/>
  <c r="P95" i="8"/>
  <c r="N95" i="8"/>
  <c r="F95" i="8"/>
  <c r="D95" i="8"/>
  <c r="C95" i="8"/>
  <c r="B95" i="8"/>
  <c r="A95" i="8"/>
  <c r="U94" i="8" a="1"/>
  <c r="U94" i="8" s="1"/>
  <c r="T94" i="8"/>
  <c r="R94" i="8"/>
  <c r="P94" i="8"/>
  <c r="N94" i="8"/>
  <c r="F94" i="8"/>
  <c r="D94" i="8"/>
  <c r="B94" i="8"/>
  <c r="A94" i="8"/>
  <c r="U93" i="8" a="1"/>
  <c r="U93" i="8" s="1"/>
  <c r="T93" i="8"/>
  <c r="R93" i="8"/>
  <c r="P93" i="8"/>
  <c r="N93" i="8"/>
  <c r="F93" i="8"/>
  <c r="D93" i="8"/>
  <c r="C93" i="8"/>
  <c r="B93" i="8"/>
  <c r="A93" i="8"/>
  <c r="U92" i="8" a="1"/>
  <c r="U92" i="8" s="1"/>
  <c r="T92" i="8"/>
  <c r="R92" i="8"/>
  <c r="P92" i="8"/>
  <c r="N92" i="8"/>
  <c r="F92" i="8"/>
  <c r="D92" i="8"/>
  <c r="C92" i="8"/>
  <c r="B92" i="8"/>
  <c r="A92" i="8"/>
  <c r="U91" i="8" a="1"/>
  <c r="U91" i="8" s="1"/>
  <c r="T91" i="8"/>
  <c r="R91" i="8"/>
  <c r="P91" i="8"/>
  <c r="N91" i="8"/>
  <c r="F91" i="8"/>
  <c r="D91" i="8"/>
  <c r="C91" i="8"/>
  <c r="B91" i="8"/>
  <c r="A91" i="8"/>
  <c r="U90" i="8" a="1"/>
  <c r="U90" i="8" s="1"/>
  <c r="T90" i="8"/>
  <c r="R90" i="8"/>
  <c r="P90" i="8"/>
  <c r="N90" i="8"/>
  <c r="F90" i="8"/>
  <c r="D90" i="8"/>
  <c r="C90" i="8"/>
  <c r="B90" i="8"/>
  <c r="A90" i="8"/>
  <c r="U89" i="8" a="1"/>
  <c r="U89" i="8" s="1"/>
  <c r="T89" i="8"/>
  <c r="R89" i="8"/>
  <c r="P89" i="8"/>
  <c r="N89" i="8"/>
  <c r="F89" i="8"/>
  <c r="D89" i="8"/>
  <c r="C89" i="8"/>
  <c r="B89" i="8"/>
  <c r="A89" i="8"/>
  <c r="U88" i="8" a="1"/>
  <c r="U88" i="8" s="1"/>
  <c r="T88" i="8"/>
  <c r="R88" i="8"/>
  <c r="P88" i="8"/>
  <c r="N88" i="8"/>
  <c r="F88" i="8"/>
  <c r="D88" i="8"/>
  <c r="C88" i="8"/>
  <c r="B88" i="8"/>
  <c r="A88" i="8"/>
  <c r="U87" i="8" a="1"/>
  <c r="U87" i="8" s="1"/>
  <c r="T87" i="8"/>
  <c r="R87" i="8"/>
  <c r="P87" i="8"/>
  <c r="N87" i="8"/>
  <c r="F87" i="8"/>
  <c r="D87" i="8"/>
  <c r="C87" i="8"/>
  <c r="B87" i="8"/>
  <c r="A87" i="8"/>
  <c r="U86" i="8" a="1"/>
  <c r="U86" i="8" s="1"/>
  <c r="T86" i="8"/>
  <c r="R86" i="8"/>
  <c r="P86" i="8"/>
  <c r="N86" i="8"/>
  <c r="F86" i="8"/>
  <c r="D86" i="8"/>
  <c r="B86" i="8"/>
  <c r="A86" i="8"/>
  <c r="U85" i="8" a="1"/>
  <c r="U85" i="8" s="1"/>
  <c r="T85" i="8"/>
  <c r="R85" i="8"/>
  <c r="P85" i="8"/>
  <c r="N85" i="8"/>
  <c r="F85" i="8"/>
  <c r="D85" i="8"/>
  <c r="C85" i="8"/>
  <c r="B85" i="8"/>
  <c r="A85" i="8"/>
  <c r="U84" i="8" a="1"/>
  <c r="U84" i="8" s="1"/>
  <c r="T84" i="8"/>
  <c r="R84" i="8"/>
  <c r="P84" i="8"/>
  <c r="N84" i="8"/>
  <c r="F84" i="8"/>
  <c r="D84" i="8"/>
  <c r="C84" i="8"/>
  <c r="B84" i="8"/>
  <c r="A84" i="8"/>
  <c r="U83" i="8" a="1"/>
  <c r="U83" i="8" s="1"/>
  <c r="T83" i="8"/>
  <c r="R83" i="8"/>
  <c r="P83" i="8"/>
  <c r="N83" i="8"/>
  <c r="F83" i="8"/>
  <c r="D83" i="8"/>
  <c r="C83" i="8"/>
  <c r="B83" i="8"/>
  <c r="A83" i="8"/>
  <c r="U82" i="8" a="1"/>
  <c r="U82" i="8" s="1"/>
  <c r="T82" i="8"/>
  <c r="R82" i="8"/>
  <c r="P82" i="8"/>
  <c r="N82" i="8"/>
  <c r="F82" i="8"/>
  <c r="D82" i="8"/>
  <c r="C82" i="8"/>
  <c r="B82" i="8"/>
  <c r="A82" i="8"/>
  <c r="U81" i="8" a="1"/>
  <c r="U81" i="8" s="1"/>
  <c r="T81" i="8"/>
  <c r="R81" i="8"/>
  <c r="P81" i="8"/>
  <c r="N81" i="8"/>
  <c r="F81" i="8"/>
  <c r="D81" i="8"/>
  <c r="C81" i="8"/>
  <c r="B81" i="8"/>
  <c r="A81" i="8"/>
  <c r="U80" i="8" a="1"/>
  <c r="U80" i="8" s="1"/>
  <c r="T80" i="8"/>
  <c r="R80" i="8"/>
  <c r="P80" i="8"/>
  <c r="N80" i="8"/>
  <c r="F80" i="8"/>
  <c r="D80" i="8"/>
  <c r="C80" i="8"/>
  <c r="B80" i="8"/>
  <c r="A80" i="8"/>
  <c r="U79" i="8" a="1"/>
  <c r="U79" i="8" s="1"/>
  <c r="T79" i="8"/>
  <c r="R79" i="8"/>
  <c r="P79" i="8"/>
  <c r="N79" i="8"/>
  <c r="F79" i="8"/>
  <c r="D79" i="8"/>
  <c r="C79" i="8"/>
  <c r="B79" i="8"/>
  <c r="A79" i="8"/>
  <c r="U78" i="8" a="1"/>
  <c r="U78" i="8" s="1"/>
  <c r="T78" i="8"/>
  <c r="R78" i="8"/>
  <c r="P78" i="8"/>
  <c r="N78" i="8"/>
  <c r="F78" i="8"/>
  <c r="D78" i="8"/>
  <c r="B78" i="8"/>
  <c r="A78" i="8"/>
  <c r="U77" i="8" a="1"/>
  <c r="U77" i="8" s="1"/>
  <c r="T77" i="8"/>
  <c r="R77" i="8"/>
  <c r="P77" i="8"/>
  <c r="N77" i="8"/>
  <c r="F77" i="8"/>
  <c r="D77" i="8"/>
  <c r="C77" i="8"/>
  <c r="B77" i="8"/>
  <c r="A77" i="8"/>
  <c r="U76" i="8" a="1"/>
  <c r="U76" i="8" s="1"/>
  <c r="T76" i="8"/>
  <c r="R76" i="8"/>
  <c r="P76" i="8"/>
  <c r="N76" i="8"/>
  <c r="F76" i="8"/>
  <c r="D76" i="8"/>
  <c r="C76" i="8"/>
  <c r="B76" i="8"/>
  <c r="A76" i="8"/>
  <c r="U75" i="8" a="1"/>
  <c r="U75" i="8" s="1"/>
  <c r="T75" i="8"/>
  <c r="R75" i="8"/>
  <c r="P75" i="8"/>
  <c r="N75" i="8"/>
  <c r="F75" i="8"/>
  <c r="D75" i="8"/>
  <c r="C75" i="8"/>
  <c r="B75" i="8"/>
  <c r="A75" i="8"/>
  <c r="U74" i="8" a="1"/>
  <c r="U74" i="8" s="1"/>
  <c r="T74" i="8"/>
  <c r="R74" i="8"/>
  <c r="P74" i="8"/>
  <c r="N74" i="8"/>
  <c r="F74" i="8"/>
  <c r="D74" i="8"/>
  <c r="C74" i="8"/>
  <c r="B74" i="8"/>
  <c r="A74" i="8"/>
  <c r="U73" i="8" a="1"/>
  <c r="U73" i="8" s="1"/>
  <c r="T73" i="8"/>
  <c r="R73" i="8"/>
  <c r="P73" i="8"/>
  <c r="N73" i="8"/>
  <c r="F73" i="8"/>
  <c r="D73" i="8"/>
  <c r="C73" i="8"/>
  <c r="B73" i="8"/>
  <c r="A73" i="8"/>
  <c r="U72" i="8" a="1"/>
  <c r="U72" i="8" s="1"/>
  <c r="T72" i="8"/>
  <c r="R72" i="8"/>
  <c r="P72" i="8"/>
  <c r="N72" i="8"/>
  <c r="F72" i="8"/>
  <c r="D72" i="8"/>
  <c r="C72" i="8"/>
  <c r="B72" i="8"/>
  <c r="A72" i="8"/>
  <c r="U71" i="8" a="1"/>
  <c r="U71" i="8" s="1"/>
  <c r="T71" i="8"/>
  <c r="R71" i="8"/>
  <c r="P71" i="8"/>
  <c r="N71" i="8"/>
  <c r="F71" i="8"/>
  <c r="D71" i="8"/>
  <c r="C71" i="8"/>
  <c r="B71" i="8"/>
  <c r="A71" i="8"/>
  <c r="U70" i="8" a="1"/>
  <c r="U70" i="8" s="1"/>
  <c r="T70" i="8"/>
  <c r="R70" i="8"/>
  <c r="P70" i="8"/>
  <c r="N70" i="8"/>
  <c r="F70" i="8"/>
  <c r="D70" i="8"/>
  <c r="C70" i="8"/>
  <c r="B70" i="8"/>
  <c r="A70" i="8"/>
  <c r="U69" i="8" a="1"/>
  <c r="U69" i="8" s="1"/>
  <c r="T69" i="8"/>
  <c r="R69" i="8"/>
  <c r="P69" i="8"/>
  <c r="N69" i="8"/>
  <c r="F69" i="8"/>
  <c r="D69" i="8"/>
  <c r="C69" i="8"/>
  <c r="B69" i="8"/>
  <c r="A69" i="8"/>
  <c r="U68" i="8" a="1"/>
  <c r="U68" i="8" s="1"/>
  <c r="T68" i="8"/>
  <c r="R68" i="8"/>
  <c r="P68" i="8"/>
  <c r="N68" i="8"/>
  <c r="F68" i="8"/>
  <c r="D68" i="8"/>
  <c r="C68" i="8"/>
  <c r="B68" i="8"/>
  <c r="A68" i="8"/>
  <c r="U67" i="8" a="1"/>
  <c r="U67" i="8" s="1"/>
  <c r="T67" i="8"/>
  <c r="R67" i="8"/>
  <c r="P67" i="8"/>
  <c r="N67" i="8"/>
  <c r="F67" i="8"/>
  <c r="D67" i="8"/>
  <c r="C67" i="8"/>
  <c r="B67" i="8"/>
  <c r="A67" i="8"/>
  <c r="U66" i="8" a="1"/>
  <c r="U66" i="8" s="1"/>
  <c r="T66" i="8"/>
  <c r="R66" i="8"/>
  <c r="P66" i="8"/>
  <c r="N66" i="8"/>
  <c r="F66" i="8"/>
  <c r="D66" i="8"/>
  <c r="C66" i="8"/>
  <c r="B66" i="8"/>
  <c r="A66" i="8"/>
  <c r="U65" i="8" a="1"/>
  <c r="U65" i="8" s="1"/>
  <c r="T65" i="8"/>
  <c r="R65" i="8"/>
  <c r="P65" i="8"/>
  <c r="N65" i="8"/>
  <c r="F65" i="8"/>
  <c r="D65" i="8"/>
  <c r="C65" i="8"/>
  <c r="B65" i="8"/>
  <c r="A65" i="8"/>
  <c r="U64" i="8" a="1"/>
  <c r="U64" i="8" s="1"/>
  <c r="T64" i="8"/>
  <c r="R64" i="8"/>
  <c r="P64" i="8"/>
  <c r="N64" i="8"/>
  <c r="F64" i="8"/>
  <c r="D64" i="8"/>
  <c r="C64" i="8"/>
  <c r="B64" i="8"/>
  <c r="A64" i="8"/>
  <c r="U63" i="8" a="1"/>
  <c r="U63" i="8" s="1"/>
  <c r="T63" i="8"/>
  <c r="R63" i="8"/>
  <c r="P63" i="8"/>
  <c r="N63" i="8"/>
  <c r="F63" i="8"/>
  <c r="D63" i="8"/>
  <c r="C63" i="8"/>
  <c r="B63" i="8"/>
  <c r="A63" i="8"/>
  <c r="U62" i="8" a="1"/>
  <c r="U62" i="8" s="1"/>
  <c r="T62" i="8"/>
  <c r="R62" i="8"/>
  <c r="P62" i="8"/>
  <c r="N62" i="8"/>
  <c r="F62" i="8"/>
  <c r="D62" i="8"/>
  <c r="B62" i="8"/>
  <c r="A62" i="8"/>
  <c r="U61" i="8" a="1"/>
  <c r="U61" i="8" s="1"/>
  <c r="T61" i="8"/>
  <c r="R61" i="8"/>
  <c r="P61" i="8"/>
  <c r="N61" i="8"/>
  <c r="F61" i="8"/>
  <c r="D61" i="8"/>
  <c r="C61" i="8"/>
  <c r="B61" i="8"/>
  <c r="A61" i="8"/>
  <c r="U60" i="8" a="1"/>
  <c r="U60" i="8" s="1"/>
  <c r="T60" i="8"/>
  <c r="R60" i="8"/>
  <c r="P60" i="8"/>
  <c r="N60" i="8"/>
  <c r="F60" i="8"/>
  <c r="D60" i="8"/>
  <c r="C60" i="8"/>
  <c r="B60" i="8"/>
  <c r="A60" i="8"/>
  <c r="U59" i="8" a="1"/>
  <c r="U59" i="8" s="1"/>
  <c r="T59" i="8"/>
  <c r="R59" i="8"/>
  <c r="P59" i="8"/>
  <c r="N59" i="8"/>
  <c r="F59" i="8"/>
  <c r="D59" i="8"/>
  <c r="C59" i="8"/>
  <c r="B59" i="8"/>
  <c r="A59" i="8"/>
  <c r="U58" i="8" a="1"/>
  <c r="U58" i="8" s="1"/>
  <c r="T58" i="8"/>
  <c r="R58" i="8"/>
  <c r="P58" i="8"/>
  <c r="N58" i="8"/>
  <c r="F58" i="8"/>
  <c r="D58" i="8"/>
  <c r="C58" i="8"/>
  <c r="B58" i="8"/>
  <c r="A58" i="8"/>
  <c r="U57" i="8" a="1"/>
  <c r="U57" i="8" s="1"/>
  <c r="T57" i="8"/>
  <c r="R57" i="8"/>
  <c r="P57" i="8"/>
  <c r="N57" i="8"/>
  <c r="F57" i="8"/>
  <c r="D57" i="8"/>
  <c r="C57" i="8"/>
  <c r="B57" i="8"/>
  <c r="A57" i="8"/>
  <c r="U56" i="8" a="1"/>
  <c r="U56" i="8" s="1"/>
  <c r="T56" i="8"/>
  <c r="R56" i="8"/>
  <c r="P56" i="8"/>
  <c r="N56" i="8"/>
  <c r="F56" i="8"/>
  <c r="D56" i="8"/>
  <c r="C56" i="8"/>
  <c r="B56" i="8"/>
  <c r="A56" i="8"/>
  <c r="U55" i="8" a="1"/>
  <c r="U55" i="8" s="1"/>
  <c r="T55" i="8"/>
  <c r="R55" i="8"/>
  <c r="P55" i="8"/>
  <c r="N55" i="8"/>
  <c r="F55" i="8"/>
  <c r="D55" i="8"/>
  <c r="C55" i="8"/>
  <c r="B55" i="8"/>
  <c r="A55" i="8"/>
  <c r="U54" i="8" a="1"/>
  <c r="U54" i="8" s="1"/>
  <c r="T54" i="8"/>
  <c r="R54" i="8"/>
  <c r="P54" i="8"/>
  <c r="N54" i="8"/>
  <c r="F54" i="8"/>
  <c r="D54" i="8"/>
  <c r="B54" i="8"/>
  <c r="A54" i="8"/>
  <c r="U53" i="8" a="1"/>
  <c r="U53" i="8" s="1"/>
  <c r="T53" i="8"/>
  <c r="R53" i="8"/>
  <c r="P53" i="8"/>
  <c r="N53" i="8"/>
  <c r="F53" i="8"/>
  <c r="D53" i="8"/>
  <c r="C53" i="8"/>
  <c r="B53" i="8"/>
  <c r="A53" i="8"/>
  <c r="U52" i="8" a="1"/>
  <c r="U52" i="8" s="1"/>
  <c r="T52" i="8"/>
  <c r="R52" i="8"/>
  <c r="P52" i="8"/>
  <c r="N52" i="8"/>
  <c r="F52" i="8"/>
  <c r="D52" i="8"/>
  <c r="C52" i="8"/>
  <c r="B52" i="8"/>
  <c r="A52" i="8"/>
  <c r="U51" i="8" a="1"/>
  <c r="U51" i="8" s="1"/>
  <c r="T51" i="8"/>
  <c r="R51" i="8"/>
  <c r="P51" i="8"/>
  <c r="N51" i="8"/>
  <c r="F51" i="8"/>
  <c r="D51" i="8"/>
  <c r="C51" i="8"/>
  <c r="B51" i="8"/>
  <c r="A51" i="8"/>
  <c r="U50" i="8" a="1"/>
  <c r="U50" i="8" s="1"/>
  <c r="T50" i="8"/>
  <c r="R50" i="8"/>
  <c r="P50" i="8"/>
  <c r="N50" i="8"/>
  <c r="F50" i="8"/>
  <c r="D50" i="8"/>
  <c r="C50" i="8"/>
  <c r="B50" i="8"/>
  <c r="A50" i="8"/>
  <c r="U49" i="8" a="1"/>
  <c r="U49" i="8" s="1"/>
  <c r="T49" i="8"/>
  <c r="R49" i="8"/>
  <c r="P49" i="8"/>
  <c r="N49" i="8"/>
  <c r="F49" i="8"/>
  <c r="D49" i="8"/>
  <c r="C49" i="8"/>
  <c r="B49" i="8"/>
  <c r="A49" i="8"/>
  <c r="U48" i="8" a="1"/>
  <c r="U48" i="8" s="1"/>
  <c r="T48" i="8"/>
  <c r="R48" i="8"/>
  <c r="P48" i="8"/>
  <c r="N48" i="8"/>
  <c r="F48" i="8"/>
  <c r="D48" i="8"/>
  <c r="C48" i="8"/>
  <c r="B48" i="8"/>
  <c r="A48" i="8"/>
  <c r="U47" i="8" a="1"/>
  <c r="U47" i="8" s="1"/>
  <c r="T47" i="8"/>
  <c r="R47" i="8"/>
  <c r="P47" i="8"/>
  <c r="N47" i="8"/>
  <c r="F47" i="8"/>
  <c r="D47" i="8"/>
  <c r="C47" i="8"/>
  <c r="B47" i="8"/>
  <c r="A47" i="8"/>
  <c r="U46" i="8" a="1"/>
  <c r="U46" i="8" s="1"/>
  <c r="T46" i="8"/>
  <c r="R46" i="8"/>
  <c r="P46" i="8"/>
  <c r="N46" i="8"/>
  <c r="F46" i="8"/>
  <c r="D46" i="8"/>
  <c r="B46" i="8"/>
  <c r="A46" i="8"/>
  <c r="U45" i="8" a="1"/>
  <c r="U45" i="8" s="1"/>
  <c r="T45" i="8"/>
  <c r="R45" i="8"/>
  <c r="P45" i="8"/>
  <c r="N45" i="8"/>
  <c r="F45" i="8"/>
  <c r="D45" i="8"/>
  <c r="C45" i="8"/>
  <c r="B45" i="8"/>
  <c r="A45" i="8"/>
  <c r="U44" i="8" a="1"/>
  <c r="U44" i="8" s="1"/>
  <c r="T44" i="8"/>
  <c r="R44" i="8"/>
  <c r="P44" i="8"/>
  <c r="N44" i="8"/>
  <c r="F44" i="8"/>
  <c r="D44" i="8"/>
  <c r="C44" i="8"/>
  <c r="B44" i="8"/>
  <c r="A44" i="8"/>
  <c r="U43" i="8" a="1"/>
  <c r="U43" i="8" s="1"/>
  <c r="T43" i="8"/>
  <c r="R43" i="8"/>
  <c r="P43" i="8"/>
  <c r="N43" i="8"/>
  <c r="F43" i="8"/>
  <c r="D43" i="8"/>
  <c r="C43" i="8"/>
  <c r="B43" i="8"/>
  <c r="A43" i="8"/>
  <c r="U42" i="8" a="1"/>
  <c r="U42" i="8" s="1"/>
  <c r="T42" i="8"/>
  <c r="R42" i="8"/>
  <c r="P42" i="8"/>
  <c r="N42" i="8"/>
  <c r="F42" i="8"/>
  <c r="D42" i="8"/>
  <c r="C42" i="8"/>
  <c r="B42" i="8"/>
  <c r="A42" i="8"/>
  <c r="U41" i="8" a="1"/>
  <c r="U41" i="8" s="1"/>
  <c r="T41" i="8"/>
  <c r="R41" i="8"/>
  <c r="P41" i="8"/>
  <c r="N41" i="8"/>
  <c r="F41" i="8"/>
  <c r="D41" i="8"/>
  <c r="C41" i="8"/>
  <c r="B41" i="8"/>
  <c r="A41" i="8"/>
  <c r="U40" i="8" a="1"/>
  <c r="U40" i="8" s="1"/>
  <c r="T40" i="8"/>
  <c r="R40" i="8"/>
  <c r="P40" i="8"/>
  <c r="N40" i="8"/>
  <c r="F40" i="8"/>
  <c r="D40" i="8"/>
  <c r="C40" i="8"/>
  <c r="B40" i="8"/>
  <c r="A40" i="8"/>
  <c r="U39" i="8" a="1"/>
  <c r="U39" i="8" s="1"/>
  <c r="T39" i="8"/>
  <c r="R39" i="8"/>
  <c r="P39" i="8"/>
  <c r="N39" i="8"/>
  <c r="F39" i="8"/>
  <c r="D39" i="8"/>
  <c r="C39" i="8"/>
  <c r="B39" i="8"/>
  <c r="A39" i="8"/>
  <c r="U38" i="8" a="1"/>
  <c r="U38" i="8" s="1"/>
  <c r="T38" i="8"/>
  <c r="R38" i="8"/>
  <c r="P38" i="8"/>
  <c r="N38" i="8"/>
  <c r="F38" i="8"/>
  <c r="D38" i="8"/>
  <c r="B38" i="8"/>
  <c r="A38" i="8"/>
  <c r="U37" i="8" a="1"/>
  <c r="U37" i="8" s="1"/>
  <c r="T37" i="8"/>
  <c r="R37" i="8"/>
  <c r="P37" i="8"/>
  <c r="N37" i="8"/>
  <c r="F37" i="8"/>
  <c r="D37" i="8"/>
  <c r="C37" i="8"/>
  <c r="B37" i="8"/>
  <c r="A37" i="8"/>
  <c r="U36" i="8" a="1"/>
  <c r="U36" i="8" s="1"/>
  <c r="T36" i="8"/>
  <c r="R36" i="8"/>
  <c r="P36" i="8"/>
  <c r="N36" i="8"/>
  <c r="F36" i="8"/>
  <c r="D36" i="8"/>
  <c r="C36" i="8"/>
  <c r="B36" i="8"/>
  <c r="A36" i="8"/>
  <c r="U35" i="8" a="1"/>
  <c r="U35" i="8" s="1"/>
  <c r="T35" i="8"/>
  <c r="R35" i="8"/>
  <c r="P35" i="8"/>
  <c r="N35" i="8"/>
  <c r="F35" i="8"/>
  <c r="D35" i="8"/>
  <c r="C35" i="8"/>
  <c r="B35" i="8"/>
  <c r="A35" i="8"/>
  <c r="U34" i="8" a="1"/>
  <c r="U34" i="8" s="1"/>
  <c r="T34" i="8"/>
  <c r="R34" i="8"/>
  <c r="P34" i="8"/>
  <c r="N34" i="8"/>
  <c r="F34" i="8"/>
  <c r="D34" i="8"/>
  <c r="C34" i="8"/>
  <c r="B34" i="8"/>
  <c r="A34" i="8"/>
  <c r="U33" i="8" a="1"/>
  <c r="U33" i="8" s="1"/>
  <c r="T33" i="8"/>
  <c r="R33" i="8"/>
  <c r="P33" i="8"/>
  <c r="N33" i="8"/>
  <c r="F33" i="8"/>
  <c r="D33" i="8"/>
  <c r="C33" i="8"/>
  <c r="B33" i="8"/>
  <c r="A33" i="8"/>
  <c r="U32" i="8" a="1"/>
  <c r="U32" i="8" s="1"/>
  <c r="T32" i="8"/>
  <c r="R32" i="8"/>
  <c r="P32" i="8"/>
  <c r="N32" i="8"/>
  <c r="F32" i="8"/>
  <c r="D32" i="8"/>
  <c r="C32" i="8"/>
  <c r="B32" i="8"/>
  <c r="A32" i="8"/>
  <c r="U31" i="8" a="1"/>
  <c r="U31" i="8" s="1"/>
  <c r="T31" i="8"/>
  <c r="R31" i="8"/>
  <c r="P31" i="8"/>
  <c r="N31" i="8"/>
  <c r="F31" i="8"/>
  <c r="D31" i="8"/>
  <c r="C31" i="8"/>
  <c r="B31" i="8"/>
  <c r="A31" i="8"/>
  <c r="U30" i="8" a="1"/>
  <c r="U30" i="8" s="1"/>
  <c r="T30" i="8"/>
  <c r="R30" i="8"/>
  <c r="P30" i="8"/>
  <c r="N30" i="8"/>
  <c r="F30" i="8"/>
  <c r="D30" i="8"/>
  <c r="B30" i="8"/>
  <c r="A30" i="8"/>
  <c r="U29" i="8" a="1"/>
  <c r="U29" i="8" s="1"/>
  <c r="T29" i="8"/>
  <c r="R29" i="8"/>
  <c r="P29" i="8"/>
  <c r="N29" i="8"/>
  <c r="F29" i="8"/>
  <c r="D29" i="8"/>
  <c r="C29" i="8"/>
  <c r="B29" i="8"/>
  <c r="A29" i="8"/>
  <c r="U28" i="8" a="1"/>
  <c r="U28" i="8" s="1"/>
  <c r="T28" i="8"/>
  <c r="R28" i="8"/>
  <c r="P28" i="8"/>
  <c r="N28" i="8"/>
  <c r="F28" i="8"/>
  <c r="D28" i="8"/>
  <c r="C28" i="8"/>
  <c r="B28" i="8"/>
  <c r="A28" i="8"/>
  <c r="U27" i="8" a="1"/>
  <c r="U27" i="8" s="1"/>
  <c r="T27" i="8"/>
  <c r="R27" i="8"/>
  <c r="P27" i="8"/>
  <c r="N27" i="8"/>
  <c r="F27" i="8"/>
  <c r="D27" i="8"/>
  <c r="C27" i="8"/>
  <c r="B27" i="8"/>
  <c r="A27" i="8"/>
  <c r="U26" i="8" a="1"/>
  <c r="U26" i="8" s="1"/>
  <c r="T26" i="8"/>
  <c r="R26" i="8"/>
  <c r="P26" i="8"/>
  <c r="N26" i="8"/>
  <c r="F26" i="8"/>
  <c r="D26" i="8"/>
  <c r="C26" i="8"/>
  <c r="B26" i="8"/>
  <c r="A26" i="8"/>
  <c r="U25" i="8" a="1"/>
  <c r="U25" i="8" s="1"/>
  <c r="T25" i="8"/>
  <c r="R25" i="8"/>
  <c r="P25" i="8"/>
  <c r="N25" i="8"/>
  <c r="F25" i="8"/>
  <c r="D25" i="8"/>
  <c r="C25" i="8"/>
  <c r="B25" i="8"/>
  <c r="A25" i="8"/>
  <c r="U24" i="8" a="1"/>
  <c r="U24" i="8" s="1"/>
  <c r="T24" i="8"/>
  <c r="R24" i="8"/>
  <c r="P24" i="8"/>
  <c r="N24" i="8"/>
  <c r="F24" i="8"/>
  <c r="D24" i="8"/>
  <c r="C24" i="8"/>
  <c r="B24" i="8"/>
  <c r="A24" i="8"/>
  <c r="U23" i="8" a="1"/>
  <c r="U23" i="8" s="1"/>
  <c r="T23" i="8"/>
  <c r="R23" i="8"/>
  <c r="P23" i="8"/>
  <c r="N23" i="8"/>
  <c r="F23" i="8"/>
  <c r="D23" i="8"/>
  <c r="C23" i="8"/>
  <c r="B23" i="8"/>
  <c r="A23" i="8"/>
  <c r="U22" i="8" a="1"/>
  <c r="U22" i="8" s="1"/>
  <c r="T22" i="8"/>
  <c r="R22" i="8"/>
  <c r="P22" i="8"/>
  <c r="N22" i="8"/>
  <c r="F22" i="8"/>
  <c r="D22" i="8"/>
  <c r="B22" i="8"/>
  <c r="A22" i="8"/>
  <c r="U21" i="8" a="1"/>
  <c r="U21" i="8" s="1"/>
  <c r="T21" i="8"/>
  <c r="R21" i="8"/>
  <c r="P21" i="8"/>
  <c r="N21" i="8"/>
  <c r="F21" i="8"/>
  <c r="D21" i="8"/>
  <c r="C21" i="8"/>
  <c r="B21" i="8"/>
  <c r="A21" i="8"/>
  <c r="U20" i="8" a="1"/>
  <c r="U20" i="8" s="1"/>
  <c r="T20" i="8"/>
  <c r="R20" i="8"/>
  <c r="P20" i="8"/>
  <c r="N20" i="8"/>
  <c r="F20" i="8"/>
  <c r="D20" i="8"/>
  <c r="C20" i="8"/>
  <c r="B20" i="8"/>
  <c r="A20" i="8"/>
  <c r="U19" i="8" a="1"/>
  <c r="U19" i="8" s="1"/>
  <c r="T19" i="8"/>
  <c r="R19" i="8"/>
  <c r="P19" i="8"/>
  <c r="N19" i="8"/>
  <c r="F19" i="8"/>
  <c r="D19" i="8"/>
  <c r="C19" i="8"/>
  <c r="B19" i="8"/>
  <c r="A19" i="8"/>
  <c r="U18" i="8" a="1"/>
  <c r="U18" i="8" s="1"/>
  <c r="T18" i="8"/>
  <c r="R18" i="8"/>
  <c r="P18" i="8"/>
  <c r="N18" i="8"/>
  <c r="F18" i="8"/>
  <c r="D18" i="8"/>
  <c r="C18" i="8"/>
  <c r="B18" i="8"/>
  <c r="A18" i="8"/>
  <c r="U17" i="8" a="1"/>
  <c r="U17" i="8" s="1"/>
  <c r="T17" i="8"/>
  <c r="R17" i="8"/>
  <c r="P17" i="8"/>
  <c r="N17" i="8"/>
  <c r="F17" i="8"/>
  <c r="D17" i="8"/>
  <c r="C17" i="8"/>
  <c r="B17" i="8"/>
  <c r="A17" i="8"/>
  <c r="U16" i="8" a="1"/>
  <c r="U16" i="8" s="1"/>
  <c r="T16" i="8"/>
  <c r="R16" i="8"/>
  <c r="P16" i="8"/>
  <c r="N16" i="8"/>
  <c r="F16" i="8"/>
  <c r="D16" i="8"/>
  <c r="C16" i="8"/>
  <c r="B16" i="8"/>
  <c r="A16" i="8"/>
  <c r="U15" i="8" a="1"/>
  <c r="U15" i="8" s="1"/>
  <c r="T15" i="8"/>
  <c r="R15" i="8"/>
  <c r="P15" i="8"/>
  <c r="N15" i="8"/>
  <c r="F15" i="8"/>
  <c r="D15" i="8"/>
  <c r="C15" i="8"/>
  <c r="B15" i="8"/>
  <c r="A15" i="8"/>
  <c r="U14" i="8" a="1"/>
  <c r="U14" i="8" s="1"/>
  <c r="T14" i="8"/>
  <c r="R14" i="8"/>
  <c r="P14" i="8"/>
  <c r="N14" i="8"/>
  <c r="F14" i="8"/>
  <c r="D14" i="8"/>
  <c r="B14" i="8"/>
  <c r="A14" i="8"/>
  <c r="U13" i="8" a="1"/>
  <c r="U13" i="8" s="1"/>
  <c r="T13" i="8"/>
  <c r="R13" i="8"/>
  <c r="P13" i="8"/>
  <c r="N13" i="8"/>
  <c r="F13" i="8"/>
  <c r="D13" i="8"/>
  <c r="C13" i="8"/>
  <c r="B13" i="8"/>
  <c r="A13" i="8"/>
  <c r="U12" i="8" a="1"/>
  <c r="U12" i="8" s="1"/>
  <c r="T12" i="8"/>
  <c r="R12" i="8"/>
  <c r="P12" i="8"/>
  <c r="N12" i="8"/>
  <c r="F12" i="8"/>
  <c r="D12" i="8"/>
  <c r="C12" i="8"/>
  <c r="B12" i="8"/>
  <c r="A12" i="8"/>
  <c r="U11" i="8" a="1"/>
  <c r="U11" i="8" s="1"/>
  <c r="T11" i="8"/>
  <c r="R11" i="8"/>
  <c r="P11" i="8"/>
  <c r="N11" i="8"/>
  <c r="F11" i="8"/>
  <c r="D11" i="8"/>
  <c r="B11" i="8"/>
  <c r="A11" i="8"/>
  <c r="U10" i="8" a="1"/>
  <c r="U10" i="8" s="1"/>
  <c r="T10" i="8"/>
  <c r="R10" i="8"/>
  <c r="P10" i="8"/>
  <c r="N10" i="8"/>
  <c r="F10" i="8"/>
  <c r="D10" i="8"/>
  <c r="B10" i="8"/>
  <c r="A10" i="8"/>
  <c r="T9" i="8"/>
  <c r="R9" i="8"/>
  <c r="P9" i="8"/>
  <c r="N9" i="8"/>
  <c r="F9" i="8"/>
  <c r="D9" i="8"/>
  <c r="B9" i="8"/>
  <c r="A9" i="8"/>
  <c r="F8" i="8"/>
  <c r="D8" i="8"/>
  <c r="B8" i="8"/>
  <c r="A8" i="8"/>
  <c r="F7" i="8"/>
  <c r="D7" i="8"/>
  <c r="B7" i="8"/>
  <c r="A7" i="8"/>
  <c r="F6" i="8"/>
  <c r="D6" i="8"/>
  <c r="B6" i="8"/>
  <c r="A6" i="8"/>
  <c r="K206" i="7"/>
  <c r="J206" i="7"/>
  <c r="I206" i="7"/>
  <c r="H206" i="7"/>
  <c r="G206" i="7"/>
  <c r="U205" i="7" a="1"/>
  <c r="U205" i="7" s="1"/>
  <c r="T205" i="7"/>
  <c r="R205" i="7"/>
  <c r="P205" i="7"/>
  <c r="N205" i="7"/>
  <c r="F205" i="7"/>
  <c r="D205" i="7"/>
  <c r="C205" i="7"/>
  <c r="B205" i="7"/>
  <c r="A205" i="7"/>
  <c r="U204" i="7" a="1"/>
  <c r="U204" i="7" s="1"/>
  <c r="T204" i="7"/>
  <c r="R204" i="7"/>
  <c r="P204" i="7"/>
  <c r="N204" i="7"/>
  <c r="F204" i="7"/>
  <c r="D204" i="7"/>
  <c r="C204" i="7"/>
  <c r="B204" i="7"/>
  <c r="A204" i="7"/>
  <c r="U203" i="7" a="1"/>
  <c r="U203" i="7" s="1"/>
  <c r="T203" i="7"/>
  <c r="R203" i="7"/>
  <c r="P203" i="7"/>
  <c r="N203" i="7"/>
  <c r="F203" i="7"/>
  <c r="D203" i="7"/>
  <c r="C203" i="7"/>
  <c r="B203" i="7"/>
  <c r="A203" i="7"/>
  <c r="U202" i="7" a="1"/>
  <c r="U202" i="7" s="1"/>
  <c r="T202" i="7"/>
  <c r="R202" i="7"/>
  <c r="P202" i="7"/>
  <c r="N202" i="7"/>
  <c r="F202" i="7"/>
  <c r="D202" i="7"/>
  <c r="C202" i="7"/>
  <c r="B202" i="7"/>
  <c r="A202" i="7"/>
  <c r="U201" i="7" a="1"/>
  <c r="U201" i="7" s="1"/>
  <c r="T201" i="7"/>
  <c r="R201" i="7"/>
  <c r="P201" i="7"/>
  <c r="N201" i="7"/>
  <c r="F201" i="7"/>
  <c r="D201" i="7"/>
  <c r="C201" i="7"/>
  <c r="B201" i="7"/>
  <c r="A201" i="7"/>
  <c r="U200" i="7" a="1"/>
  <c r="U200" i="7" s="1"/>
  <c r="T200" i="7"/>
  <c r="R200" i="7"/>
  <c r="P200" i="7"/>
  <c r="N200" i="7"/>
  <c r="F200" i="7"/>
  <c r="D200" i="7"/>
  <c r="C200" i="7"/>
  <c r="B200" i="7"/>
  <c r="A200" i="7"/>
  <c r="U199" i="7" a="1"/>
  <c r="U199" i="7" s="1"/>
  <c r="T199" i="7"/>
  <c r="R199" i="7"/>
  <c r="P199" i="7"/>
  <c r="N199" i="7"/>
  <c r="F199" i="7"/>
  <c r="D199" i="7"/>
  <c r="C199" i="7"/>
  <c r="B199" i="7"/>
  <c r="A199" i="7"/>
  <c r="U198" i="7" a="1"/>
  <c r="U198" i="7" s="1"/>
  <c r="T198" i="7"/>
  <c r="R198" i="7"/>
  <c r="P198" i="7"/>
  <c r="N198" i="7"/>
  <c r="F198" i="7"/>
  <c r="D198" i="7"/>
  <c r="B198" i="7"/>
  <c r="A198" i="7"/>
  <c r="U197" i="7" a="1"/>
  <c r="U197" i="7" s="1"/>
  <c r="T197" i="7"/>
  <c r="R197" i="7"/>
  <c r="P197" i="7"/>
  <c r="N197" i="7"/>
  <c r="F197" i="7"/>
  <c r="D197" i="7"/>
  <c r="C197" i="7"/>
  <c r="B197" i="7"/>
  <c r="A197" i="7"/>
  <c r="U196" i="7" a="1"/>
  <c r="U196" i="7" s="1"/>
  <c r="T196" i="7"/>
  <c r="R196" i="7"/>
  <c r="P196" i="7"/>
  <c r="N196" i="7"/>
  <c r="F196" i="7"/>
  <c r="D196" i="7"/>
  <c r="C196" i="7"/>
  <c r="B196" i="7"/>
  <c r="A196" i="7"/>
  <c r="U195" i="7" a="1"/>
  <c r="U195" i="7" s="1"/>
  <c r="T195" i="7"/>
  <c r="R195" i="7"/>
  <c r="P195" i="7"/>
  <c r="N195" i="7"/>
  <c r="F195" i="7"/>
  <c r="D195" i="7"/>
  <c r="C195" i="7"/>
  <c r="B195" i="7"/>
  <c r="A195" i="7"/>
  <c r="U194" i="7" a="1"/>
  <c r="U194" i="7" s="1"/>
  <c r="T194" i="7"/>
  <c r="R194" i="7"/>
  <c r="P194" i="7"/>
  <c r="N194" i="7"/>
  <c r="F194" i="7"/>
  <c r="D194" i="7"/>
  <c r="C194" i="7"/>
  <c r="B194" i="7"/>
  <c r="A194" i="7"/>
  <c r="U193" i="7" a="1"/>
  <c r="U193" i="7" s="1"/>
  <c r="T193" i="7"/>
  <c r="R193" i="7"/>
  <c r="P193" i="7"/>
  <c r="N193" i="7"/>
  <c r="F193" i="7"/>
  <c r="D193" i="7"/>
  <c r="C193" i="7"/>
  <c r="B193" i="7"/>
  <c r="A193" i="7"/>
  <c r="U192" i="7" a="1"/>
  <c r="U192" i="7" s="1"/>
  <c r="T192" i="7"/>
  <c r="R192" i="7"/>
  <c r="P192" i="7"/>
  <c r="N192" i="7"/>
  <c r="F192" i="7"/>
  <c r="D192" i="7"/>
  <c r="C192" i="7"/>
  <c r="B192" i="7"/>
  <c r="A192" i="7"/>
  <c r="U191" i="7" a="1"/>
  <c r="U191" i="7" s="1"/>
  <c r="T191" i="7"/>
  <c r="R191" i="7"/>
  <c r="P191" i="7"/>
  <c r="N191" i="7"/>
  <c r="F191" i="7"/>
  <c r="D191" i="7"/>
  <c r="C191" i="7"/>
  <c r="B191" i="7"/>
  <c r="A191" i="7"/>
  <c r="U190" i="7" a="1"/>
  <c r="U190" i="7" s="1"/>
  <c r="T190" i="7"/>
  <c r="R190" i="7"/>
  <c r="P190" i="7"/>
  <c r="N190" i="7"/>
  <c r="F190" i="7"/>
  <c r="D190" i="7"/>
  <c r="C190" i="7"/>
  <c r="B190" i="7"/>
  <c r="A190" i="7"/>
  <c r="U189" i="7" a="1"/>
  <c r="U189" i="7" s="1"/>
  <c r="T189" i="7"/>
  <c r="R189" i="7"/>
  <c r="P189" i="7"/>
  <c r="N189" i="7"/>
  <c r="F189" i="7"/>
  <c r="D189" i="7"/>
  <c r="C189" i="7"/>
  <c r="B189" i="7"/>
  <c r="A189" i="7"/>
  <c r="U188" i="7" a="1"/>
  <c r="U188" i="7" s="1"/>
  <c r="T188" i="7"/>
  <c r="R188" i="7"/>
  <c r="P188" i="7"/>
  <c r="N188" i="7"/>
  <c r="F188" i="7"/>
  <c r="D188" i="7"/>
  <c r="C188" i="7"/>
  <c r="B188" i="7"/>
  <c r="A188" i="7"/>
  <c r="U187" i="7" a="1"/>
  <c r="U187" i="7" s="1"/>
  <c r="T187" i="7"/>
  <c r="R187" i="7"/>
  <c r="P187" i="7"/>
  <c r="N187" i="7"/>
  <c r="F187" i="7"/>
  <c r="D187" i="7"/>
  <c r="C187" i="7"/>
  <c r="B187" i="7"/>
  <c r="A187" i="7"/>
  <c r="U186" i="7" a="1"/>
  <c r="U186" i="7" s="1"/>
  <c r="T186" i="7"/>
  <c r="R186" i="7"/>
  <c r="P186" i="7"/>
  <c r="N186" i="7"/>
  <c r="F186" i="7"/>
  <c r="D186" i="7"/>
  <c r="C186" i="7"/>
  <c r="B186" i="7"/>
  <c r="A186" i="7"/>
  <c r="U185" i="7" a="1"/>
  <c r="U185" i="7" s="1"/>
  <c r="T185" i="7"/>
  <c r="R185" i="7"/>
  <c r="P185" i="7"/>
  <c r="N185" i="7"/>
  <c r="F185" i="7"/>
  <c r="D185" i="7"/>
  <c r="C185" i="7"/>
  <c r="B185" i="7"/>
  <c r="A185" i="7"/>
  <c r="U184" i="7" a="1"/>
  <c r="U184" i="7" s="1"/>
  <c r="T184" i="7"/>
  <c r="R184" i="7"/>
  <c r="P184" i="7"/>
  <c r="N184" i="7"/>
  <c r="F184" i="7"/>
  <c r="D184" i="7"/>
  <c r="C184" i="7"/>
  <c r="B184" i="7"/>
  <c r="A184" i="7"/>
  <c r="U183" i="7" a="1"/>
  <c r="U183" i="7" s="1"/>
  <c r="T183" i="7"/>
  <c r="R183" i="7"/>
  <c r="P183" i="7"/>
  <c r="N183" i="7"/>
  <c r="F183" i="7"/>
  <c r="D183" i="7"/>
  <c r="C183" i="7"/>
  <c r="B183" i="7"/>
  <c r="A183" i="7"/>
  <c r="U182" i="7" a="1"/>
  <c r="U182" i="7" s="1"/>
  <c r="T182" i="7"/>
  <c r="R182" i="7"/>
  <c r="P182" i="7"/>
  <c r="N182" i="7"/>
  <c r="F182" i="7"/>
  <c r="D182" i="7"/>
  <c r="B182" i="7"/>
  <c r="A182" i="7"/>
  <c r="U181" i="7" a="1"/>
  <c r="U181" i="7" s="1"/>
  <c r="T181" i="7"/>
  <c r="R181" i="7"/>
  <c r="P181" i="7"/>
  <c r="N181" i="7"/>
  <c r="F181" i="7"/>
  <c r="D181" i="7"/>
  <c r="C181" i="7"/>
  <c r="B181" i="7"/>
  <c r="A181" i="7"/>
  <c r="U180" i="7" a="1"/>
  <c r="U180" i="7" s="1"/>
  <c r="T180" i="7"/>
  <c r="R180" i="7"/>
  <c r="P180" i="7"/>
  <c r="N180" i="7"/>
  <c r="F180" i="7"/>
  <c r="D180" i="7"/>
  <c r="C180" i="7"/>
  <c r="B180" i="7"/>
  <c r="A180" i="7"/>
  <c r="U179" i="7" a="1"/>
  <c r="U179" i="7" s="1"/>
  <c r="T179" i="7"/>
  <c r="R179" i="7"/>
  <c r="P179" i="7"/>
  <c r="N179" i="7"/>
  <c r="F179" i="7"/>
  <c r="D179" i="7"/>
  <c r="C179" i="7"/>
  <c r="B179" i="7"/>
  <c r="A179" i="7"/>
  <c r="U178" i="7" a="1"/>
  <c r="U178" i="7" s="1"/>
  <c r="T178" i="7"/>
  <c r="R178" i="7"/>
  <c r="P178" i="7"/>
  <c r="N178" i="7"/>
  <c r="F178" i="7"/>
  <c r="D178" i="7"/>
  <c r="C178" i="7"/>
  <c r="B178" i="7"/>
  <c r="A178" i="7"/>
  <c r="U177" i="7" a="1"/>
  <c r="U177" i="7" s="1"/>
  <c r="T177" i="7"/>
  <c r="R177" i="7"/>
  <c r="P177" i="7"/>
  <c r="N177" i="7"/>
  <c r="F177" i="7"/>
  <c r="D177" i="7"/>
  <c r="C177" i="7"/>
  <c r="B177" i="7"/>
  <c r="A177" i="7"/>
  <c r="U176" i="7" a="1"/>
  <c r="U176" i="7" s="1"/>
  <c r="T176" i="7"/>
  <c r="R176" i="7"/>
  <c r="P176" i="7"/>
  <c r="N176" i="7"/>
  <c r="F176" i="7"/>
  <c r="D176" i="7"/>
  <c r="C176" i="7"/>
  <c r="B176" i="7"/>
  <c r="A176" i="7"/>
  <c r="U175" i="7" a="1"/>
  <c r="U175" i="7" s="1"/>
  <c r="T175" i="7"/>
  <c r="R175" i="7"/>
  <c r="P175" i="7"/>
  <c r="N175" i="7"/>
  <c r="F175" i="7"/>
  <c r="D175" i="7"/>
  <c r="C175" i="7"/>
  <c r="B175" i="7"/>
  <c r="A175" i="7"/>
  <c r="U174" i="7" a="1"/>
  <c r="U174" i="7" s="1"/>
  <c r="T174" i="7"/>
  <c r="R174" i="7"/>
  <c r="P174" i="7"/>
  <c r="N174" i="7"/>
  <c r="F174" i="7"/>
  <c r="D174" i="7"/>
  <c r="C174" i="7"/>
  <c r="B174" i="7"/>
  <c r="A174" i="7"/>
  <c r="U173" i="7" a="1"/>
  <c r="U173" i="7" s="1"/>
  <c r="T173" i="7"/>
  <c r="R173" i="7"/>
  <c r="P173" i="7"/>
  <c r="N173" i="7"/>
  <c r="F173" i="7"/>
  <c r="D173" i="7"/>
  <c r="C173" i="7"/>
  <c r="B173" i="7"/>
  <c r="A173" i="7"/>
  <c r="U172" i="7" a="1"/>
  <c r="U172" i="7" s="1"/>
  <c r="T172" i="7"/>
  <c r="R172" i="7"/>
  <c r="P172" i="7"/>
  <c r="N172" i="7"/>
  <c r="F172" i="7"/>
  <c r="D172" i="7"/>
  <c r="C172" i="7"/>
  <c r="B172" i="7"/>
  <c r="A172" i="7"/>
  <c r="U171" i="7" a="1"/>
  <c r="U171" i="7" s="1"/>
  <c r="T171" i="7"/>
  <c r="R171" i="7"/>
  <c r="P171" i="7"/>
  <c r="N171" i="7"/>
  <c r="F171" i="7"/>
  <c r="D171" i="7"/>
  <c r="C171" i="7"/>
  <c r="B171" i="7"/>
  <c r="A171" i="7"/>
  <c r="U170" i="7" a="1"/>
  <c r="U170" i="7" s="1"/>
  <c r="T170" i="7"/>
  <c r="R170" i="7"/>
  <c r="P170" i="7"/>
  <c r="N170" i="7"/>
  <c r="F170" i="7"/>
  <c r="D170" i="7"/>
  <c r="C170" i="7"/>
  <c r="B170" i="7"/>
  <c r="A170" i="7"/>
  <c r="U169" i="7" a="1"/>
  <c r="U169" i="7" s="1"/>
  <c r="T169" i="7"/>
  <c r="R169" i="7"/>
  <c r="P169" i="7"/>
  <c r="N169" i="7"/>
  <c r="F169" i="7"/>
  <c r="D169" i="7"/>
  <c r="C169" i="7"/>
  <c r="B169" i="7"/>
  <c r="A169" i="7"/>
  <c r="U168" i="7" a="1"/>
  <c r="U168" i="7" s="1"/>
  <c r="T168" i="7"/>
  <c r="R168" i="7"/>
  <c r="P168" i="7"/>
  <c r="N168" i="7"/>
  <c r="F168" i="7"/>
  <c r="D168" i="7"/>
  <c r="C168" i="7"/>
  <c r="B168" i="7"/>
  <c r="A168" i="7"/>
  <c r="U167" i="7" a="1"/>
  <c r="U167" i="7" s="1"/>
  <c r="T167" i="7"/>
  <c r="R167" i="7"/>
  <c r="P167" i="7"/>
  <c r="N167" i="7"/>
  <c r="F167" i="7"/>
  <c r="D167" i="7"/>
  <c r="C167" i="7"/>
  <c r="B167" i="7"/>
  <c r="A167" i="7"/>
  <c r="U166" i="7" a="1"/>
  <c r="U166" i="7" s="1"/>
  <c r="T166" i="7"/>
  <c r="R166" i="7"/>
  <c r="P166" i="7"/>
  <c r="N166" i="7"/>
  <c r="F166" i="7"/>
  <c r="D166" i="7"/>
  <c r="B166" i="7"/>
  <c r="A166" i="7"/>
  <c r="U165" i="7" a="1"/>
  <c r="U165" i="7" s="1"/>
  <c r="T165" i="7"/>
  <c r="R165" i="7"/>
  <c r="P165" i="7"/>
  <c r="N165" i="7"/>
  <c r="F165" i="7"/>
  <c r="D165" i="7"/>
  <c r="C165" i="7"/>
  <c r="B165" i="7"/>
  <c r="A165" i="7"/>
  <c r="U164" i="7" a="1"/>
  <c r="U164" i="7" s="1"/>
  <c r="T164" i="7"/>
  <c r="R164" i="7"/>
  <c r="P164" i="7"/>
  <c r="N164" i="7"/>
  <c r="F164" i="7"/>
  <c r="D164" i="7"/>
  <c r="C164" i="7"/>
  <c r="B164" i="7"/>
  <c r="A164" i="7"/>
  <c r="U163" i="7" a="1"/>
  <c r="U163" i="7" s="1"/>
  <c r="T163" i="7"/>
  <c r="R163" i="7"/>
  <c r="P163" i="7"/>
  <c r="N163" i="7"/>
  <c r="F163" i="7"/>
  <c r="D163" i="7"/>
  <c r="C163" i="7"/>
  <c r="B163" i="7"/>
  <c r="A163" i="7"/>
  <c r="U162" i="7" a="1"/>
  <c r="U162" i="7" s="1"/>
  <c r="T162" i="7"/>
  <c r="R162" i="7"/>
  <c r="P162" i="7"/>
  <c r="N162" i="7"/>
  <c r="F162" i="7"/>
  <c r="D162" i="7"/>
  <c r="C162" i="7"/>
  <c r="B162" i="7"/>
  <c r="A162" i="7"/>
  <c r="U161" i="7" a="1"/>
  <c r="U161" i="7" s="1"/>
  <c r="T161" i="7"/>
  <c r="R161" i="7"/>
  <c r="P161" i="7"/>
  <c r="N161" i="7"/>
  <c r="F161" i="7"/>
  <c r="D161" i="7"/>
  <c r="C161" i="7"/>
  <c r="B161" i="7"/>
  <c r="A161" i="7"/>
  <c r="U160" i="7" a="1"/>
  <c r="U160" i="7" s="1"/>
  <c r="T160" i="7"/>
  <c r="R160" i="7"/>
  <c r="P160" i="7"/>
  <c r="N160" i="7"/>
  <c r="F160" i="7"/>
  <c r="D160" i="7"/>
  <c r="C160" i="7"/>
  <c r="B160" i="7"/>
  <c r="A160" i="7"/>
  <c r="U159" i="7" a="1"/>
  <c r="U159" i="7" s="1"/>
  <c r="T159" i="7"/>
  <c r="R159" i="7"/>
  <c r="P159" i="7"/>
  <c r="N159" i="7"/>
  <c r="F159" i="7"/>
  <c r="D159" i="7"/>
  <c r="C159" i="7"/>
  <c r="B159" i="7"/>
  <c r="A159" i="7"/>
  <c r="U158" i="7" a="1"/>
  <c r="U158" i="7" s="1"/>
  <c r="T158" i="7"/>
  <c r="R158" i="7"/>
  <c r="P158" i="7"/>
  <c r="N158" i="7"/>
  <c r="F158" i="7"/>
  <c r="D158" i="7"/>
  <c r="C158" i="7"/>
  <c r="B158" i="7"/>
  <c r="A158" i="7"/>
  <c r="U157" i="7" a="1"/>
  <c r="U157" i="7" s="1"/>
  <c r="T157" i="7"/>
  <c r="R157" i="7"/>
  <c r="P157" i="7"/>
  <c r="N157" i="7"/>
  <c r="F157" i="7"/>
  <c r="D157" i="7"/>
  <c r="C157" i="7"/>
  <c r="B157" i="7"/>
  <c r="A157" i="7"/>
  <c r="U156" i="7" a="1"/>
  <c r="U156" i="7" s="1"/>
  <c r="T156" i="7"/>
  <c r="R156" i="7"/>
  <c r="P156" i="7"/>
  <c r="N156" i="7"/>
  <c r="F156" i="7"/>
  <c r="D156" i="7"/>
  <c r="C156" i="7"/>
  <c r="B156" i="7"/>
  <c r="A156" i="7"/>
  <c r="U155" i="7" a="1"/>
  <c r="U155" i="7" s="1"/>
  <c r="T155" i="7"/>
  <c r="R155" i="7"/>
  <c r="P155" i="7"/>
  <c r="N155" i="7"/>
  <c r="F155" i="7"/>
  <c r="D155" i="7"/>
  <c r="C155" i="7"/>
  <c r="B155" i="7"/>
  <c r="A155" i="7"/>
  <c r="U154" i="7" a="1"/>
  <c r="U154" i="7" s="1"/>
  <c r="T154" i="7"/>
  <c r="R154" i="7"/>
  <c r="P154" i="7"/>
  <c r="N154" i="7"/>
  <c r="F154" i="7"/>
  <c r="D154" i="7"/>
  <c r="C154" i="7"/>
  <c r="B154" i="7"/>
  <c r="A154" i="7"/>
  <c r="U153" i="7" a="1"/>
  <c r="U153" i="7" s="1"/>
  <c r="T153" i="7"/>
  <c r="R153" i="7"/>
  <c r="P153" i="7"/>
  <c r="N153" i="7"/>
  <c r="F153" i="7"/>
  <c r="D153" i="7"/>
  <c r="C153" i="7"/>
  <c r="B153" i="7"/>
  <c r="A153" i="7"/>
  <c r="U152" i="7" a="1"/>
  <c r="U152" i="7" s="1"/>
  <c r="T152" i="7"/>
  <c r="R152" i="7"/>
  <c r="P152" i="7"/>
  <c r="N152" i="7"/>
  <c r="F152" i="7"/>
  <c r="D152" i="7"/>
  <c r="C152" i="7"/>
  <c r="B152" i="7"/>
  <c r="A152" i="7"/>
  <c r="U151" i="7" a="1"/>
  <c r="U151" i="7" s="1"/>
  <c r="T151" i="7"/>
  <c r="R151" i="7"/>
  <c r="P151" i="7"/>
  <c r="N151" i="7"/>
  <c r="F151" i="7"/>
  <c r="D151" i="7"/>
  <c r="C151" i="7"/>
  <c r="B151" i="7"/>
  <c r="A151" i="7"/>
  <c r="U150" i="7" a="1"/>
  <c r="U150" i="7" s="1"/>
  <c r="T150" i="7"/>
  <c r="R150" i="7"/>
  <c r="P150" i="7"/>
  <c r="N150" i="7"/>
  <c r="F150" i="7"/>
  <c r="D150" i="7"/>
  <c r="B150" i="7"/>
  <c r="A150" i="7"/>
  <c r="U149" i="7" a="1"/>
  <c r="U149" i="7" s="1"/>
  <c r="T149" i="7"/>
  <c r="R149" i="7"/>
  <c r="P149" i="7"/>
  <c r="N149" i="7"/>
  <c r="F149" i="7"/>
  <c r="D149" i="7"/>
  <c r="C149" i="7"/>
  <c r="B149" i="7"/>
  <c r="A149" i="7"/>
  <c r="U148" i="7" a="1"/>
  <c r="U148" i="7" s="1"/>
  <c r="T148" i="7"/>
  <c r="R148" i="7"/>
  <c r="P148" i="7"/>
  <c r="N148" i="7"/>
  <c r="F148" i="7"/>
  <c r="D148" i="7"/>
  <c r="C148" i="7"/>
  <c r="B148" i="7"/>
  <c r="A148" i="7"/>
  <c r="U147" i="7" a="1"/>
  <c r="U147" i="7" s="1"/>
  <c r="T147" i="7"/>
  <c r="R147" i="7"/>
  <c r="P147" i="7"/>
  <c r="N147" i="7"/>
  <c r="F147" i="7"/>
  <c r="D147" i="7"/>
  <c r="C147" i="7"/>
  <c r="B147" i="7"/>
  <c r="A147" i="7"/>
  <c r="U146" i="7" a="1"/>
  <c r="U146" i="7" s="1"/>
  <c r="T146" i="7"/>
  <c r="R146" i="7"/>
  <c r="P146" i="7"/>
  <c r="N146" i="7"/>
  <c r="F146" i="7"/>
  <c r="D146" i="7"/>
  <c r="C146" i="7"/>
  <c r="B146" i="7"/>
  <c r="A146" i="7"/>
  <c r="U145" i="7" a="1"/>
  <c r="U145" i="7" s="1"/>
  <c r="T145" i="7"/>
  <c r="R145" i="7"/>
  <c r="P145" i="7"/>
  <c r="N145" i="7"/>
  <c r="F145" i="7"/>
  <c r="D145" i="7"/>
  <c r="C145" i="7"/>
  <c r="B145" i="7"/>
  <c r="A145" i="7"/>
  <c r="U144" i="7" a="1"/>
  <c r="U144" i="7" s="1"/>
  <c r="T144" i="7"/>
  <c r="R144" i="7"/>
  <c r="P144" i="7"/>
  <c r="N144" i="7"/>
  <c r="F144" i="7"/>
  <c r="D144" i="7"/>
  <c r="C144" i="7"/>
  <c r="B144" i="7"/>
  <c r="A144" i="7"/>
  <c r="U143" i="7" a="1"/>
  <c r="U143" i="7" s="1"/>
  <c r="T143" i="7"/>
  <c r="R143" i="7"/>
  <c r="P143" i="7"/>
  <c r="N143" i="7"/>
  <c r="F143" i="7"/>
  <c r="D143" i="7"/>
  <c r="C143" i="7"/>
  <c r="B143" i="7"/>
  <c r="A143" i="7"/>
  <c r="U142" i="7" a="1"/>
  <c r="U142" i="7" s="1"/>
  <c r="T142" i="7"/>
  <c r="R142" i="7"/>
  <c r="P142" i="7"/>
  <c r="N142" i="7"/>
  <c r="F142" i="7"/>
  <c r="D142" i="7"/>
  <c r="C142" i="7"/>
  <c r="B142" i="7"/>
  <c r="A142" i="7"/>
  <c r="U141" i="7" a="1"/>
  <c r="U141" i="7" s="1"/>
  <c r="T141" i="7"/>
  <c r="R141" i="7"/>
  <c r="P141" i="7"/>
  <c r="N141" i="7"/>
  <c r="F141" i="7"/>
  <c r="D141" i="7"/>
  <c r="C141" i="7"/>
  <c r="B141" i="7"/>
  <c r="A141" i="7"/>
  <c r="U140" i="7" a="1"/>
  <c r="U140" i="7" s="1"/>
  <c r="T140" i="7"/>
  <c r="R140" i="7"/>
  <c r="P140" i="7"/>
  <c r="N140" i="7"/>
  <c r="F140" i="7"/>
  <c r="D140" i="7"/>
  <c r="C140" i="7"/>
  <c r="B140" i="7"/>
  <c r="A140" i="7"/>
  <c r="U139" i="7" a="1"/>
  <c r="U139" i="7" s="1"/>
  <c r="T139" i="7"/>
  <c r="R139" i="7"/>
  <c r="P139" i="7"/>
  <c r="N139" i="7"/>
  <c r="F139" i="7"/>
  <c r="D139" i="7"/>
  <c r="C139" i="7"/>
  <c r="B139" i="7"/>
  <c r="A139" i="7"/>
  <c r="U138" i="7" a="1"/>
  <c r="U138" i="7" s="1"/>
  <c r="T138" i="7"/>
  <c r="R138" i="7"/>
  <c r="P138" i="7"/>
  <c r="N138" i="7"/>
  <c r="F138" i="7"/>
  <c r="D138" i="7"/>
  <c r="C138" i="7"/>
  <c r="B138" i="7"/>
  <c r="A138" i="7"/>
  <c r="U137" i="7" a="1"/>
  <c r="U137" i="7" s="1"/>
  <c r="T137" i="7"/>
  <c r="R137" i="7"/>
  <c r="P137" i="7"/>
  <c r="N137" i="7"/>
  <c r="F137" i="7"/>
  <c r="D137" i="7"/>
  <c r="C137" i="7"/>
  <c r="B137" i="7"/>
  <c r="A137" i="7"/>
  <c r="U136" i="7" a="1"/>
  <c r="U136" i="7" s="1"/>
  <c r="T136" i="7"/>
  <c r="R136" i="7"/>
  <c r="P136" i="7"/>
  <c r="N136" i="7"/>
  <c r="F136" i="7"/>
  <c r="D136" i="7"/>
  <c r="C136" i="7"/>
  <c r="B136" i="7"/>
  <c r="A136" i="7"/>
  <c r="U135" i="7" a="1"/>
  <c r="U135" i="7" s="1"/>
  <c r="T135" i="7"/>
  <c r="R135" i="7"/>
  <c r="P135" i="7"/>
  <c r="N135" i="7"/>
  <c r="F135" i="7"/>
  <c r="D135" i="7"/>
  <c r="C135" i="7"/>
  <c r="B135" i="7"/>
  <c r="A135" i="7"/>
  <c r="U134" i="7" a="1"/>
  <c r="U134" i="7" s="1"/>
  <c r="T134" i="7"/>
  <c r="R134" i="7"/>
  <c r="P134" i="7"/>
  <c r="N134" i="7"/>
  <c r="F134" i="7"/>
  <c r="D134" i="7"/>
  <c r="B134" i="7"/>
  <c r="A134" i="7"/>
  <c r="U133" i="7" a="1"/>
  <c r="U133" i="7" s="1"/>
  <c r="T133" i="7"/>
  <c r="R133" i="7"/>
  <c r="P133" i="7"/>
  <c r="N133" i="7"/>
  <c r="F133" i="7"/>
  <c r="D133" i="7"/>
  <c r="C133" i="7"/>
  <c r="B133" i="7"/>
  <c r="A133" i="7"/>
  <c r="U132" i="7" a="1"/>
  <c r="U132" i="7" s="1"/>
  <c r="T132" i="7"/>
  <c r="R132" i="7"/>
  <c r="P132" i="7"/>
  <c r="N132" i="7"/>
  <c r="F132" i="7"/>
  <c r="D132" i="7"/>
  <c r="C132" i="7"/>
  <c r="B132" i="7"/>
  <c r="A132" i="7"/>
  <c r="U131" i="7" a="1"/>
  <c r="U131" i="7" s="1"/>
  <c r="T131" i="7"/>
  <c r="R131" i="7"/>
  <c r="P131" i="7"/>
  <c r="N131" i="7"/>
  <c r="F131" i="7"/>
  <c r="D131" i="7"/>
  <c r="C131" i="7"/>
  <c r="B131" i="7"/>
  <c r="A131" i="7"/>
  <c r="U130" i="7" a="1"/>
  <c r="U130" i="7" s="1"/>
  <c r="T130" i="7"/>
  <c r="R130" i="7"/>
  <c r="P130" i="7"/>
  <c r="N130" i="7"/>
  <c r="F130" i="7"/>
  <c r="D130" i="7"/>
  <c r="C130" i="7"/>
  <c r="B130" i="7"/>
  <c r="A130" i="7"/>
  <c r="U129" i="7" a="1"/>
  <c r="U129" i="7" s="1"/>
  <c r="T129" i="7"/>
  <c r="R129" i="7"/>
  <c r="P129" i="7"/>
  <c r="N129" i="7"/>
  <c r="F129" i="7"/>
  <c r="D129" i="7"/>
  <c r="C129" i="7"/>
  <c r="B129" i="7"/>
  <c r="A129" i="7"/>
  <c r="U128" i="7" a="1"/>
  <c r="U128" i="7" s="1"/>
  <c r="T128" i="7"/>
  <c r="R128" i="7"/>
  <c r="P128" i="7"/>
  <c r="N128" i="7"/>
  <c r="F128" i="7"/>
  <c r="D128" i="7"/>
  <c r="C128" i="7"/>
  <c r="B128" i="7"/>
  <c r="A128" i="7"/>
  <c r="U127" i="7" a="1"/>
  <c r="U127" i="7" s="1"/>
  <c r="T127" i="7"/>
  <c r="R127" i="7"/>
  <c r="P127" i="7"/>
  <c r="N127" i="7"/>
  <c r="F127" i="7"/>
  <c r="D127" i="7"/>
  <c r="C127" i="7"/>
  <c r="B127" i="7"/>
  <c r="A127" i="7"/>
  <c r="U126" i="7" a="1"/>
  <c r="U126" i="7" s="1"/>
  <c r="T126" i="7"/>
  <c r="R126" i="7"/>
  <c r="P126" i="7"/>
  <c r="N126" i="7"/>
  <c r="F126" i="7"/>
  <c r="D126" i="7"/>
  <c r="C126" i="7"/>
  <c r="B126" i="7"/>
  <c r="A126" i="7"/>
  <c r="U125" i="7" a="1"/>
  <c r="U125" i="7" s="1"/>
  <c r="T125" i="7"/>
  <c r="R125" i="7"/>
  <c r="P125" i="7"/>
  <c r="N125" i="7"/>
  <c r="F125" i="7"/>
  <c r="D125" i="7"/>
  <c r="C125" i="7"/>
  <c r="B125" i="7"/>
  <c r="A125" i="7"/>
  <c r="U124" i="7" a="1"/>
  <c r="U124" i="7" s="1"/>
  <c r="T124" i="7"/>
  <c r="R124" i="7"/>
  <c r="P124" i="7"/>
  <c r="N124" i="7"/>
  <c r="F124" i="7"/>
  <c r="D124" i="7"/>
  <c r="C124" i="7"/>
  <c r="B124" i="7"/>
  <c r="A124" i="7"/>
  <c r="U123" i="7" a="1"/>
  <c r="U123" i="7" s="1"/>
  <c r="T123" i="7"/>
  <c r="R123" i="7"/>
  <c r="P123" i="7"/>
  <c r="N123" i="7"/>
  <c r="F123" i="7"/>
  <c r="D123" i="7"/>
  <c r="C123" i="7"/>
  <c r="B123" i="7"/>
  <c r="A123" i="7"/>
  <c r="U122" i="7" a="1"/>
  <c r="U122" i="7" s="1"/>
  <c r="T122" i="7"/>
  <c r="R122" i="7"/>
  <c r="P122" i="7"/>
  <c r="N122" i="7"/>
  <c r="F122" i="7"/>
  <c r="D122" i="7"/>
  <c r="C122" i="7"/>
  <c r="B122" i="7"/>
  <c r="A122" i="7"/>
  <c r="U121" i="7" a="1"/>
  <c r="U121" i="7" s="1"/>
  <c r="T121" i="7"/>
  <c r="R121" i="7"/>
  <c r="P121" i="7"/>
  <c r="N121" i="7"/>
  <c r="F121" i="7"/>
  <c r="D121" i="7"/>
  <c r="C121" i="7"/>
  <c r="B121" i="7"/>
  <c r="A121" i="7"/>
  <c r="U120" i="7" a="1"/>
  <c r="U120" i="7" s="1"/>
  <c r="T120" i="7"/>
  <c r="R120" i="7"/>
  <c r="P120" i="7"/>
  <c r="N120" i="7"/>
  <c r="F120" i="7"/>
  <c r="D120" i="7"/>
  <c r="C120" i="7"/>
  <c r="B120" i="7"/>
  <c r="A120" i="7"/>
  <c r="U119" i="7" a="1"/>
  <c r="U119" i="7" s="1"/>
  <c r="T119" i="7"/>
  <c r="R119" i="7"/>
  <c r="P119" i="7"/>
  <c r="N119" i="7"/>
  <c r="F119" i="7"/>
  <c r="D119" i="7"/>
  <c r="C119" i="7"/>
  <c r="B119" i="7"/>
  <c r="A119" i="7"/>
  <c r="U118" i="7" a="1"/>
  <c r="U118" i="7" s="1"/>
  <c r="T118" i="7"/>
  <c r="R118" i="7"/>
  <c r="P118" i="7"/>
  <c r="N118" i="7"/>
  <c r="F118" i="7"/>
  <c r="D118" i="7"/>
  <c r="B118" i="7"/>
  <c r="A118" i="7"/>
  <c r="U117" i="7" a="1"/>
  <c r="U117" i="7" s="1"/>
  <c r="T117" i="7"/>
  <c r="R117" i="7"/>
  <c r="P117" i="7"/>
  <c r="N117" i="7"/>
  <c r="F117" i="7"/>
  <c r="D117" i="7"/>
  <c r="C117" i="7"/>
  <c r="B117" i="7"/>
  <c r="A117" i="7"/>
  <c r="U116" i="7" a="1"/>
  <c r="U116" i="7" s="1"/>
  <c r="T116" i="7"/>
  <c r="R116" i="7"/>
  <c r="P116" i="7"/>
  <c r="N116" i="7"/>
  <c r="F116" i="7"/>
  <c r="D116" i="7"/>
  <c r="C116" i="7"/>
  <c r="B116" i="7"/>
  <c r="A116" i="7"/>
  <c r="U115" i="7" a="1"/>
  <c r="U115" i="7" s="1"/>
  <c r="T115" i="7"/>
  <c r="R115" i="7"/>
  <c r="P115" i="7"/>
  <c r="N115" i="7"/>
  <c r="F115" i="7"/>
  <c r="D115" i="7"/>
  <c r="C115" i="7"/>
  <c r="B115" i="7"/>
  <c r="A115" i="7"/>
  <c r="U114" i="7" a="1"/>
  <c r="U114" i="7" s="1"/>
  <c r="T114" i="7"/>
  <c r="R114" i="7"/>
  <c r="P114" i="7"/>
  <c r="N114" i="7"/>
  <c r="F114" i="7"/>
  <c r="D114" i="7"/>
  <c r="C114" i="7"/>
  <c r="B114" i="7"/>
  <c r="A114" i="7"/>
  <c r="U113" i="7" a="1"/>
  <c r="U113" i="7" s="1"/>
  <c r="T113" i="7"/>
  <c r="R113" i="7"/>
  <c r="P113" i="7"/>
  <c r="N113" i="7"/>
  <c r="F113" i="7"/>
  <c r="D113" i="7"/>
  <c r="C113" i="7"/>
  <c r="B113" i="7"/>
  <c r="A113" i="7"/>
  <c r="U112" i="7" a="1"/>
  <c r="U112" i="7" s="1"/>
  <c r="T112" i="7"/>
  <c r="R112" i="7"/>
  <c r="P112" i="7"/>
  <c r="N112" i="7"/>
  <c r="F112" i="7"/>
  <c r="D112" i="7"/>
  <c r="C112" i="7"/>
  <c r="B112" i="7"/>
  <c r="A112" i="7"/>
  <c r="U111" i="7" a="1"/>
  <c r="U111" i="7" s="1"/>
  <c r="T111" i="7"/>
  <c r="R111" i="7"/>
  <c r="P111" i="7"/>
  <c r="N111" i="7"/>
  <c r="F111" i="7"/>
  <c r="D111" i="7"/>
  <c r="C111" i="7"/>
  <c r="B111" i="7"/>
  <c r="A111" i="7"/>
  <c r="U110" i="7" a="1"/>
  <c r="U110" i="7" s="1"/>
  <c r="T110" i="7"/>
  <c r="R110" i="7"/>
  <c r="P110" i="7"/>
  <c r="N110" i="7"/>
  <c r="F110" i="7"/>
  <c r="D110" i="7"/>
  <c r="C110" i="7"/>
  <c r="B110" i="7"/>
  <c r="A110" i="7"/>
  <c r="U109" i="7" a="1"/>
  <c r="U109" i="7" s="1"/>
  <c r="T109" i="7"/>
  <c r="R109" i="7"/>
  <c r="P109" i="7"/>
  <c r="N109" i="7"/>
  <c r="F109" i="7"/>
  <c r="D109" i="7"/>
  <c r="C109" i="7"/>
  <c r="B109" i="7"/>
  <c r="A109" i="7"/>
  <c r="U108" i="7" a="1"/>
  <c r="U108" i="7" s="1"/>
  <c r="T108" i="7"/>
  <c r="R108" i="7"/>
  <c r="P108" i="7"/>
  <c r="N108" i="7"/>
  <c r="F108" i="7"/>
  <c r="D108" i="7"/>
  <c r="C108" i="7"/>
  <c r="B108" i="7"/>
  <c r="A108" i="7"/>
  <c r="U107" i="7" a="1"/>
  <c r="U107" i="7" s="1"/>
  <c r="T107" i="7"/>
  <c r="R107" i="7"/>
  <c r="P107" i="7"/>
  <c r="N107" i="7"/>
  <c r="F107" i="7"/>
  <c r="D107" i="7"/>
  <c r="C107" i="7"/>
  <c r="B107" i="7"/>
  <c r="A107" i="7"/>
  <c r="U106" i="7" a="1"/>
  <c r="U106" i="7" s="1"/>
  <c r="T106" i="7"/>
  <c r="R106" i="7"/>
  <c r="P106" i="7"/>
  <c r="N106" i="7"/>
  <c r="F106" i="7"/>
  <c r="D106" i="7"/>
  <c r="C106" i="7"/>
  <c r="B106" i="7"/>
  <c r="A106" i="7"/>
  <c r="U105" i="7" a="1"/>
  <c r="U105" i="7" s="1"/>
  <c r="T105" i="7"/>
  <c r="R105" i="7"/>
  <c r="P105" i="7"/>
  <c r="N105" i="7"/>
  <c r="F105" i="7"/>
  <c r="D105" i="7"/>
  <c r="C105" i="7"/>
  <c r="B105" i="7"/>
  <c r="A105" i="7"/>
  <c r="U104" i="7" a="1"/>
  <c r="U104" i="7" s="1"/>
  <c r="T104" i="7"/>
  <c r="R104" i="7"/>
  <c r="P104" i="7"/>
  <c r="N104" i="7"/>
  <c r="F104" i="7"/>
  <c r="D104" i="7"/>
  <c r="C104" i="7"/>
  <c r="B104" i="7"/>
  <c r="A104" i="7"/>
  <c r="U103" i="7" a="1"/>
  <c r="U103" i="7" s="1"/>
  <c r="T103" i="7"/>
  <c r="R103" i="7"/>
  <c r="P103" i="7"/>
  <c r="N103" i="7"/>
  <c r="F103" i="7"/>
  <c r="D103" i="7"/>
  <c r="C103" i="7"/>
  <c r="B103" i="7"/>
  <c r="A103" i="7"/>
  <c r="U102" i="7" a="1"/>
  <c r="U102" i="7" s="1"/>
  <c r="T102" i="7"/>
  <c r="R102" i="7"/>
  <c r="P102" i="7"/>
  <c r="N102" i="7"/>
  <c r="F102" i="7"/>
  <c r="D102" i="7"/>
  <c r="B102" i="7"/>
  <c r="A102" i="7"/>
  <c r="U101" i="7" a="1"/>
  <c r="U101" i="7" s="1"/>
  <c r="T101" i="7"/>
  <c r="R101" i="7"/>
  <c r="P101" i="7"/>
  <c r="N101" i="7"/>
  <c r="F101" i="7"/>
  <c r="D101" i="7"/>
  <c r="C101" i="7"/>
  <c r="B101" i="7"/>
  <c r="A101" i="7"/>
  <c r="U100" i="7" a="1"/>
  <c r="U100" i="7" s="1"/>
  <c r="T100" i="7"/>
  <c r="R100" i="7"/>
  <c r="P100" i="7"/>
  <c r="N100" i="7"/>
  <c r="F100" i="7"/>
  <c r="D100" i="7"/>
  <c r="C100" i="7"/>
  <c r="B100" i="7"/>
  <c r="A100" i="7"/>
  <c r="U99" i="7" a="1"/>
  <c r="U99" i="7" s="1"/>
  <c r="T99" i="7"/>
  <c r="R99" i="7"/>
  <c r="P99" i="7"/>
  <c r="N99" i="7"/>
  <c r="F99" i="7"/>
  <c r="D99" i="7"/>
  <c r="C99" i="7"/>
  <c r="B99" i="7"/>
  <c r="A99" i="7"/>
  <c r="U98" i="7" a="1"/>
  <c r="U98" i="7" s="1"/>
  <c r="T98" i="7"/>
  <c r="R98" i="7"/>
  <c r="P98" i="7"/>
  <c r="N98" i="7"/>
  <c r="F98" i="7"/>
  <c r="D98" i="7"/>
  <c r="C98" i="7"/>
  <c r="B98" i="7"/>
  <c r="A98" i="7"/>
  <c r="U97" i="7" a="1"/>
  <c r="U97" i="7" s="1"/>
  <c r="T97" i="7"/>
  <c r="R97" i="7"/>
  <c r="P97" i="7"/>
  <c r="N97" i="7"/>
  <c r="F97" i="7"/>
  <c r="D97" i="7"/>
  <c r="C97" i="7"/>
  <c r="B97" i="7"/>
  <c r="A97" i="7"/>
  <c r="U96" i="7" a="1"/>
  <c r="U96" i="7" s="1"/>
  <c r="T96" i="7"/>
  <c r="R96" i="7"/>
  <c r="P96" i="7"/>
  <c r="N96" i="7"/>
  <c r="F96" i="7"/>
  <c r="D96" i="7"/>
  <c r="C96" i="7"/>
  <c r="B96" i="7"/>
  <c r="A96" i="7"/>
  <c r="U95" i="7" a="1"/>
  <c r="U95" i="7" s="1"/>
  <c r="T95" i="7"/>
  <c r="R95" i="7"/>
  <c r="P95" i="7"/>
  <c r="N95" i="7"/>
  <c r="F95" i="7"/>
  <c r="D95" i="7"/>
  <c r="C95" i="7"/>
  <c r="B95" i="7"/>
  <c r="A95" i="7"/>
  <c r="U94" i="7" a="1"/>
  <c r="U94" i="7" s="1"/>
  <c r="T94" i="7"/>
  <c r="R94" i="7"/>
  <c r="P94" i="7"/>
  <c r="N94" i="7"/>
  <c r="F94" i="7"/>
  <c r="D94" i="7"/>
  <c r="C94" i="7"/>
  <c r="B94" i="7"/>
  <c r="A94" i="7"/>
  <c r="U93" i="7" a="1"/>
  <c r="U93" i="7" s="1"/>
  <c r="T93" i="7"/>
  <c r="R93" i="7"/>
  <c r="P93" i="7"/>
  <c r="N93" i="7"/>
  <c r="F93" i="7"/>
  <c r="D93" i="7"/>
  <c r="C93" i="7"/>
  <c r="B93" i="7"/>
  <c r="A93" i="7"/>
  <c r="U92" i="7" a="1"/>
  <c r="U92" i="7" s="1"/>
  <c r="T92" i="7"/>
  <c r="R92" i="7"/>
  <c r="P92" i="7"/>
  <c r="N92" i="7"/>
  <c r="F92" i="7"/>
  <c r="D92" i="7"/>
  <c r="C92" i="7"/>
  <c r="B92" i="7"/>
  <c r="A92" i="7"/>
  <c r="U91" i="7" a="1"/>
  <c r="U91" i="7" s="1"/>
  <c r="T91" i="7"/>
  <c r="R91" i="7"/>
  <c r="P91" i="7"/>
  <c r="N91" i="7"/>
  <c r="F91" i="7"/>
  <c r="D91" i="7"/>
  <c r="C91" i="7"/>
  <c r="B91" i="7"/>
  <c r="A91" i="7"/>
  <c r="U90" i="7" a="1"/>
  <c r="U90" i="7" s="1"/>
  <c r="T90" i="7"/>
  <c r="R90" i="7"/>
  <c r="P90" i="7"/>
  <c r="N90" i="7"/>
  <c r="F90" i="7"/>
  <c r="D90" i="7"/>
  <c r="C90" i="7"/>
  <c r="B90" i="7"/>
  <c r="A90" i="7"/>
  <c r="U89" i="7" a="1"/>
  <c r="U89" i="7" s="1"/>
  <c r="T89" i="7"/>
  <c r="R89" i="7"/>
  <c r="P89" i="7"/>
  <c r="N89" i="7"/>
  <c r="F89" i="7"/>
  <c r="D89" i="7"/>
  <c r="C89" i="7"/>
  <c r="B89" i="7"/>
  <c r="A89" i="7"/>
  <c r="U88" i="7" a="1"/>
  <c r="U88" i="7" s="1"/>
  <c r="T88" i="7"/>
  <c r="R88" i="7"/>
  <c r="P88" i="7"/>
  <c r="N88" i="7"/>
  <c r="F88" i="7"/>
  <c r="D88" i="7"/>
  <c r="C88" i="7"/>
  <c r="B88" i="7"/>
  <c r="A88" i="7"/>
  <c r="U87" i="7" a="1"/>
  <c r="U87" i="7" s="1"/>
  <c r="T87" i="7"/>
  <c r="R87" i="7"/>
  <c r="P87" i="7"/>
  <c r="N87" i="7"/>
  <c r="F87" i="7"/>
  <c r="D87" i="7"/>
  <c r="C87" i="7"/>
  <c r="B87" i="7"/>
  <c r="A87" i="7"/>
  <c r="U86" i="7" a="1"/>
  <c r="U86" i="7" s="1"/>
  <c r="T86" i="7"/>
  <c r="R86" i="7"/>
  <c r="P86" i="7"/>
  <c r="N86" i="7"/>
  <c r="F86" i="7"/>
  <c r="D86" i="7"/>
  <c r="B86" i="7"/>
  <c r="A86" i="7"/>
  <c r="U85" i="7" a="1"/>
  <c r="U85" i="7" s="1"/>
  <c r="T85" i="7"/>
  <c r="R85" i="7"/>
  <c r="P85" i="7"/>
  <c r="N85" i="7"/>
  <c r="F85" i="7"/>
  <c r="D85" i="7"/>
  <c r="C85" i="7"/>
  <c r="B85" i="7"/>
  <c r="A85" i="7"/>
  <c r="U84" i="7" a="1"/>
  <c r="U84" i="7" s="1"/>
  <c r="T84" i="7"/>
  <c r="R84" i="7"/>
  <c r="P84" i="7"/>
  <c r="N84" i="7"/>
  <c r="F84" i="7"/>
  <c r="D84" i="7"/>
  <c r="C84" i="7"/>
  <c r="B84" i="7"/>
  <c r="A84" i="7"/>
  <c r="U83" i="7" a="1"/>
  <c r="U83" i="7" s="1"/>
  <c r="T83" i="7"/>
  <c r="R83" i="7"/>
  <c r="P83" i="7"/>
  <c r="N83" i="7"/>
  <c r="F83" i="7"/>
  <c r="D83" i="7"/>
  <c r="C83" i="7"/>
  <c r="B83" i="7"/>
  <c r="A83" i="7"/>
  <c r="U82" i="7" a="1"/>
  <c r="U82" i="7" s="1"/>
  <c r="T82" i="7"/>
  <c r="R82" i="7"/>
  <c r="P82" i="7"/>
  <c r="N82" i="7"/>
  <c r="F82" i="7"/>
  <c r="D82" i="7"/>
  <c r="C82" i="7"/>
  <c r="B82" i="7"/>
  <c r="A82" i="7"/>
  <c r="U81" i="7" a="1"/>
  <c r="U81" i="7" s="1"/>
  <c r="T81" i="7"/>
  <c r="R81" i="7"/>
  <c r="P81" i="7"/>
  <c r="N81" i="7"/>
  <c r="F81" i="7"/>
  <c r="D81" i="7"/>
  <c r="C81" i="7"/>
  <c r="B81" i="7"/>
  <c r="A81" i="7"/>
  <c r="U80" i="7" a="1"/>
  <c r="U80" i="7" s="1"/>
  <c r="T80" i="7"/>
  <c r="R80" i="7"/>
  <c r="P80" i="7"/>
  <c r="N80" i="7"/>
  <c r="F80" i="7"/>
  <c r="D80" i="7"/>
  <c r="C80" i="7"/>
  <c r="B80" i="7"/>
  <c r="A80" i="7"/>
  <c r="U79" i="7" a="1"/>
  <c r="U79" i="7" s="1"/>
  <c r="T79" i="7"/>
  <c r="R79" i="7"/>
  <c r="P79" i="7"/>
  <c r="N79" i="7"/>
  <c r="F79" i="7"/>
  <c r="D79" i="7"/>
  <c r="C79" i="7"/>
  <c r="B79" i="7"/>
  <c r="A79" i="7"/>
  <c r="U78" i="7" a="1"/>
  <c r="U78" i="7" s="1"/>
  <c r="T78" i="7"/>
  <c r="R78" i="7"/>
  <c r="P78" i="7"/>
  <c r="N78" i="7"/>
  <c r="F78" i="7"/>
  <c r="D78" i="7"/>
  <c r="C78" i="7"/>
  <c r="B78" i="7"/>
  <c r="A78" i="7"/>
  <c r="U77" i="7" a="1"/>
  <c r="U77" i="7" s="1"/>
  <c r="T77" i="7"/>
  <c r="R77" i="7"/>
  <c r="P77" i="7"/>
  <c r="N77" i="7"/>
  <c r="F77" i="7"/>
  <c r="D77" i="7"/>
  <c r="C77" i="7"/>
  <c r="B77" i="7"/>
  <c r="A77" i="7"/>
  <c r="U76" i="7" a="1"/>
  <c r="U76" i="7" s="1"/>
  <c r="T76" i="7"/>
  <c r="R76" i="7"/>
  <c r="P76" i="7"/>
  <c r="N76" i="7"/>
  <c r="F76" i="7"/>
  <c r="D76" i="7"/>
  <c r="C76" i="7"/>
  <c r="B76" i="7"/>
  <c r="A76" i="7"/>
  <c r="U75" i="7" a="1"/>
  <c r="U75" i="7" s="1"/>
  <c r="T75" i="7"/>
  <c r="R75" i="7"/>
  <c r="P75" i="7"/>
  <c r="N75" i="7"/>
  <c r="F75" i="7"/>
  <c r="D75" i="7"/>
  <c r="C75" i="7"/>
  <c r="B75" i="7"/>
  <c r="A75" i="7"/>
  <c r="U74" i="7" a="1"/>
  <c r="U74" i="7" s="1"/>
  <c r="T74" i="7"/>
  <c r="R74" i="7"/>
  <c r="P74" i="7"/>
  <c r="N74" i="7"/>
  <c r="F74" i="7"/>
  <c r="D74" i="7"/>
  <c r="C74" i="7"/>
  <c r="B74" i="7"/>
  <c r="A74" i="7"/>
  <c r="U73" i="7" a="1"/>
  <c r="U73" i="7" s="1"/>
  <c r="T73" i="7"/>
  <c r="R73" i="7"/>
  <c r="P73" i="7"/>
  <c r="N73" i="7"/>
  <c r="F73" i="7"/>
  <c r="D73" i="7"/>
  <c r="C73" i="7"/>
  <c r="B73" i="7"/>
  <c r="A73" i="7"/>
  <c r="U72" i="7" a="1"/>
  <c r="U72" i="7" s="1"/>
  <c r="T72" i="7"/>
  <c r="R72" i="7"/>
  <c r="P72" i="7"/>
  <c r="N72" i="7"/>
  <c r="F72" i="7"/>
  <c r="D72" i="7"/>
  <c r="C72" i="7"/>
  <c r="B72" i="7"/>
  <c r="A72" i="7"/>
  <c r="U71" i="7" a="1"/>
  <c r="U71" i="7" s="1"/>
  <c r="T71" i="7"/>
  <c r="R71" i="7"/>
  <c r="P71" i="7"/>
  <c r="N71" i="7"/>
  <c r="F71" i="7"/>
  <c r="D71" i="7"/>
  <c r="C71" i="7"/>
  <c r="B71" i="7"/>
  <c r="A71" i="7"/>
  <c r="U70" i="7" a="1"/>
  <c r="U70" i="7" s="1"/>
  <c r="T70" i="7"/>
  <c r="R70" i="7"/>
  <c r="P70" i="7"/>
  <c r="N70" i="7"/>
  <c r="F70" i="7"/>
  <c r="D70" i="7"/>
  <c r="B70" i="7"/>
  <c r="A70" i="7"/>
  <c r="U69" i="7" a="1"/>
  <c r="U69" i="7" s="1"/>
  <c r="T69" i="7"/>
  <c r="R69" i="7"/>
  <c r="P69" i="7"/>
  <c r="N69" i="7"/>
  <c r="F69" i="7"/>
  <c r="D69" i="7"/>
  <c r="C69" i="7"/>
  <c r="B69" i="7"/>
  <c r="A69" i="7"/>
  <c r="U68" i="7" a="1"/>
  <c r="U68" i="7" s="1"/>
  <c r="T68" i="7"/>
  <c r="R68" i="7"/>
  <c r="P68" i="7"/>
  <c r="N68" i="7"/>
  <c r="F68" i="7"/>
  <c r="D68" i="7"/>
  <c r="C68" i="7"/>
  <c r="B68" i="7"/>
  <c r="A68" i="7"/>
  <c r="U67" i="7" a="1"/>
  <c r="U67" i="7" s="1"/>
  <c r="T67" i="7"/>
  <c r="R67" i="7"/>
  <c r="P67" i="7"/>
  <c r="N67" i="7"/>
  <c r="F67" i="7"/>
  <c r="D67" i="7"/>
  <c r="C67" i="7"/>
  <c r="B67" i="7"/>
  <c r="A67" i="7"/>
  <c r="U66" i="7" a="1"/>
  <c r="U66" i="7" s="1"/>
  <c r="T66" i="7"/>
  <c r="R66" i="7"/>
  <c r="P66" i="7"/>
  <c r="N66" i="7"/>
  <c r="F66" i="7"/>
  <c r="D66" i="7"/>
  <c r="C66" i="7"/>
  <c r="B66" i="7"/>
  <c r="A66" i="7"/>
  <c r="U65" i="7" a="1"/>
  <c r="U65" i="7" s="1"/>
  <c r="T65" i="7"/>
  <c r="R65" i="7"/>
  <c r="P65" i="7"/>
  <c r="N65" i="7"/>
  <c r="F65" i="7"/>
  <c r="D65" i="7"/>
  <c r="C65" i="7"/>
  <c r="B65" i="7"/>
  <c r="A65" i="7"/>
  <c r="U64" i="7" a="1"/>
  <c r="U64" i="7" s="1"/>
  <c r="T64" i="7"/>
  <c r="R64" i="7"/>
  <c r="P64" i="7"/>
  <c r="N64" i="7"/>
  <c r="F64" i="7"/>
  <c r="D64" i="7"/>
  <c r="C64" i="7"/>
  <c r="B64" i="7"/>
  <c r="A64" i="7"/>
  <c r="U63" i="7" a="1"/>
  <c r="U63" i="7" s="1"/>
  <c r="T63" i="7"/>
  <c r="R63" i="7"/>
  <c r="P63" i="7"/>
  <c r="N63" i="7"/>
  <c r="F63" i="7"/>
  <c r="D63" i="7"/>
  <c r="C63" i="7"/>
  <c r="B63" i="7"/>
  <c r="A63" i="7"/>
  <c r="U62" i="7" a="1"/>
  <c r="U62" i="7" s="1"/>
  <c r="T62" i="7"/>
  <c r="R62" i="7"/>
  <c r="P62" i="7"/>
  <c r="N62" i="7"/>
  <c r="F62" i="7"/>
  <c r="D62" i="7"/>
  <c r="C62" i="7"/>
  <c r="B62" i="7"/>
  <c r="A62" i="7"/>
  <c r="U61" i="7" a="1"/>
  <c r="U61" i="7" s="1"/>
  <c r="T61" i="7"/>
  <c r="R61" i="7"/>
  <c r="P61" i="7"/>
  <c r="N61" i="7"/>
  <c r="F61" i="7"/>
  <c r="D61" i="7"/>
  <c r="C61" i="7"/>
  <c r="B61" i="7"/>
  <c r="A61" i="7"/>
  <c r="U60" i="7" a="1"/>
  <c r="U60" i="7" s="1"/>
  <c r="T60" i="7"/>
  <c r="R60" i="7"/>
  <c r="P60" i="7"/>
  <c r="N60" i="7"/>
  <c r="F60" i="7"/>
  <c r="D60" i="7"/>
  <c r="C60" i="7"/>
  <c r="B60" i="7"/>
  <c r="A60" i="7"/>
  <c r="U59" i="7" a="1"/>
  <c r="U59" i="7" s="1"/>
  <c r="T59" i="7"/>
  <c r="R59" i="7"/>
  <c r="P59" i="7"/>
  <c r="N59" i="7"/>
  <c r="F59" i="7"/>
  <c r="D59" i="7"/>
  <c r="C59" i="7"/>
  <c r="B59" i="7"/>
  <c r="A59" i="7"/>
  <c r="U58" i="7" a="1"/>
  <c r="U58" i="7" s="1"/>
  <c r="T58" i="7"/>
  <c r="R58" i="7"/>
  <c r="P58" i="7"/>
  <c r="N58" i="7"/>
  <c r="F58" i="7"/>
  <c r="D58" i="7"/>
  <c r="C58" i="7"/>
  <c r="B58" i="7"/>
  <c r="A58" i="7"/>
  <c r="U57" i="7" a="1"/>
  <c r="U57" i="7" s="1"/>
  <c r="T57" i="7"/>
  <c r="R57" i="7"/>
  <c r="P57" i="7"/>
  <c r="N57" i="7"/>
  <c r="F57" i="7"/>
  <c r="D57" i="7"/>
  <c r="C57" i="7"/>
  <c r="B57" i="7"/>
  <c r="A57" i="7"/>
  <c r="U56" i="7" a="1"/>
  <c r="U56" i="7" s="1"/>
  <c r="T56" i="7"/>
  <c r="R56" i="7"/>
  <c r="P56" i="7"/>
  <c r="N56" i="7"/>
  <c r="F56" i="7"/>
  <c r="D56" i="7"/>
  <c r="C56" i="7"/>
  <c r="B56" i="7"/>
  <c r="A56" i="7"/>
  <c r="U55" i="7" a="1"/>
  <c r="U55" i="7" s="1"/>
  <c r="T55" i="7"/>
  <c r="R55" i="7"/>
  <c r="P55" i="7"/>
  <c r="N55" i="7"/>
  <c r="F55" i="7"/>
  <c r="D55" i="7"/>
  <c r="C55" i="7"/>
  <c r="B55" i="7"/>
  <c r="A55" i="7"/>
  <c r="U54" i="7" a="1"/>
  <c r="U54" i="7" s="1"/>
  <c r="T54" i="7"/>
  <c r="R54" i="7"/>
  <c r="P54" i="7"/>
  <c r="N54" i="7"/>
  <c r="F54" i="7"/>
  <c r="D54" i="7"/>
  <c r="B54" i="7"/>
  <c r="A54" i="7"/>
  <c r="U53" i="7" a="1"/>
  <c r="U53" i="7" s="1"/>
  <c r="T53" i="7"/>
  <c r="R53" i="7"/>
  <c r="P53" i="7"/>
  <c r="N53" i="7"/>
  <c r="F53" i="7"/>
  <c r="D53" i="7"/>
  <c r="C53" i="7"/>
  <c r="B53" i="7"/>
  <c r="A53" i="7"/>
  <c r="U52" i="7" a="1"/>
  <c r="U52" i="7" s="1"/>
  <c r="T52" i="7"/>
  <c r="R52" i="7"/>
  <c r="P52" i="7"/>
  <c r="N52" i="7"/>
  <c r="F52" i="7"/>
  <c r="D52" i="7"/>
  <c r="C52" i="7"/>
  <c r="B52" i="7"/>
  <c r="A52" i="7"/>
  <c r="U51" i="7" a="1"/>
  <c r="U51" i="7" s="1"/>
  <c r="T51" i="7"/>
  <c r="R51" i="7"/>
  <c r="P51" i="7"/>
  <c r="N51" i="7"/>
  <c r="F51" i="7"/>
  <c r="D51" i="7"/>
  <c r="C51" i="7"/>
  <c r="B51" i="7"/>
  <c r="A51" i="7"/>
  <c r="U50" i="7" a="1"/>
  <c r="U50" i="7" s="1"/>
  <c r="T50" i="7"/>
  <c r="R50" i="7"/>
  <c r="P50" i="7"/>
  <c r="N50" i="7"/>
  <c r="F50" i="7"/>
  <c r="D50" i="7"/>
  <c r="C50" i="7"/>
  <c r="B50" i="7"/>
  <c r="A50" i="7"/>
  <c r="U49" i="7" a="1"/>
  <c r="U49" i="7" s="1"/>
  <c r="T49" i="7"/>
  <c r="R49" i="7"/>
  <c r="P49" i="7"/>
  <c r="N49" i="7"/>
  <c r="F49" i="7"/>
  <c r="D49" i="7"/>
  <c r="C49" i="7"/>
  <c r="B49" i="7"/>
  <c r="A49" i="7"/>
  <c r="U48" i="7" a="1"/>
  <c r="U48" i="7" s="1"/>
  <c r="T48" i="7"/>
  <c r="R48" i="7"/>
  <c r="P48" i="7"/>
  <c r="N48" i="7"/>
  <c r="F48" i="7"/>
  <c r="D48" i="7"/>
  <c r="C48" i="7"/>
  <c r="B48" i="7"/>
  <c r="A48" i="7"/>
  <c r="U47" i="7" a="1"/>
  <c r="U47" i="7" s="1"/>
  <c r="T47" i="7"/>
  <c r="R47" i="7"/>
  <c r="P47" i="7"/>
  <c r="N47" i="7"/>
  <c r="F47" i="7"/>
  <c r="D47" i="7"/>
  <c r="C47" i="7"/>
  <c r="B47" i="7"/>
  <c r="A47" i="7"/>
  <c r="U46" i="7" a="1"/>
  <c r="U46" i="7" s="1"/>
  <c r="T46" i="7"/>
  <c r="R46" i="7"/>
  <c r="P46" i="7"/>
  <c r="N46" i="7"/>
  <c r="F46" i="7"/>
  <c r="D46" i="7"/>
  <c r="C46" i="7"/>
  <c r="B46" i="7"/>
  <c r="A46" i="7"/>
  <c r="U45" i="7" a="1"/>
  <c r="U45" i="7" s="1"/>
  <c r="T45" i="7"/>
  <c r="R45" i="7"/>
  <c r="P45" i="7"/>
  <c r="N45" i="7"/>
  <c r="F45" i="7"/>
  <c r="D45" i="7"/>
  <c r="C45" i="7"/>
  <c r="B45" i="7"/>
  <c r="A45" i="7"/>
  <c r="U44" i="7" a="1"/>
  <c r="U44" i="7" s="1"/>
  <c r="T44" i="7"/>
  <c r="R44" i="7"/>
  <c r="P44" i="7"/>
  <c r="N44" i="7"/>
  <c r="F44" i="7"/>
  <c r="D44" i="7"/>
  <c r="C44" i="7"/>
  <c r="B44" i="7"/>
  <c r="A44" i="7"/>
  <c r="U43" i="7" a="1"/>
  <c r="U43" i="7" s="1"/>
  <c r="T43" i="7"/>
  <c r="R43" i="7"/>
  <c r="P43" i="7"/>
  <c r="N43" i="7"/>
  <c r="F43" i="7"/>
  <c r="D43" i="7"/>
  <c r="C43" i="7"/>
  <c r="B43" i="7"/>
  <c r="A43" i="7"/>
  <c r="U42" i="7" a="1"/>
  <c r="U42" i="7" s="1"/>
  <c r="T42" i="7"/>
  <c r="R42" i="7"/>
  <c r="P42" i="7"/>
  <c r="N42" i="7"/>
  <c r="F42" i="7"/>
  <c r="D42" i="7"/>
  <c r="C42" i="7"/>
  <c r="B42" i="7"/>
  <c r="A42" i="7"/>
  <c r="U41" i="7" a="1"/>
  <c r="U41" i="7" s="1"/>
  <c r="T41" i="7"/>
  <c r="R41" i="7"/>
  <c r="P41" i="7"/>
  <c r="N41" i="7"/>
  <c r="F41" i="7"/>
  <c r="D41" i="7"/>
  <c r="C41" i="7"/>
  <c r="B41" i="7"/>
  <c r="A41" i="7"/>
  <c r="U40" i="7" a="1"/>
  <c r="U40" i="7" s="1"/>
  <c r="T40" i="7"/>
  <c r="R40" i="7"/>
  <c r="P40" i="7"/>
  <c r="N40" i="7"/>
  <c r="F40" i="7"/>
  <c r="D40" i="7"/>
  <c r="C40" i="7"/>
  <c r="B40" i="7"/>
  <c r="A40" i="7"/>
  <c r="U39" i="7" a="1"/>
  <c r="U39" i="7" s="1"/>
  <c r="T39" i="7"/>
  <c r="R39" i="7"/>
  <c r="P39" i="7"/>
  <c r="N39" i="7"/>
  <c r="F39" i="7"/>
  <c r="D39" i="7"/>
  <c r="C39" i="7"/>
  <c r="B39" i="7"/>
  <c r="A39" i="7"/>
  <c r="U38" i="7" a="1"/>
  <c r="U38" i="7" s="1"/>
  <c r="T38" i="7"/>
  <c r="R38" i="7"/>
  <c r="P38" i="7"/>
  <c r="N38" i="7"/>
  <c r="F38" i="7"/>
  <c r="D38" i="7"/>
  <c r="B38" i="7"/>
  <c r="A38" i="7"/>
  <c r="U37" i="7" a="1"/>
  <c r="U37" i="7" s="1"/>
  <c r="T37" i="7"/>
  <c r="R37" i="7"/>
  <c r="P37" i="7"/>
  <c r="N37" i="7"/>
  <c r="F37" i="7"/>
  <c r="D37" i="7"/>
  <c r="C37" i="7"/>
  <c r="B37" i="7"/>
  <c r="A37" i="7"/>
  <c r="U36" i="7" a="1"/>
  <c r="U36" i="7" s="1"/>
  <c r="T36" i="7"/>
  <c r="R36" i="7"/>
  <c r="P36" i="7"/>
  <c r="N36" i="7"/>
  <c r="F36" i="7"/>
  <c r="D36" i="7"/>
  <c r="C36" i="7"/>
  <c r="B36" i="7"/>
  <c r="A36" i="7"/>
  <c r="U35" i="7" a="1"/>
  <c r="U35" i="7" s="1"/>
  <c r="T35" i="7"/>
  <c r="R35" i="7"/>
  <c r="P35" i="7"/>
  <c r="N35" i="7"/>
  <c r="F35" i="7"/>
  <c r="D35" i="7"/>
  <c r="C35" i="7"/>
  <c r="B35" i="7"/>
  <c r="A35" i="7"/>
  <c r="U34" i="7" a="1"/>
  <c r="U34" i="7" s="1"/>
  <c r="T34" i="7"/>
  <c r="R34" i="7"/>
  <c r="P34" i="7"/>
  <c r="N34" i="7"/>
  <c r="F34" i="7"/>
  <c r="D34" i="7"/>
  <c r="C34" i="7"/>
  <c r="B34" i="7"/>
  <c r="A34" i="7"/>
  <c r="U33" i="7" a="1"/>
  <c r="U33" i="7" s="1"/>
  <c r="T33" i="7"/>
  <c r="R33" i="7"/>
  <c r="P33" i="7"/>
  <c r="N33" i="7"/>
  <c r="F33" i="7"/>
  <c r="D33" i="7"/>
  <c r="C33" i="7"/>
  <c r="B33" i="7"/>
  <c r="A33" i="7"/>
  <c r="U32" i="7" a="1"/>
  <c r="U32" i="7" s="1"/>
  <c r="T32" i="7"/>
  <c r="R32" i="7"/>
  <c r="P32" i="7"/>
  <c r="N32" i="7"/>
  <c r="F32" i="7"/>
  <c r="D32" i="7"/>
  <c r="C32" i="7"/>
  <c r="B32" i="7"/>
  <c r="A32" i="7"/>
  <c r="U31" i="7" a="1"/>
  <c r="U31" i="7" s="1"/>
  <c r="T31" i="7"/>
  <c r="R31" i="7"/>
  <c r="P31" i="7"/>
  <c r="N31" i="7"/>
  <c r="F31" i="7"/>
  <c r="D31" i="7"/>
  <c r="C31" i="7"/>
  <c r="B31" i="7"/>
  <c r="A31" i="7"/>
  <c r="U30" i="7" a="1"/>
  <c r="U30" i="7" s="1"/>
  <c r="T30" i="7"/>
  <c r="R30" i="7"/>
  <c r="P30" i="7"/>
  <c r="N30" i="7"/>
  <c r="F30" i="7"/>
  <c r="D30" i="7"/>
  <c r="C30" i="7"/>
  <c r="B30" i="7"/>
  <c r="A30" i="7"/>
  <c r="U29" i="7" a="1"/>
  <c r="U29" i="7" s="1"/>
  <c r="T29" i="7"/>
  <c r="R29" i="7"/>
  <c r="P29" i="7"/>
  <c r="N29" i="7"/>
  <c r="F29" i="7"/>
  <c r="D29" i="7"/>
  <c r="C29" i="7"/>
  <c r="B29" i="7"/>
  <c r="A29" i="7"/>
  <c r="U28" i="7" a="1"/>
  <c r="U28" i="7" s="1"/>
  <c r="T28" i="7"/>
  <c r="R28" i="7"/>
  <c r="P28" i="7"/>
  <c r="N28" i="7"/>
  <c r="F28" i="7"/>
  <c r="D28" i="7"/>
  <c r="C28" i="7"/>
  <c r="B28" i="7"/>
  <c r="A28" i="7"/>
  <c r="U27" i="7" a="1"/>
  <c r="U27" i="7" s="1"/>
  <c r="T27" i="7"/>
  <c r="R27" i="7"/>
  <c r="P27" i="7"/>
  <c r="N27" i="7"/>
  <c r="F27" i="7"/>
  <c r="D27" i="7"/>
  <c r="C27" i="7"/>
  <c r="B27" i="7"/>
  <c r="A27" i="7"/>
  <c r="U26" i="7" a="1"/>
  <c r="U26" i="7" s="1"/>
  <c r="T26" i="7"/>
  <c r="R26" i="7"/>
  <c r="P26" i="7"/>
  <c r="N26" i="7"/>
  <c r="F26" i="7"/>
  <c r="D26" i="7"/>
  <c r="C26" i="7"/>
  <c r="B26" i="7"/>
  <c r="A26" i="7"/>
  <c r="U25" i="7" a="1"/>
  <c r="U25" i="7" s="1"/>
  <c r="T25" i="7"/>
  <c r="R25" i="7"/>
  <c r="P25" i="7"/>
  <c r="N25" i="7"/>
  <c r="F25" i="7"/>
  <c r="D25" i="7"/>
  <c r="C25" i="7"/>
  <c r="B25" i="7"/>
  <c r="A25" i="7"/>
  <c r="U24" i="7" a="1"/>
  <c r="U24" i="7" s="1"/>
  <c r="T24" i="7"/>
  <c r="R24" i="7"/>
  <c r="P24" i="7"/>
  <c r="N24" i="7"/>
  <c r="F24" i="7"/>
  <c r="D24" i="7"/>
  <c r="C24" i="7"/>
  <c r="B24" i="7"/>
  <c r="A24" i="7"/>
  <c r="U23" i="7" a="1"/>
  <c r="U23" i="7" s="1"/>
  <c r="T23" i="7"/>
  <c r="R23" i="7"/>
  <c r="P23" i="7"/>
  <c r="N23" i="7"/>
  <c r="F23" i="7"/>
  <c r="D23" i="7"/>
  <c r="C23" i="7"/>
  <c r="B23" i="7"/>
  <c r="A23" i="7"/>
  <c r="U22" i="7" a="1"/>
  <c r="U22" i="7" s="1"/>
  <c r="T22" i="7"/>
  <c r="R22" i="7"/>
  <c r="P22" i="7"/>
  <c r="N22" i="7"/>
  <c r="F22" i="7"/>
  <c r="D22" i="7"/>
  <c r="B22" i="7"/>
  <c r="A22" i="7"/>
  <c r="U21" i="7" a="1"/>
  <c r="U21" i="7" s="1"/>
  <c r="T21" i="7"/>
  <c r="R21" i="7"/>
  <c r="P21" i="7"/>
  <c r="N21" i="7"/>
  <c r="F21" i="7"/>
  <c r="D21" i="7"/>
  <c r="C21" i="7"/>
  <c r="B21" i="7"/>
  <c r="A21" i="7"/>
  <c r="U20" i="7" a="1"/>
  <c r="U20" i="7" s="1"/>
  <c r="T20" i="7"/>
  <c r="R20" i="7"/>
  <c r="P20" i="7"/>
  <c r="N20" i="7"/>
  <c r="F20" i="7"/>
  <c r="D20" i="7"/>
  <c r="C20" i="7"/>
  <c r="B20" i="7"/>
  <c r="A20" i="7"/>
  <c r="U19" i="7" a="1"/>
  <c r="U19" i="7" s="1"/>
  <c r="T19" i="7"/>
  <c r="R19" i="7"/>
  <c r="P19" i="7"/>
  <c r="N19" i="7"/>
  <c r="F19" i="7"/>
  <c r="D19" i="7"/>
  <c r="C19" i="7"/>
  <c r="B19" i="7"/>
  <c r="A19" i="7"/>
  <c r="U18" i="7" a="1"/>
  <c r="U18" i="7" s="1"/>
  <c r="T18" i="7"/>
  <c r="R18" i="7"/>
  <c r="P18" i="7"/>
  <c r="N18" i="7"/>
  <c r="F18" i="7"/>
  <c r="D18" i="7"/>
  <c r="C18" i="7"/>
  <c r="B18" i="7"/>
  <c r="A18" i="7"/>
  <c r="U17" i="7" a="1"/>
  <c r="U17" i="7" s="1"/>
  <c r="T17" i="7"/>
  <c r="R17" i="7"/>
  <c r="P17" i="7"/>
  <c r="N17" i="7"/>
  <c r="F17" i="7"/>
  <c r="D17" i="7"/>
  <c r="C17" i="7"/>
  <c r="B17" i="7"/>
  <c r="A17" i="7"/>
  <c r="U16" i="7" a="1"/>
  <c r="U16" i="7" s="1"/>
  <c r="T16" i="7"/>
  <c r="R16" i="7"/>
  <c r="P16" i="7"/>
  <c r="N16" i="7"/>
  <c r="F16" i="7"/>
  <c r="D16" i="7"/>
  <c r="C16" i="7"/>
  <c r="B16" i="7"/>
  <c r="A16" i="7"/>
  <c r="U15" i="7" a="1"/>
  <c r="U15" i="7" s="1"/>
  <c r="T15" i="7"/>
  <c r="R15" i="7"/>
  <c r="P15" i="7"/>
  <c r="N15" i="7"/>
  <c r="F15" i="7"/>
  <c r="D15" i="7"/>
  <c r="C15" i="7"/>
  <c r="B15" i="7"/>
  <c r="A15" i="7"/>
  <c r="U14" i="7" a="1"/>
  <c r="U14" i="7" s="1"/>
  <c r="T14" i="7"/>
  <c r="R14" i="7"/>
  <c r="P14" i="7"/>
  <c r="N14" i="7"/>
  <c r="F14" i="7"/>
  <c r="D14" i="7"/>
  <c r="C14" i="7"/>
  <c r="B14" i="7"/>
  <c r="A14" i="7"/>
  <c r="U13" i="7" a="1"/>
  <c r="U13" i="7" s="1"/>
  <c r="T13" i="7"/>
  <c r="R13" i="7"/>
  <c r="P13" i="7"/>
  <c r="N13" i="7"/>
  <c r="F13" i="7"/>
  <c r="D13" i="7"/>
  <c r="C13" i="7"/>
  <c r="B13" i="7"/>
  <c r="A13" i="7"/>
  <c r="U12" i="7" a="1"/>
  <c r="U12" i="7" s="1"/>
  <c r="T12" i="7"/>
  <c r="R12" i="7"/>
  <c r="P12" i="7"/>
  <c r="N12" i="7"/>
  <c r="F12" i="7"/>
  <c r="D12" i="7"/>
  <c r="C12" i="7"/>
  <c r="B12" i="7"/>
  <c r="A12" i="7"/>
  <c r="U11" i="7" a="1"/>
  <c r="U11" i="7" s="1"/>
  <c r="T11" i="7"/>
  <c r="R11" i="7"/>
  <c r="P11" i="7"/>
  <c r="N11" i="7"/>
  <c r="F11" i="7"/>
  <c r="D11" i="7"/>
  <c r="B11" i="7"/>
  <c r="A11" i="7"/>
  <c r="U10" i="7" a="1"/>
  <c r="U10" i="7" s="1"/>
  <c r="T10" i="7"/>
  <c r="R10" i="7"/>
  <c r="P10" i="7"/>
  <c r="N10" i="7"/>
  <c r="F10" i="7"/>
  <c r="D10" i="7"/>
  <c r="B10" i="7"/>
  <c r="A10" i="7"/>
  <c r="T9" i="7"/>
  <c r="R9" i="7"/>
  <c r="P9" i="7"/>
  <c r="N9" i="7"/>
  <c r="F9" i="7"/>
  <c r="D9" i="7"/>
  <c r="B9" i="7"/>
  <c r="A9" i="7"/>
  <c r="F8" i="7"/>
  <c r="D8" i="7"/>
  <c r="B8" i="7"/>
  <c r="A8" i="7"/>
  <c r="F7" i="7"/>
  <c r="D7" i="7"/>
  <c r="B7" i="7"/>
  <c r="A7" i="7"/>
  <c r="F6" i="7"/>
  <c r="D6" i="7"/>
  <c r="B6" i="7"/>
  <c r="A6" i="7"/>
  <c r="K206" i="4"/>
  <c r="J206" i="4"/>
  <c r="I206" i="4"/>
  <c r="H206" i="4"/>
  <c r="G206" i="4"/>
  <c r="U205" i="4" a="1"/>
  <c r="U205" i="4" s="1"/>
  <c r="T205" i="4"/>
  <c r="R205" i="4"/>
  <c r="P205" i="4"/>
  <c r="N205" i="4"/>
  <c r="F205" i="4"/>
  <c r="D205" i="4"/>
  <c r="C205" i="4"/>
  <c r="B205" i="4"/>
  <c r="A205" i="4"/>
  <c r="U204" i="4" a="1"/>
  <c r="U204" i="4" s="1"/>
  <c r="T204" i="4"/>
  <c r="R204" i="4"/>
  <c r="P204" i="4"/>
  <c r="N204" i="4"/>
  <c r="F204" i="4"/>
  <c r="D204" i="4"/>
  <c r="C204" i="4"/>
  <c r="B204" i="4"/>
  <c r="A204" i="4"/>
  <c r="U203" i="4" a="1"/>
  <c r="U203" i="4" s="1"/>
  <c r="T203" i="4"/>
  <c r="R203" i="4"/>
  <c r="P203" i="4"/>
  <c r="N203" i="4"/>
  <c r="F203" i="4"/>
  <c r="D203" i="4"/>
  <c r="C203" i="4"/>
  <c r="B203" i="4"/>
  <c r="A203" i="4"/>
  <c r="U202" i="4" a="1"/>
  <c r="U202" i="4" s="1"/>
  <c r="T202" i="4"/>
  <c r="R202" i="4"/>
  <c r="P202" i="4"/>
  <c r="N202" i="4"/>
  <c r="F202" i="4"/>
  <c r="D202" i="4"/>
  <c r="C202" i="4"/>
  <c r="B202" i="4"/>
  <c r="A202" i="4"/>
  <c r="U201" i="4" a="1"/>
  <c r="U201" i="4" s="1"/>
  <c r="T201" i="4"/>
  <c r="R201" i="4"/>
  <c r="P201" i="4"/>
  <c r="N201" i="4"/>
  <c r="F201" i="4"/>
  <c r="D201" i="4"/>
  <c r="C201" i="4"/>
  <c r="B201" i="4"/>
  <c r="A201" i="4"/>
  <c r="U200" i="4" a="1"/>
  <c r="U200" i="4" s="1"/>
  <c r="T200" i="4"/>
  <c r="R200" i="4"/>
  <c r="P200" i="4"/>
  <c r="N200" i="4"/>
  <c r="F200" i="4"/>
  <c r="D200" i="4"/>
  <c r="C200" i="4"/>
  <c r="B200" i="4"/>
  <c r="A200" i="4"/>
  <c r="U199" i="4" a="1"/>
  <c r="U199" i="4" s="1"/>
  <c r="T199" i="4"/>
  <c r="R199" i="4"/>
  <c r="P199" i="4"/>
  <c r="N199" i="4"/>
  <c r="F199" i="4"/>
  <c r="D199" i="4"/>
  <c r="C199" i="4"/>
  <c r="B199" i="4"/>
  <c r="A199" i="4"/>
  <c r="U198" i="4" a="1"/>
  <c r="U198" i="4" s="1"/>
  <c r="T198" i="4"/>
  <c r="R198" i="4"/>
  <c r="P198" i="4"/>
  <c r="N198" i="4"/>
  <c r="F198" i="4"/>
  <c r="D198" i="4"/>
  <c r="B198" i="4"/>
  <c r="A198" i="4"/>
  <c r="U197" i="4" a="1"/>
  <c r="U197" i="4" s="1"/>
  <c r="T197" i="4"/>
  <c r="R197" i="4"/>
  <c r="P197" i="4"/>
  <c r="N197" i="4"/>
  <c r="F197" i="4"/>
  <c r="D197" i="4"/>
  <c r="C197" i="4"/>
  <c r="B197" i="4"/>
  <c r="A197" i="4"/>
  <c r="U196" i="4" a="1"/>
  <c r="U196" i="4" s="1"/>
  <c r="T196" i="4"/>
  <c r="R196" i="4"/>
  <c r="P196" i="4"/>
  <c r="N196" i="4"/>
  <c r="F196" i="4"/>
  <c r="D196" i="4"/>
  <c r="C196" i="4"/>
  <c r="B196" i="4"/>
  <c r="A196" i="4"/>
  <c r="U195" i="4" a="1"/>
  <c r="U195" i="4" s="1"/>
  <c r="T195" i="4"/>
  <c r="R195" i="4"/>
  <c r="P195" i="4"/>
  <c r="N195" i="4"/>
  <c r="F195" i="4"/>
  <c r="D195" i="4"/>
  <c r="C195" i="4"/>
  <c r="B195" i="4"/>
  <c r="A195" i="4"/>
  <c r="U194" i="4" a="1"/>
  <c r="U194" i="4" s="1"/>
  <c r="T194" i="4"/>
  <c r="R194" i="4"/>
  <c r="P194" i="4"/>
  <c r="N194" i="4"/>
  <c r="F194" i="4"/>
  <c r="D194" i="4"/>
  <c r="C194" i="4"/>
  <c r="B194" i="4"/>
  <c r="A194" i="4"/>
  <c r="U193" i="4" a="1"/>
  <c r="U193" i="4" s="1"/>
  <c r="T193" i="4"/>
  <c r="R193" i="4"/>
  <c r="P193" i="4"/>
  <c r="N193" i="4"/>
  <c r="F193" i="4"/>
  <c r="D193" i="4"/>
  <c r="C193" i="4"/>
  <c r="B193" i="4"/>
  <c r="A193" i="4"/>
  <c r="U192" i="4" a="1"/>
  <c r="U192" i="4" s="1"/>
  <c r="T192" i="4"/>
  <c r="R192" i="4"/>
  <c r="P192" i="4"/>
  <c r="N192" i="4"/>
  <c r="F192" i="4"/>
  <c r="D192" i="4"/>
  <c r="C192" i="4"/>
  <c r="B192" i="4"/>
  <c r="A192" i="4"/>
  <c r="U191" i="4" a="1"/>
  <c r="U191" i="4" s="1"/>
  <c r="T191" i="4"/>
  <c r="R191" i="4"/>
  <c r="P191" i="4"/>
  <c r="N191" i="4"/>
  <c r="F191" i="4"/>
  <c r="D191" i="4"/>
  <c r="C191" i="4"/>
  <c r="B191" i="4"/>
  <c r="A191" i="4"/>
  <c r="U190" i="4" a="1"/>
  <c r="U190" i="4" s="1"/>
  <c r="T190" i="4"/>
  <c r="R190" i="4"/>
  <c r="P190" i="4"/>
  <c r="N190" i="4"/>
  <c r="F190" i="4"/>
  <c r="D190" i="4"/>
  <c r="B190" i="4"/>
  <c r="A190" i="4"/>
  <c r="U189" i="4" a="1"/>
  <c r="U189" i="4" s="1"/>
  <c r="T189" i="4"/>
  <c r="R189" i="4"/>
  <c r="P189" i="4"/>
  <c r="N189" i="4"/>
  <c r="F189" i="4"/>
  <c r="D189" i="4"/>
  <c r="C189" i="4"/>
  <c r="B189" i="4"/>
  <c r="A189" i="4"/>
  <c r="U188" i="4" a="1"/>
  <c r="U188" i="4" s="1"/>
  <c r="T188" i="4"/>
  <c r="R188" i="4"/>
  <c r="P188" i="4"/>
  <c r="N188" i="4"/>
  <c r="F188" i="4"/>
  <c r="D188" i="4"/>
  <c r="C188" i="4"/>
  <c r="B188" i="4"/>
  <c r="A188" i="4"/>
  <c r="U187" i="4" a="1"/>
  <c r="U187" i="4" s="1"/>
  <c r="T187" i="4"/>
  <c r="R187" i="4"/>
  <c r="P187" i="4"/>
  <c r="N187" i="4"/>
  <c r="F187" i="4"/>
  <c r="D187" i="4"/>
  <c r="C187" i="4"/>
  <c r="B187" i="4"/>
  <c r="A187" i="4"/>
  <c r="U186" i="4" a="1"/>
  <c r="U186" i="4" s="1"/>
  <c r="T186" i="4"/>
  <c r="R186" i="4"/>
  <c r="P186" i="4"/>
  <c r="N186" i="4"/>
  <c r="F186" i="4"/>
  <c r="D186" i="4"/>
  <c r="C186" i="4"/>
  <c r="B186" i="4"/>
  <c r="A186" i="4"/>
  <c r="U185" i="4" a="1"/>
  <c r="U185" i="4" s="1"/>
  <c r="T185" i="4"/>
  <c r="R185" i="4"/>
  <c r="P185" i="4"/>
  <c r="N185" i="4"/>
  <c r="F185" i="4"/>
  <c r="D185" i="4"/>
  <c r="C185" i="4"/>
  <c r="B185" i="4"/>
  <c r="A185" i="4"/>
  <c r="U184" i="4" a="1"/>
  <c r="U184" i="4" s="1"/>
  <c r="T184" i="4"/>
  <c r="R184" i="4"/>
  <c r="P184" i="4"/>
  <c r="N184" i="4"/>
  <c r="F184" i="4"/>
  <c r="D184" i="4"/>
  <c r="C184" i="4"/>
  <c r="B184" i="4"/>
  <c r="A184" i="4"/>
  <c r="U183" i="4" a="1"/>
  <c r="U183" i="4" s="1"/>
  <c r="T183" i="4"/>
  <c r="R183" i="4"/>
  <c r="P183" i="4"/>
  <c r="N183" i="4"/>
  <c r="F183" i="4"/>
  <c r="D183" i="4"/>
  <c r="C183" i="4"/>
  <c r="B183" i="4"/>
  <c r="A183" i="4"/>
  <c r="U182" i="4" a="1"/>
  <c r="U182" i="4" s="1"/>
  <c r="T182" i="4"/>
  <c r="R182" i="4"/>
  <c r="P182" i="4"/>
  <c r="N182" i="4"/>
  <c r="F182" i="4"/>
  <c r="D182" i="4"/>
  <c r="B182" i="4"/>
  <c r="A182" i="4"/>
  <c r="U181" i="4" a="1"/>
  <c r="U181" i="4" s="1"/>
  <c r="T181" i="4"/>
  <c r="R181" i="4"/>
  <c r="P181" i="4"/>
  <c r="N181" i="4"/>
  <c r="F181" i="4"/>
  <c r="D181" i="4"/>
  <c r="C181" i="4"/>
  <c r="B181" i="4"/>
  <c r="A181" i="4"/>
  <c r="U180" i="4" a="1"/>
  <c r="U180" i="4" s="1"/>
  <c r="T180" i="4"/>
  <c r="R180" i="4"/>
  <c r="P180" i="4"/>
  <c r="N180" i="4"/>
  <c r="F180" i="4"/>
  <c r="D180" i="4"/>
  <c r="C180" i="4"/>
  <c r="B180" i="4"/>
  <c r="A180" i="4"/>
  <c r="U179" i="4" a="1"/>
  <c r="U179" i="4" s="1"/>
  <c r="T179" i="4"/>
  <c r="R179" i="4"/>
  <c r="P179" i="4"/>
  <c r="N179" i="4"/>
  <c r="F179" i="4"/>
  <c r="D179" i="4"/>
  <c r="C179" i="4"/>
  <c r="B179" i="4"/>
  <c r="A179" i="4"/>
  <c r="U178" i="4" a="1"/>
  <c r="U178" i="4" s="1"/>
  <c r="T178" i="4"/>
  <c r="R178" i="4"/>
  <c r="P178" i="4"/>
  <c r="N178" i="4"/>
  <c r="F178" i="4"/>
  <c r="D178" i="4"/>
  <c r="C178" i="4"/>
  <c r="B178" i="4"/>
  <c r="A178" i="4"/>
  <c r="U177" i="4" a="1"/>
  <c r="U177" i="4" s="1"/>
  <c r="T177" i="4"/>
  <c r="R177" i="4"/>
  <c r="P177" i="4"/>
  <c r="N177" i="4"/>
  <c r="F177" i="4"/>
  <c r="D177" i="4"/>
  <c r="C177" i="4"/>
  <c r="B177" i="4"/>
  <c r="A177" i="4"/>
  <c r="U176" i="4" a="1"/>
  <c r="U176" i="4" s="1"/>
  <c r="T176" i="4"/>
  <c r="R176" i="4"/>
  <c r="P176" i="4"/>
  <c r="N176" i="4"/>
  <c r="F176" i="4"/>
  <c r="D176" i="4"/>
  <c r="C176" i="4"/>
  <c r="B176" i="4"/>
  <c r="A176" i="4"/>
  <c r="U175" i="4" a="1"/>
  <c r="U175" i="4" s="1"/>
  <c r="T175" i="4"/>
  <c r="R175" i="4"/>
  <c r="P175" i="4"/>
  <c r="N175" i="4"/>
  <c r="F175" i="4"/>
  <c r="D175" i="4"/>
  <c r="C175" i="4"/>
  <c r="B175" i="4"/>
  <c r="A175" i="4"/>
  <c r="U174" i="4" a="1"/>
  <c r="U174" i="4" s="1"/>
  <c r="T174" i="4"/>
  <c r="R174" i="4"/>
  <c r="P174" i="4"/>
  <c r="N174" i="4"/>
  <c r="F174" i="4"/>
  <c r="D174" i="4"/>
  <c r="B174" i="4"/>
  <c r="A174" i="4"/>
  <c r="U173" i="4" a="1"/>
  <c r="U173" i="4" s="1"/>
  <c r="T173" i="4"/>
  <c r="R173" i="4"/>
  <c r="P173" i="4"/>
  <c r="N173" i="4"/>
  <c r="F173" i="4"/>
  <c r="D173" i="4"/>
  <c r="C173" i="4"/>
  <c r="B173" i="4"/>
  <c r="A173" i="4"/>
  <c r="U172" i="4" a="1"/>
  <c r="U172" i="4" s="1"/>
  <c r="T172" i="4"/>
  <c r="R172" i="4"/>
  <c r="P172" i="4"/>
  <c r="N172" i="4"/>
  <c r="F172" i="4"/>
  <c r="D172" i="4"/>
  <c r="C172" i="4"/>
  <c r="B172" i="4"/>
  <c r="A172" i="4"/>
  <c r="U171" i="4" a="1"/>
  <c r="U171" i="4" s="1"/>
  <c r="T171" i="4"/>
  <c r="R171" i="4"/>
  <c r="P171" i="4"/>
  <c r="N171" i="4"/>
  <c r="F171" i="4"/>
  <c r="D171" i="4"/>
  <c r="C171" i="4"/>
  <c r="B171" i="4"/>
  <c r="A171" i="4"/>
  <c r="U170" i="4" a="1"/>
  <c r="U170" i="4" s="1"/>
  <c r="T170" i="4"/>
  <c r="R170" i="4"/>
  <c r="P170" i="4"/>
  <c r="N170" i="4"/>
  <c r="F170" i="4"/>
  <c r="D170" i="4"/>
  <c r="C170" i="4"/>
  <c r="B170" i="4"/>
  <c r="A170" i="4"/>
  <c r="U169" i="4" a="1"/>
  <c r="U169" i="4" s="1"/>
  <c r="T169" i="4"/>
  <c r="R169" i="4"/>
  <c r="P169" i="4"/>
  <c r="N169" i="4"/>
  <c r="F169" i="4"/>
  <c r="D169" i="4"/>
  <c r="C169" i="4"/>
  <c r="B169" i="4"/>
  <c r="A169" i="4"/>
  <c r="U168" i="4" a="1"/>
  <c r="U168" i="4" s="1"/>
  <c r="T168" i="4"/>
  <c r="R168" i="4"/>
  <c r="P168" i="4"/>
  <c r="N168" i="4"/>
  <c r="F168" i="4"/>
  <c r="D168" i="4"/>
  <c r="C168" i="4"/>
  <c r="B168" i="4"/>
  <c r="A168" i="4"/>
  <c r="U167" i="4" a="1"/>
  <c r="U167" i="4" s="1"/>
  <c r="T167" i="4"/>
  <c r="R167" i="4"/>
  <c r="P167" i="4"/>
  <c r="N167" i="4"/>
  <c r="F167" i="4"/>
  <c r="D167" i="4"/>
  <c r="C167" i="4"/>
  <c r="B167" i="4"/>
  <c r="A167" i="4"/>
  <c r="U166" i="4" a="1"/>
  <c r="U166" i="4" s="1"/>
  <c r="T166" i="4"/>
  <c r="R166" i="4"/>
  <c r="P166" i="4"/>
  <c r="N166" i="4"/>
  <c r="F166" i="4"/>
  <c r="D166" i="4"/>
  <c r="B166" i="4"/>
  <c r="A166" i="4"/>
  <c r="U165" i="4" a="1"/>
  <c r="U165" i="4" s="1"/>
  <c r="T165" i="4"/>
  <c r="R165" i="4"/>
  <c r="P165" i="4"/>
  <c r="N165" i="4"/>
  <c r="F165" i="4"/>
  <c r="D165" i="4"/>
  <c r="C165" i="4"/>
  <c r="B165" i="4"/>
  <c r="A165" i="4"/>
  <c r="U164" i="4" a="1"/>
  <c r="U164" i="4" s="1"/>
  <c r="T164" i="4"/>
  <c r="R164" i="4"/>
  <c r="P164" i="4"/>
  <c r="N164" i="4"/>
  <c r="F164" i="4"/>
  <c r="D164" i="4"/>
  <c r="C164" i="4"/>
  <c r="B164" i="4"/>
  <c r="A164" i="4"/>
  <c r="U163" i="4" a="1"/>
  <c r="U163" i="4" s="1"/>
  <c r="T163" i="4"/>
  <c r="R163" i="4"/>
  <c r="P163" i="4"/>
  <c r="N163" i="4"/>
  <c r="F163" i="4"/>
  <c r="D163" i="4"/>
  <c r="C163" i="4"/>
  <c r="B163" i="4"/>
  <c r="A163" i="4"/>
  <c r="U162" i="4" a="1"/>
  <c r="U162" i="4" s="1"/>
  <c r="T162" i="4"/>
  <c r="R162" i="4"/>
  <c r="P162" i="4"/>
  <c r="N162" i="4"/>
  <c r="F162" i="4"/>
  <c r="D162" i="4"/>
  <c r="C162" i="4"/>
  <c r="B162" i="4"/>
  <c r="A162" i="4"/>
  <c r="U161" i="4" a="1"/>
  <c r="U161" i="4" s="1"/>
  <c r="T161" i="4"/>
  <c r="R161" i="4"/>
  <c r="P161" i="4"/>
  <c r="N161" i="4"/>
  <c r="F161" i="4"/>
  <c r="D161" i="4"/>
  <c r="C161" i="4"/>
  <c r="B161" i="4"/>
  <c r="A161" i="4"/>
  <c r="U160" i="4" a="1"/>
  <c r="U160" i="4" s="1"/>
  <c r="T160" i="4"/>
  <c r="R160" i="4"/>
  <c r="P160" i="4"/>
  <c r="N160" i="4"/>
  <c r="F160" i="4"/>
  <c r="D160" i="4"/>
  <c r="C160" i="4"/>
  <c r="B160" i="4"/>
  <c r="A160" i="4"/>
  <c r="U159" i="4" a="1"/>
  <c r="U159" i="4" s="1"/>
  <c r="T159" i="4"/>
  <c r="R159" i="4"/>
  <c r="P159" i="4"/>
  <c r="N159" i="4"/>
  <c r="F159" i="4"/>
  <c r="D159" i="4"/>
  <c r="C159" i="4"/>
  <c r="B159" i="4"/>
  <c r="A159" i="4"/>
  <c r="U158" i="4" a="1"/>
  <c r="U158" i="4" s="1"/>
  <c r="T158" i="4"/>
  <c r="R158" i="4"/>
  <c r="P158" i="4"/>
  <c r="N158" i="4"/>
  <c r="F158" i="4"/>
  <c r="D158" i="4"/>
  <c r="B158" i="4"/>
  <c r="A158" i="4"/>
  <c r="U157" i="4" a="1"/>
  <c r="U157" i="4" s="1"/>
  <c r="T157" i="4"/>
  <c r="R157" i="4"/>
  <c r="P157" i="4"/>
  <c r="N157" i="4"/>
  <c r="F157" i="4"/>
  <c r="D157" i="4"/>
  <c r="C157" i="4"/>
  <c r="B157" i="4"/>
  <c r="A157" i="4"/>
  <c r="U156" i="4" a="1"/>
  <c r="U156" i="4" s="1"/>
  <c r="T156" i="4"/>
  <c r="R156" i="4"/>
  <c r="P156" i="4"/>
  <c r="N156" i="4"/>
  <c r="F156" i="4"/>
  <c r="D156" i="4"/>
  <c r="C156" i="4"/>
  <c r="B156" i="4"/>
  <c r="A156" i="4"/>
  <c r="U155" i="4" a="1"/>
  <c r="U155" i="4" s="1"/>
  <c r="T155" i="4"/>
  <c r="R155" i="4"/>
  <c r="P155" i="4"/>
  <c r="N155" i="4"/>
  <c r="F155" i="4"/>
  <c r="D155" i="4"/>
  <c r="C155" i="4"/>
  <c r="B155" i="4"/>
  <c r="A155" i="4"/>
  <c r="U154" i="4" a="1"/>
  <c r="U154" i="4" s="1"/>
  <c r="T154" i="4"/>
  <c r="R154" i="4"/>
  <c r="P154" i="4"/>
  <c r="N154" i="4"/>
  <c r="F154" i="4"/>
  <c r="D154" i="4"/>
  <c r="C154" i="4"/>
  <c r="B154" i="4"/>
  <c r="A154" i="4"/>
  <c r="U153" i="4" a="1"/>
  <c r="U153" i="4" s="1"/>
  <c r="T153" i="4"/>
  <c r="R153" i="4"/>
  <c r="P153" i="4"/>
  <c r="N153" i="4"/>
  <c r="F153" i="4"/>
  <c r="D153" i="4"/>
  <c r="C153" i="4"/>
  <c r="B153" i="4"/>
  <c r="A153" i="4"/>
  <c r="U152" i="4" a="1"/>
  <c r="U152" i="4" s="1"/>
  <c r="T152" i="4"/>
  <c r="R152" i="4"/>
  <c r="P152" i="4"/>
  <c r="N152" i="4"/>
  <c r="F152" i="4"/>
  <c r="D152" i="4"/>
  <c r="C152" i="4"/>
  <c r="B152" i="4"/>
  <c r="A152" i="4"/>
  <c r="U151" i="4" a="1"/>
  <c r="U151" i="4" s="1"/>
  <c r="T151" i="4"/>
  <c r="R151" i="4"/>
  <c r="P151" i="4"/>
  <c r="N151" i="4"/>
  <c r="F151" i="4"/>
  <c r="D151" i="4"/>
  <c r="C151" i="4"/>
  <c r="B151" i="4"/>
  <c r="A151" i="4"/>
  <c r="U150" i="4" a="1"/>
  <c r="U150" i="4" s="1"/>
  <c r="T150" i="4"/>
  <c r="R150" i="4"/>
  <c r="P150" i="4"/>
  <c r="N150" i="4"/>
  <c r="F150" i="4"/>
  <c r="D150" i="4"/>
  <c r="B150" i="4"/>
  <c r="A150" i="4"/>
  <c r="U149" i="4" a="1"/>
  <c r="U149" i="4" s="1"/>
  <c r="T149" i="4"/>
  <c r="R149" i="4"/>
  <c r="P149" i="4"/>
  <c r="N149" i="4"/>
  <c r="F149" i="4"/>
  <c r="D149" i="4"/>
  <c r="C149" i="4"/>
  <c r="B149" i="4"/>
  <c r="A149" i="4"/>
  <c r="U148" i="4" a="1"/>
  <c r="U148" i="4" s="1"/>
  <c r="T148" i="4"/>
  <c r="R148" i="4"/>
  <c r="P148" i="4"/>
  <c r="N148" i="4"/>
  <c r="F148" i="4"/>
  <c r="D148" i="4"/>
  <c r="C148" i="4"/>
  <c r="B148" i="4"/>
  <c r="A148" i="4"/>
  <c r="U147" i="4" a="1"/>
  <c r="U147" i="4" s="1"/>
  <c r="T147" i="4"/>
  <c r="R147" i="4"/>
  <c r="P147" i="4"/>
  <c r="N147" i="4"/>
  <c r="F147" i="4"/>
  <c r="D147" i="4"/>
  <c r="C147" i="4"/>
  <c r="B147" i="4"/>
  <c r="A147" i="4"/>
  <c r="U146" i="4" a="1"/>
  <c r="U146" i="4" s="1"/>
  <c r="T146" i="4"/>
  <c r="R146" i="4"/>
  <c r="P146" i="4"/>
  <c r="N146" i="4"/>
  <c r="F146" i="4"/>
  <c r="D146" i="4"/>
  <c r="C146" i="4"/>
  <c r="B146" i="4"/>
  <c r="A146" i="4"/>
  <c r="U145" i="4" a="1"/>
  <c r="U145" i="4" s="1"/>
  <c r="T145" i="4"/>
  <c r="R145" i="4"/>
  <c r="P145" i="4"/>
  <c r="N145" i="4"/>
  <c r="F145" i="4"/>
  <c r="D145" i="4"/>
  <c r="C145" i="4"/>
  <c r="B145" i="4"/>
  <c r="A145" i="4"/>
  <c r="U144" i="4" a="1"/>
  <c r="U144" i="4" s="1"/>
  <c r="T144" i="4"/>
  <c r="R144" i="4"/>
  <c r="P144" i="4"/>
  <c r="N144" i="4"/>
  <c r="F144" i="4"/>
  <c r="D144" i="4"/>
  <c r="C144" i="4"/>
  <c r="B144" i="4"/>
  <c r="A144" i="4"/>
  <c r="U143" i="4" a="1"/>
  <c r="U143" i="4" s="1"/>
  <c r="T143" i="4"/>
  <c r="R143" i="4"/>
  <c r="P143" i="4"/>
  <c r="N143" i="4"/>
  <c r="F143" i="4"/>
  <c r="D143" i="4"/>
  <c r="C143" i="4"/>
  <c r="B143" i="4"/>
  <c r="A143" i="4"/>
  <c r="U142" i="4" a="1"/>
  <c r="U142" i="4" s="1"/>
  <c r="T142" i="4"/>
  <c r="R142" i="4"/>
  <c r="P142" i="4"/>
  <c r="N142" i="4"/>
  <c r="F142" i="4"/>
  <c r="D142" i="4"/>
  <c r="B142" i="4"/>
  <c r="A142" i="4"/>
  <c r="U141" i="4" a="1"/>
  <c r="U141" i="4" s="1"/>
  <c r="T141" i="4"/>
  <c r="R141" i="4"/>
  <c r="P141" i="4"/>
  <c r="N141" i="4"/>
  <c r="F141" i="4"/>
  <c r="D141" i="4"/>
  <c r="C141" i="4"/>
  <c r="B141" i="4"/>
  <c r="A141" i="4"/>
  <c r="U140" i="4" a="1"/>
  <c r="U140" i="4" s="1"/>
  <c r="T140" i="4"/>
  <c r="R140" i="4"/>
  <c r="P140" i="4"/>
  <c r="N140" i="4"/>
  <c r="F140" i="4"/>
  <c r="D140" i="4"/>
  <c r="C140" i="4"/>
  <c r="B140" i="4"/>
  <c r="A140" i="4"/>
  <c r="U139" i="4" a="1"/>
  <c r="U139" i="4" s="1"/>
  <c r="T139" i="4"/>
  <c r="R139" i="4"/>
  <c r="P139" i="4"/>
  <c r="N139" i="4"/>
  <c r="F139" i="4"/>
  <c r="D139" i="4"/>
  <c r="C139" i="4"/>
  <c r="B139" i="4"/>
  <c r="A139" i="4"/>
  <c r="U138" i="4" a="1"/>
  <c r="U138" i="4" s="1"/>
  <c r="T138" i="4"/>
  <c r="R138" i="4"/>
  <c r="P138" i="4"/>
  <c r="N138" i="4"/>
  <c r="F138" i="4"/>
  <c r="D138" i="4"/>
  <c r="C138" i="4"/>
  <c r="B138" i="4"/>
  <c r="A138" i="4"/>
  <c r="U137" i="4" a="1"/>
  <c r="U137" i="4" s="1"/>
  <c r="T137" i="4"/>
  <c r="R137" i="4"/>
  <c r="P137" i="4"/>
  <c r="N137" i="4"/>
  <c r="F137" i="4"/>
  <c r="D137" i="4"/>
  <c r="C137" i="4"/>
  <c r="B137" i="4"/>
  <c r="A137" i="4"/>
  <c r="U136" i="4" a="1"/>
  <c r="U136" i="4" s="1"/>
  <c r="T136" i="4"/>
  <c r="R136" i="4"/>
  <c r="P136" i="4"/>
  <c r="N136" i="4"/>
  <c r="F136" i="4"/>
  <c r="D136" i="4"/>
  <c r="C136" i="4"/>
  <c r="B136" i="4"/>
  <c r="A136" i="4"/>
  <c r="U135" i="4" a="1"/>
  <c r="U135" i="4" s="1"/>
  <c r="T135" i="4"/>
  <c r="R135" i="4"/>
  <c r="P135" i="4"/>
  <c r="N135" i="4"/>
  <c r="F135" i="4"/>
  <c r="D135" i="4"/>
  <c r="C135" i="4"/>
  <c r="B135" i="4"/>
  <c r="A135" i="4"/>
  <c r="U134" i="4" a="1"/>
  <c r="U134" i="4" s="1"/>
  <c r="T134" i="4"/>
  <c r="R134" i="4"/>
  <c r="P134" i="4"/>
  <c r="N134" i="4"/>
  <c r="F134" i="4"/>
  <c r="D134" i="4"/>
  <c r="B134" i="4"/>
  <c r="A134" i="4"/>
  <c r="U133" i="4" a="1"/>
  <c r="U133" i="4" s="1"/>
  <c r="T133" i="4"/>
  <c r="R133" i="4"/>
  <c r="P133" i="4"/>
  <c r="N133" i="4"/>
  <c r="F133" i="4"/>
  <c r="D133" i="4"/>
  <c r="C133" i="4"/>
  <c r="B133" i="4"/>
  <c r="A133" i="4"/>
  <c r="U132" i="4" a="1"/>
  <c r="U132" i="4" s="1"/>
  <c r="T132" i="4"/>
  <c r="R132" i="4"/>
  <c r="P132" i="4"/>
  <c r="N132" i="4"/>
  <c r="F132" i="4"/>
  <c r="D132" i="4"/>
  <c r="C132" i="4"/>
  <c r="B132" i="4"/>
  <c r="A132" i="4"/>
  <c r="U131" i="4" a="1"/>
  <c r="U131" i="4" s="1"/>
  <c r="T131" i="4"/>
  <c r="R131" i="4"/>
  <c r="P131" i="4"/>
  <c r="N131" i="4"/>
  <c r="F131" i="4"/>
  <c r="D131" i="4"/>
  <c r="C131" i="4"/>
  <c r="B131" i="4"/>
  <c r="A131" i="4"/>
  <c r="U130" i="4" a="1"/>
  <c r="U130" i="4" s="1"/>
  <c r="T130" i="4"/>
  <c r="R130" i="4"/>
  <c r="P130" i="4"/>
  <c r="N130" i="4"/>
  <c r="F130" i="4"/>
  <c r="D130" i="4"/>
  <c r="C130" i="4"/>
  <c r="B130" i="4"/>
  <c r="A130" i="4"/>
  <c r="U129" i="4" a="1"/>
  <c r="U129" i="4" s="1"/>
  <c r="T129" i="4"/>
  <c r="R129" i="4"/>
  <c r="P129" i="4"/>
  <c r="N129" i="4"/>
  <c r="F129" i="4"/>
  <c r="D129" i="4"/>
  <c r="C129" i="4"/>
  <c r="B129" i="4"/>
  <c r="A129" i="4"/>
  <c r="U128" i="4" a="1"/>
  <c r="U128" i="4" s="1"/>
  <c r="T128" i="4"/>
  <c r="R128" i="4"/>
  <c r="P128" i="4"/>
  <c r="N128" i="4"/>
  <c r="F128" i="4"/>
  <c r="D128" i="4"/>
  <c r="C128" i="4"/>
  <c r="B128" i="4"/>
  <c r="A128" i="4"/>
  <c r="U127" i="4" a="1"/>
  <c r="U127" i="4" s="1"/>
  <c r="T127" i="4"/>
  <c r="R127" i="4"/>
  <c r="P127" i="4"/>
  <c r="N127" i="4"/>
  <c r="F127" i="4"/>
  <c r="D127" i="4"/>
  <c r="C127" i="4"/>
  <c r="B127" i="4"/>
  <c r="A127" i="4"/>
  <c r="U126" i="4" a="1"/>
  <c r="U126" i="4" s="1"/>
  <c r="T126" i="4"/>
  <c r="R126" i="4"/>
  <c r="P126" i="4"/>
  <c r="N126" i="4"/>
  <c r="F126" i="4"/>
  <c r="D126" i="4"/>
  <c r="B126" i="4"/>
  <c r="A126" i="4"/>
  <c r="U125" i="4" a="1"/>
  <c r="U125" i="4" s="1"/>
  <c r="T125" i="4"/>
  <c r="R125" i="4"/>
  <c r="P125" i="4"/>
  <c r="N125" i="4"/>
  <c r="F125" i="4"/>
  <c r="D125" i="4"/>
  <c r="C125" i="4"/>
  <c r="B125" i="4"/>
  <c r="A125" i="4"/>
  <c r="U124" i="4" a="1"/>
  <c r="U124" i="4" s="1"/>
  <c r="T124" i="4"/>
  <c r="R124" i="4"/>
  <c r="P124" i="4"/>
  <c r="N124" i="4"/>
  <c r="F124" i="4"/>
  <c r="D124" i="4"/>
  <c r="C124" i="4"/>
  <c r="B124" i="4"/>
  <c r="A124" i="4"/>
  <c r="U123" i="4" a="1"/>
  <c r="U123" i="4" s="1"/>
  <c r="T123" i="4"/>
  <c r="R123" i="4"/>
  <c r="P123" i="4"/>
  <c r="N123" i="4"/>
  <c r="F123" i="4"/>
  <c r="D123" i="4"/>
  <c r="C123" i="4"/>
  <c r="B123" i="4"/>
  <c r="A123" i="4"/>
  <c r="U122" i="4" a="1"/>
  <c r="U122" i="4" s="1"/>
  <c r="T122" i="4"/>
  <c r="R122" i="4"/>
  <c r="P122" i="4"/>
  <c r="N122" i="4"/>
  <c r="F122" i="4"/>
  <c r="D122" i="4"/>
  <c r="C122" i="4"/>
  <c r="B122" i="4"/>
  <c r="A122" i="4"/>
  <c r="U121" i="4" a="1"/>
  <c r="U121" i="4" s="1"/>
  <c r="T121" i="4"/>
  <c r="R121" i="4"/>
  <c r="P121" i="4"/>
  <c r="N121" i="4"/>
  <c r="F121" i="4"/>
  <c r="D121" i="4"/>
  <c r="C121" i="4"/>
  <c r="B121" i="4"/>
  <c r="A121" i="4"/>
  <c r="U120" i="4" a="1"/>
  <c r="U120" i="4" s="1"/>
  <c r="T120" i="4"/>
  <c r="R120" i="4"/>
  <c r="P120" i="4"/>
  <c r="N120" i="4"/>
  <c r="F120" i="4"/>
  <c r="D120" i="4"/>
  <c r="C120" i="4"/>
  <c r="B120" i="4"/>
  <c r="A120" i="4"/>
  <c r="U119" i="4" a="1"/>
  <c r="U119" i="4" s="1"/>
  <c r="T119" i="4"/>
  <c r="R119" i="4"/>
  <c r="P119" i="4"/>
  <c r="N119" i="4"/>
  <c r="F119" i="4"/>
  <c r="D119" i="4"/>
  <c r="C119" i="4"/>
  <c r="B119" i="4"/>
  <c r="A119" i="4"/>
  <c r="U118" i="4" a="1"/>
  <c r="U118" i="4" s="1"/>
  <c r="T118" i="4"/>
  <c r="R118" i="4"/>
  <c r="P118" i="4"/>
  <c r="N118" i="4"/>
  <c r="F118" i="4"/>
  <c r="D118" i="4"/>
  <c r="B118" i="4"/>
  <c r="A118" i="4"/>
  <c r="U117" i="4" a="1"/>
  <c r="U117" i="4" s="1"/>
  <c r="T117" i="4"/>
  <c r="R117" i="4"/>
  <c r="P117" i="4"/>
  <c r="N117" i="4"/>
  <c r="F117" i="4"/>
  <c r="D117" i="4"/>
  <c r="C117" i="4"/>
  <c r="B117" i="4"/>
  <c r="A117" i="4"/>
  <c r="U116" i="4" a="1"/>
  <c r="U116" i="4" s="1"/>
  <c r="T116" i="4"/>
  <c r="R116" i="4"/>
  <c r="P116" i="4"/>
  <c r="N116" i="4"/>
  <c r="F116" i="4"/>
  <c r="D116" i="4"/>
  <c r="C116" i="4"/>
  <c r="B116" i="4"/>
  <c r="A116" i="4"/>
  <c r="U115" i="4" a="1"/>
  <c r="U115" i="4" s="1"/>
  <c r="T115" i="4"/>
  <c r="R115" i="4"/>
  <c r="P115" i="4"/>
  <c r="N115" i="4"/>
  <c r="F115" i="4"/>
  <c r="D115" i="4"/>
  <c r="C115" i="4"/>
  <c r="B115" i="4"/>
  <c r="A115" i="4"/>
  <c r="U114" i="4" a="1"/>
  <c r="U114" i="4" s="1"/>
  <c r="T114" i="4"/>
  <c r="R114" i="4"/>
  <c r="P114" i="4"/>
  <c r="N114" i="4"/>
  <c r="F114" i="4"/>
  <c r="D114" i="4"/>
  <c r="C114" i="4"/>
  <c r="B114" i="4"/>
  <c r="A114" i="4"/>
  <c r="U113" i="4" a="1"/>
  <c r="U113" i="4" s="1"/>
  <c r="T113" i="4"/>
  <c r="R113" i="4"/>
  <c r="P113" i="4"/>
  <c r="N113" i="4"/>
  <c r="F113" i="4"/>
  <c r="D113" i="4"/>
  <c r="C113" i="4"/>
  <c r="B113" i="4"/>
  <c r="A113" i="4"/>
  <c r="U112" i="4" a="1"/>
  <c r="U112" i="4" s="1"/>
  <c r="T112" i="4"/>
  <c r="R112" i="4"/>
  <c r="P112" i="4"/>
  <c r="N112" i="4"/>
  <c r="F112" i="4"/>
  <c r="D112" i="4"/>
  <c r="C112" i="4"/>
  <c r="B112" i="4"/>
  <c r="A112" i="4"/>
  <c r="U111" i="4" a="1"/>
  <c r="U111" i="4" s="1"/>
  <c r="T111" i="4"/>
  <c r="R111" i="4"/>
  <c r="P111" i="4"/>
  <c r="N111" i="4"/>
  <c r="F111" i="4"/>
  <c r="D111" i="4"/>
  <c r="C111" i="4"/>
  <c r="B111" i="4"/>
  <c r="A111" i="4"/>
  <c r="U110" i="4" a="1"/>
  <c r="U110" i="4" s="1"/>
  <c r="T110" i="4"/>
  <c r="R110" i="4"/>
  <c r="P110" i="4"/>
  <c r="N110" i="4"/>
  <c r="F110" i="4"/>
  <c r="D110" i="4"/>
  <c r="B110" i="4"/>
  <c r="A110" i="4"/>
  <c r="U109" i="4" a="1"/>
  <c r="U109" i="4" s="1"/>
  <c r="T109" i="4"/>
  <c r="R109" i="4"/>
  <c r="P109" i="4"/>
  <c r="N109" i="4"/>
  <c r="F109" i="4"/>
  <c r="D109" i="4"/>
  <c r="C109" i="4"/>
  <c r="B109" i="4"/>
  <c r="A109" i="4"/>
  <c r="U108" i="4" a="1"/>
  <c r="U108" i="4" s="1"/>
  <c r="T108" i="4"/>
  <c r="R108" i="4"/>
  <c r="P108" i="4"/>
  <c r="N108" i="4"/>
  <c r="F108" i="4"/>
  <c r="D108" i="4"/>
  <c r="C108" i="4"/>
  <c r="B108" i="4"/>
  <c r="A108" i="4"/>
  <c r="U107" i="4" a="1"/>
  <c r="U107" i="4" s="1"/>
  <c r="T107" i="4"/>
  <c r="R107" i="4"/>
  <c r="P107" i="4"/>
  <c r="N107" i="4"/>
  <c r="F107" i="4"/>
  <c r="D107" i="4"/>
  <c r="C107" i="4"/>
  <c r="B107" i="4"/>
  <c r="A107" i="4"/>
  <c r="U106" i="4" a="1"/>
  <c r="U106" i="4" s="1"/>
  <c r="T106" i="4"/>
  <c r="R106" i="4"/>
  <c r="P106" i="4"/>
  <c r="N106" i="4"/>
  <c r="F106" i="4"/>
  <c r="D106" i="4"/>
  <c r="C106" i="4"/>
  <c r="B106" i="4"/>
  <c r="A106" i="4"/>
  <c r="U105" i="4" a="1"/>
  <c r="U105" i="4" s="1"/>
  <c r="T105" i="4"/>
  <c r="R105" i="4"/>
  <c r="P105" i="4"/>
  <c r="N105" i="4"/>
  <c r="F105" i="4"/>
  <c r="D105" i="4"/>
  <c r="C105" i="4"/>
  <c r="B105" i="4"/>
  <c r="A105" i="4"/>
  <c r="U104" i="4" a="1"/>
  <c r="U104" i="4" s="1"/>
  <c r="T104" i="4"/>
  <c r="R104" i="4"/>
  <c r="P104" i="4"/>
  <c r="N104" i="4"/>
  <c r="F104" i="4"/>
  <c r="D104" i="4"/>
  <c r="C104" i="4"/>
  <c r="B104" i="4"/>
  <c r="A104" i="4"/>
  <c r="U103" i="4" a="1"/>
  <c r="U103" i="4" s="1"/>
  <c r="T103" i="4"/>
  <c r="R103" i="4"/>
  <c r="P103" i="4"/>
  <c r="N103" i="4"/>
  <c r="F103" i="4"/>
  <c r="D103" i="4"/>
  <c r="C103" i="4"/>
  <c r="B103" i="4"/>
  <c r="A103" i="4"/>
  <c r="U102" i="4" a="1"/>
  <c r="U102" i="4" s="1"/>
  <c r="T102" i="4"/>
  <c r="R102" i="4"/>
  <c r="P102" i="4"/>
  <c r="N102" i="4"/>
  <c r="F102" i="4"/>
  <c r="D102" i="4"/>
  <c r="B102" i="4"/>
  <c r="A102" i="4"/>
  <c r="U101" i="4" a="1"/>
  <c r="U101" i="4" s="1"/>
  <c r="T101" i="4"/>
  <c r="R101" i="4"/>
  <c r="P101" i="4"/>
  <c r="N101" i="4"/>
  <c r="F101" i="4"/>
  <c r="D101" i="4"/>
  <c r="C101" i="4"/>
  <c r="B101" i="4"/>
  <c r="A101" i="4"/>
  <c r="U100" i="4" a="1"/>
  <c r="U100" i="4" s="1"/>
  <c r="T100" i="4"/>
  <c r="R100" i="4"/>
  <c r="P100" i="4"/>
  <c r="N100" i="4"/>
  <c r="F100" i="4"/>
  <c r="D100" i="4"/>
  <c r="C100" i="4"/>
  <c r="B100" i="4"/>
  <c r="A100" i="4"/>
  <c r="U99" i="4" a="1"/>
  <c r="U99" i="4" s="1"/>
  <c r="T99" i="4"/>
  <c r="R99" i="4"/>
  <c r="P99" i="4"/>
  <c r="N99" i="4"/>
  <c r="F99" i="4"/>
  <c r="D99" i="4"/>
  <c r="C99" i="4"/>
  <c r="B99" i="4"/>
  <c r="A99" i="4"/>
  <c r="U98" i="4" a="1"/>
  <c r="U98" i="4" s="1"/>
  <c r="T98" i="4"/>
  <c r="R98" i="4"/>
  <c r="P98" i="4"/>
  <c r="N98" i="4"/>
  <c r="F98" i="4"/>
  <c r="D98" i="4"/>
  <c r="C98" i="4"/>
  <c r="B98" i="4"/>
  <c r="A98" i="4"/>
  <c r="U97" i="4" a="1"/>
  <c r="U97" i="4" s="1"/>
  <c r="T97" i="4"/>
  <c r="R97" i="4"/>
  <c r="P97" i="4"/>
  <c r="N97" i="4"/>
  <c r="F97" i="4"/>
  <c r="D97" i="4"/>
  <c r="C97" i="4"/>
  <c r="B97" i="4"/>
  <c r="A97" i="4"/>
  <c r="U96" i="4" a="1"/>
  <c r="U96" i="4" s="1"/>
  <c r="T96" i="4"/>
  <c r="R96" i="4"/>
  <c r="P96" i="4"/>
  <c r="N96" i="4"/>
  <c r="F96" i="4"/>
  <c r="D96" i="4"/>
  <c r="C96" i="4"/>
  <c r="B96" i="4"/>
  <c r="A96" i="4"/>
  <c r="U95" i="4" a="1"/>
  <c r="U95" i="4" s="1"/>
  <c r="T95" i="4"/>
  <c r="R95" i="4"/>
  <c r="P95" i="4"/>
  <c r="N95" i="4"/>
  <c r="F95" i="4"/>
  <c r="D95" i="4"/>
  <c r="C95" i="4"/>
  <c r="B95" i="4"/>
  <c r="A95" i="4"/>
  <c r="U94" i="4" a="1"/>
  <c r="U94" i="4" s="1"/>
  <c r="T94" i="4"/>
  <c r="R94" i="4"/>
  <c r="P94" i="4"/>
  <c r="N94" i="4"/>
  <c r="F94" i="4"/>
  <c r="D94" i="4"/>
  <c r="B94" i="4"/>
  <c r="A94" i="4"/>
  <c r="U93" i="4" a="1"/>
  <c r="U93" i="4" s="1"/>
  <c r="T93" i="4"/>
  <c r="R93" i="4"/>
  <c r="P93" i="4"/>
  <c r="N93" i="4"/>
  <c r="F93" i="4"/>
  <c r="D93" i="4"/>
  <c r="C93" i="4"/>
  <c r="B93" i="4"/>
  <c r="A93" i="4"/>
  <c r="U92" i="4" a="1"/>
  <c r="U92" i="4" s="1"/>
  <c r="T92" i="4"/>
  <c r="R92" i="4"/>
  <c r="P92" i="4"/>
  <c r="N92" i="4"/>
  <c r="F92" i="4"/>
  <c r="D92" i="4"/>
  <c r="C92" i="4"/>
  <c r="B92" i="4"/>
  <c r="A92" i="4"/>
  <c r="U91" i="4" a="1"/>
  <c r="U91" i="4" s="1"/>
  <c r="T91" i="4"/>
  <c r="R91" i="4"/>
  <c r="P91" i="4"/>
  <c r="N91" i="4"/>
  <c r="F91" i="4"/>
  <c r="D91" i="4"/>
  <c r="C91" i="4"/>
  <c r="B91" i="4"/>
  <c r="A91" i="4"/>
  <c r="U90" i="4" a="1"/>
  <c r="U90" i="4" s="1"/>
  <c r="T90" i="4"/>
  <c r="R90" i="4"/>
  <c r="P90" i="4"/>
  <c r="N90" i="4"/>
  <c r="F90" i="4"/>
  <c r="D90" i="4"/>
  <c r="C90" i="4"/>
  <c r="B90" i="4"/>
  <c r="A90" i="4"/>
  <c r="U89" i="4" a="1"/>
  <c r="U89" i="4" s="1"/>
  <c r="T89" i="4"/>
  <c r="R89" i="4"/>
  <c r="P89" i="4"/>
  <c r="N89" i="4"/>
  <c r="F89" i="4"/>
  <c r="D89" i="4"/>
  <c r="C89" i="4"/>
  <c r="B89" i="4"/>
  <c r="A89" i="4"/>
  <c r="U88" i="4" a="1"/>
  <c r="U88" i="4" s="1"/>
  <c r="T88" i="4"/>
  <c r="R88" i="4"/>
  <c r="P88" i="4"/>
  <c r="N88" i="4"/>
  <c r="F88" i="4"/>
  <c r="D88" i="4"/>
  <c r="C88" i="4"/>
  <c r="B88" i="4"/>
  <c r="A88" i="4"/>
  <c r="U87" i="4" a="1"/>
  <c r="U87" i="4" s="1"/>
  <c r="T87" i="4"/>
  <c r="R87" i="4"/>
  <c r="P87" i="4"/>
  <c r="N87" i="4"/>
  <c r="F87" i="4"/>
  <c r="D87" i="4"/>
  <c r="C87" i="4"/>
  <c r="B87" i="4"/>
  <c r="A87" i="4"/>
  <c r="U86" i="4" a="1"/>
  <c r="U86" i="4" s="1"/>
  <c r="T86" i="4"/>
  <c r="R86" i="4"/>
  <c r="P86" i="4"/>
  <c r="N86" i="4"/>
  <c r="F86" i="4"/>
  <c r="D86" i="4"/>
  <c r="B86" i="4"/>
  <c r="A86" i="4"/>
  <c r="U85" i="4" a="1"/>
  <c r="U85" i="4" s="1"/>
  <c r="T85" i="4"/>
  <c r="R85" i="4"/>
  <c r="P85" i="4"/>
  <c r="N85" i="4"/>
  <c r="F85" i="4"/>
  <c r="D85" i="4"/>
  <c r="C85" i="4"/>
  <c r="B85" i="4"/>
  <c r="A85" i="4"/>
  <c r="U84" i="4" a="1"/>
  <c r="U84" i="4" s="1"/>
  <c r="T84" i="4"/>
  <c r="R84" i="4"/>
  <c r="P84" i="4"/>
  <c r="N84" i="4"/>
  <c r="F84" i="4"/>
  <c r="D84" i="4"/>
  <c r="C84" i="4"/>
  <c r="B84" i="4"/>
  <c r="A84" i="4"/>
  <c r="U83" i="4" a="1"/>
  <c r="U83" i="4" s="1"/>
  <c r="T83" i="4"/>
  <c r="R83" i="4"/>
  <c r="P83" i="4"/>
  <c r="N83" i="4"/>
  <c r="F83" i="4"/>
  <c r="D83" i="4"/>
  <c r="C83" i="4"/>
  <c r="B83" i="4"/>
  <c r="A83" i="4"/>
  <c r="U82" i="4" a="1"/>
  <c r="U82" i="4" s="1"/>
  <c r="T82" i="4"/>
  <c r="R82" i="4"/>
  <c r="P82" i="4"/>
  <c r="N82" i="4"/>
  <c r="F82" i="4"/>
  <c r="D82" i="4"/>
  <c r="C82" i="4"/>
  <c r="B82" i="4"/>
  <c r="A82" i="4"/>
  <c r="U81" i="4" a="1"/>
  <c r="U81" i="4" s="1"/>
  <c r="T81" i="4"/>
  <c r="R81" i="4"/>
  <c r="P81" i="4"/>
  <c r="N81" i="4"/>
  <c r="F81" i="4"/>
  <c r="D81" i="4"/>
  <c r="C81" i="4"/>
  <c r="B81" i="4"/>
  <c r="A81" i="4"/>
  <c r="U80" i="4" a="1"/>
  <c r="U80" i="4" s="1"/>
  <c r="T80" i="4"/>
  <c r="R80" i="4"/>
  <c r="P80" i="4"/>
  <c r="N80" i="4"/>
  <c r="F80" i="4"/>
  <c r="D80" i="4"/>
  <c r="C80" i="4"/>
  <c r="B80" i="4"/>
  <c r="A80" i="4"/>
  <c r="U79" i="4" a="1"/>
  <c r="U79" i="4" s="1"/>
  <c r="T79" i="4"/>
  <c r="R79" i="4"/>
  <c r="P79" i="4"/>
  <c r="N79" i="4"/>
  <c r="F79" i="4"/>
  <c r="D79" i="4"/>
  <c r="C79" i="4"/>
  <c r="B79" i="4"/>
  <c r="A79" i="4"/>
  <c r="U78" i="4" a="1"/>
  <c r="U78" i="4" s="1"/>
  <c r="T78" i="4"/>
  <c r="R78" i="4"/>
  <c r="P78" i="4"/>
  <c r="N78" i="4"/>
  <c r="F78" i="4"/>
  <c r="D78" i="4"/>
  <c r="B78" i="4"/>
  <c r="A78" i="4"/>
  <c r="U77" i="4" a="1"/>
  <c r="U77" i="4" s="1"/>
  <c r="T77" i="4"/>
  <c r="R77" i="4"/>
  <c r="P77" i="4"/>
  <c r="N77" i="4"/>
  <c r="F77" i="4"/>
  <c r="D77" i="4"/>
  <c r="C77" i="4"/>
  <c r="B77" i="4"/>
  <c r="A77" i="4"/>
  <c r="U76" i="4" a="1"/>
  <c r="U76" i="4" s="1"/>
  <c r="T76" i="4"/>
  <c r="R76" i="4"/>
  <c r="P76" i="4"/>
  <c r="N76" i="4"/>
  <c r="F76" i="4"/>
  <c r="D76" i="4"/>
  <c r="C76" i="4"/>
  <c r="B76" i="4"/>
  <c r="A76" i="4"/>
  <c r="U75" i="4" a="1"/>
  <c r="U75" i="4" s="1"/>
  <c r="T75" i="4"/>
  <c r="R75" i="4"/>
  <c r="P75" i="4"/>
  <c r="N75" i="4"/>
  <c r="F75" i="4"/>
  <c r="D75" i="4"/>
  <c r="C75" i="4"/>
  <c r="B75" i="4"/>
  <c r="A75" i="4"/>
  <c r="U74" i="4" a="1"/>
  <c r="U74" i="4" s="1"/>
  <c r="T74" i="4"/>
  <c r="R74" i="4"/>
  <c r="P74" i="4"/>
  <c r="N74" i="4"/>
  <c r="F74" i="4"/>
  <c r="D74" i="4"/>
  <c r="C74" i="4"/>
  <c r="B74" i="4"/>
  <c r="A74" i="4"/>
  <c r="U73" i="4" a="1"/>
  <c r="U73" i="4" s="1"/>
  <c r="T73" i="4"/>
  <c r="R73" i="4"/>
  <c r="P73" i="4"/>
  <c r="N73" i="4"/>
  <c r="F73" i="4"/>
  <c r="D73" i="4"/>
  <c r="C73" i="4"/>
  <c r="B73" i="4"/>
  <c r="A73" i="4"/>
  <c r="U72" i="4" a="1"/>
  <c r="U72" i="4" s="1"/>
  <c r="T72" i="4"/>
  <c r="R72" i="4"/>
  <c r="P72" i="4"/>
  <c r="N72" i="4"/>
  <c r="F72" i="4"/>
  <c r="D72" i="4"/>
  <c r="C72" i="4"/>
  <c r="B72" i="4"/>
  <c r="A72" i="4"/>
  <c r="U71" i="4" a="1"/>
  <c r="U71" i="4" s="1"/>
  <c r="T71" i="4"/>
  <c r="R71" i="4"/>
  <c r="P71" i="4"/>
  <c r="N71" i="4"/>
  <c r="F71" i="4"/>
  <c r="D71" i="4"/>
  <c r="C71" i="4"/>
  <c r="B71" i="4"/>
  <c r="A71" i="4"/>
  <c r="U70" i="4" a="1"/>
  <c r="U70" i="4" s="1"/>
  <c r="T70" i="4"/>
  <c r="R70" i="4"/>
  <c r="P70" i="4"/>
  <c r="N70" i="4"/>
  <c r="F70" i="4"/>
  <c r="D70" i="4"/>
  <c r="B70" i="4"/>
  <c r="A70" i="4"/>
  <c r="U69" i="4" a="1"/>
  <c r="U69" i="4" s="1"/>
  <c r="T69" i="4"/>
  <c r="R69" i="4"/>
  <c r="P69" i="4"/>
  <c r="N69" i="4"/>
  <c r="F69" i="4"/>
  <c r="D69" i="4"/>
  <c r="C69" i="4"/>
  <c r="B69" i="4"/>
  <c r="A69" i="4"/>
  <c r="U68" i="4" a="1"/>
  <c r="U68" i="4" s="1"/>
  <c r="T68" i="4"/>
  <c r="R68" i="4"/>
  <c r="P68" i="4"/>
  <c r="N68" i="4"/>
  <c r="F68" i="4"/>
  <c r="D68" i="4"/>
  <c r="C68" i="4"/>
  <c r="B68" i="4"/>
  <c r="A68" i="4"/>
  <c r="U67" i="4" a="1"/>
  <c r="U67" i="4" s="1"/>
  <c r="T67" i="4"/>
  <c r="R67" i="4"/>
  <c r="P67" i="4"/>
  <c r="N67" i="4"/>
  <c r="F67" i="4"/>
  <c r="D67" i="4"/>
  <c r="C67" i="4"/>
  <c r="B67" i="4"/>
  <c r="A67" i="4"/>
  <c r="U66" i="4" a="1"/>
  <c r="U66" i="4" s="1"/>
  <c r="T66" i="4"/>
  <c r="R66" i="4"/>
  <c r="P66" i="4"/>
  <c r="N66" i="4"/>
  <c r="F66" i="4"/>
  <c r="D66" i="4"/>
  <c r="C66" i="4"/>
  <c r="B66" i="4"/>
  <c r="A66" i="4"/>
  <c r="U65" i="4" a="1"/>
  <c r="U65" i="4" s="1"/>
  <c r="T65" i="4"/>
  <c r="R65" i="4"/>
  <c r="P65" i="4"/>
  <c r="N65" i="4"/>
  <c r="F65" i="4"/>
  <c r="D65" i="4"/>
  <c r="C65" i="4"/>
  <c r="B65" i="4"/>
  <c r="A65" i="4"/>
  <c r="U64" i="4" a="1"/>
  <c r="U64" i="4" s="1"/>
  <c r="T64" i="4"/>
  <c r="R64" i="4"/>
  <c r="P64" i="4"/>
  <c r="N64" i="4"/>
  <c r="F64" i="4"/>
  <c r="D64" i="4"/>
  <c r="C64" i="4"/>
  <c r="B64" i="4"/>
  <c r="A64" i="4"/>
  <c r="U63" i="4" a="1"/>
  <c r="U63" i="4" s="1"/>
  <c r="T63" i="4"/>
  <c r="R63" i="4"/>
  <c r="P63" i="4"/>
  <c r="N63" i="4"/>
  <c r="F63" i="4"/>
  <c r="D63" i="4"/>
  <c r="C63" i="4"/>
  <c r="B63" i="4"/>
  <c r="A63" i="4"/>
  <c r="U62" i="4" a="1"/>
  <c r="U62" i="4" s="1"/>
  <c r="T62" i="4"/>
  <c r="R62" i="4"/>
  <c r="P62" i="4"/>
  <c r="N62" i="4"/>
  <c r="F62" i="4"/>
  <c r="D62" i="4"/>
  <c r="B62" i="4"/>
  <c r="A62" i="4"/>
  <c r="U61" i="4" a="1"/>
  <c r="U61" i="4" s="1"/>
  <c r="T61" i="4"/>
  <c r="R61" i="4"/>
  <c r="P61" i="4"/>
  <c r="N61" i="4"/>
  <c r="F61" i="4"/>
  <c r="D61" i="4"/>
  <c r="C61" i="4"/>
  <c r="B61" i="4"/>
  <c r="A61" i="4"/>
  <c r="U60" i="4" a="1"/>
  <c r="U60" i="4" s="1"/>
  <c r="T60" i="4"/>
  <c r="R60" i="4"/>
  <c r="P60" i="4"/>
  <c r="N60" i="4"/>
  <c r="F60" i="4"/>
  <c r="D60" i="4"/>
  <c r="C60" i="4"/>
  <c r="B60" i="4"/>
  <c r="A60" i="4"/>
  <c r="U59" i="4" a="1"/>
  <c r="U59" i="4" s="1"/>
  <c r="T59" i="4"/>
  <c r="R59" i="4"/>
  <c r="P59" i="4"/>
  <c r="N59" i="4"/>
  <c r="F59" i="4"/>
  <c r="D59" i="4"/>
  <c r="C59" i="4"/>
  <c r="B59" i="4"/>
  <c r="A59" i="4"/>
  <c r="U58" i="4" a="1"/>
  <c r="U58" i="4" s="1"/>
  <c r="T58" i="4"/>
  <c r="R58" i="4"/>
  <c r="P58" i="4"/>
  <c r="N58" i="4"/>
  <c r="F58" i="4"/>
  <c r="D58" i="4"/>
  <c r="C58" i="4"/>
  <c r="B58" i="4"/>
  <c r="A58" i="4"/>
  <c r="U57" i="4" a="1"/>
  <c r="U57" i="4" s="1"/>
  <c r="T57" i="4"/>
  <c r="R57" i="4"/>
  <c r="P57" i="4"/>
  <c r="N57" i="4"/>
  <c r="F57" i="4"/>
  <c r="D57" i="4"/>
  <c r="C57" i="4"/>
  <c r="B57" i="4"/>
  <c r="A57" i="4"/>
  <c r="U56" i="4" a="1"/>
  <c r="U56" i="4" s="1"/>
  <c r="T56" i="4"/>
  <c r="R56" i="4"/>
  <c r="P56" i="4"/>
  <c r="N56" i="4"/>
  <c r="F56" i="4"/>
  <c r="D56" i="4"/>
  <c r="C56" i="4"/>
  <c r="B56" i="4"/>
  <c r="A56" i="4"/>
  <c r="U55" i="4" a="1"/>
  <c r="U55" i="4" s="1"/>
  <c r="T55" i="4"/>
  <c r="R55" i="4"/>
  <c r="P55" i="4"/>
  <c r="N55" i="4"/>
  <c r="F55" i="4"/>
  <c r="D55" i="4"/>
  <c r="C55" i="4"/>
  <c r="B55" i="4"/>
  <c r="A55" i="4"/>
  <c r="U54" i="4" a="1"/>
  <c r="U54" i="4" s="1"/>
  <c r="T54" i="4"/>
  <c r="R54" i="4"/>
  <c r="P54" i="4"/>
  <c r="N54" i="4"/>
  <c r="F54" i="4"/>
  <c r="D54" i="4"/>
  <c r="B54" i="4"/>
  <c r="A54" i="4"/>
  <c r="U53" i="4" a="1"/>
  <c r="U53" i="4" s="1"/>
  <c r="T53" i="4"/>
  <c r="R53" i="4"/>
  <c r="P53" i="4"/>
  <c r="N53" i="4"/>
  <c r="F53" i="4"/>
  <c r="D53" i="4"/>
  <c r="C53" i="4"/>
  <c r="B53" i="4"/>
  <c r="A53" i="4"/>
  <c r="U52" i="4" a="1"/>
  <c r="U52" i="4" s="1"/>
  <c r="T52" i="4"/>
  <c r="R52" i="4"/>
  <c r="P52" i="4"/>
  <c r="N52" i="4"/>
  <c r="F52" i="4"/>
  <c r="D52" i="4"/>
  <c r="C52" i="4"/>
  <c r="B52" i="4"/>
  <c r="A52" i="4"/>
  <c r="U51" i="4" a="1"/>
  <c r="U51" i="4" s="1"/>
  <c r="T51" i="4"/>
  <c r="R51" i="4"/>
  <c r="P51" i="4"/>
  <c r="N51" i="4"/>
  <c r="F51" i="4"/>
  <c r="D51" i="4"/>
  <c r="C51" i="4"/>
  <c r="B51" i="4"/>
  <c r="A51" i="4"/>
  <c r="U50" i="4" a="1"/>
  <c r="U50" i="4" s="1"/>
  <c r="T50" i="4"/>
  <c r="R50" i="4"/>
  <c r="P50" i="4"/>
  <c r="N50" i="4"/>
  <c r="F50" i="4"/>
  <c r="D50" i="4"/>
  <c r="C50" i="4"/>
  <c r="B50" i="4"/>
  <c r="A50" i="4"/>
  <c r="U49" i="4" a="1"/>
  <c r="U49" i="4" s="1"/>
  <c r="T49" i="4"/>
  <c r="R49" i="4"/>
  <c r="P49" i="4"/>
  <c r="N49" i="4"/>
  <c r="F49" i="4"/>
  <c r="D49" i="4"/>
  <c r="C49" i="4"/>
  <c r="B49" i="4"/>
  <c r="A49" i="4"/>
  <c r="U48" i="4" a="1"/>
  <c r="U48" i="4" s="1"/>
  <c r="T48" i="4"/>
  <c r="R48" i="4"/>
  <c r="P48" i="4"/>
  <c r="N48" i="4"/>
  <c r="F48" i="4"/>
  <c r="D48" i="4"/>
  <c r="C48" i="4"/>
  <c r="B48" i="4"/>
  <c r="A48" i="4"/>
  <c r="U47" i="4" a="1"/>
  <c r="U47" i="4" s="1"/>
  <c r="T47" i="4"/>
  <c r="R47" i="4"/>
  <c r="P47" i="4"/>
  <c r="N47" i="4"/>
  <c r="F47" i="4"/>
  <c r="D47" i="4"/>
  <c r="C47" i="4"/>
  <c r="B47" i="4"/>
  <c r="A47" i="4"/>
  <c r="U46" i="4" a="1"/>
  <c r="U46" i="4" s="1"/>
  <c r="T46" i="4"/>
  <c r="R46" i="4"/>
  <c r="P46" i="4"/>
  <c r="N46" i="4"/>
  <c r="F46" i="4"/>
  <c r="D46" i="4"/>
  <c r="B46" i="4"/>
  <c r="A46" i="4"/>
  <c r="U45" i="4" a="1"/>
  <c r="U45" i="4" s="1"/>
  <c r="T45" i="4"/>
  <c r="R45" i="4"/>
  <c r="P45" i="4"/>
  <c r="N45" i="4"/>
  <c r="F45" i="4"/>
  <c r="D45" i="4"/>
  <c r="C45" i="4"/>
  <c r="B45" i="4"/>
  <c r="A45" i="4"/>
  <c r="U44" i="4" a="1"/>
  <c r="U44" i="4" s="1"/>
  <c r="T44" i="4"/>
  <c r="R44" i="4"/>
  <c r="P44" i="4"/>
  <c r="N44" i="4"/>
  <c r="F44" i="4"/>
  <c r="D44" i="4"/>
  <c r="C44" i="4"/>
  <c r="B44" i="4"/>
  <c r="A44" i="4"/>
  <c r="U43" i="4" a="1"/>
  <c r="U43" i="4" s="1"/>
  <c r="T43" i="4"/>
  <c r="R43" i="4"/>
  <c r="P43" i="4"/>
  <c r="N43" i="4"/>
  <c r="F43" i="4"/>
  <c r="D43" i="4"/>
  <c r="C43" i="4"/>
  <c r="B43" i="4"/>
  <c r="A43" i="4"/>
  <c r="U42" i="4" a="1"/>
  <c r="U42" i="4" s="1"/>
  <c r="T42" i="4"/>
  <c r="R42" i="4"/>
  <c r="P42" i="4"/>
  <c r="N42" i="4"/>
  <c r="F42" i="4"/>
  <c r="D42" i="4"/>
  <c r="C42" i="4"/>
  <c r="B42" i="4"/>
  <c r="A42" i="4"/>
  <c r="U41" i="4" a="1"/>
  <c r="U41" i="4" s="1"/>
  <c r="T41" i="4"/>
  <c r="R41" i="4"/>
  <c r="P41" i="4"/>
  <c r="N41" i="4"/>
  <c r="F41" i="4"/>
  <c r="D41" i="4"/>
  <c r="C41" i="4"/>
  <c r="B41" i="4"/>
  <c r="A41" i="4"/>
  <c r="U40" i="4" a="1"/>
  <c r="U40" i="4" s="1"/>
  <c r="T40" i="4"/>
  <c r="R40" i="4"/>
  <c r="P40" i="4"/>
  <c r="N40" i="4"/>
  <c r="F40" i="4"/>
  <c r="D40" i="4"/>
  <c r="C40" i="4"/>
  <c r="B40" i="4"/>
  <c r="A40" i="4"/>
  <c r="U39" i="4" a="1"/>
  <c r="U39" i="4" s="1"/>
  <c r="T39" i="4"/>
  <c r="R39" i="4"/>
  <c r="P39" i="4"/>
  <c r="N39" i="4"/>
  <c r="F39" i="4"/>
  <c r="D39" i="4"/>
  <c r="C39" i="4"/>
  <c r="B39" i="4"/>
  <c r="A39" i="4"/>
  <c r="U38" i="4" a="1"/>
  <c r="U38" i="4" s="1"/>
  <c r="T38" i="4"/>
  <c r="R38" i="4"/>
  <c r="P38" i="4"/>
  <c r="N38" i="4"/>
  <c r="F38" i="4"/>
  <c r="D38" i="4"/>
  <c r="B38" i="4"/>
  <c r="A38" i="4"/>
  <c r="U37" i="4" a="1"/>
  <c r="U37" i="4" s="1"/>
  <c r="T37" i="4"/>
  <c r="R37" i="4"/>
  <c r="P37" i="4"/>
  <c r="N37" i="4"/>
  <c r="F37" i="4"/>
  <c r="D37" i="4"/>
  <c r="C37" i="4"/>
  <c r="B37" i="4"/>
  <c r="A37" i="4"/>
  <c r="U36" i="4" a="1"/>
  <c r="U36" i="4" s="1"/>
  <c r="T36" i="4"/>
  <c r="R36" i="4"/>
  <c r="P36" i="4"/>
  <c r="N36" i="4"/>
  <c r="F36" i="4"/>
  <c r="D36" i="4"/>
  <c r="C36" i="4"/>
  <c r="B36" i="4"/>
  <c r="A36" i="4"/>
  <c r="U35" i="4" a="1"/>
  <c r="U35" i="4" s="1"/>
  <c r="T35" i="4"/>
  <c r="R35" i="4"/>
  <c r="P35" i="4"/>
  <c r="N35" i="4"/>
  <c r="F35" i="4"/>
  <c r="D35" i="4"/>
  <c r="C35" i="4"/>
  <c r="B35" i="4"/>
  <c r="A35" i="4"/>
  <c r="U34" i="4" a="1"/>
  <c r="U34" i="4" s="1"/>
  <c r="T34" i="4"/>
  <c r="R34" i="4"/>
  <c r="P34" i="4"/>
  <c r="N34" i="4"/>
  <c r="F34" i="4"/>
  <c r="D34" i="4"/>
  <c r="C34" i="4"/>
  <c r="B34" i="4"/>
  <c r="A34" i="4"/>
  <c r="U33" i="4" a="1"/>
  <c r="U33" i="4" s="1"/>
  <c r="T33" i="4"/>
  <c r="R33" i="4"/>
  <c r="P33" i="4"/>
  <c r="N33" i="4"/>
  <c r="F33" i="4"/>
  <c r="D33" i="4"/>
  <c r="C33" i="4"/>
  <c r="B33" i="4"/>
  <c r="A33" i="4"/>
  <c r="U32" i="4" a="1"/>
  <c r="U32" i="4" s="1"/>
  <c r="T32" i="4"/>
  <c r="R32" i="4"/>
  <c r="P32" i="4"/>
  <c r="N32" i="4"/>
  <c r="F32" i="4"/>
  <c r="D32" i="4"/>
  <c r="C32" i="4"/>
  <c r="B32" i="4"/>
  <c r="A32" i="4"/>
  <c r="U31" i="4" a="1"/>
  <c r="U31" i="4" s="1"/>
  <c r="T31" i="4"/>
  <c r="R31" i="4"/>
  <c r="P31" i="4"/>
  <c r="N31" i="4"/>
  <c r="F31" i="4"/>
  <c r="D31" i="4"/>
  <c r="C31" i="4"/>
  <c r="B31" i="4"/>
  <c r="A31" i="4"/>
  <c r="U30" i="4" a="1"/>
  <c r="U30" i="4" s="1"/>
  <c r="T30" i="4"/>
  <c r="R30" i="4"/>
  <c r="P30" i="4"/>
  <c r="N30" i="4"/>
  <c r="F30" i="4"/>
  <c r="D30" i="4"/>
  <c r="B30" i="4"/>
  <c r="A30" i="4"/>
  <c r="U29" i="4" a="1"/>
  <c r="U29" i="4" s="1"/>
  <c r="T29" i="4"/>
  <c r="R29" i="4"/>
  <c r="P29" i="4"/>
  <c r="N29" i="4"/>
  <c r="F29" i="4"/>
  <c r="D29" i="4"/>
  <c r="C29" i="4"/>
  <c r="B29" i="4"/>
  <c r="A29" i="4"/>
  <c r="U28" i="4" a="1"/>
  <c r="U28" i="4" s="1"/>
  <c r="T28" i="4"/>
  <c r="R28" i="4"/>
  <c r="P28" i="4"/>
  <c r="N28" i="4"/>
  <c r="F28" i="4"/>
  <c r="D28" i="4"/>
  <c r="C28" i="4"/>
  <c r="B28" i="4"/>
  <c r="A28" i="4"/>
  <c r="U27" i="4" a="1"/>
  <c r="U27" i="4" s="1"/>
  <c r="T27" i="4"/>
  <c r="R27" i="4"/>
  <c r="P27" i="4"/>
  <c r="N27" i="4"/>
  <c r="F27" i="4"/>
  <c r="D27" i="4"/>
  <c r="C27" i="4"/>
  <c r="B27" i="4"/>
  <c r="A27" i="4"/>
  <c r="U26" i="4" a="1"/>
  <c r="U26" i="4" s="1"/>
  <c r="T26" i="4"/>
  <c r="R26" i="4"/>
  <c r="P26" i="4"/>
  <c r="N26" i="4"/>
  <c r="F26" i="4"/>
  <c r="D26" i="4"/>
  <c r="C26" i="4"/>
  <c r="B26" i="4"/>
  <c r="A26" i="4"/>
  <c r="U25" i="4" a="1"/>
  <c r="U25" i="4" s="1"/>
  <c r="T25" i="4"/>
  <c r="R25" i="4"/>
  <c r="P25" i="4"/>
  <c r="N25" i="4"/>
  <c r="F25" i="4"/>
  <c r="D25" i="4"/>
  <c r="C25" i="4"/>
  <c r="B25" i="4"/>
  <c r="A25" i="4"/>
  <c r="U24" i="4" a="1"/>
  <c r="U24" i="4" s="1"/>
  <c r="T24" i="4"/>
  <c r="R24" i="4"/>
  <c r="P24" i="4"/>
  <c r="N24" i="4"/>
  <c r="F24" i="4"/>
  <c r="D24" i="4"/>
  <c r="C24" i="4"/>
  <c r="B24" i="4"/>
  <c r="A24" i="4"/>
  <c r="U23" i="4" a="1"/>
  <c r="U23" i="4" s="1"/>
  <c r="T23" i="4"/>
  <c r="R23" i="4"/>
  <c r="P23" i="4"/>
  <c r="N23" i="4"/>
  <c r="F23" i="4"/>
  <c r="D23" i="4"/>
  <c r="C23" i="4"/>
  <c r="B23" i="4"/>
  <c r="A23" i="4"/>
  <c r="U22" i="4" a="1"/>
  <c r="U22" i="4" s="1"/>
  <c r="T22" i="4"/>
  <c r="R22" i="4"/>
  <c r="P22" i="4"/>
  <c r="N22" i="4"/>
  <c r="F22" i="4"/>
  <c r="D22" i="4"/>
  <c r="C22" i="4"/>
  <c r="B22" i="4"/>
  <c r="A22" i="4"/>
  <c r="U21" i="4" a="1"/>
  <c r="U21" i="4" s="1"/>
  <c r="T21" i="4"/>
  <c r="R21" i="4"/>
  <c r="P21" i="4"/>
  <c r="N21" i="4"/>
  <c r="F21" i="4"/>
  <c r="D21" i="4"/>
  <c r="C21" i="4"/>
  <c r="B21" i="4"/>
  <c r="A21" i="4"/>
  <c r="U20" i="4" a="1"/>
  <c r="U20" i="4" s="1"/>
  <c r="T20" i="4"/>
  <c r="R20" i="4"/>
  <c r="P20" i="4"/>
  <c r="N20" i="4"/>
  <c r="F20" i="4"/>
  <c r="D20" i="4"/>
  <c r="C20" i="4"/>
  <c r="B20" i="4"/>
  <c r="A20" i="4"/>
  <c r="U19" i="4" a="1"/>
  <c r="U19" i="4" s="1"/>
  <c r="T19" i="4"/>
  <c r="R19" i="4"/>
  <c r="P19" i="4"/>
  <c r="N19" i="4"/>
  <c r="F19" i="4"/>
  <c r="D19" i="4"/>
  <c r="C19" i="4"/>
  <c r="B19" i="4"/>
  <c r="A19" i="4"/>
  <c r="U18" i="4" a="1"/>
  <c r="U18" i="4" s="1"/>
  <c r="T18" i="4"/>
  <c r="R18" i="4"/>
  <c r="P18" i="4"/>
  <c r="N18" i="4"/>
  <c r="F18" i="4"/>
  <c r="D18" i="4"/>
  <c r="C18" i="4"/>
  <c r="B18" i="4"/>
  <c r="A18" i="4"/>
  <c r="U17" i="4" a="1"/>
  <c r="U17" i="4" s="1"/>
  <c r="T17" i="4"/>
  <c r="R17" i="4"/>
  <c r="P17" i="4"/>
  <c r="N17" i="4"/>
  <c r="F17" i="4"/>
  <c r="D17" i="4"/>
  <c r="C17" i="4"/>
  <c r="B17" i="4"/>
  <c r="A17" i="4"/>
  <c r="U16" i="4" a="1"/>
  <c r="U16" i="4" s="1"/>
  <c r="T16" i="4"/>
  <c r="R16" i="4"/>
  <c r="P16" i="4"/>
  <c r="N16" i="4"/>
  <c r="F16" i="4"/>
  <c r="D16" i="4"/>
  <c r="C16" i="4"/>
  <c r="B16" i="4"/>
  <c r="A16" i="4"/>
  <c r="U15" i="4" a="1"/>
  <c r="U15" i="4" s="1"/>
  <c r="T15" i="4"/>
  <c r="R15" i="4"/>
  <c r="P15" i="4"/>
  <c r="N15" i="4"/>
  <c r="F15" i="4"/>
  <c r="D15" i="4"/>
  <c r="C15" i="4"/>
  <c r="B15" i="4"/>
  <c r="A15" i="4"/>
  <c r="U14" i="4" a="1"/>
  <c r="U14" i="4" s="1"/>
  <c r="T14" i="4"/>
  <c r="R14" i="4"/>
  <c r="P14" i="4"/>
  <c r="N14" i="4"/>
  <c r="F14" i="4"/>
  <c r="D14" i="4"/>
  <c r="B14" i="4"/>
  <c r="A14" i="4"/>
  <c r="U13" i="4" a="1"/>
  <c r="U13" i="4" s="1"/>
  <c r="T13" i="4"/>
  <c r="R13" i="4"/>
  <c r="P13" i="4"/>
  <c r="N13" i="4"/>
  <c r="F13" i="4"/>
  <c r="D13" i="4"/>
  <c r="C13" i="4"/>
  <c r="B13" i="4"/>
  <c r="A13" i="4"/>
  <c r="U12" i="4" a="1"/>
  <c r="U12" i="4" s="1"/>
  <c r="T12" i="4"/>
  <c r="R12" i="4"/>
  <c r="P12" i="4"/>
  <c r="N12" i="4"/>
  <c r="F12" i="4"/>
  <c r="D12" i="4"/>
  <c r="C12" i="4"/>
  <c r="B12" i="4"/>
  <c r="A12" i="4"/>
  <c r="U11" i="4" a="1"/>
  <c r="U11" i="4" s="1"/>
  <c r="T11" i="4"/>
  <c r="R11" i="4"/>
  <c r="P11" i="4"/>
  <c r="N11" i="4"/>
  <c r="F11" i="4"/>
  <c r="D11" i="4"/>
  <c r="B11" i="4"/>
  <c r="A11" i="4"/>
  <c r="U10" i="4" a="1"/>
  <c r="U10" i="4" s="1"/>
  <c r="T10" i="4"/>
  <c r="R10" i="4"/>
  <c r="P10" i="4"/>
  <c r="N10" i="4"/>
  <c r="F10" i="4"/>
  <c r="D10" i="4"/>
  <c r="B10" i="4"/>
  <c r="A10" i="4"/>
  <c r="T9" i="4"/>
  <c r="R9" i="4"/>
  <c r="P9" i="4"/>
  <c r="N9" i="4"/>
  <c r="F9" i="4"/>
  <c r="D9" i="4"/>
  <c r="B9" i="4"/>
  <c r="A9" i="4"/>
  <c r="F8" i="4"/>
  <c r="D8" i="4"/>
  <c r="B8" i="4"/>
  <c r="A8" i="4"/>
  <c r="F7" i="4"/>
  <c r="D7" i="4"/>
  <c r="B7" i="4"/>
  <c r="A7" i="4"/>
  <c r="F6" i="4"/>
  <c r="D6" i="4"/>
  <c r="B6" i="4"/>
  <c r="A6" i="4"/>
  <c r="H206" i="3"/>
  <c r="I206" i="3"/>
  <c r="J206" i="3"/>
  <c r="K206" i="3"/>
  <c r="G206" i="3"/>
  <c r="A195" i="3"/>
  <c r="B195" i="3"/>
  <c r="C195" i="3"/>
  <c r="D195" i="3"/>
  <c r="F195" i="3"/>
  <c r="N195" i="3"/>
  <c r="P195" i="3"/>
  <c r="R195" i="3"/>
  <c r="T195" i="3"/>
  <c r="U195" i="3" a="1"/>
  <c r="U195" i="3" s="1"/>
  <c r="A196" i="3"/>
  <c r="B196" i="3"/>
  <c r="C196" i="3"/>
  <c r="D196" i="3"/>
  <c r="F196" i="3"/>
  <c r="N196" i="3"/>
  <c r="P196" i="3"/>
  <c r="R196" i="3"/>
  <c r="T196" i="3"/>
  <c r="U196" i="3" a="1"/>
  <c r="U196" i="3" s="1"/>
  <c r="A197" i="3"/>
  <c r="B197" i="3"/>
  <c r="C197" i="3"/>
  <c r="D197" i="3"/>
  <c r="F197" i="3"/>
  <c r="N197" i="3"/>
  <c r="P197" i="3"/>
  <c r="R197" i="3"/>
  <c r="T197" i="3"/>
  <c r="U197" i="3" a="1"/>
  <c r="U197" i="3" s="1"/>
  <c r="A198" i="3"/>
  <c r="B198" i="3"/>
  <c r="D198" i="3"/>
  <c r="F198" i="3"/>
  <c r="N198" i="3"/>
  <c r="P198" i="3"/>
  <c r="R198" i="3"/>
  <c r="T198" i="3"/>
  <c r="U198" i="3" a="1"/>
  <c r="U198" i="3" s="1"/>
  <c r="A199" i="3"/>
  <c r="B199" i="3"/>
  <c r="C199" i="3"/>
  <c r="D199" i="3"/>
  <c r="F199" i="3"/>
  <c r="N199" i="3"/>
  <c r="P199" i="3"/>
  <c r="R199" i="3"/>
  <c r="T199" i="3"/>
  <c r="U199" i="3" a="1"/>
  <c r="U199" i="3" s="1"/>
  <c r="A200" i="3"/>
  <c r="B200" i="3"/>
  <c r="C200" i="3"/>
  <c r="D200" i="3"/>
  <c r="F200" i="3"/>
  <c r="N200" i="3"/>
  <c r="P200" i="3"/>
  <c r="R200" i="3"/>
  <c r="T200" i="3"/>
  <c r="U200" i="3" a="1"/>
  <c r="U200" i="3" s="1"/>
  <c r="A201" i="3"/>
  <c r="B201" i="3"/>
  <c r="C201" i="3"/>
  <c r="D201" i="3"/>
  <c r="F201" i="3"/>
  <c r="N201" i="3"/>
  <c r="P201" i="3"/>
  <c r="R201" i="3"/>
  <c r="T201" i="3"/>
  <c r="U201" i="3" a="1"/>
  <c r="U201" i="3" s="1"/>
  <c r="A202" i="3"/>
  <c r="B202" i="3"/>
  <c r="C202" i="3"/>
  <c r="D202" i="3"/>
  <c r="F202" i="3"/>
  <c r="N202" i="3"/>
  <c r="P202" i="3"/>
  <c r="R202" i="3"/>
  <c r="T202" i="3"/>
  <c r="U202" i="3" a="1"/>
  <c r="U202" i="3" s="1"/>
  <c r="A203" i="3"/>
  <c r="B203" i="3"/>
  <c r="C203" i="3"/>
  <c r="D203" i="3"/>
  <c r="F203" i="3"/>
  <c r="N203" i="3"/>
  <c r="P203" i="3"/>
  <c r="R203" i="3"/>
  <c r="T203" i="3"/>
  <c r="U203" i="3" a="1"/>
  <c r="U203" i="3" s="1"/>
  <c r="A204" i="3"/>
  <c r="B204" i="3"/>
  <c r="C204" i="3"/>
  <c r="D204" i="3"/>
  <c r="F204" i="3"/>
  <c r="N204" i="3"/>
  <c r="P204" i="3"/>
  <c r="R204" i="3"/>
  <c r="T204" i="3"/>
  <c r="U204" i="3" a="1"/>
  <c r="U204" i="3" s="1"/>
  <c r="A205" i="3"/>
  <c r="B205" i="3"/>
  <c r="C205" i="3"/>
  <c r="D205" i="3"/>
  <c r="F205" i="3"/>
  <c r="N205" i="3"/>
  <c r="P205" i="3"/>
  <c r="R205" i="3"/>
  <c r="T205" i="3"/>
  <c r="U205" i="3" a="1"/>
  <c r="U205" i="3" s="1"/>
  <c r="A12" i="3"/>
  <c r="B12" i="3"/>
  <c r="C12" i="3"/>
  <c r="D12" i="3"/>
  <c r="F12" i="3"/>
  <c r="N12" i="3"/>
  <c r="P12" i="3"/>
  <c r="R12" i="3"/>
  <c r="T12" i="3"/>
  <c r="U12" i="3" a="1"/>
  <c r="U12" i="3" s="1"/>
  <c r="A13" i="3"/>
  <c r="B13" i="3"/>
  <c r="C13" i="3"/>
  <c r="D13" i="3"/>
  <c r="F13" i="3"/>
  <c r="N13" i="3"/>
  <c r="P13" i="3"/>
  <c r="R13" i="3"/>
  <c r="T13" i="3"/>
  <c r="U13" i="3" a="1"/>
  <c r="U13" i="3" s="1"/>
  <c r="A14" i="3"/>
  <c r="B14" i="3"/>
  <c r="D14" i="3"/>
  <c r="F14" i="3"/>
  <c r="N14" i="3"/>
  <c r="P14" i="3"/>
  <c r="R14" i="3"/>
  <c r="T14" i="3"/>
  <c r="U14" i="3" a="1"/>
  <c r="U14" i="3" s="1"/>
  <c r="A15" i="3"/>
  <c r="B15" i="3"/>
  <c r="C15" i="3"/>
  <c r="D15" i="3"/>
  <c r="F15" i="3"/>
  <c r="N15" i="3"/>
  <c r="P15" i="3"/>
  <c r="R15" i="3"/>
  <c r="T15" i="3"/>
  <c r="U15" i="3" a="1"/>
  <c r="U15" i="3" s="1"/>
  <c r="A16" i="3"/>
  <c r="B16" i="3"/>
  <c r="C16" i="3"/>
  <c r="D16" i="3"/>
  <c r="F16" i="3"/>
  <c r="N16" i="3"/>
  <c r="P16" i="3"/>
  <c r="R16" i="3"/>
  <c r="T16" i="3"/>
  <c r="U16" i="3" a="1"/>
  <c r="U16" i="3" s="1"/>
  <c r="A17" i="3"/>
  <c r="B17" i="3"/>
  <c r="C17" i="3"/>
  <c r="D17" i="3"/>
  <c r="F17" i="3"/>
  <c r="N17" i="3"/>
  <c r="P17" i="3"/>
  <c r="R17" i="3"/>
  <c r="T17" i="3"/>
  <c r="U17" i="3" a="1"/>
  <c r="U17" i="3" s="1"/>
  <c r="A18" i="3"/>
  <c r="B18" i="3"/>
  <c r="C18" i="3"/>
  <c r="D18" i="3"/>
  <c r="F18" i="3"/>
  <c r="N18" i="3"/>
  <c r="P18" i="3"/>
  <c r="R18" i="3"/>
  <c r="T18" i="3"/>
  <c r="U18" i="3" a="1"/>
  <c r="U18" i="3" s="1"/>
  <c r="A19" i="3"/>
  <c r="B19" i="3"/>
  <c r="C19" i="3"/>
  <c r="D19" i="3"/>
  <c r="F19" i="3"/>
  <c r="N19" i="3"/>
  <c r="P19" i="3"/>
  <c r="R19" i="3"/>
  <c r="T19" i="3"/>
  <c r="U19" i="3" a="1"/>
  <c r="U19" i="3" s="1"/>
  <c r="A20" i="3"/>
  <c r="B20" i="3"/>
  <c r="C20" i="3"/>
  <c r="D20" i="3"/>
  <c r="F20" i="3"/>
  <c r="N20" i="3"/>
  <c r="P20" i="3"/>
  <c r="R20" i="3"/>
  <c r="T20" i="3"/>
  <c r="U20" i="3" a="1"/>
  <c r="U20" i="3" s="1"/>
  <c r="A21" i="3"/>
  <c r="B21" i="3"/>
  <c r="C21" i="3"/>
  <c r="D21" i="3"/>
  <c r="F21" i="3"/>
  <c r="N21" i="3"/>
  <c r="P21" i="3"/>
  <c r="R21" i="3"/>
  <c r="T21" i="3"/>
  <c r="U21" i="3" a="1"/>
  <c r="U21" i="3" s="1"/>
  <c r="A22" i="3"/>
  <c r="B22" i="3"/>
  <c r="D22" i="3"/>
  <c r="F22" i="3"/>
  <c r="N22" i="3"/>
  <c r="P22" i="3"/>
  <c r="R22" i="3"/>
  <c r="T22" i="3"/>
  <c r="U22" i="3" a="1"/>
  <c r="U22" i="3" s="1"/>
  <c r="A23" i="3"/>
  <c r="B23" i="3"/>
  <c r="C23" i="3"/>
  <c r="D23" i="3"/>
  <c r="F23" i="3"/>
  <c r="N23" i="3"/>
  <c r="P23" i="3"/>
  <c r="R23" i="3"/>
  <c r="T23" i="3"/>
  <c r="U23" i="3" a="1"/>
  <c r="U23" i="3" s="1"/>
  <c r="A24" i="3"/>
  <c r="B24" i="3"/>
  <c r="C24" i="3"/>
  <c r="D24" i="3"/>
  <c r="F24" i="3"/>
  <c r="N24" i="3"/>
  <c r="P24" i="3"/>
  <c r="R24" i="3"/>
  <c r="T24" i="3"/>
  <c r="U24" i="3" a="1"/>
  <c r="U24" i="3" s="1"/>
  <c r="A25" i="3"/>
  <c r="B25" i="3"/>
  <c r="C25" i="3"/>
  <c r="D25" i="3"/>
  <c r="F25" i="3"/>
  <c r="N25" i="3"/>
  <c r="P25" i="3"/>
  <c r="R25" i="3"/>
  <c r="T25" i="3"/>
  <c r="U25" i="3" a="1"/>
  <c r="U25" i="3" s="1"/>
  <c r="A26" i="3"/>
  <c r="B26" i="3"/>
  <c r="C26" i="3"/>
  <c r="D26" i="3"/>
  <c r="F26" i="3"/>
  <c r="N26" i="3"/>
  <c r="P26" i="3"/>
  <c r="R26" i="3"/>
  <c r="T26" i="3"/>
  <c r="U26" i="3" a="1"/>
  <c r="U26" i="3" s="1"/>
  <c r="A27" i="3"/>
  <c r="B27" i="3"/>
  <c r="C27" i="3"/>
  <c r="D27" i="3"/>
  <c r="F27" i="3"/>
  <c r="N27" i="3"/>
  <c r="P27" i="3"/>
  <c r="R27" i="3"/>
  <c r="T27" i="3"/>
  <c r="U27" i="3" a="1"/>
  <c r="U27" i="3" s="1"/>
  <c r="A28" i="3"/>
  <c r="B28" i="3"/>
  <c r="C28" i="3"/>
  <c r="D28" i="3"/>
  <c r="F28" i="3"/>
  <c r="N28" i="3"/>
  <c r="P28" i="3"/>
  <c r="R28" i="3"/>
  <c r="T28" i="3"/>
  <c r="U28" i="3" a="1"/>
  <c r="U28" i="3" s="1"/>
  <c r="A29" i="3"/>
  <c r="B29" i="3"/>
  <c r="C29" i="3"/>
  <c r="D29" i="3"/>
  <c r="F29" i="3"/>
  <c r="N29" i="3"/>
  <c r="P29" i="3"/>
  <c r="R29" i="3"/>
  <c r="T29" i="3"/>
  <c r="U29" i="3" a="1"/>
  <c r="U29" i="3" s="1"/>
  <c r="A30" i="3"/>
  <c r="B30" i="3"/>
  <c r="D30" i="3"/>
  <c r="F30" i="3"/>
  <c r="N30" i="3"/>
  <c r="P30" i="3"/>
  <c r="R30" i="3"/>
  <c r="T30" i="3"/>
  <c r="U30" i="3" a="1"/>
  <c r="U30" i="3" s="1"/>
  <c r="A31" i="3"/>
  <c r="B31" i="3"/>
  <c r="C31" i="3"/>
  <c r="D31" i="3"/>
  <c r="F31" i="3"/>
  <c r="N31" i="3"/>
  <c r="P31" i="3"/>
  <c r="R31" i="3"/>
  <c r="T31" i="3"/>
  <c r="U31" i="3" a="1"/>
  <c r="U31" i="3" s="1"/>
  <c r="A32" i="3"/>
  <c r="B32" i="3"/>
  <c r="C32" i="3"/>
  <c r="D32" i="3"/>
  <c r="F32" i="3"/>
  <c r="N32" i="3"/>
  <c r="P32" i="3"/>
  <c r="R32" i="3"/>
  <c r="T32" i="3"/>
  <c r="U32" i="3" a="1"/>
  <c r="U32" i="3" s="1"/>
  <c r="A33" i="3"/>
  <c r="B33" i="3"/>
  <c r="C33" i="3"/>
  <c r="D33" i="3"/>
  <c r="F33" i="3"/>
  <c r="N33" i="3"/>
  <c r="P33" i="3"/>
  <c r="R33" i="3"/>
  <c r="T33" i="3"/>
  <c r="U33" i="3" a="1"/>
  <c r="U33" i="3" s="1"/>
  <c r="A34" i="3"/>
  <c r="B34" i="3"/>
  <c r="C34" i="3"/>
  <c r="D34" i="3"/>
  <c r="F34" i="3"/>
  <c r="N34" i="3"/>
  <c r="P34" i="3"/>
  <c r="R34" i="3"/>
  <c r="T34" i="3"/>
  <c r="U34" i="3" a="1"/>
  <c r="U34" i="3" s="1"/>
  <c r="A35" i="3"/>
  <c r="B35" i="3"/>
  <c r="C35" i="3"/>
  <c r="D35" i="3"/>
  <c r="F35" i="3"/>
  <c r="N35" i="3"/>
  <c r="P35" i="3"/>
  <c r="R35" i="3"/>
  <c r="T35" i="3"/>
  <c r="U35" i="3" a="1"/>
  <c r="U35" i="3" s="1"/>
  <c r="A36" i="3"/>
  <c r="B36" i="3"/>
  <c r="C36" i="3"/>
  <c r="D36" i="3"/>
  <c r="F36" i="3"/>
  <c r="N36" i="3"/>
  <c r="P36" i="3"/>
  <c r="R36" i="3"/>
  <c r="T36" i="3"/>
  <c r="U36" i="3" a="1"/>
  <c r="U36" i="3" s="1"/>
  <c r="A37" i="3"/>
  <c r="B37" i="3"/>
  <c r="C37" i="3"/>
  <c r="D37" i="3"/>
  <c r="F37" i="3"/>
  <c r="N37" i="3"/>
  <c r="P37" i="3"/>
  <c r="R37" i="3"/>
  <c r="T37" i="3"/>
  <c r="U37" i="3" a="1"/>
  <c r="U37" i="3" s="1"/>
  <c r="A38" i="3"/>
  <c r="B38" i="3"/>
  <c r="D38" i="3"/>
  <c r="F38" i="3"/>
  <c r="N38" i="3"/>
  <c r="P38" i="3"/>
  <c r="R38" i="3"/>
  <c r="T38" i="3"/>
  <c r="U38" i="3" a="1"/>
  <c r="U38" i="3" s="1"/>
  <c r="A39" i="3"/>
  <c r="B39" i="3"/>
  <c r="C39" i="3"/>
  <c r="D39" i="3"/>
  <c r="F39" i="3"/>
  <c r="N39" i="3"/>
  <c r="P39" i="3"/>
  <c r="R39" i="3"/>
  <c r="T39" i="3"/>
  <c r="U39" i="3" a="1"/>
  <c r="U39" i="3" s="1"/>
  <c r="A40" i="3"/>
  <c r="B40" i="3"/>
  <c r="C40" i="3"/>
  <c r="D40" i="3"/>
  <c r="F40" i="3"/>
  <c r="N40" i="3"/>
  <c r="P40" i="3"/>
  <c r="R40" i="3"/>
  <c r="T40" i="3"/>
  <c r="U40" i="3" a="1"/>
  <c r="U40" i="3" s="1"/>
  <c r="A41" i="3"/>
  <c r="B41" i="3"/>
  <c r="C41" i="3"/>
  <c r="D41" i="3"/>
  <c r="F41" i="3"/>
  <c r="N41" i="3"/>
  <c r="P41" i="3"/>
  <c r="R41" i="3"/>
  <c r="T41" i="3"/>
  <c r="U41" i="3" a="1"/>
  <c r="U41" i="3" s="1"/>
  <c r="A42" i="3"/>
  <c r="B42" i="3"/>
  <c r="C42" i="3"/>
  <c r="D42" i="3"/>
  <c r="F42" i="3"/>
  <c r="N42" i="3"/>
  <c r="P42" i="3"/>
  <c r="R42" i="3"/>
  <c r="T42" i="3"/>
  <c r="U42" i="3" a="1"/>
  <c r="U42" i="3" s="1"/>
  <c r="A43" i="3"/>
  <c r="B43" i="3"/>
  <c r="C43" i="3"/>
  <c r="D43" i="3"/>
  <c r="F43" i="3"/>
  <c r="N43" i="3"/>
  <c r="P43" i="3"/>
  <c r="R43" i="3"/>
  <c r="T43" i="3"/>
  <c r="U43" i="3" a="1"/>
  <c r="U43" i="3" s="1"/>
  <c r="A44" i="3"/>
  <c r="B44" i="3"/>
  <c r="C44" i="3"/>
  <c r="D44" i="3"/>
  <c r="F44" i="3"/>
  <c r="N44" i="3"/>
  <c r="P44" i="3"/>
  <c r="R44" i="3"/>
  <c r="T44" i="3"/>
  <c r="U44" i="3" a="1"/>
  <c r="U44" i="3" s="1"/>
  <c r="A45" i="3"/>
  <c r="B45" i="3"/>
  <c r="C45" i="3"/>
  <c r="D45" i="3"/>
  <c r="F45" i="3"/>
  <c r="N45" i="3"/>
  <c r="P45" i="3"/>
  <c r="R45" i="3"/>
  <c r="T45" i="3"/>
  <c r="U45" i="3" a="1"/>
  <c r="U45" i="3" s="1"/>
  <c r="A46" i="3"/>
  <c r="B46" i="3"/>
  <c r="D46" i="3"/>
  <c r="F46" i="3"/>
  <c r="N46" i="3"/>
  <c r="P46" i="3"/>
  <c r="R46" i="3"/>
  <c r="T46" i="3"/>
  <c r="U46" i="3" a="1"/>
  <c r="U46" i="3" s="1"/>
  <c r="A47" i="3"/>
  <c r="B47" i="3"/>
  <c r="C47" i="3"/>
  <c r="D47" i="3"/>
  <c r="F47" i="3"/>
  <c r="N47" i="3"/>
  <c r="P47" i="3"/>
  <c r="R47" i="3"/>
  <c r="T47" i="3"/>
  <c r="U47" i="3" a="1"/>
  <c r="U47" i="3" s="1"/>
  <c r="A48" i="3"/>
  <c r="B48" i="3"/>
  <c r="C48" i="3"/>
  <c r="D48" i="3"/>
  <c r="F48" i="3"/>
  <c r="N48" i="3"/>
  <c r="P48" i="3"/>
  <c r="R48" i="3"/>
  <c r="T48" i="3"/>
  <c r="U48" i="3" a="1"/>
  <c r="U48" i="3" s="1"/>
  <c r="A49" i="3"/>
  <c r="B49" i="3"/>
  <c r="C49" i="3"/>
  <c r="D49" i="3"/>
  <c r="F49" i="3"/>
  <c r="N49" i="3"/>
  <c r="P49" i="3"/>
  <c r="R49" i="3"/>
  <c r="T49" i="3"/>
  <c r="U49" i="3" a="1"/>
  <c r="U49" i="3" s="1"/>
  <c r="A50" i="3"/>
  <c r="B50" i="3"/>
  <c r="C50" i="3"/>
  <c r="D50" i="3"/>
  <c r="F50" i="3"/>
  <c r="N50" i="3"/>
  <c r="P50" i="3"/>
  <c r="R50" i="3"/>
  <c r="T50" i="3"/>
  <c r="U50" i="3" a="1"/>
  <c r="U50" i="3" s="1"/>
  <c r="A51" i="3"/>
  <c r="B51" i="3"/>
  <c r="C51" i="3"/>
  <c r="D51" i="3"/>
  <c r="F51" i="3"/>
  <c r="N51" i="3"/>
  <c r="P51" i="3"/>
  <c r="R51" i="3"/>
  <c r="T51" i="3"/>
  <c r="U51" i="3" a="1"/>
  <c r="U51" i="3" s="1"/>
  <c r="A52" i="3"/>
  <c r="B52" i="3"/>
  <c r="C52" i="3"/>
  <c r="D52" i="3"/>
  <c r="F52" i="3"/>
  <c r="N52" i="3"/>
  <c r="P52" i="3"/>
  <c r="R52" i="3"/>
  <c r="T52" i="3"/>
  <c r="U52" i="3" a="1"/>
  <c r="U52" i="3" s="1"/>
  <c r="A53" i="3"/>
  <c r="B53" i="3"/>
  <c r="C53" i="3"/>
  <c r="D53" i="3"/>
  <c r="F53" i="3"/>
  <c r="N53" i="3"/>
  <c r="P53" i="3"/>
  <c r="R53" i="3"/>
  <c r="T53" i="3"/>
  <c r="U53" i="3" a="1"/>
  <c r="U53" i="3" s="1"/>
  <c r="A54" i="3"/>
  <c r="B54" i="3"/>
  <c r="D54" i="3"/>
  <c r="F54" i="3"/>
  <c r="N54" i="3"/>
  <c r="P54" i="3"/>
  <c r="R54" i="3"/>
  <c r="T54" i="3"/>
  <c r="U54" i="3" a="1"/>
  <c r="U54" i="3" s="1"/>
  <c r="A55" i="3"/>
  <c r="B55" i="3"/>
  <c r="C55" i="3"/>
  <c r="D55" i="3"/>
  <c r="F55" i="3"/>
  <c r="N55" i="3"/>
  <c r="P55" i="3"/>
  <c r="R55" i="3"/>
  <c r="T55" i="3"/>
  <c r="U55" i="3" a="1"/>
  <c r="U55" i="3" s="1"/>
  <c r="A56" i="3"/>
  <c r="B56" i="3"/>
  <c r="C56" i="3"/>
  <c r="D56" i="3"/>
  <c r="F56" i="3"/>
  <c r="N56" i="3"/>
  <c r="P56" i="3"/>
  <c r="R56" i="3"/>
  <c r="T56" i="3"/>
  <c r="U56" i="3" a="1"/>
  <c r="U56" i="3" s="1"/>
  <c r="A57" i="3"/>
  <c r="B57" i="3"/>
  <c r="C57" i="3"/>
  <c r="D57" i="3"/>
  <c r="F57" i="3"/>
  <c r="N57" i="3"/>
  <c r="P57" i="3"/>
  <c r="R57" i="3"/>
  <c r="T57" i="3"/>
  <c r="U57" i="3" a="1"/>
  <c r="U57" i="3" s="1"/>
  <c r="A58" i="3"/>
  <c r="B58" i="3"/>
  <c r="C58" i="3"/>
  <c r="D58" i="3"/>
  <c r="F58" i="3"/>
  <c r="N58" i="3"/>
  <c r="P58" i="3"/>
  <c r="R58" i="3"/>
  <c r="T58" i="3"/>
  <c r="U58" i="3" a="1"/>
  <c r="U58" i="3" s="1"/>
  <c r="A59" i="3"/>
  <c r="B59" i="3"/>
  <c r="C59" i="3"/>
  <c r="D59" i="3"/>
  <c r="F59" i="3"/>
  <c r="N59" i="3"/>
  <c r="P59" i="3"/>
  <c r="R59" i="3"/>
  <c r="T59" i="3"/>
  <c r="U59" i="3" a="1"/>
  <c r="U59" i="3" s="1"/>
  <c r="A60" i="3"/>
  <c r="B60" i="3"/>
  <c r="C60" i="3"/>
  <c r="D60" i="3"/>
  <c r="F60" i="3"/>
  <c r="N60" i="3"/>
  <c r="P60" i="3"/>
  <c r="R60" i="3"/>
  <c r="T60" i="3"/>
  <c r="U60" i="3" a="1"/>
  <c r="U60" i="3" s="1"/>
  <c r="A61" i="3"/>
  <c r="B61" i="3"/>
  <c r="C61" i="3"/>
  <c r="D61" i="3"/>
  <c r="F61" i="3"/>
  <c r="N61" i="3"/>
  <c r="P61" i="3"/>
  <c r="R61" i="3"/>
  <c r="T61" i="3"/>
  <c r="U61" i="3" a="1"/>
  <c r="U61" i="3" s="1"/>
  <c r="A62" i="3"/>
  <c r="B62" i="3"/>
  <c r="D62" i="3"/>
  <c r="F62" i="3"/>
  <c r="N62" i="3"/>
  <c r="P62" i="3"/>
  <c r="R62" i="3"/>
  <c r="T62" i="3"/>
  <c r="U62" i="3" a="1"/>
  <c r="U62" i="3" s="1"/>
  <c r="A63" i="3"/>
  <c r="B63" i="3"/>
  <c r="C63" i="3"/>
  <c r="D63" i="3"/>
  <c r="F63" i="3"/>
  <c r="N63" i="3"/>
  <c r="P63" i="3"/>
  <c r="R63" i="3"/>
  <c r="T63" i="3"/>
  <c r="U63" i="3" a="1"/>
  <c r="U63" i="3" s="1"/>
  <c r="A64" i="3"/>
  <c r="B64" i="3"/>
  <c r="C64" i="3"/>
  <c r="D64" i="3"/>
  <c r="F64" i="3"/>
  <c r="N64" i="3"/>
  <c r="P64" i="3"/>
  <c r="R64" i="3"/>
  <c r="T64" i="3"/>
  <c r="U64" i="3" a="1"/>
  <c r="U64" i="3" s="1"/>
  <c r="A65" i="3"/>
  <c r="B65" i="3"/>
  <c r="C65" i="3"/>
  <c r="D65" i="3"/>
  <c r="F65" i="3"/>
  <c r="N65" i="3"/>
  <c r="P65" i="3"/>
  <c r="R65" i="3"/>
  <c r="T65" i="3"/>
  <c r="U65" i="3" a="1"/>
  <c r="U65" i="3" s="1"/>
  <c r="A66" i="3"/>
  <c r="B66" i="3"/>
  <c r="C66" i="3"/>
  <c r="D66" i="3"/>
  <c r="F66" i="3"/>
  <c r="N66" i="3"/>
  <c r="P66" i="3"/>
  <c r="R66" i="3"/>
  <c r="T66" i="3"/>
  <c r="U66" i="3" a="1"/>
  <c r="U66" i="3" s="1"/>
  <c r="A67" i="3"/>
  <c r="B67" i="3"/>
  <c r="C67" i="3"/>
  <c r="D67" i="3"/>
  <c r="F67" i="3"/>
  <c r="N67" i="3"/>
  <c r="P67" i="3"/>
  <c r="R67" i="3"/>
  <c r="T67" i="3"/>
  <c r="U67" i="3" a="1"/>
  <c r="U67" i="3" s="1"/>
  <c r="A68" i="3"/>
  <c r="B68" i="3"/>
  <c r="C68" i="3"/>
  <c r="D68" i="3"/>
  <c r="F68" i="3"/>
  <c r="N68" i="3"/>
  <c r="P68" i="3"/>
  <c r="R68" i="3"/>
  <c r="T68" i="3"/>
  <c r="U68" i="3" a="1"/>
  <c r="U68" i="3" s="1"/>
  <c r="A69" i="3"/>
  <c r="B69" i="3"/>
  <c r="C69" i="3"/>
  <c r="D69" i="3"/>
  <c r="F69" i="3"/>
  <c r="N69" i="3"/>
  <c r="P69" i="3"/>
  <c r="R69" i="3"/>
  <c r="T69" i="3"/>
  <c r="U69" i="3" a="1"/>
  <c r="U69" i="3" s="1"/>
  <c r="A70" i="3"/>
  <c r="B70" i="3"/>
  <c r="D70" i="3"/>
  <c r="F70" i="3"/>
  <c r="N70" i="3"/>
  <c r="P70" i="3"/>
  <c r="R70" i="3"/>
  <c r="T70" i="3"/>
  <c r="U70" i="3" a="1"/>
  <c r="U70" i="3" s="1"/>
  <c r="A71" i="3"/>
  <c r="B71" i="3"/>
  <c r="C71" i="3"/>
  <c r="D71" i="3"/>
  <c r="F71" i="3"/>
  <c r="N71" i="3"/>
  <c r="P71" i="3"/>
  <c r="R71" i="3"/>
  <c r="T71" i="3"/>
  <c r="U71" i="3" a="1"/>
  <c r="U71" i="3" s="1"/>
  <c r="A72" i="3"/>
  <c r="B72" i="3"/>
  <c r="C72" i="3"/>
  <c r="D72" i="3"/>
  <c r="F72" i="3"/>
  <c r="N72" i="3"/>
  <c r="P72" i="3"/>
  <c r="R72" i="3"/>
  <c r="T72" i="3"/>
  <c r="U72" i="3" a="1"/>
  <c r="U72" i="3" s="1"/>
  <c r="A73" i="3"/>
  <c r="B73" i="3"/>
  <c r="C73" i="3"/>
  <c r="D73" i="3"/>
  <c r="F73" i="3"/>
  <c r="N73" i="3"/>
  <c r="P73" i="3"/>
  <c r="R73" i="3"/>
  <c r="T73" i="3"/>
  <c r="U73" i="3" a="1"/>
  <c r="U73" i="3" s="1"/>
  <c r="A74" i="3"/>
  <c r="B74" i="3"/>
  <c r="C74" i="3"/>
  <c r="D74" i="3"/>
  <c r="F74" i="3"/>
  <c r="N74" i="3"/>
  <c r="P74" i="3"/>
  <c r="R74" i="3"/>
  <c r="T74" i="3"/>
  <c r="U74" i="3" a="1"/>
  <c r="U74" i="3" s="1"/>
  <c r="A75" i="3"/>
  <c r="B75" i="3"/>
  <c r="C75" i="3"/>
  <c r="D75" i="3"/>
  <c r="F75" i="3"/>
  <c r="N75" i="3"/>
  <c r="P75" i="3"/>
  <c r="R75" i="3"/>
  <c r="T75" i="3"/>
  <c r="U75" i="3" a="1"/>
  <c r="U75" i="3" s="1"/>
  <c r="A76" i="3"/>
  <c r="B76" i="3"/>
  <c r="C76" i="3"/>
  <c r="D76" i="3"/>
  <c r="F76" i="3"/>
  <c r="N76" i="3"/>
  <c r="P76" i="3"/>
  <c r="R76" i="3"/>
  <c r="T76" i="3"/>
  <c r="U76" i="3" a="1"/>
  <c r="U76" i="3" s="1"/>
  <c r="A77" i="3"/>
  <c r="B77" i="3"/>
  <c r="C77" i="3"/>
  <c r="D77" i="3"/>
  <c r="F77" i="3"/>
  <c r="N77" i="3"/>
  <c r="P77" i="3"/>
  <c r="R77" i="3"/>
  <c r="T77" i="3"/>
  <c r="U77" i="3" a="1"/>
  <c r="U77" i="3" s="1"/>
  <c r="A78" i="3"/>
  <c r="B78" i="3"/>
  <c r="D78" i="3"/>
  <c r="F78" i="3"/>
  <c r="N78" i="3"/>
  <c r="P78" i="3"/>
  <c r="R78" i="3"/>
  <c r="T78" i="3"/>
  <c r="U78" i="3" a="1"/>
  <c r="U78" i="3" s="1"/>
  <c r="A79" i="3"/>
  <c r="B79" i="3"/>
  <c r="C79" i="3"/>
  <c r="D79" i="3"/>
  <c r="F79" i="3"/>
  <c r="N79" i="3"/>
  <c r="P79" i="3"/>
  <c r="R79" i="3"/>
  <c r="T79" i="3"/>
  <c r="U79" i="3" a="1"/>
  <c r="U79" i="3" s="1"/>
  <c r="A80" i="3"/>
  <c r="B80" i="3"/>
  <c r="C80" i="3"/>
  <c r="D80" i="3"/>
  <c r="F80" i="3"/>
  <c r="N80" i="3"/>
  <c r="P80" i="3"/>
  <c r="R80" i="3"/>
  <c r="T80" i="3"/>
  <c r="U80" i="3" a="1"/>
  <c r="U80" i="3" s="1"/>
  <c r="A81" i="3"/>
  <c r="B81" i="3"/>
  <c r="C81" i="3"/>
  <c r="D81" i="3"/>
  <c r="F81" i="3"/>
  <c r="N81" i="3"/>
  <c r="P81" i="3"/>
  <c r="R81" i="3"/>
  <c r="T81" i="3"/>
  <c r="U81" i="3" a="1"/>
  <c r="U81" i="3" s="1"/>
  <c r="A82" i="3"/>
  <c r="B82" i="3"/>
  <c r="C82" i="3"/>
  <c r="D82" i="3"/>
  <c r="F82" i="3"/>
  <c r="N82" i="3"/>
  <c r="P82" i="3"/>
  <c r="R82" i="3"/>
  <c r="T82" i="3"/>
  <c r="U82" i="3" a="1"/>
  <c r="U82" i="3" s="1"/>
  <c r="A83" i="3"/>
  <c r="B83" i="3"/>
  <c r="C83" i="3"/>
  <c r="D83" i="3"/>
  <c r="F83" i="3"/>
  <c r="N83" i="3"/>
  <c r="P83" i="3"/>
  <c r="R83" i="3"/>
  <c r="T83" i="3"/>
  <c r="U83" i="3" a="1"/>
  <c r="U83" i="3" s="1"/>
  <c r="A84" i="3"/>
  <c r="B84" i="3"/>
  <c r="C84" i="3"/>
  <c r="D84" i="3"/>
  <c r="F84" i="3"/>
  <c r="N84" i="3"/>
  <c r="P84" i="3"/>
  <c r="R84" i="3"/>
  <c r="T84" i="3"/>
  <c r="U84" i="3" a="1"/>
  <c r="U84" i="3" s="1"/>
  <c r="A85" i="3"/>
  <c r="B85" i="3"/>
  <c r="C85" i="3"/>
  <c r="D85" i="3"/>
  <c r="F85" i="3"/>
  <c r="N85" i="3"/>
  <c r="P85" i="3"/>
  <c r="R85" i="3"/>
  <c r="T85" i="3"/>
  <c r="U85" i="3" a="1"/>
  <c r="U85" i="3" s="1"/>
  <c r="A86" i="3"/>
  <c r="B86" i="3"/>
  <c r="D86" i="3"/>
  <c r="F86" i="3"/>
  <c r="N86" i="3"/>
  <c r="P86" i="3"/>
  <c r="R86" i="3"/>
  <c r="T86" i="3"/>
  <c r="U86" i="3" a="1"/>
  <c r="U86" i="3" s="1"/>
  <c r="A87" i="3"/>
  <c r="B87" i="3"/>
  <c r="C87" i="3"/>
  <c r="D87" i="3"/>
  <c r="F87" i="3"/>
  <c r="N87" i="3"/>
  <c r="P87" i="3"/>
  <c r="R87" i="3"/>
  <c r="T87" i="3"/>
  <c r="U87" i="3" a="1"/>
  <c r="U87" i="3" s="1"/>
  <c r="A88" i="3"/>
  <c r="B88" i="3"/>
  <c r="C88" i="3"/>
  <c r="D88" i="3"/>
  <c r="F88" i="3"/>
  <c r="N88" i="3"/>
  <c r="P88" i="3"/>
  <c r="R88" i="3"/>
  <c r="T88" i="3"/>
  <c r="U88" i="3" a="1"/>
  <c r="U88" i="3" s="1"/>
  <c r="A89" i="3"/>
  <c r="B89" i="3"/>
  <c r="C89" i="3"/>
  <c r="D89" i="3"/>
  <c r="F89" i="3"/>
  <c r="N89" i="3"/>
  <c r="P89" i="3"/>
  <c r="R89" i="3"/>
  <c r="T89" i="3"/>
  <c r="U89" i="3" a="1"/>
  <c r="U89" i="3" s="1"/>
  <c r="A90" i="3"/>
  <c r="B90" i="3"/>
  <c r="C90" i="3"/>
  <c r="D90" i="3"/>
  <c r="F90" i="3"/>
  <c r="N90" i="3"/>
  <c r="P90" i="3"/>
  <c r="R90" i="3"/>
  <c r="T90" i="3"/>
  <c r="U90" i="3" a="1"/>
  <c r="U90" i="3" s="1"/>
  <c r="A91" i="3"/>
  <c r="B91" i="3"/>
  <c r="C91" i="3"/>
  <c r="D91" i="3"/>
  <c r="F91" i="3"/>
  <c r="N91" i="3"/>
  <c r="P91" i="3"/>
  <c r="R91" i="3"/>
  <c r="T91" i="3"/>
  <c r="U91" i="3" a="1"/>
  <c r="U91" i="3" s="1"/>
  <c r="A92" i="3"/>
  <c r="B92" i="3"/>
  <c r="C92" i="3"/>
  <c r="D92" i="3"/>
  <c r="F92" i="3"/>
  <c r="N92" i="3"/>
  <c r="P92" i="3"/>
  <c r="R92" i="3"/>
  <c r="T92" i="3"/>
  <c r="U92" i="3" a="1"/>
  <c r="U92" i="3" s="1"/>
  <c r="A93" i="3"/>
  <c r="B93" i="3"/>
  <c r="C93" i="3"/>
  <c r="D93" i="3"/>
  <c r="F93" i="3"/>
  <c r="N93" i="3"/>
  <c r="P93" i="3"/>
  <c r="R93" i="3"/>
  <c r="T93" i="3"/>
  <c r="U93" i="3" a="1"/>
  <c r="U93" i="3" s="1"/>
  <c r="A94" i="3"/>
  <c r="B94" i="3"/>
  <c r="D94" i="3"/>
  <c r="F94" i="3"/>
  <c r="N94" i="3"/>
  <c r="P94" i="3"/>
  <c r="R94" i="3"/>
  <c r="T94" i="3"/>
  <c r="U94" i="3" a="1"/>
  <c r="U94" i="3" s="1"/>
  <c r="A95" i="3"/>
  <c r="B95" i="3"/>
  <c r="C95" i="3"/>
  <c r="D95" i="3"/>
  <c r="F95" i="3"/>
  <c r="N95" i="3"/>
  <c r="P95" i="3"/>
  <c r="R95" i="3"/>
  <c r="T95" i="3"/>
  <c r="U95" i="3" a="1"/>
  <c r="U95" i="3" s="1"/>
  <c r="A96" i="3"/>
  <c r="B96" i="3"/>
  <c r="C96" i="3"/>
  <c r="D96" i="3"/>
  <c r="F96" i="3"/>
  <c r="N96" i="3"/>
  <c r="P96" i="3"/>
  <c r="R96" i="3"/>
  <c r="T96" i="3"/>
  <c r="U96" i="3" a="1"/>
  <c r="U96" i="3" s="1"/>
  <c r="A97" i="3"/>
  <c r="B97" i="3"/>
  <c r="C97" i="3"/>
  <c r="D97" i="3"/>
  <c r="F97" i="3"/>
  <c r="N97" i="3"/>
  <c r="P97" i="3"/>
  <c r="R97" i="3"/>
  <c r="T97" i="3"/>
  <c r="U97" i="3" a="1"/>
  <c r="U97" i="3" s="1"/>
  <c r="A98" i="3"/>
  <c r="B98" i="3"/>
  <c r="C98" i="3"/>
  <c r="D98" i="3"/>
  <c r="F98" i="3"/>
  <c r="N98" i="3"/>
  <c r="P98" i="3"/>
  <c r="R98" i="3"/>
  <c r="T98" i="3"/>
  <c r="U98" i="3" a="1"/>
  <c r="U98" i="3" s="1"/>
  <c r="A99" i="3"/>
  <c r="B99" i="3"/>
  <c r="C99" i="3"/>
  <c r="D99" i="3"/>
  <c r="F99" i="3"/>
  <c r="N99" i="3"/>
  <c r="P99" i="3"/>
  <c r="R99" i="3"/>
  <c r="T99" i="3"/>
  <c r="U99" i="3" a="1"/>
  <c r="U99" i="3" s="1"/>
  <c r="A100" i="3"/>
  <c r="B100" i="3"/>
  <c r="C100" i="3"/>
  <c r="D100" i="3"/>
  <c r="F100" i="3"/>
  <c r="N100" i="3"/>
  <c r="P100" i="3"/>
  <c r="R100" i="3"/>
  <c r="T100" i="3"/>
  <c r="U100" i="3" a="1"/>
  <c r="U100" i="3" s="1"/>
  <c r="A101" i="3"/>
  <c r="B101" i="3"/>
  <c r="C101" i="3"/>
  <c r="D101" i="3"/>
  <c r="F101" i="3"/>
  <c r="N101" i="3"/>
  <c r="P101" i="3"/>
  <c r="R101" i="3"/>
  <c r="T101" i="3"/>
  <c r="U101" i="3" a="1"/>
  <c r="U101" i="3" s="1"/>
  <c r="A102" i="3"/>
  <c r="B102" i="3"/>
  <c r="D102" i="3"/>
  <c r="F102" i="3"/>
  <c r="N102" i="3"/>
  <c r="P102" i="3"/>
  <c r="R102" i="3"/>
  <c r="T102" i="3"/>
  <c r="U102" i="3" a="1"/>
  <c r="U102" i="3" s="1"/>
  <c r="A103" i="3"/>
  <c r="B103" i="3"/>
  <c r="C103" i="3"/>
  <c r="D103" i="3"/>
  <c r="F103" i="3"/>
  <c r="N103" i="3"/>
  <c r="P103" i="3"/>
  <c r="R103" i="3"/>
  <c r="T103" i="3"/>
  <c r="U103" i="3" a="1"/>
  <c r="U103" i="3" s="1"/>
  <c r="A104" i="3"/>
  <c r="B104" i="3"/>
  <c r="C104" i="3"/>
  <c r="D104" i="3"/>
  <c r="F104" i="3"/>
  <c r="N104" i="3"/>
  <c r="P104" i="3"/>
  <c r="R104" i="3"/>
  <c r="T104" i="3"/>
  <c r="U104" i="3" a="1"/>
  <c r="U104" i="3" s="1"/>
  <c r="A105" i="3"/>
  <c r="B105" i="3"/>
  <c r="C105" i="3"/>
  <c r="D105" i="3"/>
  <c r="F105" i="3"/>
  <c r="N105" i="3"/>
  <c r="P105" i="3"/>
  <c r="R105" i="3"/>
  <c r="T105" i="3"/>
  <c r="U105" i="3" a="1"/>
  <c r="U105" i="3" s="1"/>
  <c r="A106" i="3"/>
  <c r="B106" i="3"/>
  <c r="C106" i="3"/>
  <c r="D106" i="3"/>
  <c r="F106" i="3"/>
  <c r="N106" i="3"/>
  <c r="P106" i="3"/>
  <c r="R106" i="3"/>
  <c r="T106" i="3"/>
  <c r="U106" i="3" a="1"/>
  <c r="U106" i="3" s="1"/>
  <c r="A107" i="3"/>
  <c r="B107" i="3"/>
  <c r="C107" i="3"/>
  <c r="D107" i="3"/>
  <c r="F107" i="3"/>
  <c r="N107" i="3"/>
  <c r="P107" i="3"/>
  <c r="R107" i="3"/>
  <c r="T107" i="3"/>
  <c r="U107" i="3" a="1"/>
  <c r="U107" i="3" s="1"/>
  <c r="A108" i="3"/>
  <c r="B108" i="3"/>
  <c r="C108" i="3"/>
  <c r="D108" i="3"/>
  <c r="F108" i="3"/>
  <c r="N108" i="3"/>
  <c r="P108" i="3"/>
  <c r="R108" i="3"/>
  <c r="T108" i="3"/>
  <c r="U108" i="3" a="1"/>
  <c r="U108" i="3" s="1"/>
  <c r="A109" i="3"/>
  <c r="B109" i="3"/>
  <c r="C109" i="3"/>
  <c r="D109" i="3"/>
  <c r="F109" i="3"/>
  <c r="N109" i="3"/>
  <c r="P109" i="3"/>
  <c r="R109" i="3"/>
  <c r="T109" i="3"/>
  <c r="U109" i="3" a="1"/>
  <c r="U109" i="3" s="1"/>
  <c r="A110" i="3"/>
  <c r="B110" i="3"/>
  <c r="D110" i="3"/>
  <c r="F110" i="3"/>
  <c r="N110" i="3"/>
  <c r="P110" i="3"/>
  <c r="R110" i="3"/>
  <c r="T110" i="3"/>
  <c r="U110" i="3" a="1"/>
  <c r="U110" i="3" s="1"/>
  <c r="A111" i="3"/>
  <c r="B111" i="3"/>
  <c r="C111" i="3"/>
  <c r="D111" i="3"/>
  <c r="F111" i="3"/>
  <c r="N111" i="3"/>
  <c r="P111" i="3"/>
  <c r="R111" i="3"/>
  <c r="T111" i="3"/>
  <c r="U111" i="3" a="1"/>
  <c r="U111" i="3" s="1"/>
  <c r="A112" i="3"/>
  <c r="B112" i="3"/>
  <c r="C112" i="3"/>
  <c r="D112" i="3"/>
  <c r="F112" i="3"/>
  <c r="N112" i="3"/>
  <c r="P112" i="3"/>
  <c r="R112" i="3"/>
  <c r="T112" i="3"/>
  <c r="U112" i="3" a="1"/>
  <c r="U112" i="3" s="1"/>
  <c r="A113" i="3"/>
  <c r="B113" i="3"/>
  <c r="C113" i="3"/>
  <c r="D113" i="3"/>
  <c r="F113" i="3"/>
  <c r="N113" i="3"/>
  <c r="P113" i="3"/>
  <c r="R113" i="3"/>
  <c r="T113" i="3"/>
  <c r="U113" i="3" a="1"/>
  <c r="U113" i="3" s="1"/>
  <c r="A114" i="3"/>
  <c r="B114" i="3"/>
  <c r="C114" i="3"/>
  <c r="D114" i="3"/>
  <c r="F114" i="3"/>
  <c r="N114" i="3"/>
  <c r="P114" i="3"/>
  <c r="R114" i="3"/>
  <c r="T114" i="3"/>
  <c r="U114" i="3" a="1"/>
  <c r="U114" i="3" s="1"/>
  <c r="A115" i="3"/>
  <c r="B115" i="3"/>
  <c r="C115" i="3"/>
  <c r="D115" i="3"/>
  <c r="F115" i="3"/>
  <c r="N115" i="3"/>
  <c r="P115" i="3"/>
  <c r="R115" i="3"/>
  <c r="T115" i="3"/>
  <c r="U115" i="3" a="1"/>
  <c r="U115" i="3" s="1"/>
  <c r="A116" i="3"/>
  <c r="B116" i="3"/>
  <c r="C116" i="3"/>
  <c r="D116" i="3"/>
  <c r="F116" i="3"/>
  <c r="N116" i="3"/>
  <c r="P116" i="3"/>
  <c r="R116" i="3"/>
  <c r="T116" i="3"/>
  <c r="U116" i="3" a="1"/>
  <c r="U116" i="3" s="1"/>
  <c r="A117" i="3"/>
  <c r="B117" i="3"/>
  <c r="C117" i="3"/>
  <c r="D117" i="3"/>
  <c r="F117" i="3"/>
  <c r="N117" i="3"/>
  <c r="P117" i="3"/>
  <c r="R117" i="3"/>
  <c r="T117" i="3"/>
  <c r="U117" i="3" a="1"/>
  <c r="U117" i="3" s="1"/>
  <c r="A118" i="3"/>
  <c r="B118" i="3"/>
  <c r="C118" i="3"/>
  <c r="D118" i="3"/>
  <c r="F118" i="3"/>
  <c r="N118" i="3"/>
  <c r="P118" i="3"/>
  <c r="R118" i="3"/>
  <c r="T118" i="3"/>
  <c r="U118" i="3" a="1"/>
  <c r="U118" i="3" s="1"/>
  <c r="A119" i="3"/>
  <c r="B119" i="3"/>
  <c r="C119" i="3"/>
  <c r="D119" i="3"/>
  <c r="F119" i="3"/>
  <c r="N119" i="3"/>
  <c r="P119" i="3"/>
  <c r="R119" i="3"/>
  <c r="T119" i="3"/>
  <c r="U119" i="3" a="1"/>
  <c r="U119" i="3" s="1"/>
  <c r="A120" i="3"/>
  <c r="B120" i="3"/>
  <c r="C120" i="3"/>
  <c r="D120" i="3"/>
  <c r="F120" i="3"/>
  <c r="N120" i="3"/>
  <c r="P120" i="3"/>
  <c r="R120" i="3"/>
  <c r="T120" i="3"/>
  <c r="U120" i="3" a="1"/>
  <c r="U120" i="3" s="1"/>
  <c r="A121" i="3"/>
  <c r="B121" i="3"/>
  <c r="C121" i="3"/>
  <c r="D121" i="3"/>
  <c r="F121" i="3"/>
  <c r="N121" i="3"/>
  <c r="P121" i="3"/>
  <c r="R121" i="3"/>
  <c r="T121" i="3"/>
  <c r="U121" i="3" a="1"/>
  <c r="U121" i="3" s="1"/>
  <c r="A122" i="3"/>
  <c r="B122" i="3"/>
  <c r="C122" i="3"/>
  <c r="D122" i="3"/>
  <c r="F122" i="3"/>
  <c r="N122" i="3"/>
  <c r="P122" i="3"/>
  <c r="R122" i="3"/>
  <c r="T122" i="3"/>
  <c r="U122" i="3" a="1"/>
  <c r="U122" i="3" s="1"/>
  <c r="A123" i="3"/>
  <c r="B123" i="3"/>
  <c r="C123" i="3"/>
  <c r="D123" i="3"/>
  <c r="F123" i="3"/>
  <c r="N123" i="3"/>
  <c r="P123" i="3"/>
  <c r="R123" i="3"/>
  <c r="T123" i="3"/>
  <c r="U123" i="3" a="1"/>
  <c r="U123" i="3" s="1"/>
  <c r="A124" i="3"/>
  <c r="B124" i="3"/>
  <c r="C124" i="3"/>
  <c r="D124" i="3"/>
  <c r="F124" i="3"/>
  <c r="N124" i="3"/>
  <c r="P124" i="3"/>
  <c r="R124" i="3"/>
  <c r="T124" i="3"/>
  <c r="U124" i="3" a="1"/>
  <c r="U124" i="3" s="1"/>
  <c r="A125" i="3"/>
  <c r="B125" i="3"/>
  <c r="C125" i="3"/>
  <c r="D125" i="3"/>
  <c r="F125" i="3"/>
  <c r="N125" i="3"/>
  <c r="P125" i="3"/>
  <c r="R125" i="3"/>
  <c r="T125" i="3"/>
  <c r="U125" i="3" a="1"/>
  <c r="U125" i="3" s="1"/>
  <c r="A126" i="3"/>
  <c r="B126" i="3"/>
  <c r="D126" i="3"/>
  <c r="F126" i="3"/>
  <c r="N126" i="3"/>
  <c r="P126" i="3"/>
  <c r="R126" i="3"/>
  <c r="T126" i="3"/>
  <c r="U126" i="3" a="1"/>
  <c r="U126" i="3" s="1"/>
  <c r="A127" i="3"/>
  <c r="B127" i="3"/>
  <c r="C127" i="3"/>
  <c r="D127" i="3"/>
  <c r="F127" i="3"/>
  <c r="N127" i="3"/>
  <c r="P127" i="3"/>
  <c r="R127" i="3"/>
  <c r="T127" i="3"/>
  <c r="U127" i="3" a="1"/>
  <c r="U127" i="3" s="1"/>
  <c r="A128" i="3"/>
  <c r="B128" i="3"/>
  <c r="C128" i="3"/>
  <c r="D128" i="3"/>
  <c r="F128" i="3"/>
  <c r="N128" i="3"/>
  <c r="P128" i="3"/>
  <c r="R128" i="3"/>
  <c r="T128" i="3"/>
  <c r="U128" i="3" a="1"/>
  <c r="U128" i="3" s="1"/>
  <c r="A129" i="3"/>
  <c r="B129" i="3"/>
  <c r="C129" i="3"/>
  <c r="D129" i="3"/>
  <c r="F129" i="3"/>
  <c r="N129" i="3"/>
  <c r="P129" i="3"/>
  <c r="R129" i="3"/>
  <c r="T129" i="3"/>
  <c r="U129" i="3" a="1"/>
  <c r="U129" i="3" s="1"/>
  <c r="A130" i="3"/>
  <c r="B130" i="3"/>
  <c r="C130" i="3"/>
  <c r="D130" i="3"/>
  <c r="F130" i="3"/>
  <c r="N130" i="3"/>
  <c r="P130" i="3"/>
  <c r="R130" i="3"/>
  <c r="T130" i="3"/>
  <c r="U130" i="3" a="1"/>
  <c r="U130" i="3" s="1"/>
  <c r="A131" i="3"/>
  <c r="B131" i="3"/>
  <c r="C131" i="3"/>
  <c r="D131" i="3"/>
  <c r="F131" i="3"/>
  <c r="N131" i="3"/>
  <c r="P131" i="3"/>
  <c r="R131" i="3"/>
  <c r="T131" i="3"/>
  <c r="U131" i="3" a="1"/>
  <c r="U131" i="3" s="1"/>
  <c r="A132" i="3"/>
  <c r="B132" i="3"/>
  <c r="C132" i="3"/>
  <c r="D132" i="3"/>
  <c r="F132" i="3"/>
  <c r="N132" i="3"/>
  <c r="P132" i="3"/>
  <c r="R132" i="3"/>
  <c r="T132" i="3"/>
  <c r="U132" i="3" a="1"/>
  <c r="U132" i="3" s="1"/>
  <c r="A133" i="3"/>
  <c r="B133" i="3"/>
  <c r="C133" i="3"/>
  <c r="D133" i="3"/>
  <c r="F133" i="3"/>
  <c r="N133" i="3"/>
  <c r="P133" i="3"/>
  <c r="R133" i="3"/>
  <c r="T133" i="3"/>
  <c r="U133" i="3" a="1"/>
  <c r="U133" i="3" s="1"/>
  <c r="A134" i="3"/>
  <c r="B134" i="3"/>
  <c r="D134" i="3"/>
  <c r="F134" i="3"/>
  <c r="N134" i="3"/>
  <c r="P134" i="3"/>
  <c r="R134" i="3"/>
  <c r="T134" i="3"/>
  <c r="U134" i="3" a="1"/>
  <c r="U134" i="3" s="1"/>
  <c r="A135" i="3"/>
  <c r="B135" i="3"/>
  <c r="C135" i="3"/>
  <c r="D135" i="3"/>
  <c r="F135" i="3"/>
  <c r="N135" i="3"/>
  <c r="P135" i="3"/>
  <c r="R135" i="3"/>
  <c r="T135" i="3"/>
  <c r="U135" i="3" a="1"/>
  <c r="U135" i="3" s="1"/>
  <c r="A136" i="3"/>
  <c r="B136" i="3"/>
  <c r="C136" i="3"/>
  <c r="D136" i="3"/>
  <c r="F136" i="3"/>
  <c r="N136" i="3"/>
  <c r="P136" i="3"/>
  <c r="R136" i="3"/>
  <c r="T136" i="3"/>
  <c r="U136" i="3" a="1"/>
  <c r="U136" i="3" s="1"/>
  <c r="A137" i="3"/>
  <c r="B137" i="3"/>
  <c r="C137" i="3"/>
  <c r="D137" i="3"/>
  <c r="F137" i="3"/>
  <c r="N137" i="3"/>
  <c r="P137" i="3"/>
  <c r="R137" i="3"/>
  <c r="T137" i="3"/>
  <c r="U137" i="3" a="1"/>
  <c r="U137" i="3" s="1"/>
  <c r="A138" i="3"/>
  <c r="B138" i="3"/>
  <c r="C138" i="3"/>
  <c r="D138" i="3"/>
  <c r="F138" i="3"/>
  <c r="N138" i="3"/>
  <c r="P138" i="3"/>
  <c r="R138" i="3"/>
  <c r="T138" i="3"/>
  <c r="U138" i="3" a="1"/>
  <c r="U138" i="3" s="1"/>
  <c r="A139" i="3"/>
  <c r="B139" i="3"/>
  <c r="C139" i="3"/>
  <c r="D139" i="3"/>
  <c r="F139" i="3"/>
  <c r="N139" i="3"/>
  <c r="P139" i="3"/>
  <c r="R139" i="3"/>
  <c r="T139" i="3"/>
  <c r="U139" i="3" a="1"/>
  <c r="U139" i="3" s="1"/>
  <c r="A140" i="3"/>
  <c r="B140" i="3"/>
  <c r="C140" i="3"/>
  <c r="D140" i="3"/>
  <c r="F140" i="3"/>
  <c r="N140" i="3"/>
  <c r="P140" i="3"/>
  <c r="R140" i="3"/>
  <c r="T140" i="3"/>
  <c r="U140" i="3" a="1"/>
  <c r="U140" i="3" s="1"/>
  <c r="A141" i="3"/>
  <c r="B141" i="3"/>
  <c r="C141" i="3"/>
  <c r="D141" i="3"/>
  <c r="F141" i="3"/>
  <c r="N141" i="3"/>
  <c r="P141" i="3"/>
  <c r="R141" i="3"/>
  <c r="T141" i="3"/>
  <c r="U141" i="3" a="1"/>
  <c r="U141" i="3" s="1"/>
  <c r="A142" i="3"/>
  <c r="B142" i="3"/>
  <c r="D142" i="3"/>
  <c r="F142" i="3"/>
  <c r="N142" i="3"/>
  <c r="P142" i="3"/>
  <c r="R142" i="3"/>
  <c r="T142" i="3"/>
  <c r="U142" i="3" a="1"/>
  <c r="U142" i="3" s="1"/>
  <c r="A143" i="3"/>
  <c r="B143" i="3"/>
  <c r="C143" i="3"/>
  <c r="D143" i="3"/>
  <c r="F143" i="3"/>
  <c r="N143" i="3"/>
  <c r="P143" i="3"/>
  <c r="R143" i="3"/>
  <c r="T143" i="3"/>
  <c r="U143" i="3" a="1"/>
  <c r="U143" i="3" s="1"/>
  <c r="A144" i="3"/>
  <c r="B144" i="3"/>
  <c r="C144" i="3"/>
  <c r="D144" i="3"/>
  <c r="F144" i="3"/>
  <c r="N144" i="3"/>
  <c r="P144" i="3"/>
  <c r="R144" i="3"/>
  <c r="T144" i="3"/>
  <c r="U144" i="3" a="1"/>
  <c r="U144" i="3" s="1"/>
  <c r="A145" i="3"/>
  <c r="B145" i="3"/>
  <c r="C145" i="3"/>
  <c r="D145" i="3"/>
  <c r="F145" i="3"/>
  <c r="N145" i="3"/>
  <c r="P145" i="3"/>
  <c r="R145" i="3"/>
  <c r="T145" i="3"/>
  <c r="U145" i="3" a="1"/>
  <c r="U145" i="3" s="1"/>
  <c r="A146" i="3"/>
  <c r="B146" i="3"/>
  <c r="C146" i="3"/>
  <c r="D146" i="3"/>
  <c r="F146" i="3"/>
  <c r="N146" i="3"/>
  <c r="P146" i="3"/>
  <c r="R146" i="3"/>
  <c r="T146" i="3"/>
  <c r="U146" i="3" a="1"/>
  <c r="U146" i="3" s="1"/>
  <c r="A147" i="3"/>
  <c r="B147" i="3"/>
  <c r="C147" i="3"/>
  <c r="D147" i="3"/>
  <c r="F147" i="3"/>
  <c r="N147" i="3"/>
  <c r="P147" i="3"/>
  <c r="R147" i="3"/>
  <c r="T147" i="3"/>
  <c r="U147" i="3" a="1"/>
  <c r="U147" i="3" s="1"/>
  <c r="A148" i="3"/>
  <c r="B148" i="3"/>
  <c r="C148" i="3"/>
  <c r="D148" i="3"/>
  <c r="F148" i="3"/>
  <c r="N148" i="3"/>
  <c r="P148" i="3"/>
  <c r="R148" i="3"/>
  <c r="T148" i="3"/>
  <c r="U148" i="3" a="1"/>
  <c r="U148" i="3" s="1"/>
  <c r="A149" i="3"/>
  <c r="B149" i="3"/>
  <c r="C149" i="3"/>
  <c r="D149" i="3"/>
  <c r="F149" i="3"/>
  <c r="N149" i="3"/>
  <c r="P149" i="3"/>
  <c r="R149" i="3"/>
  <c r="T149" i="3"/>
  <c r="U149" i="3" a="1"/>
  <c r="U149" i="3" s="1"/>
  <c r="A150" i="3"/>
  <c r="B150" i="3"/>
  <c r="D150" i="3"/>
  <c r="F150" i="3"/>
  <c r="N150" i="3"/>
  <c r="P150" i="3"/>
  <c r="R150" i="3"/>
  <c r="T150" i="3"/>
  <c r="U150" i="3" a="1"/>
  <c r="U150" i="3" s="1"/>
  <c r="A151" i="3"/>
  <c r="B151" i="3"/>
  <c r="C151" i="3"/>
  <c r="D151" i="3"/>
  <c r="F151" i="3"/>
  <c r="N151" i="3"/>
  <c r="P151" i="3"/>
  <c r="R151" i="3"/>
  <c r="T151" i="3"/>
  <c r="U151" i="3" a="1"/>
  <c r="U151" i="3" s="1"/>
  <c r="A152" i="3"/>
  <c r="B152" i="3"/>
  <c r="C152" i="3"/>
  <c r="D152" i="3"/>
  <c r="F152" i="3"/>
  <c r="N152" i="3"/>
  <c r="P152" i="3"/>
  <c r="R152" i="3"/>
  <c r="T152" i="3"/>
  <c r="U152" i="3" a="1"/>
  <c r="U152" i="3" s="1"/>
  <c r="A153" i="3"/>
  <c r="B153" i="3"/>
  <c r="C153" i="3"/>
  <c r="D153" i="3"/>
  <c r="F153" i="3"/>
  <c r="N153" i="3"/>
  <c r="P153" i="3"/>
  <c r="R153" i="3"/>
  <c r="T153" i="3"/>
  <c r="U153" i="3" a="1"/>
  <c r="U153" i="3" s="1"/>
  <c r="A154" i="3"/>
  <c r="B154" i="3"/>
  <c r="C154" i="3"/>
  <c r="D154" i="3"/>
  <c r="F154" i="3"/>
  <c r="N154" i="3"/>
  <c r="P154" i="3"/>
  <c r="R154" i="3"/>
  <c r="T154" i="3"/>
  <c r="U154" i="3" a="1"/>
  <c r="U154" i="3" s="1"/>
  <c r="A155" i="3"/>
  <c r="B155" i="3"/>
  <c r="C155" i="3"/>
  <c r="D155" i="3"/>
  <c r="F155" i="3"/>
  <c r="N155" i="3"/>
  <c r="P155" i="3"/>
  <c r="R155" i="3"/>
  <c r="T155" i="3"/>
  <c r="U155" i="3" a="1"/>
  <c r="U155" i="3" s="1"/>
  <c r="A156" i="3"/>
  <c r="B156" i="3"/>
  <c r="C156" i="3"/>
  <c r="D156" i="3"/>
  <c r="F156" i="3"/>
  <c r="N156" i="3"/>
  <c r="P156" i="3"/>
  <c r="R156" i="3"/>
  <c r="T156" i="3"/>
  <c r="U156" i="3" a="1"/>
  <c r="U156" i="3" s="1"/>
  <c r="A157" i="3"/>
  <c r="B157" i="3"/>
  <c r="C157" i="3"/>
  <c r="D157" i="3"/>
  <c r="F157" i="3"/>
  <c r="N157" i="3"/>
  <c r="P157" i="3"/>
  <c r="R157" i="3"/>
  <c r="T157" i="3"/>
  <c r="U157" i="3" a="1"/>
  <c r="U157" i="3" s="1"/>
  <c r="A158" i="3"/>
  <c r="B158" i="3"/>
  <c r="D158" i="3"/>
  <c r="F158" i="3"/>
  <c r="N158" i="3"/>
  <c r="P158" i="3"/>
  <c r="R158" i="3"/>
  <c r="T158" i="3"/>
  <c r="U158" i="3" a="1"/>
  <c r="U158" i="3" s="1"/>
  <c r="A159" i="3"/>
  <c r="B159" i="3"/>
  <c r="C159" i="3"/>
  <c r="D159" i="3"/>
  <c r="F159" i="3"/>
  <c r="N159" i="3"/>
  <c r="P159" i="3"/>
  <c r="R159" i="3"/>
  <c r="T159" i="3"/>
  <c r="U159" i="3" a="1"/>
  <c r="U159" i="3" s="1"/>
  <c r="A160" i="3"/>
  <c r="B160" i="3"/>
  <c r="C160" i="3"/>
  <c r="D160" i="3"/>
  <c r="F160" i="3"/>
  <c r="N160" i="3"/>
  <c r="P160" i="3"/>
  <c r="R160" i="3"/>
  <c r="T160" i="3"/>
  <c r="U160" i="3" a="1"/>
  <c r="U160" i="3" s="1"/>
  <c r="A161" i="3"/>
  <c r="B161" i="3"/>
  <c r="C161" i="3"/>
  <c r="D161" i="3"/>
  <c r="F161" i="3"/>
  <c r="N161" i="3"/>
  <c r="P161" i="3"/>
  <c r="R161" i="3"/>
  <c r="T161" i="3"/>
  <c r="U161" i="3" a="1"/>
  <c r="U161" i="3" s="1"/>
  <c r="A162" i="3"/>
  <c r="B162" i="3"/>
  <c r="C162" i="3"/>
  <c r="D162" i="3"/>
  <c r="F162" i="3"/>
  <c r="N162" i="3"/>
  <c r="P162" i="3"/>
  <c r="R162" i="3"/>
  <c r="T162" i="3"/>
  <c r="U162" i="3" a="1"/>
  <c r="U162" i="3" s="1"/>
  <c r="A163" i="3"/>
  <c r="B163" i="3"/>
  <c r="C163" i="3"/>
  <c r="D163" i="3"/>
  <c r="F163" i="3"/>
  <c r="N163" i="3"/>
  <c r="P163" i="3"/>
  <c r="R163" i="3"/>
  <c r="T163" i="3"/>
  <c r="U163" i="3" a="1"/>
  <c r="U163" i="3" s="1"/>
  <c r="A164" i="3"/>
  <c r="B164" i="3"/>
  <c r="C164" i="3"/>
  <c r="D164" i="3"/>
  <c r="F164" i="3"/>
  <c r="N164" i="3"/>
  <c r="P164" i="3"/>
  <c r="R164" i="3"/>
  <c r="T164" i="3"/>
  <c r="U164" i="3" a="1"/>
  <c r="U164" i="3" s="1"/>
  <c r="A165" i="3"/>
  <c r="B165" i="3"/>
  <c r="C165" i="3"/>
  <c r="D165" i="3"/>
  <c r="F165" i="3"/>
  <c r="N165" i="3"/>
  <c r="P165" i="3"/>
  <c r="R165" i="3"/>
  <c r="T165" i="3"/>
  <c r="U165" i="3" a="1"/>
  <c r="U165" i="3" s="1"/>
  <c r="A166" i="3"/>
  <c r="B166" i="3"/>
  <c r="D166" i="3"/>
  <c r="F166" i="3"/>
  <c r="N166" i="3"/>
  <c r="P166" i="3"/>
  <c r="R166" i="3"/>
  <c r="T166" i="3"/>
  <c r="U166" i="3" a="1"/>
  <c r="U166" i="3" s="1"/>
  <c r="A167" i="3"/>
  <c r="B167" i="3"/>
  <c r="C167" i="3"/>
  <c r="D167" i="3"/>
  <c r="F167" i="3"/>
  <c r="N167" i="3"/>
  <c r="P167" i="3"/>
  <c r="R167" i="3"/>
  <c r="T167" i="3"/>
  <c r="U167" i="3" a="1"/>
  <c r="U167" i="3" s="1"/>
  <c r="A168" i="3"/>
  <c r="B168" i="3"/>
  <c r="C168" i="3"/>
  <c r="D168" i="3"/>
  <c r="F168" i="3"/>
  <c r="N168" i="3"/>
  <c r="P168" i="3"/>
  <c r="R168" i="3"/>
  <c r="T168" i="3"/>
  <c r="U168" i="3" a="1"/>
  <c r="U168" i="3" s="1"/>
  <c r="A169" i="3"/>
  <c r="B169" i="3"/>
  <c r="C169" i="3"/>
  <c r="D169" i="3"/>
  <c r="F169" i="3"/>
  <c r="N169" i="3"/>
  <c r="P169" i="3"/>
  <c r="R169" i="3"/>
  <c r="T169" i="3"/>
  <c r="U169" i="3" a="1"/>
  <c r="U169" i="3" s="1"/>
  <c r="A170" i="3"/>
  <c r="B170" i="3"/>
  <c r="C170" i="3"/>
  <c r="D170" i="3"/>
  <c r="F170" i="3"/>
  <c r="N170" i="3"/>
  <c r="P170" i="3"/>
  <c r="R170" i="3"/>
  <c r="T170" i="3"/>
  <c r="U170" i="3" a="1"/>
  <c r="U170" i="3" s="1"/>
  <c r="A171" i="3"/>
  <c r="B171" i="3"/>
  <c r="C171" i="3"/>
  <c r="D171" i="3"/>
  <c r="F171" i="3"/>
  <c r="N171" i="3"/>
  <c r="P171" i="3"/>
  <c r="R171" i="3"/>
  <c r="T171" i="3"/>
  <c r="U171" i="3" a="1"/>
  <c r="U171" i="3" s="1"/>
  <c r="A172" i="3"/>
  <c r="B172" i="3"/>
  <c r="C172" i="3"/>
  <c r="D172" i="3"/>
  <c r="F172" i="3"/>
  <c r="N172" i="3"/>
  <c r="P172" i="3"/>
  <c r="R172" i="3"/>
  <c r="T172" i="3"/>
  <c r="U172" i="3" a="1"/>
  <c r="U172" i="3" s="1"/>
  <c r="A173" i="3"/>
  <c r="B173" i="3"/>
  <c r="C173" i="3"/>
  <c r="D173" i="3"/>
  <c r="F173" i="3"/>
  <c r="N173" i="3"/>
  <c r="P173" i="3"/>
  <c r="R173" i="3"/>
  <c r="T173" i="3"/>
  <c r="U173" i="3" a="1"/>
  <c r="U173" i="3" s="1"/>
  <c r="A174" i="3"/>
  <c r="B174" i="3"/>
  <c r="D174" i="3"/>
  <c r="F174" i="3"/>
  <c r="N174" i="3"/>
  <c r="P174" i="3"/>
  <c r="Q174" i="17" s="1"/>
  <c r="R174" i="3"/>
  <c r="T174" i="3"/>
  <c r="U174" i="3" a="1"/>
  <c r="U174" i="3" s="1"/>
  <c r="A175" i="3"/>
  <c r="B175" i="3"/>
  <c r="C175" i="3"/>
  <c r="D175" i="3"/>
  <c r="F175" i="3"/>
  <c r="N175" i="3"/>
  <c r="P175" i="3"/>
  <c r="R175" i="3"/>
  <c r="T175" i="3"/>
  <c r="U175" i="3" a="1"/>
  <c r="U175" i="3" s="1"/>
  <c r="A176" i="3"/>
  <c r="B176" i="3"/>
  <c r="C176" i="3"/>
  <c r="D176" i="3"/>
  <c r="F176" i="3"/>
  <c r="N176" i="3"/>
  <c r="P176" i="3"/>
  <c r="R176" i="3"/>
  <c r="T176" i="3"/>
  <c r="U176" i="3" a="1"/>
  <c r="U176" i="3" s="1"/>
  <c r="A177" i="3"/>
  <c r="B177" i="3"/>
  <c r="C177" i="3"/>
  <c r="D177" i="3"/>
  <c r="F177" i="3"/>
  <c r="N177" i="3"/>
  <c r="P177" i="3"/>
  <c r="R177" i="3"/>
  <c r="T177" i="3"/>
  <c r="U177" i="3" a="1"/>
  <c r="U177" i="3" s="1"/>
  <c r="A178" i="3"/>
  <c r="B178" i="3"/>
  <c r="C178" i="3"/>
  <c r="D178" i="3"/>
  <c r="F178" i="3"/>
  <c r="N178" i="3"/>
  <c r="P178" i="3"/>
  <c r="R178" i="3"/>
  <c r="T178" i="3"/>
  <c r="U178" i="3" a="1"/>
  <c r="U178" i="3" s="1"/>
  <c r="A179" i="3"/>
  <c r="B179" i="3"/>
  <c r="C179" i="3"/>
  <c r="D179" i="3"/>
  <c r="F179" i="3"/>
  <c r="N179" i="3"/>
  <c r="P179" i="3"/>
  <c r="R179" i="3"/>
  <c r="T179" i="3"/>
  <c r="U179" i="3" a="1"/>
  <c r="U179" i="3" s="1"/>
  <c r="A180" i="3"/>
  <c r="B180" i="3"/>
  <c r="C180" i="3"/>
  <c r="D180" i="3"/>
  <c r="F180" i="3"/>
  <c r="N180" i="3"/>
  <c r="P180" i="3"/>
  <c r="R180" i="3"/>
  <c r="T180" i="3"/>
  <c r="U180" i="3" a="1"/>
  <c r="U180" i="3" s="1"/>
  <c r="A181" i="3"/>
  <c r="B181" i="3"/>
  <c r="C181" i="3"/>
  <c r="D181" i="3"/>
  <c r="F181" i="3"/>
  <c r="N181" i="3"/>
  <c r="P181" i="3"/>
  <c r="R181" i="3"/>
  <c r="T181" i="3"/>
  <c r="U181" i="3" a="1"/>
  <c r="U181" i="3" s="1"/>
  <c r="A182" i="3"/>
  <c r="B182" i="3"/>
  <c r="D182" i="3"/>
  <c r="F182" i="3"/>
  <c r="N182" i="3"/>
  <c r="P182" i="3"/>
  <c r="R182" i="3"/>
  <c r="T182" i="3"/>
  <c r="U182" i="3" a="1"/>
  <c r="U182" i="3" s="1"/>
  <c r="A183" i="3"/>
  <c r="B183" i="3"/>
  <c r="C183" i="3"/>
  <c r="D183" i="3"/>
  <c r="F183" i="3"/>
  <c r="N183" i="3"/>
  <c r="P183" i="3"/>
  <c r="R183" i="3"/>
  <c r="T183" i="3"/>
  <c r="U183" i="3" a="1"/>
  <c r="U183" i="3" s="1"/>
  <c r="A184" i="3"/>
  <c r="B184" i="3"/>
  <c r="C184" i="3"/>
  <c r="D184" i="3"/>
  <c r="F184" i="3"/>
  <c r="N184" i="3"/>
  <c r="P184" i="3"/>
  <c r="R184" i="3"/>
  <c r="T184" i="3"/>
  <c r="U184" i="3" a="1"/>
  <c r="U184" i="3" s="1"/>
  <c r="A185" i="3"/>
  <c r="B185" i="3"/>
  <c r="C185" i="3"/>
  <c r="D185" i="3"/>
  <c r="F185" i="3"/>
  <c r="N185" i="3"/>
  <c r="P185" i="3"/>
  <c r="R185" i="3"/>
  <c r="T185" i="3"/>
  <c r="U185" i="3" a="1"/>
  <c r="U185" i="3" s="1"/>
  <c r="A186" i="3"/>
  <c r="B186" i="3"/>
  <c r="C186" i="3"/>
  <c r="D186" i="3"/>
  <c r="F186" i="3"/>
  <c r="N186" i="3"/>
  <c r="P186" i="3"/>
  <c r="R186" i="3"/>
  <c r="T186" i="3"/>
  <c r="U186" i="3" a="1"/>
  <c r="U186" i="3" s="1"/>
  <c r="A187" i="3"/>
  <c r="B187" i="3"/>
  <c r="C187" i="3"/>
  <c r="D187" i="3"/>
  <c r="F187" i="3"/>
  <c r="N187" i="3"/>
  <c r="P187" i="3"/>
  <c r="R187" i="3"/>
  <c r="T187" i="3"/>
  <c r="U187" i="3" a="1"/>
  <c r="U187" i="3" s="1"/>
  <c r="A188" i="3"/>
  <c r="B188" i="3"/>
  <c r="C188" i="3"/>
  <c r="D188" i="3"/>
  <c r="F188" i="3"/>
  <c r="N188" i="3"/>
  <c r="P188" i="3"/>
  <c r="R188" i="3"/>
  <c r="T188" i="3"/>
  <c r="U188" i="3" a="1"/>
  <c r="U188" i="3" s="1"/>
  <c r="A189" i="3"/>
  <c r="B189" i="3"/>
  <c r="C189" i="3"/>
  <c r="D189" i="3"/>
  <c r="F189" i="3"/>
  <c r="N189" i="3"/>
  <c r="P189" i="3"/>
  <c r="R189" i="3"/>
  <c r="T189" i="3"/>
  <c r="U189" i="3" a="1"/>
  <c r="U189" i="3" s="1"/>
  <c r="A190" i="3"/>
  <c r="B190" i="3"/>
  <c r="D190" i="3"/>
  <c r="F190" i="3"/>
  <c r="N190" i="3"/>
  <c r="P190" i="3"/>
  <c r="R190" i="3"/>
  <c r="T190" i="3"/>
  <c r="U190" i="3" a="1"/>
  <c r="U190" i="3" s="1"/>
  <c r="A191" i="3"/>
  <c r="B191" i="3"/>
  <c r="C191" i="3"/>
  <c r="D191" i="3"/>
  <c r="F191" i="3"/>
  <c r="N191" i="3"/>
  <c r="P191" i="3"/>
  <c r="R191" i="3"/>
  <c r="T191" i="3"/>
  <c r="U191" i="3" a="1"/>
  <c r="U191" i="3" s="1"/>
  <c r="A192" i="3"/>
  <c r="B192" i="3"/>
  <c r="C192" i="3"/>
  <c r="D192" i="3"/>
  <c r="F192" i="3"/>
  <c r="N192" i="3"/>
  <c r="P192" i="3"/>
  <c r="R192" i="3"/>
  <c r="T192" i="3"/>
  <c r="U192" i="3" a="1"/>
  <c r="U192" i="3" s="1"/>
  <c r="A193" i="3"/>
  <c r="B193" i="3"/>
  <c r="C193" i="3"/>
  <c r="D193" i="3"/>
  <c r="F193" i="3"/>
  <c r="N193" i="3"/>
  <c r="P193" i="3"/>
  <c r="R193" i="3"/>
  <c r="T193" i="3"/>
  <c r="U193" i="3" a="1"/>
  <c r="U193" i="3" s="1"/>
  <c r="A194" i="3"/>
  <c r="B194" i="3"/>
  <c r="C194" i="3"/>
  <c r="D194" i="3"/>
  <c r="F194" i="3"/>
  <c r="N194" i="3"/>
  <c r="P194" i="3"/>
  <c r="R194" i="3"/>
  <c r="T194" i="3"/>
  <c r="U194" i="3" a="1"/>
  <c r="U194" i="3" s="1"/>
  <c r="C6" i="11"/>
  <c r="C7" i="9"/>
  <c r="C8" i="14"/>
  <c r="C9" i="9"/>
  <c r="C10" i="8"/>
  <c r="C11" i="12"/>
  <c r="O146" i="17" l="1"/>
  <c r="Q186" i="17"/>
  <c r="O186" i="17"/>
  <c r="O182" i="17"/>
  <c r="C166" i="13"/>
  <c r="C182" i="4"/>
  <c r="C198" i="8"/>
  <c r="C150" i="3"/>
  <c r="C166" i="4"/>
  <c r="C198" i="11"/>
  <c r="C166" i="3"/>
  <c r="C182" i="3"/>
  <c r="C22" i="8"/>
  <c r="C38" i="11"/>
  <c r="C166" i="11"/>
  <c r="C22" i="3"/>
  <c r="C70" i="9"/>
  <c r="C54" i="9"/>
  <c r="C198" i="9"/>
  <c r="C38" i="3"/>
  <c r="C86" i="4"/>
  <c r="C22" i="7"/>
  <c r="C38" i="7"/>
  <c r="C54" i="7"/>
  <c r="C70" i="7"/>
  <c r="C86" i="7"/>
  <c r="C102" i="7"/>
  <c r="C118" i="7"/>
  <c r="C134" i="7"/>
  <c r="C150" i="7"/>
  <c r="C166" i="7"/>
  <c r="C182" i="7"/>
  <c r="C198" i="7"/>
  <c r="C182" i="12"/>
  <c r="C118" i="4"/>
  <c r="C86" i="3"/>
  <c r="C22" i="12"/>
  <c r="C54" i="4"/>
  <c r="C54" i="10"/>
  <c r="C150" i="12"/>
  <c r="C38" i="4"/>
  <c r="C86" i="8"/>
  <c r="C182" i="10"/>
  <c r="Q42" i="17"/>
  <c r="Q43" i="17"/>
  <c r="Q47" i="17"/>
  <c r="Q79" i="17"/>
  <c r="C134" i="3"/>
  <c r="C198" i="3"/>
  <c r="C70" i="4"/>
  <c r="C198" i="10"/>
  <c r="C182" i="11"/>
  <c r="C166" i="12"/>
  <c r="C150" i="13"/>
  <c r="C196" i="14"/>
  <c r="C204" i="14"/>
  <c r="C182" i="15"/>
  <c r="C188" i="6"/>
  <c r="C163" i="6"/>
  <c r="C132" i="6"/>
  <c r="C60" i="6"/>
  <c r="C118" i="15"/>
  <c r="C134" i="13"/>
  <c r="C118" i="14"/>
  <c r="C102" i="15"/>
  <c r="C182" i="9"/>
  <c r="C166" i="10"/>
  <c r="C150" i="11"/>
  <c r="C134" i="12"/>
  <c r="C118" i="13"/>
  <c r="C102" i="14"/>
  <c r="C54" i="6"/>
  <c r="C38" i="6"/>
  <c r="C86" i="6"/>
  <c r="C150" i="10"/>
  <c r="C134" i="11"/>
  <c r="C118" i="12"/>
  <c r="C102" i="13"/>
  <c r="C86" i="14"/>
  <c r="C70" i="6"/>
  <c r="C166" i="8"/>
  <c r="C150" i="9"/>
  <c r="C134" i="10"/>
  <c r="C118" i="11"/>
  <c r="C102" i="12"/>
  <c r="C86" i="13"/>
  <c r="C70" i="14"/>
  <c r="C164" i="14"/>
  <c r="C54" i="15"/>
  <c r="C166" i="9"/>
  <c r="C150" i="8"/>
  <c r="C134" i="9"/>
  <c r="C118" i="10"/>
  <c r="C102" i="11"/>
  <c r="C86" i="12"/>
  <c r="C70" i="13"/>
  <c r="C54" i="14"/>
  <c r="C156" i="14"/>
  <c r="C38" i="15"/>
  <c r="C134" i="8"/>
  <c r="C118" i="9"/>
  <c r="C102" i="10"/>
  <c r="C86" i="11"/>
  <c r="C70" i="12"/>
  <c r="C54" i="13"/>
  <c r="C38" i="14"/>
  <c r="C148" i="14"/>
  <c r="C52" i="15"/>
  <c r="C200" i="15"/>
  <c r="C102" i="6"/>
  <c r="C22" i="6"/>
  <c r="C102" i="9"/>
  <c r="C86" i="10"/>
  <c r="C70" i="11"/>
  <c r="C54" i="12"/>
  <c r="C38" i="13"/>
  <c r="C22" i="14"/>
  <c r="C180" i="6"/>
  <c r="C198" i="6"/>
  <c r="C182" i="8"/>
  <c r="C198" i="4"/>
  <c r="C102" i="8"/>
  <c r="C86" i="9"/>
  <c r="C70" i="10"/>
  <c r="C54" i="11"/>
  <c r="C38" i="12"/>
  <c r="C22" i="13"/>
  <c r="C132" i="14"/>
  <c r="C198" i="14"/>
  <c r="C36" i="15"/>
  <c r="C184" i="15"/>
  <c r="C195" i="6"/>
  <c r="C182" i="6"/>
  <c r="C22" i="11"/>
  <c r="C134" i="6"/>
  <c r="C54" i="3"/>
  <c r="C150" i="4"/>
  <c r="C38" i="9"/>
  <c r="C22" i="10"/>
  <c r="C156" i="15"/>
  <c r="C187" i="6"/>
  <c r="C38" i="10"/>
  <c r="C70" i="3"/>
  <c r="C134" i="4"/>
  <c r="C198" i="13"/>
  <c r="C102" i="3"/>
  <c r="C198" i="15"/>
  <c r="C118" i="6"/>
  <c r="C182" i="14"/>
  <c r="C166" i="15"/>
  <c r="C150" i="6"/>
  <c r="C166" i="14"/>
  <c r="C150" i="15"/>
  <c r="C134" i="15"/>
  <c r="C22" i="15"/>
  <c r="C14" i="10"/>
  <c r="C30" i="10"/>
  <c r="C46" i="10"/>
  <c r="C62" i="10"/>
  <c r="C78" i="10"/>
  <c r="C94" i="10"/>
  <c r="C110" i="10"/>
  <c r="C126" i="10"/>
  <c r="C142" i="10"/>
  <c r="C158" i="10"/>
  <c r="C174" i="10"/>
  <c r="C190" i="10"/>
  <c r="C14" i="13"/>
  <c r="C30" i="13"/>
  <c r="C46" i="13"/>
  <c r="C62" i="13"/>
  <c r="C78" i="13"/>
  <c r="C94" i="13"/>
  <c r="C110" i="13"/>
  <c r="C126" i="13"/>
  <c r="C142" i="13"/>
  <c r="C158" i="13"/>
  <c r="C174" i="13"/>
  <c r="C190" i="13"/>
  <c r="C14" i="4"/>
  <c r="C30" i="4"/>
  <c r="C46" i="4"/>
  <c r="C62" i="4"/>
  <c r="C78" i="4"/>
  <c r="C94" i="4"/>
  <c r="C110" i="4"/>
  <c r="C126" i="4"/>
  <c r="C142" i="4"/>
  <c r="C158" i="4"/>
  <c r="C174" i="4"/>
  <c r="C190" i="4"/>
  <c r="C14" i="9"/>
  <c r="C30" i="9"/>
  <c r="C46" i="9"/>
  <c r="C62" i="9"/>
  <c r="C78" i="9"/>
  <c r="C94" i="9"/>
  <c r="C110" i="9"/>
  <c r="C126" i="9"/>
  <c r="C142" i="9"/>
  <c r="C158" i="9"/>
  <c r="C174" i="9"/>
  <c r="C190" i="9"/>
  <c r="C190" i="6"/>
  <c r="C174" i="6"/>
  <c r="C158" i="6"/>
  <c r="C142" i="6"/>
  <c r="C126" i="6"/>
  <c r="C110" i="6"/>
  <c r="C94" i="6"/>
  <c r="C14" i="12"/>
  <c r="C30" i="12"/>
  <c r="C46" i="12"/>
  <c r="C62" i="12"/>
  <c r="C78" i="12"/>
  <c r="C94" i="12"/>
  <c r="C110" i="12"/>
  <c r="C126" i="12"/>
  <c r="C142" i="12"/>
  <c r="C158" i="12"/>
  <c r="C174" i="12"/>
  <c r="C190" i="12"/>
  <c r="C78" i="6"/>
  <c r="C62" i="6"/>
  <c r="C46" i="6"/>
  <c r="C30" i="6"/>
  <c r="C14" i="6"/>
  <c r="C190" i="3"/>
  <c r="C158" i="3"/>
  <c r="C142" i="3"/>
  <c r="C126" i="3"/>
  <c r="C110" i="3"/>
  <c r="C94" i="3"/>
  <c r="C78" i="3"/>
  <c r="C62" i="3"/>
  <c r="C46" i="3"/>
  <c r="C30" i="3"/>
  <c r="C14" i="3"/>
  <c r="C14" i="15"/>
  <c r="C30" i="15"/>
  <c r="C46" i="15"/>
  <c r="C62" i="15"/>
  <c r="C78" i="15"/>
  <c r="C94" i="15"/>
  <c r="C110" i="15"/>
  <c r="C126" i="15"/>
  <c r="C142" i="15"/>
  <c r="C158" i="15"/>
  <c r="C174" i="15"/>
  <c r="C190" i="15"/>
  <c r="C174" i="3"/>
  <c r="C14" i="8"/>
  <c r="C30" i="8"/>
  <c r="C46" i="8"/>
  <c r="C62" i="8"/>
  <c r="C78" i="8"/>
  <c r="C94" i="8"/>
  <c r="C110" i="8"/>
  <c r="C126" i="8"/>
  <c r="C142" i="8"/>
  <c r="C158" i="8"/>
  <c r="C174" i="8"/>
  <c r="C190" i="8"/>
  <c r="C14" i="11"/>
  <c r="C30" i="11"/>
  <c r="C46" i="11"/>
  <c r="C62" i="11"/>
  <c r="C78" i="11"/>
  <c r="C94" i="11"/>
  <c r="C110" i="11"/>
  <c r="C126" i="11"/>
  <c r="C142" i="11"/>
  <c r="C158" i="11"/>
  <c r="C174" i="11"/>
  <c r="C190" i="11"/>
  <c r="T146" i="17"/>
  <c r="T98" i="17"/>
  <c r="T159" i="17"/>
  <c r="T43" i="17"/>
  <c r="T35" i="17"/>
  <c r="T188" i="17"/>
  <c r="T180" i="17"/>
  <c r="T168" i="17"/>
  <c r="T36" i="17"/>
  <c r="T185" i="17"/>
  <c r="T29" i="17"/>
  <c r="O147" i="17"/>
  <c r="Q188" i="17"/>
  <c r="Q36" i="17"/>
  <c r="O164" i="17"/>
  <c r="Q37" i="17"/>
  <c r="Q29" i="17"/>
  <c r="Q25" i="17"/>
  <c r="C8" i="7"/>
  <c r="C11" i="7"/>
  <c r="Q71" i="17"/>
  <c r="O119" i="17"/>
  <c r="Q128" i="17"/>
  <c r="O128" i="17"/>
  <c r="T174" i="17"/>
  <c r="T158" i="17"/>
  <c r="O172" i="17"/>
  <c r="C10" i="10"/>
  <c r="C6" i="14"/>
  <c r="C9" i="8"/>
  <c r="C9" i="13"/>
  <c r="C6" i="10"/>
  <c r="C7" i="13"/>
  <c r="C6" i="7"/>
  <c r="C7" i="4"/>
  <c r="C8" i="12"/>
  <c r="C9" i="4"/>
  <c r="C9" i="15"/>
  <c r="C7" i="15"/>
  <c r="C8" i="9"/>
  <c r="C10" i="12"/>
  <c r="C7" i="8"/>
  <c r="C6" i="12"/>
  <c r="C9" i="11"/>
  <c r="C10" i="14"/>
  <c r="C7" i="11"/>
  <c r="Q67" i="17"/>
  <c r="Q120" i="17"/>
  <c r="C8" i="4"/>
  <c r="C10" i="7"/>
  <c r="C6" i="9"/>
  <c r="C7" i="10"/>
  <c r="C9" i="10"/>
  <c r="C8" i="13"/>
  <c r="C11" i="13"/>
  <c r="C8" i="15"/>
  <c r="C11" i="15"/>
  <c r="O120" i="17"/>
  <c r="C11" i="4"/>
  <c r="C8" i="8"/>
  <c r="C10" i="9"/>
  <c r="C8" i="11"/>
  <c r="C11" i="11"/>
  <c r="C7" i="14"/>
  <c r="C9" i="14"/>
  <c r="T145" i="17"/>
  <c r="C11" i="9"/>
  <c r="Q157" i="17"/>
  <c r="Q145" i="17"/>
  <c r="C6" i="4"/>
  <c r="C7" i="7"/>
  <c r="C11" i="8"/>
  <c r="C7" i="12"/>
  <c r="C9" i="12"/>
  <c r="C6" i="13"/>
  <c r="C10" i="13"/>
  <c r="C6" i="15"/>
  <c r="C10" i="15"/>
  <c r="C10" i="4"/>
  <c r="C9" i="7"/>
  <c r="C6" i="8"/>
  <c r="C8" i="10"/>
  <c r="C11" i="10"/>
  <c r="C10" i="11"/>
  <c r="T30" i="17"/>
  <c r="C11" i="14"/>
  <c r="T46" i="17"/>
  <c r="T127" i="17"/>
  <c r="Q162" i="17"/>
  <c r="T133" i="17"/>
  <c r="O133" i="17"/>
  <c r="Q180" i="17"/>
  <c r="T119" i="17"/>
  <c r="T144" i="17"/>
  <c r="T37" i="17"/>
  <c r="T148" i="17"/>
  <c r="Q175" i="17"/>
  <c r="Q65" i="17"/>
  <c r="Q33" i="17"/>
  <c r="Q158" i="17"/>
  <c r="Q134" i="17"/>
  <c r="Q124" i="17"/>
  <c r="Q137" i="17"/>
  <c r="Q119" i="17"/>
  <c r="Q135" i="17"/>
  <c r="Q117" i="17"/>
  <c r="Q27" i="17"/>
  <c r="Q62" i="17"/>
  <c r="O105" i="17"/>
  <c r="O174" i="17"/>
  <c r="O139" i="17"/>
  <c r="O79" i="17"/>
  <c r="O170" i="17"/>
  <c r="O152" i="17"/>
  <c r="O116" i="17"/>
  <c r="O140" i="17"/>
  <c r="O95" i="17"/>
  <c r="O73" i="17"/>
  <c r="T203" i="17"/>
  <c r="Q203" i="17"/>
  <c r="H203" i="17"/>
  <c r="O203" i="17"/>
  <c r="T204" i="17"/>
  <c r="H204" i="17"/>
  <c r="O204" i="17"/>
  <c r="Q204" i="17"/>
  <c r="T205" i="17"/>
  <c r="H205" i="17"/>
  <c r="Q205" i="17"/>
  <c r="O205" i="17"/>
  <c r="T202" i="17"/>
  <c r="Q202" i="17"/>
  <c r="H202" i="17"/>
  <c r="O202" i="17"/>
  <c r="T165" i="17"/>
  <c r="Q165" i="17"/>
  <c r="O84" i="17"/>
  <c r="H61" i="17"/>
  <c r="O61" i="17"/>
  <c r="H192" i="17"/>
  <c r="T80" i="17"/>
  <c r="H80" i="17"/>
  <c r="O181" i="17"/>
  <c r="T187" i="17"/>
  <c r="T129" i="17"/>
  <c r="H120" i="17"/>
  <c r="O98" i="17"/>
  <c r="T150" i="17"/>
  <c r="T149" i="17"/>
  <c r="T131" i="17"/>
  <c r="T117" i="17"/>
  <c r="T44" i="17"/>
  <c r="Q187" i="17"/>
  <c r="T171" i="17"/>
  <c r="T151" i="17"/>
  <c r="T138" i="17"/>
  <c r="Q129" i="17"/>
  <c r="Q150" i="17"/>
  <c r="Q149" i="17"/>
  <c r="H146" i="17"/>
  <c r="T142" i="17"/>
  <c r="Q131" i="17"/>
  <c r="O129" i="17"/>
  <c r="H191" i="17"/>
  <c r="O187" i="17"/>
  <c r="H181" i="17"/>
  <c r="O171" i="17"/>
  <c r="H157" i="17"/>
  <c r="T152" i="17"/>
  <c r="O151" i="17"/>
  <c r="H147" i="17"/>
  <c r="Q143" i="17"/>
  <c r="Q139" i="17"/>
  <c r="Q138" i="17"/>
  <c r="Q130" i="17"/>
  <c r="O117" i="17"/>
  <c r="T67" i="17"/>
  <c r="O149" i="17"/>
  <c r="O131" i="17"/>
  <c r="O113" i="17"/>
  <c r="Q152" i="17"/>
  <c r="O114" i="17"/>
  <c r="Q34" i="17"/>
  <c r="T166" i="17"/>
  <c r="O85" i="17"/>
  <c r="T47" i="17"/>
  <c r="Q153" i="17"/>
  <c r="Q46" i="17"/>
  <c r="H188" i="17"/>
  <c r="O163" i="17"/>
  <c r="T140" i="17"/>
  <c r="Q133" i="17"/>
  <c r="O65" i="17"/>
  <c r="H151" i="17"/>
  <c r="H150" i="17"/>
  <c r="H142" i="17"/>
  <c r="H138" i="17"/>
  <c r="H129" i="17"/>
  <c r="O46" i="17"/>
  <c r="Q35" i="17"/>
  <c r="H183" i="17"/>
  <c r="H171" i="17"/>
  <c r="T157" i="17"/>
  <c r="H149" i="17"/>
  <c r="T147" i="17"/>
  <c r="H143" i="17"/>
  <c r="T181" i="17"/>
  <c r="T39" i="17"/>
  <c r="O108" i="17"/>
  <c r="O68" i="17"/>
  <c r="Q68" i="17"/>
  <c r="Q94" i="17"/>
  <c r="H94" i="17"/>
  <c r="H60" i="17"/>
  <c r="O60" i="17"/>
  <c r="H48" i="17"/>
  <c r="H53" i="17"/>
  <c r="O53" i="17"/>
  <c r="T53" i="17"/>
  <c r="H75" i="17"/>
  <c r="H107" i="17"/>
  <c r="Q107" i="17"/>
  <c r="T107" i="17"/>
  <c r="H49" i="17"/>
  <c r="T49" i="17"/>
  <c r="H88" i="17"/>
  <c r="H78" i="17"/>
  <c r="H59" i="17"/>
  <c r="O59" i="17"/>
  <c r="Q59" i="17"/>
  <c r="T59" i="17"/>
  <c r="O102" i="17"/>
  <c r="Q102" i="17"/>
  <c r="T102" i="17"/>
  <c r="H102" i="17"/>
  <c r="H189" i="17"/>
  <c r="H52" i="17"/>
  <c r="O52" i="17"/>
  <c r="Q185" i="17"/>
  <c r="O180" i="17"/>
  <c r="T163" i="17"/>
  <c r="O145" i="17"/>
  <c r="T24" i="17"/>
  <c r="Q184" i="17"/>
  <c r="H172" i="17"/>
  <c r="H170" i="17"/>
  <c r="T167" i="17"/>
  <c r="O165" i="17"/>
  <c r="T120" i="17"/>
  <c r="H77" i="17"/>
  <c r="T45" i="17"/>
  <c r="Q24" i="17"/>
  <c r="H190" i="17"/>
  <c r="O185" i="17"/>
  <c r="H176" i="17"/>
  <c r="Q167" i="17"/>
  <c r="Q163" i="17"/>
  <c r="T162" i="17"/>
  <c r="H154" i="17"/>
  <c r="H137" i="17"/>
  <c r="T121" i="17"/>
  <c r="H118" i="17"/>
  <c r="H96" i="17"/>
  <c r="Q45" i="17"/>
  <c r="O184" i="17"/>
  <c r="T135" i="17"/>
  <c r="T124" i="17"/>
  <c r="T155" i="17"/>
  <c r="T172" i="17"/>
  <c r="O162" i="17"/>
  <c r="Q155" i="17"/>
  <c r="O135" i="17"/>
  <c r="Q123" i="17"/>
  <c r="O110" i="17"/>
  <c r="T176" i="17"/>
  <c r="T154" i="17"/>
  <c r="T125" i="17"/>
  <c r="T118" i="17"/>
  <c r="T26" i="17"/>
  <c r="H184" i="17"/>
  <c r="Q172" i="17"/>
  <c r="H165" i="17"/>
  <c r="O155" i="17"/>
  <c r="O124" i="17"/>
  <c r="O123" i="17"/>
  <c r="O109" i="17"/>
  <c r="T61" i="17"/>
  <c r="T27" i="17"/>
  <c r="Q26" i="17"/>
  <c r="Q176" i="17"/>
  <c r="Q154" i="17"/>
  <c r="Q125" i="17"/>
  <c r="Q118" i="17"/>
  <c r="O101" i="17"/>
  <c r="T137" i="17"/>
  <c r="O176" i="17"/>
  <c r="T170" i="17"/>
  <c r="H162" i="17"/>
  <c r="O154" i="17"/>
  <c r="O118" i="17"/>
  <c r="O77" i="17"/>
  <c r="O71" i="17"/>
  <c r="T51" i="17"/>
  <c r="T182" i="17"/>
  <c r="T178" i="17"/>
  <c r="H173" i="17"/>
  <c r="T141" i="17"/>
  <c r="Q140" i="17"/>
  <c r="O138" i="17"/>
  <c r="H134" i="17"/>
  <c r="O127" i="17"/>
  <c r="Q116" i="17"/>
  <c r="Q95" i="17"/>
  <c r="O93" i="17"/>
  <c r="Q51" i="17"/>
  <c r="T33" i="17"/>
  <c r="O178" i="17"/>
  <c r="O141" i="17"/>
  <c r="H135" i="17"/>
  <c r="Q84" i="17"/>
  <c r="T57" i="17"/>
  <c r="O51" i="17"/>
  <c r="H201" i="17"/>
  <c r="O201" i="17"/>
  <c r="Q201" i="17"/>
  <c r="T201" i="17"/>
  <c r="O198" i="17"/>
  <c r="H198" i="17"/>
  <c r="Q198" i="17"/>
  <c r="T198" i="17"/>
  <c r="O195" i="17"/>
  <c r="Q195" i="17"/>
  <c r="H195" i="17"/>
  <c r="T195" i="17"/>
  <c r="O199" i="17"/>
  <c r="Q199" i="17"/>
  <c r="T199" i="17"/>
  <c r="H199" i="17"/>
  <c r="O196" i="17"/>
  <c r="Q196" i="17"/>
  <c r="H196" i="17"/>
  <c r="T196" i="17"/>
  <c r="H193" i="17"/>
  <c r="O193" i="17"/>
  <c r="Q193" i="17"/>
  <c r="T193" i="17"/>
  <c r="H200" i="17"/>
  <c r="O200" i="17"/>
  <c r="Q200" i="17"/>
  <c r="T200" i="17"/>
  <c r="H197" i="17"/>
  <c r="O197" i="17"/>
  <c r="Q197" i="17"/>
  <c r="T197" i="17"/>
  <c r="H194" i="17"/>
  <c r="O194" i="17"/>
  <c r="Q194" i="17"/>
  <c r="T194" i="17"/>
  <c r="Q181" i="17"/>
  <c r="H178" i="17"/>
  <c r="O175" i="17"/>
  <c r="Q168" i="17"/>
  <c r="T177" i="17"/>
  <c r="O168" i="17"/>
  <c r="T192" i="17"/>
  <c r="T191" i="17"/>
  <c r="T190" i="17"/>
  <c r="T189" i="17"/>
  <c r="Q182" i="17"/>
  <c r="H179" i="17"/>
  <c r="T183" i="17"/>
  <c r="Q177" i="17"/>
  <c r="T173" i="17"/>
  <c r="Q192" i="17"/>
  <c r="Q191" i="17"/>
  <c r="Q190" i="17"/>
  <c r="Q189" i="17"/>
  <c r="Q183" i="17"/>
  <c r="O177" i="17"/>
  <c r="Q173" i="17"/>
  <c r="Q166" i="17"/>
  <c r="O188" i="17"/>
  <c r="T184" i="17"/>
  <c r="Q178" i="17"/>
  <c r="H175" i="17"/>
  <c r="Q170" i="17"/>
  <c r="T164" i="17"/>
  <c r="H164" i="17"/>
  <c r="Q164" i="17"/>
  <c r="O192" i="17"/>
  <c r="O191" i="17"/>
  <c r="O190" i="17"/>
  <c r="O189" i="17"/>
  <c r="H186" i="17"/>
  <c r="O183" i="17"/>
  <c r="T179" i="17"/>
  <c r="O173" i="17"/>
  <c r="H160" i="17"/>
  <c r="O160" i="17"/>
  <c r="Q160" i="17"/>
  <c r="T160" i="17"/>
  <c r="Q179" i="17"/>
  <c r="T169" i="17"/>
  <c r="O179" i="17"/>
  <c r="T175" i="17"/>
  <c r="Q171" i="17"/>
  <c r="Q169" i="17"/>
  <c r="O167" i="17"/>
  <c r="Q136" i="17"/>
  <c r="H136" i="17"/>
  <c r="O136" i="17"/>
  <c r="T136" i="17"/>
  <c r="T186" i="17"/>
  <c r="O169" i="17"/>
  <c r="O166" i="17"/>
  <c r="H161" i="17"/>
  <c r="O158" i="17"/>
  <c r="Q148" i="17"/>
  <c r="Q144" i="17"/>
  <c r="H139" i="17"/>
  <c r="Q159" i="17"/>
  <c r="H156" i="17"/>
  <c r="O153" i="17"/>
  <c r="Q141" i="17"/>
  <c r="O148" i="17"/>
  <c r="O144" i="17"/>
  <c r="O159" i="17"/>
  <c r="O132" i="17"/>
  <c r="T132" i="17"/>
  <c r="T130" i="17"/>
  <c r="O130" i="17"/>
  <c r="H122" i="17"/>
  <c r="O122" i="17"/>
  <c r="Q122" i="17"/>
  <c r="T122" i="17"/>
  <c r="T161" i="17"/>
  <c r="H152" i="17"/>
  <c r="H140" i="17"/>
  <c r="T139" i="17"/>
  <c r="T134" i="17"/>
  <c r="T156" i="17"/>
  <c r="Q142" i="17"/>
  <c r="H126" i="17"/>
  <c r="O126" i="17"/>
  <c r="Q126" i="17"/>
  <c r="T126" i="17"/>
  <c r="Q161" i="17"/>
  <c r="Q156" i="17"/>
  <c r="H153" i="17"/>
  <c r="O150" i="17"/>
  <c r="O142" i="17"/>
  <c r="O134" i="17"/>
  <c r="O161" i="17"/>
  <c r="Q151" i="17"/>
  <c r="H148" i="17"/>
  <c r="Q146" i="17"/>
  <c r="H144" i="17"/>
  <c r="T143" i="17"/>
  <c r="H159" i="17"/>
  <c r="O156" i="17"/>
  <c r="H141" i="17"/>
  <c r="Q132" i="17"/>
  <c r="Q112" i="17"/>
  <c r="T112" i="17"/>
  <c r="H112" i="17"/>
  <c r="O112" i="17"/>
  <c r="O157" i="17"/>
  <c r="T153" i="17"/>
  <c r="Q147" i="17"/>
  <c r="O143" i="17"/>
  <c r="O137" i="17"/>
  <c r="Q121" i="17"/>
  <c r="H116" i="17"/>
  <c r="T115" i="17"/>
  <c r="H100" i="17"/>
  <c r="O100" i="17"/>
  <c r="Q100" i="17"/>
  <c r="T100" i="17"/>
  <c r="O91" i="17"/>
  <c r="Q91" i="17"/>
  <c r="T91" i="17"/>
  <c r="H91" i="17"/>
  <c r="O72" i="17"/>
  <c r="Q72" i="17"/>
  <c r="T72" i="17"/>
  <c r="H72" i="17"/>
  <c r="H128" i="17"/>
  <c r="O125" i="17"/>
  <c r="H123" i="17"/>
  <c r="Q114" i="17"/>
  <c r="T114" i="17"/>
  <c r="Q109" i="17"/>
  <c r="T109" i="17"/>
  <c r="H109" i="17"/>
  <c r="O121" i="17"/>
  <c r="O115" i="17"/>
  <c r="H105" i="17"/>
  <c r="Q105" i="17"/>
  <c r="T105" i="17"/>
  <c r="H104" i="17"/>
  <c r="O104" i="17"/>
  <c r="Q104" i="17"/>
  <c r="T104" i="17"/>
  <c r="O103" i="17"/>
  <c r="Q103" i="17"/>
  <c r="T103" i="17"/>
  <c r="Q127" i="17"/>
  <c r="H124" i="17"/>
  <c r="H117" i="17"/>
  <c r="T116" i="17"/>
  <c r="Q111" i="17"/>
  <c r="T111" i="17"/>
  <c r="O106" i="17"/>
  <c r="Q106" i="17"/>
  <c r="T106" i="17"/>
  <c r="T128" i="17"/>
  <c r="T123" i="17"/>
  <c r="H54" i="17"/>
  <c r="T54" i="17"/>
  <c r="O54" i="17"/>
  <c r="Q54" i="17"/>
  <c r="Q113" i="17"/>
  <c r="T113" i="17"/>
  <c r="H125" i="17"/>
  <c r="H89" i="17"/>
  <c r="O89" i="17"/>
  <c r="Q89" i="17"/>
  <c r="T89" i="17"/>
  <c r="Q115" i="17"/>
  <c r="H83" i="17"/>
  <c r="O83" i="17"/>
  <c r="Q83" i="17"/>
  <c r="T83" i="17"/>
  <c r="O111" i="17"/>
  <c r="Q110" i="17"/>
  <c r="T110" i="17"/>
  <c r="H99" i="17"/>
  <c r="O99" i="17"/>
  <c r="Q99" i="17"/>
  <c r="T99" i="17"/>
  <c r="H108" i="17"/>
  <c r="T93" i="17"/>
  <c r="O78" i="17"/>
  <c r="T78" i="17"/>
  <c r="O64" i="17"/>
  <c r="Q64" i="17"/>
  <c r="T64" i="17"/>
  <c r="H64" i="17"/>
  <c r="H97" i="17"/>
  <c r="O86" i="17"/>
  <c r="H101" i="17"/>
  <c r="O82" i="17"/>
  <c r="O75" i="17"/>
  <c r="T65" i="17"/>
  <c r="H65" i="17"/>
  <c r="O94" i="17"/>
  <c r="T94" i="17"/>
  <c r="Q87" i="17"/>
  <c r="H55" i="17"/>
  <c r="O55" i="17"/>
  <c r="Q55" i="17"/>
  <c r="T55" i="17"/>
  <c r="O87" i="17"/>
  <c r="O76" i="17"/>
  <c r="T73" i="17"/>
  <c r="T70" i="17"/>
  <c r="H69" i="17"/>
  <c r="Q69" i="17"/>
  <c r="H38" i="17"/>
  <c r="O38" i="17"/>
  <c r="Q38" i="17"/>
  <c r="T38" i="17"/>
  <c r="T108" i="17"/>
  <c r="T81" i="17"/>
  <c r="O80" i="17"/>
  <c r="Q80" i="17"/>
  <c r="Q73" i="17"/>
  <c r="Q70" i="17"/>
  <c r="T68" i="17"/>
  <c r="H68" i="17"/>
  <c r="Q66" i="17"/>
  <c r="T66" i="17"/>
  <c r="H66" i="17"/>
  <c r="O66" i="17"/>
  <c r="O88" i="17"/>
  <c r="Q88" i="17"/>
  <c r="Q81" i="17"/>
  <c r="H67" i="17"/>
  <c r="O67" i="17"/>
  <c r="Q108" i="17"/>
  <c r="T101" i="17"/>
  <c r="O92" i="17"/>
  <c r="T86" i="17"/>
  <c r="O81" i="17"/>
  <c r="Q78" i="17"/>
  <c r="Q77" i="17"/>
  <c r="H62" i="17"/>
  <c r="T62" i="17"/>
  <c r="O62" i="17"/>
  <c r="O107" i="17"/>
  <c r="T97" i="17"/>
  <c r="O96" i="17"/>
  <c r="Q96" i="17"/>
  <c r="Q86" i="17"/>
  <c r="Q85" i="17"/>
  <c r="T75" i="17"/>
  <c r="H71" i="17"/>
  <c r="T71" i="17"/>
  <c r="Q101" i="17"/>
  <c r="Q97" i="17"/>
  <c r="Q75" i="17"/>
  <c r="O74" i="17"/>
  <c r="Q74" i="17"/>
  <c r="T74" i="17"/>
  <c r="H50" i="17"/>
  <c r="O50" i="17"/>
  <c r="Q50" i="17"/>
  <c r="T50" i="17"/>
  <c r="O97" i="17"/>
  <c r="Q93" i="17"/>
  <c r="Q82" i="17"/>
  <c r="T82" i="17"/>
  <c r="T79" i="17"/>
  <c r="H79" i="17"/>
  <c r="T69" i="17"/>
  <c r="H87" i="17"/>
  <c r="T87" i="17"/>
  <c r="Q76" i="17"/>
  <c r="T76" i="17"/>
  <c r="H76" i="17"/>
  <c r="H63" i="17"/>
  <c r="O63" i="17"/>
  <c r="Q63" i="17"/>
  <c r="T63" i="17"/>
  <c r="O90" i="17"/>
  <c r="Q90" i="17"/>
  <c r="T90" i="17"/>
  <c r="T88" i="17"/>
  <c r="T84" i="17"/>
  <c r="H84" i="17"/>
  <c r="H73" i="17"/>
  <c r="Q98" i="17"/>
  <c r="T96" i="17"/>
  <c r="T95" i="17"/>
  <c r="H95" i="17"/>
  <c r="T85" i="17"/>
  <c r="T77" i="17"/>
  <c r="O69" i="17"/>
  <c r="Q92" i="17"/>
  <c r="T92" i="17"/>
  <c r="H92" i="17"/>
  <c r="H81" i="17"/>
  <c r="O70" i="17"/>
  <c r="H58" i="17"/>
  <c r="O58" i="17"/>
  <c r="Q58" i="17"/>
  <c r="T58" i="17"/>
  <c r="H41" i="17"/>
  <c r="O41" i="17"/>
  <c r="H28" i="17"/>
  <c r="O28" i="17"/>
  <c r="T60" i="17"/>
  <c r="Q57" i="17"/>
  <c r="T52" i="17"/>
  <c r="Q49" i="17"/>
  <c r="H44" i="17"/>
  <c r="O44" i="17"/>
  <c r="T42" i="17"/>
  <c r="Q39" i="17"/>
  <c r="H31" i="17"/>
  <c r="O31" i="17"/>
  <c r="Q60" i="17"/>
  <c r="O57" i="17"/>
  <c r="Q52" i="17"/>
  <c r="O49" i="17"/>
  <c r="H34" i="17"/>
  <c r="O34" i="17"/>
  <c r="T32" i="17"/>
  <c r="H37" i="17"/>
  <c r="O37" i="17"/>
  <c r="Q32" i="17"/>
  <c r="H27" i="17"/>
  <c r="O27" i="17"/>
  <c r="H40" i="17"/>
  <c r="O40" i="17"/>
  <c r="O47" i="17"/>
  <c r="H43" i="17"/>
  <c r="O43" i="17"/>
  <c r="T41" i="17"/>
  <c r="T28" i="17"/>
  <c r="H26" i="17"/>
  <c r="O26" i="17"/>
  <c r="Q41" i="17"/>
  <c r="H30" i="17"/>
  <c r="O30" i="17"/>
  <c r="Q28" i="17"/>
  <c r="H25" i="17"/>
  <c r="O25" i="17"/>
  <c r="Q44" i="17"/>
  <c r="H33" i="17"/>
  <c r="O33" i="17"/>
  <c r="T31" i="17"/>
  <c r="Q61" i="17"/>
  <c r="T56" i="17"/>
  <c r="Q53" i="17"/>
  <c r="T48" i="17"/>
  <c r="H36" i="17"/>
  <c r="O36" i="17"/>
  <c r="T34" i="17"/>
  <c r="Q31" i="17"/>
  <c r="H39" i="17"/>
  <c r="O39" i="17"/>
  <c r="Q56" i="17"/>
  <c r="Q48" i="17"/>
  <c r="H42" i="17"/>
  <c r="O42" i="17"/>
  <c r="T40" i="17"/>
  <c r="H45" i="17"/>
  <c r="O45" i="17"/>
  <c r="Q40" i="17"/>
  <c r="H29" i="17"/>
  <c r="O29" i="17"/>
  <c r="O56" i="17"/>
  <c r="O48" i="17"/>
  <c r="H32" i="17"/>
  <c r="O32" i="17"/>
  <c r="H35" i="17"/>
  <c r="O35" i="17"/>
  <c r="Q30" i="17"/>
  <c r="T25" i="17"/>
  <c r="O24" i="17"/>
  <c r="H24" i="17"/>
  <c r="D12" i="17"/>
  <c r="F12" i="17" s="1"/>
  <c r="D13" i="17"/>
  <c r="F13" i="17" s="1"/>
  <c r="D14" i="17"/>
  <c r="F14" i="17" s="1"/>
  <c r="O14" i="17" s="1"/>
  <c r="D15" i="17"/>
  <c r="F15" i="17" s="1"/>
  <c r="D16" i="17"/>
  <c r="F16" i="17" s="1"/>
  <c r="Q16" i="17" s="1"/>
  <c r="D17" i="17"/>
  <c r="F17" i="17" s="1"/>
  <c r="Q17" i="17" s="1"/>
  <c r="D18" i="17"/>
  <c r="F18" i="17" s="1"/>
  <c r="D19" i="17"/>
  <c r="F19" i="17" s="1"/>
  <c r="D20" i="17"/>
  <c r="F20" i="17" s="1"/>
  <c r="D21" i="17"/>
  <c r="F21" i="17" s="1"/>
  <c r="D22" i="17"/>
  <c r="F22" i="17" s="1"/>
  <c r="D23" i="17"/>
  <c r="F23" i="17" s="1"/>
  <c r="Q18" i="17" l="1"/>
  <c r="H15" i="17"/>
  <c r="Q19" i="17"/>
  <c r="H14" i="17"/>
  <c r="H12" i="17"/>
  <c r="O12" i="17"/>
  <c r="T12" i="17"/>
  <c r="Q12" i="17"/>
  <c r="T22" i="17"/>
  <c r="Q22" i="17"/>
  <c r="H22" i="17"/>
  <c r="O22" i="17"/>
  <c r="H21" i="17"/>
  <c r="Q21" i="17"/>
  <c r="O21" i="17"/>
  <c r="T21" i="17"/>
  <c r="H20" i="17"/>
  <c r="Q20" i="17"/>
  <c r="O20" i="17"/>
  <c r="T20" i="17"/>
  <c r="O13" i="17"/>
  <c r="H13" i="17"/>
  <c r="T13" i="17"/>
  <c r="Q13" i="17"/>
  <c r="T23" i="17"/>
  <c r="Q23" i="17"/>
  <c r="H23" i="17"/>
  <c r="O23" i="17"/>
  <c r="T19" i="17"/>
  <c r="Q14" i="17"/>
  <c r="T18" i="17"/>
  <c r="Q15" i="17"/>
  <c r="T17" i="17"/>
  <c r="T16" i="17"/>
  <c r="T15" i="17"/>
  <c r="O18" i="17"/>
  <c r="T14" i="17"/>
  <c r="O17" i="17"/>
  <c r="O19" i="17"/>
  <c r="O16" i="17"/>
  <c r="H19" i="17"/>
  <c r="O15" i="17"/>
  <c r="H18" i="17"/>
  <c r="H17" i="17"/>
  <c r="H16" i="17"/>
  <c r="C7" i="3" l="1"/>
  <c r="C6" i="6"/>
  <c r="C11" i="6" l="1"/>
  <c r="C9" i="6"/>
  <c r="C10" i="6"/>
  <c r="C8" i="6"/>
  <c r="C7" i="6"/>
  <c r="C9" i="3"/>
  <c r="C6" i="3"/>
  <c r="C8" i="3"/>
  <c r="C11" i="3"/>
  <c r="C10" i="3"/>
  <c r="U11" i="3" l="1" a="1"/>
  <c r="U11" i="3" s="1"/>
  <c r="U10" i="3" a="1"/>
  <c r="U10" i="3" s="1"/>
  <c r="U14" i="2" l="1"/>
  <c r="U8" i="2"/>
  <c r="D11" i="6" l="1"/>
  <c r="D10" i="6"/>
  <c r="D9" i="6"/>
  <c r="D8" i="6"/>
  <c r="D7" i="6"/>
  <c r="D6" i="6"/>
  <c r="D11" i="3"/>
  <c r="D10" i="3"/>
  <c r="D9" i="3"/>
  <c r="D8" i="3"/>
  <c r="D7" i="3"/>
  <c r="D6" i="3"/>
  <c r="F6" i="3" l="1"/>
  <c r="F7" i="3"/>
  <c r="F8" i="3"/>
  <c r="F9" i="3"/>
  <c r="F10" i="3"/>
  <c r="F11" i="3"/>
  <c r="Z1" i="2"/>
  <c r="U28" i="2" l="1"/>
  <c r="X3" i="2"/>
  <c r="U27" i="2" l="1"/>
  <c r="V4" i="2"/>
  <c r="U7" i="2"/>
  <c r="U30" i="2"/>
  <c r="Q5" i="17"/>
  <c r="E6" i="17"/>
  <c r="G7" i="17" l="1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6" i="17"/>
  <c r="F11" i="6"/>
  <c r="F10" i="6"/>
  <c r="F9" i="6"/>
  <c r="F8" i="6"/>
  <c r="F7" i="6"/>
  <c r="F6" i="6"/>
  <c r="P5" i="6" l="1"/>
  <c r="P6" i="6" s="1"/>
  <c r="P5" i="15"/>
  <c r="P9" i="15" s="1"/>
  <c r="P5" i="14"/>
  <c r="P9" i="14" s="1"/>
  <c r="P5" i="13"/>
  <c r="P9" i="13" s="1"/>
  <c r="P5" i="12"/>
  <c r="P9" i="12" s="1"/>
  <c r="P5" i="11"/>
  <c r="P9" i="11" s="1"/>
  <c r="P5" i="10"/>
  <c r="P9" i="10" s="1"/>
  <c r="P5" i="9"/>
  <c r="P8" i="9" s="1"/>
  <c r="P5" i="8"/>
  <c r="P8" i="8" s="1"/>
  <c r="P5" i="7"/>
  <c r="P8" i="7" s="1"/>
  <c r="P5" i="4"/>
  <c r="P8" i="4" s="1"/>
  <c r="P5" i="3"/>
  <c r="P10" i="3" s="1"/>
  <c r="K2" i="2"/>
  <c r="C11" i="17"/>
  <c r="A12" i="17"/>
  <c r="B12" i="17"/>
  <c r="C12" i="17"/>
  <c r="A13" i="17"/>
  <c r="B13" i="17"/>
  <c r="C13" i="17"/>
  <c r="A14" i="17"/>
  <c r="B14" i="17"/>
  <c r="C14" i="17"/>
  <c r="A15" i="17"/>
  <c r="B15" i="17"/>
  <c r="C15" i="17"/>
  <c r="A16" i="17"/>
  <c r="B16" i="17"/>
  <c r="C16" i="17"/>
  <c r="A17" i="17"/>
  <c r="B17" i="17"/>
  <c r="C17" i="17"/>
  <c r="A18" i="17"/>
  <c r="B18" i="17"/>
  <c r="C18" i="17"/>
  <c r="A19" i="17"/>
  <c r="B19" i="17"/>
  <c r="C19" i="17"/>
  <c r="A20" i="17"/>
  <c r="B20" i="17"/>
  <c r="C20" i="17"/>
  <c r="A21" i="17"/>
  <c r="B21" i="17"/>
  <c r="C21" i="17"/>
  <c r="A22" i="17"/>
  <c r="B22" i="17"/>
  <c r="C22" i="17"/>
  <c r="A23" i="17"/>
  <c r="B23" i="17"/>
  <c r="C23" i="17"/>
  <c r="B11" i="17"/>
  <c r="A11" i="17"/>
  <c r="C10" i="17"/>
  <c r="B10" i="17"/>
  <c r="A10" i="17"/>
  <c r="C9" i="17"/>
  <c r="B9" i="17"/>
  <c r="A9" i="17"/>
  <c r="C8" i="17"/>
  <c r="B8" i="17"/>
  <c r="A8" i="17"/>
  <c r="C7" i="17"/>
  <c r="B7" i="17"/>
  <c r="A7" i="17"/>
  <c r="C6" i="17"/>
  <c r="B6" i="17"/>
  <c r="A6" i="17"/>
  <c r="L23" i="17"/>
  <c r="K23" i="17"/>
  <c r="J23" i="17"/>
  <c r="I23" i="17"/>
  <c r="L22" i="17"/>
  <c r="K22" i="17"/>
  <c r="J22" i="17"/>
  <c r="I22" i="17"/>
  <c r="L21" i="17"/>
  <c r="K21" i="17"/>
  <c r="J21" i="17"/>
  <c r="I21" i="17"/>
  <c r="L20" i="17"/>
  <c r="K20" i="17"/>
  <c r="J20" i="17"/>
  <c r="I20" i="17"/>
  <c r="L19" i="17"/>
  <c r="K19" i="17"/>
  <c r="J19" i="17"/>
  <c r="I19" i="17"/>
  <c r="L18" i="17"/>
  <c r="K18" i="17"/>
  <c r="J18" i="17"/>
  <c r="I18" i="17"/>
  <c r="L17" i="17"/>
  <c r="K17" i="17"/>
  <c r="J17" i="17"/>
  <c r="I17" i="17"/>
  <c r="L16" i="17"/>
  <c r="K16" i="17"/>
  <c r="J16" i="17"/>
  <c r="I16" i="17"/>
  <c r="L15" i="17"/>
  <c r="K15" i="17"/>
  <c r="J15" i="17"/>
  <c r="I15" i="17"/>
  <c r="L14" i="17"/>
  <c r="K14" i="17"/>
  <c r="J14" i="17"/>
  <c r="I14" i="17"/>
  <c r="L13" i="17"/>
  <c r="K13" i="17"/>
  <c r="J13" i="17"/>
  <c r="I13" i="17"/>
  <c r="L12" i="17"/>
  <c r="K12" i="17"/>
  <c r="J12" i="17"/>
  <c r="I12" i="17"/>
  <c r="L11" i="17"/>
  <c r="K11" i="17"/>
  <c r="J11" i="17"/>
  <c r="I11" i="17"/>
  <c r="L10" i="17"/>
  <c r="K10" i="17"/>
  <c r="J10" i="17"/>
  <c r="I10" i="17"/>
  <c r="L9" i="17"/>
  <c r="K9" i="17"/>
  <c r="J9" i="17"/>
  <c r="I9" i="17"/>
  <c r="L8" i="17"/>
  <c r="K8" i="17"/>
  <c r="J8" i="17"/>
  <c r="I8" i="17"/>
  <c r="L7" i="17"/>
  <c r="K7" i="17"/>
  <c r="J7" i="17"/>
  <c r="I7" i="17"/>
  <c r="L6" i="17"/>
  <c r="K6" i="17"/>
  <c r="J6" i="17"/>
  <c r="I6" i="17"/>
  <c r="P5" i="17"/>
  <c r="O5" i="17"/>
  <c r="N5" i="17"/>
  <c r="M5" i="17"/>
  <c r="B2" i="17"/>
  <c r="E15" i="2"/>
  <c r="F15" i="2"/>
  <c r="T5" i="6"/>
  <c r="T6" i="6" s="1"/>
  <c r="S5" i="6"/>
  <c r="R5" i="6"/>
  <c r="R10" i="6" s="1"/>
  <c r="O5" i="6"/>
  <c r="N5" i="6"/>
  <c r="N7" i="6" s="1"/>
  <c r="M5" i="6"/>
  <c r="L5" i="6"/>
  <c r="T5" i="15"/>
  <c r="T9" i="15" s="1"/>
  <c r="S5" i="15"/>
  <c r="R5" i="15"/>
  <c r="R9" i="15" s="1"/>
  <c r="O5" i="15"/>
  <c r="N5" i="15"/>
  <c r="N9" i="15" s="1"/>
  <c r="M5" i="15"/>
  <c r="L5" i="15"/>
  <c r="T5" i="14"/>
  <c r="T9" i="14" s="1"/>
  <c r="S5" i="14"/>
  <c r="R5" i="14"/>
  <c r="R9" i="14" s="1"/>
  <c r="O5" i="14"/>
  <c r="N5" i="14"/>
  <c r="N9" i="14" s="1"/>
  <c r="M5" i="14"/>
  <c r="L5" i="14"/>
  <c r="T5" i="13"/>
  <c r="T9" i="13" s="1"/>
  <c r="S5" i="13"/>
  <c r="R5" i="13"/>
  <c r="R9" i="13" s="1"/>
  <c r="O5" i="13"/>
  <c r="N5" i="13"/>
  <c r="N9" i="13" s="1"/>
  <c r="M5" i="13"/>
  <c r="L5" i="13"/>
  <c r="T5" i="12"/>
  <c r="T9" i="12" s="1"/>
  <c r="S5" i="12"/>
  <c r="R5" i="12"/>
  <c r="R9" i="12" s="1"/>
  <c r="O5" i="12"/>
  <c r="N5" i="12"/>
  <c r="N9" i="12" s="1"/>
  <c r="M5" i="12"/>
  <c r="L5" i="12"/>
  <c r="T5" i="11"/>
  <c r="T9" i="11" s="1"/>
  <c r="S5" i="11"/>
  <c r="R5" i="11"/>
  <c r="R9" i="11" s="1"/>
  <c r="O5" i="11"/>
  <c r="N5" i="11"/>
  <c r="N9" i="11" s="1"/>
  <c r="M5" i="11"/>
  <c r="L5" i="11"/>
  <c r="T5" i="10"/>
  <c r="T9" i="10" s="1"/>
  <c r="S5" i="10"/>
  <c r="R5" i="10"/>
  <c r="R9" i="10" s="1"/>
  <c r="O5" i="10"/>
  <c r="N5" i="10"/>
  <c r="N9" i="10" s="1"/>
  <c r="M5" i="10"/>
  <c r="L5" i="10"/>
  <c r="T5" i="9"/>
  <c r="T8" i="9" s="1"/>
  <c r="S5" i="9"/>
  <c r="R5" i="9"/>
  <c r="R8" i="9" s="1"/>
  <c r="O5" i="9"/>
  <c r="N5" i="9"/>
  <c r="N8" i="9" s="1"/>
  <c r="M5" i="9"/>
  <c r="L5" i="9"/>
  <c r="T5" i="8"/>
  <c r="T8" i="8" s="1"/>
  <c r="S5" i="8"/>
  <c r="R5" i="8"/>
  <c r="R8" i="8" s="1"/>
  <c r="O5" i="8"/>
  <c r="N5" i="8"/>
  <c r="N8" i="8" s="1"/>
  <c r="M5" i="8"/>
  <c r="L5" i="8"/>
  <c r="T5" i="7"/>
  <c r="T8" i="7" s="1"/>
  <c r="S5" i="7"/>
  <c r="R5" i="7"/>
  <c r="R8" i="7" s="1"/>
  <c r="O5" i="7"/>
  <c r="N5" i="7"/>
  <c r="N8" i="7" s="1"/>
  <c r="M5" i="7"/>
  <c r="L5" i="7"/>
  <c r="T5" i="4"/>
  <c r="T8" i="4" s="1"/>
  <c r="S5" i="4"/>
  <c r="R5" i="4"/>
  <c r="R8" i="4" s="1"/>
  <c r="O5" i="4"/>
  <c r="N5" i="4"/>
  <c r="N8" i="4" s="1"/>
  <c r="M5" i="4"/>
  <c r="L5" i="4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7" i="3"/>
  <c r="A8" i="3"/>
  <c r="A9" i="3"/>
  <c r="A10" i="3"/>
  <c r="A11" i="3"/>
  <c r="A6" i="3"/>
  <c r="B11" i="6"/>
  <c r="B10" i="6"/>
  <c r="B9" i="6"/>
  <c r="B8" i="6"/>
  <c r="B7" i="6"/>
  <c r="B6" i="6"/>
  <c r="T6" i="15" l="1"/>
  <c r="T7" i="15"/>
  <c r="T7" i="11"/>
  <c r="T6" i="11"/>
  <c r="T6" i="10"/>
  <c r="T7" i="10"/>
  <c r="T7" i="8"/>
  <c r="T6" i="8"/>
  <c r="T7" i="4"/>
  <c r="T6" i="4"/>
  <c r="T7" i="13"/>
  <c r="T6" i="13"/>
  <c r="T6" i="12"/>
  <c r="T7" i="12"/>
  <c r="T7" i="9"/>
  <c r="T6" i="9"/>
  <c r="T6" i="7"/>
  <c r="T7" i="7"/>
  <c r="T6" i="14"/>
  <c r="T7" i="14"/>
  <c r="S204" i="13"/>
  <c r="S188" i="13"/>
  <c r="S172" i="13"/>
  <c r="S134" i="13"/>
  <c r="S118" i="13"/>
  <c r="S107" i="13"/>
  <c r="S91" i="13"/>
  <c r="S75" i="13"/>
  <c r="S48" i="13"/>
  <c r="S37" i="13"/>
  <c r="S26" i="13"/>
  <c r="S10" i="13"/>
  <c r="S199" i="13"/>
  <c r="S183" i="13"/>
  <c r="S167" i="13"/>
  <c r="S156" i="13"/>
  <c r="S145" i="13"/>
  <c r="S129" i="13"/>
  <c r="S113" i="13"/>
  <c r="S102" i="13"/>
  <c r="S86" i="13"/>
  <c r="S70" i="13"/>
  <c r="S59" i="13"/>
  <c r="S32" i="13"/>
  <c r="S21" i="13"/>
  <c r="S194" i="13"/>
  <c r="S178" i="13"/>
  <c r="S162" i="13"/>
  <c r="S151" i="13"/>
  <c r="S140" i="13"/>
  <c r="S124" i="13"/>
  <c r="S97" i="13"/>
  <c r="S81" i="13"/>
  <c r="S65" i="13"/>
  <c r="S54" i="13"/>
  <c r="S43" i="13"/>
  <c r="S16" i="13"/>
  <c r="S205" i="13"/>
  <c r="S189" i="13"/>
  <c r="S173" i="13"/>
  <c r="S135" i="13"/>
  <c r="S119" i="13"/>
  <c r="S108" i="13"/>
  <c r="S92" i="13"/>
  <c r="S76" i="13"/>
  <c r="S60" i="13"/>
  <c r="S49" i="13"/>
  <c r="S38" i="13"/>
  <c r="S27" i="13"/>
  <c r="S11" i="13"/>
  <c r="S200" i="13"/>
  <c r="S184" i="13"/>
  <c r="S168" i="13"/>
  <c r="S157" i="13"/>
  <c r="S146" i="13"/>
  <c r="S130" i="13"/>
  <c r="S114" i="13"/>
  <c r="S103" i="13"/>
  <c r="S87" i="13"/>
  <c r="S71" i="13"/>
  <c r="S33" i="13"/>
  <c r="S22" i="13"/>
  <c r="S195" i="13"/>
  <c r="S179" i="13"/>
  <c r="S163" i="13"/>
  <c r="S152" i="13"/>
  <c r="S141" i="13"/>
  <c r="S125" i="13"/>
  <c r="S98" i="13"/>
  <c r="S82" i="13"/>
  <c r="S66" i="13"/>
  <c r="S55" i="13"/>
  <c r="S44" i="13"/>
  <c r="S28" i="13"/>
  <c r="S17" i="13"/>
  <c r="S7" i="13"/>
  <c r="S190" i="13"/>
  <c r="S174" i="13"/>
  <c r="S147" i="13"/>
  <c r="S136" i="13"/>
  <c r="S120" i="13"/>
  <c r="S109" i="13"/>
  <c r="S93" i="13"/>
  <c r="S77" i="13"/>
  <c r="S61" i="13"/>
  <c r="S50" i="13"/>
  <c r="S39" i="13"/>
  <c r="S12" i="13"/>
  <c r="S201" i="13"/>
  <c r="S185" i="13"/>
  <c r="S169" i="13"/>
  <c r="S158" i="13"/>
  <c r="S131" i="13"/>
  <c r="S115" i="13"/>
  <c r="S104" i="13"/>
  <c r="S88" i="13"/>
  <c r="S72" i="13"/>
  <c r="S34" i="13"/>
  <c r="S23" i="13"/>
  <c r="S196" i="13"/>
  <c r="S180" i="13"/>
  <c r="S164" i="13"/>
  <c r="S153" i="13"/>
  <c r="S142" i="13"/>
  <c r="S126" i="13"/>
  <c r="S99" i="13"/>
  <c r="S83" i="13"/>
  <c r="S67" i="13"/>
  <c r="S56" i="13"/>
  <c r="S45" i="13"/>
  <c r="S29" i="13"/>
  <c r="S18" i="13"/>
  <c r="S191" i="13"/>
  <c r="S175" i="13"/>
  <c r="S148" i="13"/>
  <c r="S137" i="13"/>
  <c r="S121" i="13"/>
  <c r="S110" i="13"/>
  <c r="S94" i="13"/>
  <c r="S78" i="13"/>
  <c r="S62" i="13"/>
  <c r="S51" i="13"/>
  <c r="S40" i="13"/>
  <c r="S13" i="13"/>
  <c r="S202" i="13"/>
  <c r="S186" i="13"/>
  <c r="S170" i="13"/>
  <c r="S159" i="13"/>
  <c r="S132" i="13"/>
  <c r="S116" i="13"/>
  <c r="S105" i="13"/>
  <c r="S89" i="13"/>
  <c r="S73" i="13"/>
  <c r="S35" i="13"/>
  <c r="S24" i="13"/>
  <c r="S8" i="13"/>
  <c r="S197" i="13"/>
  <c r="S181" i="13"/>
  <c r="S165" i="13"/>
  <c r="S154" i="13"/>
  <c r="S143" i="13"/>
  <c r="S127" i="13"/>
  <c r="S100" i="13"/>
  <c r="S84" i="13"/>
  <c r="S68" i="13"/>
  <c r="S57" i="13"/>
  <c r="S46" i="13"/>
  <c r="S30" i="13"/>
  <c r="S19" i="13"/>
  <c r="S192" i="13"/>
  <c r="S176" i="13"/>
  <c r="S160" i="13"/>
  <c r="S149" i="13"/>
  <c r="S138" i="13"/>
  <c r="S122" i="13"/>
  <c r="S111" i="13"/>
  <c r="S95" i="13"/>
  <c r="S79" i="13"/>
  <c r="S63" i="13"/>
  <c r="S52" i="13"/>
  <c r="S41" i="13"/>
  <c r="S14" i="13"/>
  <c r="S203" i="13"/>
  <c r="S187" i="13"/>
  <c r="S171" i="13"/>
  <c r="S133" i="13"/>
  <c r="S117" i="13"/>
  <c r="S106" i="13"/>
  <c r="S90" i="13"/>
  <c r="S74" i="13"/>
  <c r="S36" i="13"/>
  <c r="S25" i="13"/>
  <c r="S9" i="13"/>
  <c r="S6" i="13"/>
  <c r="S96" i="13"/>
  <c r="S58" i="13"/>
  <c r="S155" i="13"/>
  <c r="S80" i="13"/>
  <c r="S42" i="13"/>
  <c r="S101" i="13"/>
  <c r="S193" i="13"/>
  <c r="S64" i="13"/>
  <c r="S85" i="13"/>
  <c r="S47" i="13"/>
  <c r="S177" i="13"/>
  <c r="S139" i="13"/>
  <c r="S198" i="13"/>
  <c r="S69" i="13"/>
  <c r="S31" i="13"/>
  <c r="S161" i="13"/>
  <c r="S123" i="13"/>
  <c r="S150" i="13"/>
  <c r="S182" i="13"/>
  <c r="S144" i="13"/>
  <c r="S15" i="13"/>
  <c r="S166" i="13"/>
  <c r="S128" i="13"/>
  <c r="S53" i="13"/>
  <c r="S112" i="13"/>
  <c r="S20" i="13"/>
  <c r="S201" i="12"/>
  <c r="S179" i="12"/>
  <c r="S168" i="12"/>
  <c r="S152" i="12"/>
  <c r="S136" i="12"/>
  <c r="S120" i="12"/>
  <c r="S104" i="12"/>
  <c r="S88" i="12"/>
  <c r="S72" i="12"/>
  <c r="S56" i="12"/>
  <c r="S40" i="12"/>
  <c r="S24" i="12"/>
  <c r="S8" i="12"/>
  <c r="S190" i="12"/>
  <c r="S163" i="12"/>
  <c r="S147" i="12"/>
  <c r="S131" i="12"/>
  <c r="S115" i="12"/>
  <c r="S99" i="12"/>
  <c r="S83" i="12"/>
  <c r="S67" i="12"/>
  <c r="S51" i="12"/>
  <c r="S35" i="12"/>
  <c r="S19" i="12"/>
  <c r="S196" i="12"/>
  <c r="S185" i="12"/>
  <c r="S174" i="12"/>
  <c r="S158" i="12"/>
  <c r="S142" i="12"/>
  <c r="S126" i="12"/>
  <c r="S110" i="12"/>
  <c r="S94" i="12"/>
  <c r="S78" i="12"/>
  <c r="S62" i="12"/>
  <c r="S46" i="12"/>
  <c r="S30" i="12"/>
  <c r="S14" i="12"/>
  <c r="S202" i="12"/>
  <c r="S180" i="12"/>
  <c r="S169" i="12"/>
  <c r="S153" i="12"/>
  <c r="S137" i="12"/>
  <c r="S121" i="12"/>
  <c r="S105" i="12"/>
  <c r="S89" i="12"/>
  <c r="S73" i="12"/>
  <c r="S57" i="12"/>
  <c r="S41" i="12"/>
  <c r="S25" i="12"/>
  <c r="S9" i="12"/>
  <c r="S6" i="12"/>
  <c r="S197" i="12"/>
  <c r="S191" i="12"/>
  <c r="S164" i="12"/>
  <c r="S148" i="12"/>
  <c r="S132" i="12"/>
  <c r="S116" i="12"/>
  <c r="S100" i="12"/>
  <c r="S84" i="12"/>
  <c r="S68" i="12"/>
  <c r="S52" i="12"/>
  <c r="S36" i="12"/>
  <c r="S20" i="12"/>
  <c r="S186" i="12"/>
  <c r="S175" i="12"/>
  <c r="S159" i="12"/>
  <c r="S143" i="12"/>
  <c r="S127" i="12"/>
  <c r="S111" i="12"/>
  <c r="S95" i="12"/>
  <c r="S79" i="12"/>
  <c r="S63" i="12"/>
  <c r="S47" i="12"/>
  <c r="S31" i="12"/>
  <c r="S15" i="12"/>
  <c r="S203" i="12"/>
  <c r="S181" i="12"/>
  <c r="S170" i="12"/>
  <c r="S154" i="12"/>
  <c r="S138" i="12"/>
  <c r="S122" i="12"/>
  <c r="S106" i="12"/>
  <c r="S90" i="12"/>
  <c r="S74" i="12"/>
  <c r="S58" i="12"/>
  <c r="S42" i="12"/>
  <c r="S26" i="12"/>
  <c r="S10" i="12"/>
  <c r="S198" i="12"/>
  <c r="S192" i="12"/>
  <c r="S176" i="12"/>
  <c r="S165" i="12"/>
  <c r="S149" i="12"/>
  <c r="S133" i="12"/>
  <c r="S117" i="12"/>
  <c r="S101" i="12"/>
  <c r="S85" i="12"/>
  <c r="S69" i="12"/>
  <c r="S53" i="12"/>
  <c r="S37" i="12"/>
  <c r="S21" i="12"/>
  <c r="S187" i="12"/>
  <c r="S160" i="12"/>
  <c r="S144" i="12"/>
  <c r="S128" i="12"/>
  <c r="S112" i="12"/>
  <c r="S96" i="12"/>
  <c r="S80" i="12"/>
  <c r="S64" i="12"/>
  <c r="S48" i="12"/>
  <c r="S32" i="12"/>
  <c r="S16" i="12"/>
  <c r="S204" i="12"/>
  <c r="S182" i="12"/>
  <c r="S171" i="12"/>
  <c r="S155" i="12"/>
  <c r="S139" i="12"/>
  <c r="S123" i="12"/>
  <c r="S107" i="12"/>
  <c r="S91" i="12"/>
  <c r="S75" i="12"/>
  <c r="S59" i="12"/>
  <c r="S43" i="12"/>
  <c r="S27" i="12"/>
  <c r="S11" i="12"/>
  <c r="S199" i="12"/>
  <c r="S193" i="12"/>
  <c r="S177" i="12"/>
  <c r="S166" i="12"/>
  <c r="S150" i="12"/>
  <c r="S134" i="12"/>
  <c r="S118" i="12"/>
  <c r="S102" i="12"/>
  <c r="S86" i="12"/>
  <c r="S70" i="12"/>
  <c r="S54" i="12"/>
  <c r="S38" i="12"/>
  <c r="S22" i="12"/>
  <c r="S188" i="12"/>
  <c r="S161" i="12"/>
  <c r="S145" i="12"/>
  <c r="S129" i="12"/>
  <c r="S113" i="12"/>
  <c r="S97" i="12"/>
  <c r="S81" i="12"/>
  <c r="S65" i="12"/>
  <c r="S49" i="12"/>
  <c r="S33" i="12"/>
  <c r="S17" i="12"/>
  <c r="S7" i="12"/>
  <c r="S205" i="12"/>
  <c r="S183" i="12"/>
  <c r="S172" i="12"/>
  <c r="S156" i="12"/>
  <c r="S140" i="12"/>
  <c r="S124" i="12"/>
  <c r="S108" i="12"/>
  <c r="S92" i="12"/>
  <c r="S76" i="12"/>
  <c r="S60" i="12"/>
  <c r="S44" i="12"/>
  <c r="S28" i="12"/>
  <c r="S12" i="12"/>
  <c r="S200" i="12"/>
  <c r="S194" i="12"/>
  <c r="S178" i="12"/>
  <c r="S167" i="12"/>
  <c r="S151" i="12"/>
  <c r="S135" i="12"/>
  <c r="S119" i="12"/>
  <c r="S103" i="12"/>
  <c r="S87" i="12"/>
  <c r="S71" i="12"/>
  <c r="S55" i="12"/>
  <c r="S39" i="12"/>
  <c r="S23" i="12"/>
  <c r="S77" i="12"/>
  <c r="S184" i="12"/>
  <c r="S189" i="12"/>
  <c r="S98" i="12"/>
  <c r="S61" i="12"/>
  <c r="S82" i="12"/>
  <c r="S173" i="12"/>
  <c r="S45" i="12"/>
  <c r="S66" i="12"/>
  <c r="S157" i="12"/>
  <c r="S29" i="12"/>
  <c r="S195" i="12"/>
  <c r="S50" i="12"/>
  <c r="S141" i="12"/>
  <c r="S13" i="12"/>
  <c r="S162" i="12"/>
  <c r="S34" i="12"/>
  <c r="S125" i="12"/>
  <c r="S146" i="12"/>
  <c r="S18" i="12"/>
  <c r="S109" i="12"/>
  <c r="S93" i="12"/>
  <c r="S114" i="12"/>
  <c r="S130" i="12"/>
  <c r="S199" i="11"/>
  <c r="S177" i="11"/>
  <c r="S161" i="11"/>
  <c r="S145" i="11"/>
  <c r="S134" i="11"/>
  <c r="S123" i="11"/>
  <c r="S107" i="11"/>
  <c r="S96" i="11"/>
  <c r="S80" i="11"/>
  <c r="S69" i="11"/>
  <c r="S53" i="11"/>
  <c r="S37" i="11"/>
  <c r="S194" i="11"/>
  <c r="S183" i="11"/>
  <c r="S172" i="11"/>
  <c r="S156" i="11"/>
  <c r="S140" i="11"/>
  <c r="S129" i="11"/>
  <c r="S118" i="11"/>
  <c r="S91" i="11"/>
  <c r="S64" i="11"/>
  <c r="S48" i="11"/>
  <c r="S32" i="11"/>
  <c r="S21" i="11"/>
  <c r="S10" i="11"/>
  <c r="S205" i="11"/>
  <c r="S189" i="11"/>
  <c r="S167" i="11"/>
  <c r="S151" i="11"/>
  <c r="S135" i="11"/>
  <c r="S113" i="11"/>
  <c r="S102" i="11"/>
  <c r="S86" i="11"/>
  <c r="S75" i="11"/>
  <c r="S59" i="11"/>
  <c r="S43" i="11"/>
  <c r="S27" i="11"/>
  <c r="S16" i="11"/>
  <c r="S200" i="11"/>
  <c r="S178" i="11"/>
  <c r="S162" i="11"/>
  <c r="S146" i="11"/>
  <c r="S124" i="11"/>
  <c r="S108" i="11"/>
  <c r="S97" i="11"/>
  <c r="S81" i="11"/>
  <c r="S70" i="11"/>
  <c r="S54" i="11"/>
  <c r="S38" i="11"/>
  <c r="S195" i="11"/>
  <c r="S184" i="11"/>
  <c r="S173" i="11"/>
  <c r="S157" i="11"/>
  <c r="S141" i="11"/>
  <c r="S130" i="11"/>
  <c r="S119" i="11"/>
  <c r="S92" i="11"/>
  <c r="S76" i="11"/>
  <c r="S65" i="11"/>
  <c r="S49" i="11"/>
  <c r="S33" i="11"/>
  <c r="S22" i="11"/>
  <c r="S11" i="11"/>
  <c r="S190" i="11"/>
  <c r="S168" i="11"/>
  <c r="S152" i="11"/>
  <c r="S136" i="11"/>
  <c r="S114" i="11"/>
  <c r="S103" i="11"/>
  <c r="S87" i="11"/>
  <c r="S60" i="11"/>
  <c r="S44" i="11"/>
  <c r="S28" i="11"/>
  <c r="S17" i="11"/>
  <c r="S201" i="11"/>
  <c r="S179" i="11"/>
  <c r="S163" i="11"/>
  <c r="S147" i="11"/>
  <c r="S125" i="11"/>
  <c r="S109" i="11"/>
  <c r="S98" i="11"/>
  <c r="S82" i="11"/>
  <c r="S71" i="11"/>
  <c r="S55" i="11"/>
  <c r="S39" i="11"/>
  <c r="S23" i="11"/>
  <c r="S7" i="11"/>
  <c r="S196" i="11"/>
  <c r="S185" i="11"/>
  <c r="S174" i="11"/>
  <c r="S158" i="11"/>
  <c r="S142" i="11"/>
  <c r="S131" i="11"/>
  <c r="S120" i="11"/>
  <c r="S93" i="11"/>
  <c r="S77" i="11"/>
  <c r="S66" i="11"/>
  <c r="S50" i="11"/>
  <c r="S34" i="11"/>
  <c r="S12" i="11"/>
  <c r="S191" i="11"/>
  <c r="S169" i="11"/>
  <c r="S153" i="11"/>
  <c r="S137" i="11"/>
  <c r="S126" i="11"/>
  <c r="S115" i="11"/>
  <c r="S104" i="11"/>
  <c r="S88" i="11"/>
  <c r="S61" i="11"/>
  <c r="S45" i="11"/>
  <c r="S29" i="11"/>
  <c r="S18" i="11"/>
  <c r="S202" i="11"/>
  <c r="S180" i="11"/>
  <c r="S164" i="11"/>
  <c r="S148" i="11"/>
  <c r="S110" i="11"/>
  <c r="S99" i="11"/>
  <c r="S83" i="11"/>
  <c r="S72" i="11"/>
  <c r="S56" i="11"/>
  <c r="S40" i="11"/>
  <c r="S24" i="11"/>
  <c r="S197" i="11"/>
  <c r="S186" i="11"/>
  <c r="S175" i="11"/>
  <c r="S159" i="11"/>
  <c r="S143" i="11"/>
  <c r="S132" i="11"/>
  <c r="S121" i="11"/>
  <c r="S94" i="11"/>
  <c r="S78" i="11"/>
  <c r="S67" i="11"/>
  <c r="S51" i="11"/>
  <c r="S35" i="11"/>
  <c r="S13" i="11"/>
  <c r="S192" i="11"/>
  <c r="S170" i="11"/>
  <c r="S154" i="11"/>
  <c r="S138" i="11"/>
  <c r="S127" i="11"/>
  <c r="S116" i="11"/>
  <c r="S105" i="11"/>
  <c r="S89" i="11"/>
  <c r="S62" i="11"/>
  <c r="S46" i="11"/>
  <c r="S30" i="11"/>
  <c r="S19" i="11"/>
  <c r="S8" i="11"/>
  <c r="S203" i="11"/>
  <c r="S181" i="11"/>
  <c r="S165" i="11"/>
  <c r="S149" i="11"/>
  <c r="S111" i="11"/>
  <c r="S100" i="11"/>
  <c r="S84" i="11"/>
  <c r="S73" i="11"/>
  <c r="S57" i="11"/>
  <c r="S41" i="11"/>
  <c r="S25" i="11"/>
  <c r="S14" i="11"/>
  <c r="S198" i="11"/>
  <c r="S187" i="11"/>
  <c r="S176" i="11"/>
  <c r="S160" i="11"/>
  <c r="S144" i="11"/>
  <c r="S133" i="11"/>
  <c r="S122" i="11"/>
  <c r="S106" i="11"/>
  <c r="S95" i="11"/>
  <c r="S79" i="11"/>
  <c r="S68" i="11"/>
  <c r="S52" i="11"/>
  <c r="S36" i="11"/>
  <c r="S204" i="11"/>
  <c r="S150" i="11"/>
  <c r="S42" i="11"/>
  <c r="S188" i="11"/>
  <c r="S171" i="11"/>
  <c r="S117" i="11"/>
  <c r="S63" i="11"/>
  <c r="S6" i="11"/>
  <c r="S26" i="11"/>
  <c r="S155" i="11"/>
  <c r="S47" i="11"/>
  <c r="S9" i="11"/>
  <c r="S193" i="11"/>
  <c r="S101" i="11"/>
  <c r="S139" i="11"/>
  <c r="S31" i="11"/>
  <c r="S85" i="11"/>
  <c r="S166" i="11"/>
  <c r="S90" i="11"/>
  <c r="S15" i="11"/>
  <c r="S182" i="11"/>
  <c r="S128" i="11"/>
  <c r="S112" i="11"/>
  <c r="S58" i="11"/>
  <c r="S74" i="11"/>
  <c r="S20" i="11"/>
  <c r="S198" i="4"/>
  <c r="S176" i="4"/>
  <c r="S165" i="4"/>
  <c r="S149" i="4"/>
  <c r="S127" i="4"/>
  <c r="S111" i="4"/>
  <c r="S100" i="4"/>
  <c r="S73" i="4"/>
  <c r="S57" i="4"/>
  <c r="S41" i="4"/>
  <c r="S30" i="4"/>
  <c r="S137" i="4"/>
  <c r="S51" i="4"/>
  <c r="S187" i="4"/>
  <c r="S160" i="4"/>
  <c r="S138" i="4"/>
  <c r="S122" i="4"/>
  <c r="S95" i="4"/>
  <c r="S84" i="4"/>
  <c r="S68" i="4"/>
  <c r="S52" i="4"/>
  <c r="S36" i="4"/>
  <c r="S25" i="4"/>
  <c r="S14" i="4"/>
  <c r="S204" i="4"/>
  <c r="S193" i="4"/>
  <c r="S182" i="4"/>
  <c r="S171" i="4"/>
  <c r="S155" i="4"/>
  <c r="S144" i="4"/>
  <c r="S133" i="4"/>
  <c r="S117" i="4"/>
  <c r="S106" i="4"/>
  <c r="S90" i="4"/>
  <c r="S79" i="4"/>
  <c r="S63" i="4"/>
  <c r="S47" i="4"/>
  <c r="S20" i="4"/>
  <c r="S9" i="4"/>
  <c r="S6" i="4"/>
  <c r="S199" i="4"/>
  <c r="S177" i="4"/>
  <c r="S166" i="4"/>
  <c r="S150" i="4"/>
  <c r="S139" i="4"/>
  <c r="S128" i="4"/>
  <c r="S112" i="4"/>
  <c r="S101" i="4"/>
  <c r="S85" i="4"/>
  <c r="S74" i="4"/>
  <c r="S58" i="4"/>
  <c r="S42" i="4"/>
  <c r="S31" i="4"/>
  <c r="S159" i="4"/>
  <c r="S67" i="4"/>
  <c r="S188" i="4"/>
  <c r="S172" i="4"/>
  <c r="S161" i="4"/>
  <c r="S123" i="4"/>
  <c r="S96" i="4"/>
  <c r="S69" i="4"/>
  <c r="S53" i="4"/>
  <c r="S37" i="4"/>
  <c r="S26" i="4"/>
  <c r="S15" i="4"/>
  <c r="S205" i="4"/>
  <c r="S194" i="4"/>
  <c r="S183" i="4"/>
  <c r="S156" i="4"/>
  <c r="S145" i="4"/>
  <c r="S134" i="4"/>
  <c r="S118" i="4"/>
  <c r="S107" i="4"/>
  <c r="S91" i="4"/>
  <c r="S80" i="4"/>
  <c r="S64" i="4"/>
  <c r="S48" i="4"/>
  <c r="S21" i="4"/>
  <c r="S10" i="4"/>
  <c r="S200" i="4"/>
  <c r="S189" i="4"/>
  <c r="S178" i="4"/>
  <c r="S167" i="4"/>
  <c r="S151" i="4"/>
  <c r="S140" i="4"/>
  <c r="S129" i="4"/>
  <c r="S113" i="4"/>
  <c r="S102" i="4"/>
  <c r="S86" i="4"/>
  <c r="S75" i="4"/>
  <c r="S59" i="4"/>
  <c r="S43" i="4"/>
  <c r="S32" i="4"/>
  <c r="S173" i="4"/>
  <c r="S162" i="4"/>
  <c r="S124" i="4"/>
  <c r="S108" i="4"/>
  <c r="S97" i="4"/>
  <c r="S70" i="4"/>
  <c r="S54" i="4"/>
  <c r="S38" i="4"/>
  <c r="S27" i="4"/>
  <c r="S16" i="4"/>
  <c r="S186" i="4"/>
  <c r="S195" i="4"/>
  <c r="S184" i="4"/>
  <c r="S157" i="4"/>
  <c r="S146" i="4"/>
  <c r="S135" i="4"/>
  <c r="S119" i="4"/>
  <c r="S92" i="4"/>
  <c r="S81" i="4"/>
  <c r="S65" i="4"/>
  <c r="S49" i="4"/>
  <c r="S22" i="4"/>
  <c r="S11" i="4"/>
  <c r="S201" i="4"/>
  <c r="S190" i="4"/>
  <c r="S179" i="4"/>
  <c r="S168" i="4"/>
  <c r="S152" i="4"/>
  <c r="S141" i="4"/>
  <c r="S130" i="4"/>
  <c r="S114" i="4"/>
  <c r="S103" i="4"/>
  <c r="S87" i="4"/>
  <c r="S76" i="4"/>
  <c r="S60" i="4"/>
  <c r="S44" i="4"/>
  <c r="S33" i="4"/>
  <c r="S174" i="4"/>
  <c r="S163" i="4"/>
  <c r="S147" i="4"/>
  <c r="S125" i="4"/>
  <c r="S109" i="4"/>
  <c r="S98" i="4"/>
  <c r="S71" i="4"/>
  <c r="S55" i="4"/>
  <c r="S39" i="4"/>
  <c r="S28" i="4"/>
  <c r="S17" i="4"/>
  <c r="S7" i="4"/>
  <c r="S196" i="4"/>
  <c r="S185" i="4"/>
  <c r="S158" i="4"/>
  <c r="S136" i="4"/>
  <c r="S120" i="4"/>
  <c r="S93" i="4"/>
  <c r="S82" i="4"/>
  <c r="S66" i="4"/>
  <c r="S50" i="4"/>
  <c r="S23" i="4"/>
  <c r="S12" i="4"/>
  <c r="S202" i="4"/>
  <c r="S191" i="4"/>
  <c r="S180" i="4"/>
  <c r="S169" i="4"/>
  <c r="S153" i="4"/>
  <c r="S142" i="4"/>
  <c r="S131" i="4"/>
  <c r="S115" i="4"/>
  <c r="S104" i="4"/>
  <c r="S88" i="4"/>
  <c r="S77" i="4"/>
  <c r="S61" i="4"/>
  <c r="S45" i="4"/>
  <c r="S34" i="4"/>
  <c r="S121" i="4"/>
  <c r="S94" i="4"/>
  <c r="S83" i="4"/>
  <c r="S24" i="4"/>
  <c r="S13" i="4"/>
  <c r="S197" i="4"/>
  <c r="S175" i="4"/>
  <c r="S164" i="4"/>
  <c r="S148" i="4"/>
  <c r="S126" i="4"/>
  <c r="S110" i="4"/>
  <c r="S99" i="4"/>
  <c r="S72" i="4"/>
  <c r="S56" i="4"/>
  <c r="S40" i="4"/>
  <c r="S29" i="4"/>
  <c r="S18" i="4"/>
  <c r="S35" i="4"/>
  <c r="S78" i="4"/>
  <c r="S62" i="4"/>
  <c r="S181" i="4"/>
  <c r="S132" i="4"/>
  <c r="S46" i="4"/>
  <c r="S203" i="4"/>
  <c r="S116" i="4"/>
  <c r="S170" i="4"/>
  <c r="S154" i="4"/>
  <c r="S19" i="4"/>
  <c r="S192" i="4"/>
  <c r="S105" i="4"/>
  <c r="S89" i="4"/>
  <c r="S8" i="4"/>
  <c r="S143" i="4"/>
  <c r="S199" i="9"/>
  <c r="S194" i="9"/>
  <c r="S205" i="9"/>
  <c r="S200" i="9"/>
  <c r="S195" i="9"/>
  <c r="S190" i="9"/>
  <c r="S201" i="9"/>
  <c r="S196" i="9"/>
  <c r="S191" i="9"/>
  <c r="S202" i="9"/>
  <c r="S197" i="9"/>
  <c r="S192" i="9"/>
  <c r="S203" i="9"/>
  <c r="S174" i="9"/>
  <c r="S163" i="9"/>
  <c r="S152" i="9"/>
  <c r="S146" i="9"/>
  <c r="S135" i="9"/>
  <c r="S119" i="9"/>
  <c r="S108" i="9"/>
  <c r="S92" i="9"/>
  <c r="S65" i="9"/>
  <c r="S49" i="9"/>
  <c r="S33" i="9"/>
  <c r="S17" i="9"/>
  <c r="S7" i="9"/>
  <c r="S185" i="9"/>
  <c r="S141" i="9"/>
  <c r="S130" i="9"/>
  <c r="S114" i="9"/>
  <c r="S103" i="9"/>
  <c r="S87" i="9"/>
  <c r="S76" i="9"/>
  <c r="S60" i="9"/>
  <c r="S44" i="9"/>
  <c r="S28" i="9"/>
  <c r="S12" i="9"/>
  <c r="S180" i="9"/>
  <c r="S169" i="9"/>
  <c r="S158" i="9"/>
  <c r="S136" i="9"/>
  <c r="S125" i="9"/>
  <c r="S98" i="9"/>
  <c r="S82" i="9"/>
  <c r="S71" i="9"/>
  <c r="S55" i="9"/>
  <c r="S39" i="9"/>
  <c r="S23" i="9"/>
  <c r="S175" i="9"/>
  <c r="S164" i="9"/>
  <c r="S153" i="9"/>
  <c r="S147" i="9"/>
  <c r="S120" i="9"/>
  <c r="S109" i="9"/>
  <c r="S93" i="9"/>
  <c r="S66" i="9"/>
  <c r="S50" i="9"/>
  <c r="S34" i="9"/>
  <c r="S18" i="9"/>
  <c r="S179" i="9"/>
  <c r="S124" i="9"/>
  <c r="S54" i="9"/>
  <c r="S22" i="9"/>
  <c r="S186" i="9"/>
  <c r="S142" i="9"/>
  <c r="S131" i="9"/>
  <c r="S115" i="9"/>
  <c r="S104" i="9"/>
  <c r="S88" i="9"/>
  <c r="S77" i="9"/>
  <c r="S61" i="9"/>
  <c r="S45" i="9"/>
  <c r="S29" i="9"/>
  <c r="S13" i="9"/>
  <c r="S181" i="9"/>
  <c r="S170" i="9"/>
  <c r="S159" i="9"/>
  <c r="S148" i="9"/>
  <c r="S137" i="9"/>
  <c r="S126" i="9"/>
  <c r="S99" i="9"/>
  <c r="S83" i="9"/>
  <c r="S72" i="9"/>
  <c r="S56" i="9"/>
  <c r="S40" i="9"/>
  <c r="S24" i="9"/>
  <c r="S8" i="9"/>
  <c r="S27" i="9"/>
  <c r="S204" i="9"/>
  <c r="S176" i="9"/>
  <c r="S165" i="9"/>
  <c r="S154" i="9"/>
  <c r="S121" i="9"/>
  <c r="S110" i="9"/>
  <c r="S94" i="9"/>
  <c r="S67" i="9"/>
  <c r="S51" i="9"/>
  <c r="S35" i="9"/>
  <c r="S19" i="9"/>
  <c r="S187" i="9"/>
  <c r="S160" i="9"/>
  <c r="S143" i="9"/>
  <c r="S132" i="9"/>
  <c r="S116" i="9"/>
  <c r="S105" i="9"/>
  <c r="S89" i="9"/>
  <c r="S78" i="9"/>
  <c r="S62" i="9"/>
  <c r="S46" i="9"/>
  <c r="S30" i="9"/>
  <c r="S14" i="9"/>
  <c r="S129" i="9"/>
  <c r="S182" i="9"/>
  <c r="S171" i="9"/>
  <c r="S149" i="9"/>
  <c r="S138" i="9"/>
  <c r="S127" i="9"/>
  <c r="S100" i="9"/>
  <c r="S84" i="9"/>
  <c r="S73" i="9"/>
  <c r="S57" i="9"/>
  <c r="S41" i="9"/>
  <c r="S25" i="9"/>
  <c r="S9" i="9"/>
  <c r="S6" i="9"/>
  <c r="S102" i="9"/>
  <c r="S86" i="9"/>
  <c r="S75" i="9"/>
  <c r="S11" i="9"/>
  <c r="S97" i="9"/>
  <c r="S81" i="9"/>
  <c r="S177" i="9"/>
  <c r="S166" i="9"/>
  <c r="S155" i="9"/>
  <c r="S122" i="9"/>
  <c r="S111" i="9"/>
  <c r="S95" i="9"/>
  <c r="S79" i="9"/>
  <c r="S68" i="9"/>
  <c r="S52" i="9"/>
  <c r="S36" i="9"/>
  <c r="S20" i="9"/>
  <c r="S43" i="9"/>
  <c r="S188" i="9"/>
  <c r="S172" i="9"/>
  <c r="S161" i="9"/>
  <c r="S144" i="9"/>
  <c r="S133" i="9"/>
  <c r="S117" i="9"/>
  <c r="S106" i="9"/>
  <c r="S90" i="9"/>
  <c r="S63" i="9"/>
  <c r="S47" i="9"/>
  <c r="S31" i="9"/>
  <c r="S15" i="9"/>
  <c r="S183" i="9"/>
  <c r="S150" i="9"/>
  <c r="S139" i="9"/>
  <c r="S128" i="9"/>
  <c r="S112" i="9"/>
  <c r="S101" i="9"/>
  <c r="S85" i="9"/>
  <c r="S74" i="9"/>
  <c r="S58" i="9"/>
  <c r="S42" i="9"/>
  <c r="S26" i="9"/>
  <c r="S10" i="9"/>
  <c r="S193" i="9"/>
  <c r="S178" i="9"/>
  <c r="S167" i="9"/>
  <c r="S156" i="9"/>
  <c r="S123" i="9"/>
  <c r="S96" i="9"/>
  <c r="S80" i="9"/>
  <c r="S69" i="9"/>
  <c r="S53" i="9"/>
  <c r="S37" i="9"/>
  <c r="S21" i="9"/>
  <c r="S59" i="9"/>
  <c r="S157" i="9"/>
  <c r="S70" i="9"/>
  <c r="S38" i="9"/>
  <c r="S189" i="9"/>
  <c r="S173" i="9"/>
  <c r="S162" i="9"/>
  <c r="S151" i="9"/>
  <c r="S145" i="9"/>
  <c r="S134" i="9"/>
  <c r="S118" i="9"/>
  <c r="S107" i="9"/>
  <c r="S91" i="9"/>
  <c r="S64" i="9"/>
  <c r="S48" i="9"/>
  <c r="S32" i="9"/>
  <c r="S16" i="9"/>
  <c r="S184" i="9"/>
  <c r="S140" i="9"/>
  <c r="S113" i="9"/>
  <c r="S168" i="9"/>
  <c r="S198" i="9"/>
  <c r="S190" i="10"/>
  <c r="S179" i="10"/>
  <c r="S151" i="10"/>
  <c r="S134" i="10"/>
  <c r="S123" i="10"/>
  <c r="S107" i="10"/>
  <c r="S96" i="10"/>
  <c r="S85" i="10"/>
  <c r="S68" i="10"/>
  <c r="S57" i="10"/>
  <c r="S46" i="10"/>
  <c r="S30" i="10"/>
  <c r="S19" i="10"/>
  <c r="S8" i="10"/>
  <c r="S201" i="10"/>
  <c r="S185" i="10"/>
  <c r="S174" i="10"/>
  <c r="S168" i="10"/>
  <c r="S157" i="10"/>
  <c r="S118" i="10"/>
  <c r="S80" i="10"/>
  <c r="S63" i="10"/>
  <c r="S52" i="10"/>
  <c r="S41" i="10"/>
  <c r="S25" i="10"/>
  <c r="S14" i="10"/>
  <c r="S196" i="10"/>
  <c r="S163" i="10"/>
  <c r="S146" i="10"/>
  <c r="S140" i="10"/>
  <c r="S129" i="10"/>
  <c r="S113" i="10"/>
  <c r="S102" i="10"/>
  <c r="S91" i="10"/>
  <c r="S74" i="10"/>
  <c r="S47" i="10"/>
  <c r="S36" i="10"/>
  <c r="S191" i="10"/>
  <c r="S180" i="10"/>
  <c r="S158" i="10"/>
  <c r="S152" i="10"/>
  <c r="S135" i="10"/>
  <c r="S124" i="10"/>
  <c r="S108" i="10"/>
  <c r="S97" i="10"/>
  <c r="S86" i="10"/>
  <c r="S69" i="10"/>
  <c r="S58" i="10"/>
  <c r="S31" i="10"/>
  <c r="S20" i="10"/>
  <c r="S9" i="10"/>
  <c r="S6" i="10"/>
  <c r="S202" i="10"/>
  <c r="S186" i="10"/>
  <c r="S175" i="10"/>
  <c r="S169" i="10"/>
  <c r="S119" i="10"/>
  <c r="S103" i="10"/>
  <c r="S81" i="10"/>
  <c r="S75" i="10"/>
  <c r="S64" i="10"/>
  <c r="S53" i="10"/>
  <c r="S42" i="10"/>
  <c r="S26" i="10"/>
  <c r="S15" i="10"/>
  <c r="S197" i="10"/>
  <c r="S164" i="10"/>
  <c r="S147" i="10"/>
  <c r="S141" i="10"/>
  <c r="S130" i="10"/>
  <c r="S114" i="10"/>
  <c r="S92" i="10"/>
  <c r="S59" i="10"/>
  <c r="S48" i="10"/>
  <c r="S37" i="10"/>
  <c r="S192" i="10"/>
  <c r="S181" i="10"/>
  <c r="S159" i="10"/>
  <c r="S153" i="10"/>
  <c r="S136" i="10"/>
  <c r="S125" i="10"/>
  <c r="S109" i="10"/>
  <c r="S98" i="10"/>
  <c r="S87" i="10"/>
  <c r="S76" i="10"/>
  <c r="S70" i="10"/>
  <c r="S32" i="10"/>
  <c r="S21" i="10"/>
  <c r="S10" i="10"/>
  <c r="S203" i="10"/>
  <c r="S187" i="10"/>
  <c r="S176" i="10"/>
  <c r="S170" i="10"/>
  <c r="S142" i="10"/>
  <c r="S120" i="10"/>
  <c r="S104" i="10"/>
  <c r="S82" i="10"/>
  <c r="S65" i="10"/>
  <c r="S54" i="10"/>
  <c r="S43" i="10"/>
  <c r="S27" i="10"/>
  <c r="S16" i="10"/>
  <c r="S198" i="10"/>
  <c r="S165" i="10"/>
  <c r="S148" i="10"/>
  <c r="S131" i="10"/>
  <c r="S115" i="10"/>
  <c r="S93" i="10"/>
  <c r="S77" i="10"/>
  <c r="S60" i="10"/>
  <c r="S49" i="10"/>
  <c r="S38" i="10"/>
  <c r="S22" i="10"/>
  <c r="S193" i="10"/>
  <c r="S182" i="10"/>
  <c r="S160" i="10"/>
  <c r="S154" i="10"/>
  <c r="S137" i="10"/>
  <c r="S126" i="10"/>
  <c r="S110" i="10"/>
  <c r="S99" i="10"/>
  <c r="S88" i="10"/>
  <c r="S71" i="10"/>
  <c r="S33" i="10"/>
  <c r="S11" i="10"/>
  <c r="S204" i="10"/>
  <c r="S188" i="10"/>
  <c r="S177" i="10"/>
  <c r="S171" i="10"/>
  <c r="S143" i="10"/>
  <c r="S121" i="10"/>
  <c r="S105" i="10"/>
  <c r="S83" i="10"/>
  <c r="S66" i="10"/>
  <c r="S55" i="10"/>
  <c r="S44" i="10"/>
  <c r="S28" i="10"/>
  <c r="S17" i="10"/>
  <c r="S199" i="10"/>
  <c r="S183" i="10"/>
  <c r="S166" i="10"/>
  <c r="S155" i="10"/>
  <c r="S149" i="10"/>
  <c r="S132" i="10"/>
  <c r="S116" i="10"/>
  <c r="S94" i="10"/>
  <c r="S78" i="10"/>
  <c r="S61" i="10"/>
  <c r="S50" i="10"/>
  <c r="S39" i="10"/>
  <c r="S23" i="10"/>
  <c r="S7" i="10"/>
  <c r="S194" i="10"/>
  <c r="S172" i="10"/>
  <c r="S161" i="10"/>
  <c r="S138" i="10"/>
  <c r="S127" i="10"/>
  <c r="S111" i="10"/>
  <c r="S100" i="10"/>
  <c r="S89" i="10"/>
  <c r="S72" i="10"/>
  <c r="S34" i="10"/>
  <c r="S12" i="10"/>
  <c r="S205" i="10"/>
  <c r="S189" i="10"/>
  <c r="S178" i="10"/>
  <c r="S150" i="10"/>
  <c r="S144" i="10"/>
  <c r="S122" i="10"/>
  <c r="S106" i="10"/>
  <c r="S95" i="10"/>
  <c r="S84" i="10"/>
  <c r="S167" i="10"/>
  <c r="S128" i="10"/>
  <c r="S35" i="10"/>
  <c r="S18" i="10"/>
  <c r="S145" i="10"/>
  <c r="S112" i="10"/>
  <c r="S133" i="10"/>
  <c r="S79" i="10"/>
  <c r="S40" i="10"/>
  <c r="S90" i="10"/>
  <c r="S13" i="10"/>
  <c r="S184" i="10"/>
  <c r="S173" i="10"/>
  <c r="S117" i="10"/>
  <c r="S62" i="10"/>
  <c r="S45" i="10"/>
  <c r="S24" i="10"/>
  <c r="S156" i="10"/>
  <c r="S101" i="10"/>
  <c r="S67" i="10"/>
  <c r="S73" i="10"/>
  <c r="S139" i="10"/>
  <c r="S29" i="10"/>
  <c r="S195" i="10"/>
  <c r="S51" i="10"/>
  <c r="S56" i="10"/>
  <c r="S200" i="10"/>
  <c r="S162" i="10"/>
  <c r="S195" i="6"/>
  <c r="W195" i="6" s="1"/>
  <c r="S199" i="6"/>
  <c r="W199" i="6" s="1"/>
  <c r="S203" i="6"/>
  <c r="W203" i="6" s="1"/>
  <c r="S194" i="6"/>
  <c r="W194" i="6" s="1"/>
  <c r="S198" i="6"/>
  <c r="W198" i="6" s="1"/>
  <c r="S202" i="6"/>
  <c r="W202" i="6" s="1"/>
  <c r="S197" i="6"/>
  <c r="W197" i="6" s="1"/>
  <c r="S201" i="6"/>
  <c r="W201" i="6" s="1"/>
  <c r="S205" i="6"/>
  <c r="W205" i="6" s="1"/>
  <c r="S204" i="6"/>
  <c r="W204" i="6" s="1"/>
  <c r="S200" i="6"/>
  <c r="W200" i="6" s="1"/>
  <c r="S196" i="6"/>
  <c r="W196" i="6" s="1"/>
  <c r="S197" i="14"/>
  <c r="S186" i="14"/>
  <c r="S164" i="14"/>
  <c r="S148" i="14"/>
  <c r="S132" i="14"/>
  <c r="S121" i="14"/>
  <c r="S105" i="14"/>
  <c r="S94" i="14"/>
  <c r="S83" i="14"/>
  <c r="S72" i="14"/>
  <c r="S56" i="14"/>
  <c r="S40" i="14"/>
  <c r="S13" i="14"/>
  <c r="S175" i="14"/>
  <c r="S159" i="14"/>
  <c r="S143" i="14"/>
  <c r="S127" i="14"/>
  <c r="S116" i="14"/>
  <c r="S100" i="14"/>
  <c r="S78" i="14"/>
  <c r="S67" i="14"/>
  <c r="S51" i="14"/>
  <c r="S35" i="14"/>
  <c r="S24" i="14"/>
  <c r="S8" i="14"/>
  <c r="S203" i="14"/>
  <c r="S192" i="14"/>
  <c r="S181" i="14"/>
  <c r="S170" i="14"/>
  <c r="S154" i="14"/>
  <c r="S138" i="14"/>
  <c r="S111" i="14"/>
  <c r="S89" i="14"/>
  <c r="S62" i="14"/>
  <c r="S46" i="14"/>
  <c r="S30" i="14"/>
  <c r="S19" i="14"/>
  <c r="S198" i="14"/>
  <c r="S187" i="14"/>
  <c r="S176" i="14"/>
  <c r="S165" i="14"/>
  <c r="S149" i="14"/>
  <c r="S133" i="14"/>
  <c r="S122" i="14"/>
  <c r="S106" i="14"/>
  <c r="S95" i="14"/>
  <c r="S84" i="14"/>
  <c r="S73" i="14"/>
  <c r="S57" i="14"/>
  <c r="S41" i="14"/>
  <c r="S14" i="14"/>
  <c r="S160" i="14"/>
  <c r="S144" i="14"/>
  <c r="S128" i="14"/>
  <c r="S117" i="14"/>
  <c r="S101" i="14"/>
  <c r="S79" i="14"/>
  <c r="S68" i="14"/>
  <c r="S52" i="14"/>
  <c r="S36" i="14"/>
  <c r="S25" i="14"/>
  <c r="S9" i="14"/>
  <c r="S6" i="14"/>
  <c r="S204" i="14"/>
  <c r="S193" i="14"/>
  <c r="S182" i="14"/>
  <c r="S171" i="14"/>
  <c r="S155" i="14"/>
  <c r="S139" i="14"/>
  <c r="S112" i="14"/>
  <c r="S90" i="14"/>
  <c r="S63" i="14"/>
  <c r="S47" i="14"/>
  <c r="S31" i="14"/>
  <c r="S20" i="14"/>
  <c r="S199" i="14"/>
  <c r="S188" i="14"/>
  <c r="S177" i="14"/>
  <c r="S166" i="14"/>
  <c r="S150" i="14"/>
  <c r="S134" i="14"/>
  <c r="S123" i="14"/>
  <c r="S107" i="14"/>
  <c r="S96" i="14"/>
  <c r="S85" i="14"/>
  <c r="S74" i="14"/>
  <c r="S58" i="14"/>
  <c r="S42" i="14"/>
  <c r="S15" i="14"/>
  <c r="S183" i="14"/>
  <c r="S161" i="14"/>
  <c r="S145" i="14"/>
  <c r="S129" i="14"/>
  <c r="S118" i="14"/>
  <c r="S102" i="14"/>
  <c r="S80" i="14"/>
  <c r="S69" i="14"/>
  <c r="S53" i="14"/>
  <c r="S37" i="14"/>
  <c r="S26" i="14"/>
  <c r="S10" i="14"/>
  <c r="S205" i="14"/>
  <c r="S194" i="14"/>
  <c r="S172" i="14"/>
  <c r="S156" i="14"/>
  <c r="S140" i="14"/>
  <c r="S113" i="14"/>
  <c r="S91" i="14"/>
  <c r="S64" i="14"/>
  <c r="S48" i="14"/>
  <c r="S32" i="14"/>
  <c r="S21" i="14"/>
  <c r="S200" i="14"/>
  <c r="S189" i="14"/>
  <c r="S178" i="14"/>
  <c r="S167" i="14"/>
  <c r="S151" i="14"/>
  <c r="S135" i="14"/>
  <c r="S124" i="14"/>
  <c r="S108" i="14"/>
  <c r="S97" i="14"/>
  <c r="S86" i="14"/>
  <c r="S75" i="14"/>
  <c r="S59" i="14"/>
  <c r="S43" i="14"/>
  <c r="S16" i="14"/>
  <c r="S195" i="14"/>
  <c r="S184" i="14"/>
  <c r="S162" i="14"/>
  <c r="S146" i="14"/>
  <c r="S130" i="14"/>
  <c r="S119" i="14"/>
  <c r="S103" i="14"/>
  <c r="S92" i="14"/>
  <c r="S81" i="14"/>
  <c r="S70" i="14"/>
  <c r="S54" i="14"/>
  <c r="S38" i="14"/>
  <c r="S27" i="14"/>
  <c r="S11" i="14"/>
  <c r="S173" i="14"/>
  <c r="S157" i="14"/>
  <c r="S141" i="14"/>
  <c r="S125" i="14"/>
  <c r="S114" i="14"/>
  <c r="S65" i="14"/>
  <c r="S49" i="14"/>
  <c r="S33" i="14"/>
  <c r="S22" i="14"/>
  <c r="S201" i="14"/>
  <c r="S190" i="14"/>
  <c r="S179" i="14"/>
  <c r="S168" i="14"/>
  <c r="S152" i="14"/>
  <c r="S136" i="14"/>
  <c r="S109" i="14"/>
  <c r="S98" i="14"/>
  <c r="S87" i="14"/>
  <c r="S76" i="14"/>
  <c r="S60" i="14"/>
  <c r="S44" i="14"/>
  <c r="S28" i="14"/>
  <c r="S17" i="14"/>
  <c r="S7" i="14"/>
  <c r="S196" i="14"/>
  <c r="S185" i="14"/>
  <c r="S163" i="14"/>
  <c r="S147" i="14"/>
  <c r="S131" i="14"/>
  <c r="S120" i="14"/>
  <c r="S104" i="14"/>
  <c r="S93" i="14"/>
  <c r="S82" i="14"/>
  <c r="S71" i="14"/>
  <c r="S55" i="14"/>
  <c r="S39" i="14"/>
  <c r="S12" i="14"/>
  <c r="S169" i="14"/>
  <c r="S61" i="14"/>
  <c r="S77" i="14"/>
  <c r="S153" i="14"/>
  <c r="S99" i="14"/>
  <c r="S45" i="14"/>
  <c r="S191" i="14"/>
  <c r="S174" i="14"/>
  <c r="S66" i="14"/>
  <c r="S137" i="14"/>
  <c r="S29" i="14"/>
  <c r="S158" i="14"/>
  <c r="S50" i="14"/>
  <c r="S23" i="14"/>
  <c r="S142" i="14"/>
  <c r="S34" i="14"/>
  <c r="S88" i="14"/>
  <c r="S115" i="14"/>
  <c r="S180" i="14"/>
  <c r="S126" i="14"/>
  <c r="S18" i="14"/>
  <c r="S110" i="14"/>
  <c r="S202" i="14"/>
  <c r="S181" i="8"/>
  <c r="S170" i="8"/>
  <c r="S154" i="8"/>
  <c r="S138" i="8"/>
  <c r="S122" i="8"/>
  <c r="S106" i="8"/>
  <c r="S90" i="8"/>
  <c r="S52" i="8"/>
  <c r="S41" i="8"/>
  <c r="S25" i="8"/>
  <c r="S14" i="8"/>
  <c r="S203" i="8"/>
  <c r="S192" i="8"/>
  <c r="S176" i="8"/>
  <c r="S165" i="8"/>
  <c r="S149" i="8"/>
  <c r="S133" i="8"/>
  <c r="S117" i="8"/>
  <c r="S101" i="8"/>
  <c r="S85" i="8"/>
  <c r="S74" i="8"/>
  <c r="S63" i="8"/>
  <c r="S47" i="8"/>
  <c r="S36" i="8"/>
  <c r="S20" i="8"/>
  <c r="S9" i="8"/>
  <c r="S6" i="8"/>
  <c r="S198" i="8"/>
  <c r="S187" i="8"/>
  <c r="S171" i="8"/>
  <c r="S160" i="8"/>
  <c r="S144" i="8"/>
  <c r="S128" i="8"/>
  <c r="S112" i="8"/>
  <c r="S96" i="8"/>
  <c r="S80" i="8"/>
  <c r="S69" i="8"/>
  <c r="S58" i="8"/>
  <c r="S31" i="8"/>
  <c r="S182" i="8"/>
  <c r="S155" i="8"/>
  <c r="S139" i="8"/>
  <c r="S123" i="8"/>
  <c r="S107" i="8"/>
  <c r="S91" i="8"/>
  <c r="S53" i="8"/>
  <c r="S42" i="8"/>
  <c r="S26" i="8"/>
  <c r="S15" i="8"/>
  <c r="S191" i="8"/>
  <c r="S84" i="8"/>
  <c r="S62" i="8"/>
  <c r="S35" i="8"/>
  <c r="S186" i="8"/>
  <c r="S204" i="8"/>
  <c r="S193" i="8"/>
  <c r="S177" i="8"/>
  <c r="S166" i="8"/>
  <c r="S150" i="8"/>
  <c r="S134" i="8"/>
  <c r="S118" i="8"/>
  <c r="S102" i="8"/>
  <c r="S86" i="8"/>
  <c r="S75" i="8"/>
  <c r="S64" i="8"/>
  <c r="S48" i="8"/>
  <c r="S37" i="8"/>
  <c r="S21" i="8"/>
  <c r="S10" i="8"/>
  <c r="S199" i="8"/>
  <c r="S188" i="8"/>
  <c r="S172" i="8"/>
  <c r="S161" i="8"/>
  <c r="S145" i="8"/>
  <c r="S129" i="8"/>
  <c r="S113" i="8"/>
  <c r="S97" i="8"/>
  <c r="S81" i="8"/>
  <c r="S70" i="8"/>
  <c r="S59" i="8"/>
  <c r="S32" i="8"/>
  <c r="S194" i="8"/>
  <c r="S183" i="8"/>
  <c r="S156" i="8"/>
  <c r="S140" i="8"/>
  <c r="S124" i="8"/>
  <c r="S108" i="8"/>
  <c r="S92" i="8"/>
  <c r="S76" i="8"/>
  <c r="S54" i="8"/>
  <c r="S43" i="8"/>
  <c r="S27" i="8"/>
  <c r="S16" i="8"/>
  <c r="S205" i="8"/>
  <c r="S178" i="8"/>
  <c r="S167" i="8"/>
  <c r="S151" i="8"/>
  <c r="S135" i="8"/>
  <c r="S119" i="8"/>
  <c r="S103" i="8"/>
  <c r="S87" i="8"/>
  <c r="S65" i="8"/>
  <c r="S49" i="8"/>
  <c r="S38" i="8"/>
  <c r="S22" i="8"/>
  <c r="S11" i="8"/>
  <c r="S175" i="8"/>
  <c r="S8" i="8"/>
  <c r="S200" i="8"/>
  <c r="S189" i="8"/>
  <c r="S173" i="8"/>
  <c r="S162" i="8"/>
  <c r="S146" i="8"/>
  <c r="S130" i="8"/>
  <c r="S114" i="8"/>
  <c r="S98" i="8"/>
  <c r="S82" i="8"/>
  <c r="S71" i="8"/>
  <c r="S60" i="8"/>
  <c r="S33" i="8"/>
  <c r="S100" i="8"/>
  <c r="S195" i="8"/>
  <c r="S184" i="8"/>
  <c r="S157" i="8"/>
  <c r="S141" i="8"/>
  <c r="S125" i="8"/>
  <c r="S109" i="8"/>
  <c r="S93" i="8"/>
  <c r="S77" i="8"/>
  <c r="S66" i="8"/>
  <c r="S55" i="8"/>
  <c r="S44" i="8"/>
  <c r="S28" i="8"/>
  <c r="S17" i="8"/>
  <c r="S7" i="8"/>
  <c r="S179" i="8"/>
  <c r="S168" i="8"/>
  <c r="S152" i="8"/>
  <c r="S136" i="8"/>
  <c r="S120" i="8"/>
  <c r="S104" i="8"/>
  <c r="S88" i="8"/>
  <c r="S50" i="8"/>
  <c r="S39" i="8"/>
  <c r="S23" i="8"/>
  <c r="S12" i="8"/>
  <c r="S116" i="8"/>
  <c r="S201" i="8"/>
  <c r="S190" i="8"/>
  <c r="S174" i="8"/>
  <c r="S163" i="8"/>
  <c r="S147" i="8"/>
  <c r="S131" i="8"/>
  <c r="S115" i="8"/>
  <c r="S99" i="8"/>
  <c r="S83" i="8"/>
  <c r="S72" i="8"/>
  <c r="S61" i="8"/>
  <c r="S34" i="8"/>
  <c r="S196" i="8"/>
  <c r="S185" i="8"/>
  <c r="S158" i="8"/>
  <c r="S142" i="8"/>
  <c r="S126" i="8"/>
  <c r="S110" i="8"/>
  <c r="S94" i="8"/>
  <c r="S78" i="8"/>
  <c r="S67" i="8"/>
  <c r="S56" i="8"/>
  <c r="S45" i="8"/>
  <c r="S29" i="8"/>
  <c r="S18" i="8"/>
  <c r="S202" i="8"/>
  <c r="S164" i="8"/>
  <c r="S148" i="8"/>
  <c r="S132" i="8"/>
  <c r="S73" i="8"/>
  <c r="S19" i="8"/>
  <c r="S197" i="8"/>
  <c r="S180" i="8"/>
  <c r="S169" i="8"/>
  <c r="S153" i="8"/>
  <c r="S137" i="8"/>
  <c r="S121" i="8"/>
  <c r="S105" i="8"/>
  <c r="S89" i="8"/>
  <c r="S51" i="8"/>
  <c r="S40" i="8"/>
  <c r="S24" i="8"/>
  <c r="S13" i="8"/>
  <c r="S46" i="8"/>
  <c r="S159" i="8"/>
  <c r="S143" i="8"/>
  <c r="S57" i="8"/>
  <c r="S127" i="8"/>
  <c r="S111" i="8"/>
  <c r="S95" i="8"/>
  <c r="S79" i="8"/>
  <c r="S30" i="8"/>
  <c r="S68" i="8"/>
  <c r="S196" i="15"/>
  <c r="S180" i="15"/>
  <c r="S164" i="15"/>
  <c r="S153" i="15"/>
  <c r="S137" i="15"/>
  <c r="S121" i="15"/>
  <c r="S110" i="15"/>
  <c r="S99" i="15"/>
  <c r="S88" i="15"/>
  <c r="S82" i="15"/>
  <c r="S55" i="15"/>
  <c r="S22" i="15"/>
  <c r="S191" i="15"/>
  <c r="S175" i="15"/>
  <c r="S159" i="15"/>
  <c r="S148" i="15"/>
  <c r="S132" i="15"/>
  <c r="S116" i="15"/>
  <c r="S94" i="15"/>
  <c r="S77" i="15"/>
  <c r="S66" i="15"/>
  <c r="S50" i="15"/>
  <c r="S39" i="15"/>
  <c r="S17" i="15"/>
  <c r="S7" i="15"/>
  <c r="S202" i="15"/>
  <c r="S186" i="15"/>
  <c r="S170" i="15"/>
  <c r="S154" i="15"/>
  <c r="S143" i="15"/>
  <c r="S127" i="15"/>
  <c r="S105" i="15"/>
  <c r="S72" i="15"/>
  <c r="S61" i="15"/>
  <c r="S45" i="15"/>
  <c r="S34" i="15"/>
  <c r="S28" i="15"/>
  <c r="S12" i="15"/>
  <c r="S197" i="15"/>
  <c r="S181" i="15"/>
  <c r="S165" i="15"/>
  <c r="S138" i="15"/>
  <c r="S122" i="15"/>
  <c r="S111" i="15"/>
  <c r="S100" i="15"/>
  <c r="S89" i="15"/>
  <c r="S83" i="15"/>
  <c r="S67" i="15"/>
  <c r="S56" i="15"/>
  <c r="S23" i="15"/>
  <c r="S192" i="15"/>
  <c r="S176" i="15"/>
  <c r="S160" i="15"/>
  <c r="S149" i="15"/>
  <c r="S133" i="15"/>
  <c r="S117" i="15"/>
  <c r="S95" i="15"/>
  <c r="S78" i="15"/>
  <c r="S51" i="15"/>
  <c r="S40" i="15"/>
  <c r="S18" i="15"/>
  <c r="S203" i="15"/>
  <c r="S187" i="15"/>
  <c r="S171" i="15"/>
  <c r="S155" i="15"/>
  <c r="S144" i="15"/>
  <c r="S128" i="15"/>
  <c r="S106" i="15"/>
  <c r="S84" i="15"/>
  <c r="S73" i="15"/>
  <c r="S62" i="15"/>
  <c r="S46" i="15"/>
  <c r="S35" i="15"/>
  <c r="S29" i="15"/>
  <c r="S13" i="15"/>
  <c r="S198" i="15"/>
  <c r="S182" i="15"/>
  <c r="S166" i="15"/>
  <c r="S139" i="15"/>
  <c r="S123" i="15"/>
  <c r="S112" i="15"/>
  <c r="S101" i="15"/>
  <c r="S90" i="15"/>
  <c r="S68" i="15"/>
  <c r="S57" i="15"/>
  <c r="S24" i="15"/>
  <c r="S8" i="15"/>
  <c r="S193" i="15"/>
  <c r="S177" i="15"/>
  <c r="S161" i="15"/>
  <c r="S150" i="15"/>
  <c r="S134" i="15"/>
  <c r="S118" i="15"/>
  <c r="S96" i="15"/>
  <c r="S85" i="15"/>
  <c r="S79" i="15"/>
  <c r="S52" i="15"/>
  <c r="S41" i="15"/>
  <c r="S30" i="15"/>
  <c r="S19" i="15"/>
  <c r="S204" i="15"/>
  <c r="S188" i="15"/>
  <c r="S172" i="15"/>
  <c r="S156" i="15"/>
  <c r="S145" i="15"/>
  <c r="S129" i="15"/>
  <c r="S107" i="15"/>
  <c r="S74" i="15"/>
  <c r="S63" i="15"/>
  <c r="S47" i="15"/>
  <c r="S36" i="15"/>
  <c r="S14" i="15"/>
  <c r="S199" i="15"/>
  <c r="S183" i="15"/>
  <c r="S167" i="15"/>
  <c r="S140" i="15"/>
  <c r="S124" i="15"/>
  <c r="S113" i="15"/>
  <c r="S102" i="15"/>
  <c r="S91" i="15"/>
  <c r="S69" i="15"/>
  <c r="S58" i="15"/>
  <c r="S42" i="15"/>
  <c r="S25" i="15"/>
  <c r="S9" i="15"/>
  <c r="S6" i="15"/>
  <c r="S194" i="15"/>
  <c r="S178" i="15"/>
  <c r="S162" i="15"/>
  <c r="S151" i="15"/>
  <c r="S135" i="15"/>
  <c r="S119" i="15"/>
  <c r="S108" i="15"/>
  <c r="S97" i="15"/>
  <c r="S86" i="15"/>
  <c r="S80" i="15"/>
  <c r="S53" i="15"/>
  <c r="S31" i="15"/>
  <c r="S20" i="15"/>
  <c r="S205" i="15"/>
  <c r="S189" i="15"/>
  <c r="S173" i="15"/>
  <c r="S157" i="15"/>
  <c r="S146" i="15"/>
  <c r="S130" i="15"/>
  <c r="S92" i="15"/>
  <c r="S75" i="15"/>
  <c r="S64" i="15"/>
  <c r="S48" i="15"/>
  <c r="S37" i="15"/>
  <c r="S15" i="15"/>
  <c r="S200" i="15"/>
  <c r="S184" i="15"/>
  <c r="S168" i="15"/>
  <c r="S141" i="15"/>
  <c r="S125" i="15"/>
  <c r="S114" i="15"/>
  <c r="S103" i="15"/>
  <c r="S70" i="15"/>
  <c r="S59" i="15"/>
  <c r="S43" i="15"/>
  <c r="S26" i="15"/>
  <c r="S10" i="15"/>
  <c r="S195" i="15"/>
  <c r="S179" i="15"/>
  <c r="S163" i="15"/>
  <c r="S152" i="15"/>
  <c r="S136" i="15"/>
  <c r="S120" i="15"/>
  <c r="S109" i="15"/>
  <c r="S98" i="15"/>
  <c r="S87" i="15"/>
  <c r="S81" i="15"/>
  <c r="S54" i="15"/>
  <c r="S32" i="15"/>
  <c r="S21" i="15"/>
  <c r="S190" i="15"/>
  <c r="S174" i="15"/>
  <c r="S158" i="15"/>
  <c r="S147" i="15"/>
  <c r="S131" i="15"/>
  <c r="S115" i="15"/>
  <c r="S93" i="15"/>
  <c r="S76" i="15"/>
  <c r="S44" i="15"/>
  <c r="S65" i="15"/>
  <c r="S27" i="15"/>
  <c r="S201" i="15"/>
  <c r="S49" i="15"/>
  <c r="S185" i="15"/>
  <c r="S11" i="15"/>
  <c r="S169" i="15"/>
  <c r="S104" i="15"/>
  <c r="S71" i="15"/>
  <c r="S33" i="15"/>
  <c r="S16" i="15"/>
  <c r="S38" i="15"/>
  <c r="S142" i="15"/>
  <c r="S126" i="15"/>
  <c r="S60" i="15"/>
  <c r="S205" i="7"/>
  <c r="S189" i="7"/>
  <c r="S173" i="7"/>
  <c r="S157" i="7"/>
  <c r="S146" i="7"/>
  <c r="S130" i="7"/>
  <c r="S114" i="7"/>
  <c r="S98" i="7"/>
  <c r="S71" i="7"/>
  <c r="S55" i="7"/>
  <c r="S39" i="7"/>
  <c r="S23" i="7"/>
  <c r="S200" i="7"/>
  <c r="S184" i="7"/>
  <c r="S168" i="7"/>
  <c r="S141" i="7"/>
  <c r="S125" i="7"/>
  <c r="S109" i="7"/>
  <c r="S93" i="7"/>
  <c r="S82" i="7"/>
  <c r="S66" i="7"/>
  <c r="S50" i="7"/>
  <c r="S34" i="7"/>
  <c r="S18" i="7"/>
  <c r="S195" i="7"/>
  <c r="S179" i="7"/>
  <c r="S163" i="7"/>
  <c r="S152" i="7"/>
  <c r="S136" i="7"/>
  <c r="S120" i="7"/>
  <c r="S104" i="7"/>
  <c r="S88" i="7"/>
  <c r="S77" i="7"/>
  <c r="S61" i="7"/>
  <c r="S45" i="7"/>
  <c r="S29" i="7"/>
  <c r="S13" i="7"/>
  <c r="S190" i="7"/>
  <c r="S174" i="7"/>
  <c r="S158" i="7"/>
  <c r="S147" i="7"/>
  <c r="S131" i="7"/>
  <c r="S115" i="7"/>
  <c r="S99" i="7"/>
  <c r="S72" i="7"/>
  <c r="S56" i="7"/>
  <c r="S40" i="7"/>
  <c r="S24" i="7"/>
  <c r="S8" i="7"/>
  <c r="S183" i="7"/>
  <c r="S140" i="7"/>
  <c r="S33" i="7"/>
  <c r="S7" i="7"/>
  <c r="S201" i="7"/>
  <c r="S185" i="7"/>
  <c r="S169" i="7"/>
  <c r="S142" i="7"/>
  <c r="S126" i="7"/>
  <c r="S110" i="7"/>
  <c r="S94" i="7"/>
  <c r="S83" i="7"/>
  <c r="S67" i="7"/>
  <c r="S51" i="7"/>
  <c r="S35" i="7"/>
  <c r="S19" i="7"/>
  <c r="S196" i="7"/>
  <c r="S180" i="7"/>
  <c r="S164" i="7"/>
  <c r="S153" i="7"/>
  <c r="S137" i="7"/>
  <c r="S121" i="7"/>
  <c r="S105" i="7"/>
  <c r="S89" i="7"/>
  <c r="S78" i="7"/>
  <c r="S62" i="7"/>
  <c r="S46" i="7"/>
  <c r="S30" i="7"/>
  <c r="S14" i="7"/>
  <c r="S167" i="7"/>
  <c r="S191" i="7"/>
  <c r="S175" i="7"/>
  <c r="S159" i="7"/>
  <c r="S148" i="7"/>
  <c r="S132" i="7"/>
  <c r="S116" i="7"/>
  <c r="S100" i="7"/>
  <c r="S73" i="7"/>
  <c r="S57" i="7"/>
  <c r="S41" i="7"/>
  <c r="S25" i="7"/>
  <c r="S9" i="7"/>
  <c r="S6" i="7"/>
  <c r="S202" i="7"/>
  <c r="S186" i="7"/>
  <c r="S170" i="7"/>
  <c r="S143" i="7"/>
  <c r="S127" i="7"/>
  <c r="S111" i="7"/>
  <c r="S95" i="7"/>
  <c r="S84" i="7"/>
  <c r="S68" i="7"/>
  <c r="S52" i="7"/>
  <c r="S36" i="7"/>
  <c r="S20" i="7"/>
  <c r="S108" i="7"/>
  <c r="S197" i="7"/>
  <c r="S181" i="7"/>
  <c r="S165" i="7"/>
  <c r="S154" i="7"/>
  <c r="S138" i="7"/>
  <c r="S122" i="7"/>
  <c r="S106" i="7"/>
  <c r="S90" i="7"/>
  <c r="S79" i="7"/>
  <c r="S63" i="7"/>
  <c r="S47" i="7"/>
  <c r="S31" i="7"/>
  <c r="S15" i="7"/>
  <c r="S65" i="7"/>
  <c r="S192" i="7"/>
  <c r="S176" i="7"/>
  <c r="S160" i="7"/>
  <c r="S149" i="7"/>
  <c r="S133" i="7"/>
  <c r="S117" i="7"/>
  <c r="S101" i="7"/>
  <c r="S74" i="7"/>
  <c r="S58" i="7"/>
  <c r="S42" i="7"/>
  <c r="S26" i="7"/>
  <c r="S10" i="7"/>
  <c r="S203" i="7"/>
  <c r="S187" i="7"/>
  <c r="S171" i="7"/>
  <c r="S144" i="7"/>
  <c r="S128" i="7"/>
  <c r="S112" i="7"/>
  <c r="S96" i="7"/>
  <c r="S85" i="7"/>
  <c r="S69" i="7"/>
  <c r="S53" i="7"/>
  <c r="S37" i="7"/>
  <c r="S21" i="7"/>
  <c r="S198" i="7"/>
  <c r="S182" i="7"/>
  <c r="S166" i="7"/>
  <c r="S155" i="7"/>
  <c r="S139" i="7"/>
  <c r="S123" i="7"/>
  <c r="S107" i="7"/>
  <c r="S91" i="7"/>
  <c r="S80" i="7"/>
  <c r="S64" i="7"/>
  <c r="S48" i="7"/>
  <c r="S32" i="7"/>
  <c r="S16" i="7"/>
  <c r="S193" i="7"/>
  <c r="S177" i="7"/>
  <c r="S161" i="7"/>
  <c r="S150" i="7"/>
  <c r="S134" i="7"/>
  <c r="S118" i="7"/>
  <c r="S102" i="7"/>
  <c r="S75" i="7"/>
  <c r="S59" i="7"/>
  <c r="S43" i="7"/>
  <c r="S27" i="7"/>
  <c r="S11" i="7"/>
  <c r="S199" i="7"/>
  <c r="S124" i="7"/>
  <c r="S81" i="7"/>
  <c r="S49" i="7"/>
  <c r="S17" i="7"/>
  <c r="S204" i="7"/>
  <c r="S188" i="7"/>
  <c r="S172" i="7"/>
  <c r="S156" i="7"/>
  <c r="S145" i="7"/>
  <c r="S129" i="7"/>
  <c r="S113" i="7"/>
  <c r="S97" i="7"/>
  <c r="S86" i="7"/>
  <c r="S70" i="7"/>
  <c r="S54" i="7"/>
  <c r="S38" i="7"/>
  <c r="S22" i="7"/>
  <c r="S92" i="7"/>
  <c r="S103" i="7"/>
  <c r="S87" i="7"/>
  <c r="S119" i="7"/>
  <c r="S194" i="7"/>
  <c r="S178" i="7"/>
  <c r="S162" i="7"/>
  <c r="S76" i="7"/>
  <c r="S60" i="7"/>
  <c r="S44" i="7"/>
  <c r="S135" i="7"/>
  <c r="S28" i="7"/>
  <c r="S12" i="7"/>
  <c r="S151" i="7"/>
  <c r="R6" i="10"/>
  <c r="R7" i="10"/>
  <c r="R6" i="13"/>
  <c r="R206" i="13" s="1"/>
  <c r="R7" i="13"/>
  <c r="R7" i="9"/>
  <c r="R6" i="9"/>
  <c r="R7" i="8"/>
  <c r="R6" i="8"/>
  <c r="R7" i="14"/>
  <c r="R6" i="14"/>
  <c r="R7" i="15"/>
  <c r="R6" i="15"/>
  <c r="R6" i="7"/>
  <c r="R7" i="7"/>
  <c r="R7" i="4"/>
  <c r="R6" i="4"/>
  <c r="R7" i="11"/>
  <c r="R6" i="11"/>
  <c r="R7" i="12"/>
  <c r="R6" i="12"/>
  <c r="P6" i="9"/>
  <c r="P7" i="9"/>
  <c r="P6" i="10"/>
  <c r="P7" i="10"/>
  <c r="P7" i="8"/>
  <c r="P6" i="8"/>
  <c r="P7" i="11"/>
  <c r="P6" i="11"/>
  <c r="P7" i="12"/>
  <c r="P6" i="12"/>
  <c r="P6" i="7"/>
  <c r="P7" i="7"/>
  <c r="P6" i="13"/>
  <c r="P7" i="13"/>
  <c r="P6" i="14"/>
  <c r="P7" i="14"/>
  <c r="P6" i="4"/>
  <c r="P7" i="4"/>
  <c r="P6" i="15"/>
  <c r="P7" i="15"/>
  <c r="O201" i="10"/>
  <c r="O193" i="10"/>
  <c r="O185" i="10"/>
  <c r="O177" i="10"/>
  <c r="O202" i="10"/>
  <c r="O194" i="10"/>
  <c r="O186" i="10"/>
  <c r="O134" i="10"/>
  <c r="O178" i="10"/>
  <c r="O203" i="10"/>
  <c r="O195" i="10"/>
  <c r="O187" i="10"/>
  <c r="O135" i="10"/>
  <c r="O179" i="10"/>
  <c r="O204" i="10"/>
  <c r="O196" i="10"/>
  <c r="O188" i="10"/>
  <c r="O145" i="10"/>
  <c r="O180" i="10"/>
  <c r="O171" i="10"/>
  <c r="O163" i="10"/>
  <c r="O205" i="10"/>
  <c r="O197" i="10"/>
  <c r="O189" i="10"/>
  <c r="O172" i="10"/>
  <c r="O155" i="10"/>
  <c r="O146" i="10"/>
  <c r="O137" i="10"/>
  <c r="O181" i="10"/>
  <c r="O198" i="10"/>
  <c r="O190" i="10"/>
  <c r="O156" i="10"/>
  <c r="O147" i="10"/>
  <c r="O138" i="10"/>
  <c r="O182" i="10"/>
  <c r="O174" i="10"/>
  <c r="O165" i="10"/>
  <c r="O199" i="10"/>
  <c r="O191" i="10"/>
  <c r="O183" i="10"/>
  <c r="O157" i="10"/>
  <c r="O148" i="10"/>
  <c r="O139" i="10"/>
  <c r="O175" i="10"/>
  <c r="O166" i="10"/>
  <c r="O158" i="10"/>
  <c r="O200" i="10"/>
  <c r="O192" i="10"/>
  <c r="O184" i="10"/>
  <c r="O149" i="10"/>
  <c r="O140" i="10"/>
  <c r="O176" i="10"/>
  <c r="O167" i="10"/>
  <c r="O133" i="10"/>
  <c r="O125" i="10"/>
  <c r="O117" i="10"/>
  <c r="O109" i="10"/>
  <c r="O92" i="10"/>
  <c r="O84" i="10"/>
  <c r="O75" i="10"/>
  <c r="O58" i="10"/>
  <c r="O50" i="10"/>
  <c r="O17" i="10"/>
  <c r="O74" i="10"/>
  <c r="O161" i="10"/>
  <c r="O154" i="10"/>
  <c r="O101" i="10"/>
  <c r="O76" i="10"/>
  <c r="O67" i="10"/>
  <c r="O59" i="10"/>
  <c r="O42" i="10"/>
  <c r="O34" i="10"/>
  <c r="O26" i="10"/>
  <c r="O9" i="10"/>
  <c r="O126" i="10"/>
  <c r="O118" i="10"/>
  <c r="O110" i="10"/>
  <c r="O93" i="10"/>
  <c r="O85" i="10"/>
  <c r="O77" i="10"/>
  <c r="O51" i="10"/>
  <c r="O18" i="10"/>
  <c r="O168" i="10"/>
  <c r="O162" i="10"/>
  <c r="O102" i="10"/>
  <c r="O68" i="10"/>
  <c r="O60" i="10"/>
  <c r="O43" i="10"/>
  <c r="O35" i="10"/>
  <c r="O27" i="10"/>
  <c r="O10" i="10"/>
  <c r="O127" i="10"/>
  <c r="O119" i="10"/>
  <c r="O111" i="10"/>
  <c r="O103" i="10"/>
  <c r="O94" i="10"/>
  <c r="O86" i="10"/>
  <c r="O78" i="10"/>
  <c r="O52" i="10"/>
  <c r="O19" i="10"/>
  <c r="O169" i="10"/>
  <c r="O141" i="10"/>
  <c r="O95" i="10"/>
  <c r="O69" i="10"/>
  <c r="O61" i="10"/>
  <c r="O44" i="10"/>
  <c r="O36" i="10"/>
  <c r="O28" i="10"/>
  <c r="O11" i="10"/>
  <c r="O153" i="10"/>
  <c r="O100" i="10"/>
  <c r="O41" i="10"/>
  <c r="O25" i="10"/>
  <c r="O142" i="10"/>
  <c r="O128" i="10"/>
  <c r="O120" i="10"/>
  <c r="O112" i="10"/>
  <c r="O104" i="10"/>
  <c r="O87" i="10"/>
  <c r="O79" i="10"/>
  <c r="O53" i="10"/>
  <c r="O20" i="10"/>
  <c r="O6" i="10"/>
  <c r="O170" i="10"/>
  <c r="O136" i="10"/>
  <c r="O96" i="10"/>
  <c r="O70" i="10"/>
  <c r="O62" i="10"/>
  <c r="O45" i="10"/>
  <c r="O37" i="10"/>
  <c r="O29" i="10"/>
  <c r="O12" i="10"/>
  <c r="O164" i="10"/>
  <c r="O143" i="10"/>
  <c r="O129" i="10"/>
  <c r="O121" i="10"/>
  <c r="O113" i="10"/>
  <c r="O105" i="10"/>
  <c r="O88" i="10"/>
  <c r="O80" i="10"/>
  <c r="O54" i="10"/>
  <c r="O21" i="10"/>
  <c r="O150" i="10"/>
  <c r="O97" i="10"/>
  <c r="O71" i="10"/>
  <c r="O63" i="10"/>
  <c r="O46" i="10"/>
  <c r="O38" i="10"/>
  <c r="O30" i="10"/>
  <c r="O22" i="10"/>
  <c r="O13" i="10"/>
  <c r="O144" i="10"/>
  <c r="O130" i="10"/>
  <c r="O122" i="10"/>
  <c r="O114" i="10"/>
  <c r="O106" i="10"/>
  <c r="O89" i="10"/>
  <c r="O81" i="10"/>
  <c r="O55" i="10"/>
  <c r="O47" i="10"/>
  <c r="O14" i="10"/>
  <c r="O151" i="10"/>
  <c r="O98" i="10"/>
  <c r="O72" i="10"/>
  <c r="O64" i="10"/>
  <c r="O39" i="10"/>
  <c r="O31" i="10"/>
  <c r="O23" i="10"/>
  <c r="O7" i="10"/>
  <c r="O131" i="10"/>
  <c r="O123" i="10"/>
  <c r="O115" i="10"/>
  <c r="O107" i="10"/>
  <c r="O90" i="10"/>
  <c r="O82" i="10"/>
  <c r="O56" i="10"/>
  <c r="O48" i="10"/>
  <c r="O15" i="10"/>
  <c r="O173" i="10"/>
  <c r="O159" i="10"/>
  <c r="O152" i="10"/>
  <c r="O99" i="10"/>
  <c r="O73" i="10"/>
  <c r="O65" i="10"/>
  <c r="O40" i="10"/>
  <c r="O32" i="10"/>
  <c r="O24" i="10"/>
  <c r="O66" i="10"/>
  <c r="O33" i="10"/>
  <c r="O8" i="10"/>
  <c r="O132" i="10"/>
  <c r="O124" i="10"/>
  <c r="O116" i="10"/>
  <c r="O108" i="10"/>
  <c r="O91" i="10"/>
  <c r="O83" i="10"/>
  <c r="O57" i="10"/>
  <c r="O49" i="10"/>
  <c r="O16" i="10"/>
  <c r="O160" i="10"/>
  <c r="O200" i="15"/>
  <c r="O192" i="15"/>
  <c r="O184" i="15"/>
  <c r="O176" i="15"/>
  <c r="O168" i="15"/>
  <c r="O160" i="15"/>
  <c r="O111" i="15"/>
  <c r="O86" i="15"/>
  <c r="O77" i="15"/>
  <c r="O69" i="15"/>
  <c r="O36" i="15"/>
  <c r="O27" i="15"/>
  <c r="O19" i="15"/>
  <c r="O11" i="15"/>
  <c r="O152" i="15"/>
  <c r="O144" i="15"/>
  <c r="O136" i="15"/>
  <c r="O128" i="15"/>
  <c r="O120" i="15"/>
  <c r="O103" i="15"/>
  <c r="O95" i="15"/>
  <c r="O61" i="15"/>
  <c r="O53" i="15"/>
  <c r="O45" i="15"/>
  <c r="O6" i="15"/>
  <c r="O201" i="15"/>
  <c r="O193" i="15"/>
  <c r="O185" i="15"/>
  <c r="O177" i="15"/>
  <c r="O169" i="15"/>
  <c r="O161" i="15"/>
  <c r="O112" i="15"/>
  <c r="O87" i="15"/>
  <c r="O78" i="15"/>
  <c r="O70" i="15"/>
  <c r="O37" i="15"/>
  <c r="O28" i="15"/>
  <c r="O20" i="15"/>
  <c r="O12" i="15"/>
  <c r="O153" i="15"/>
  <c r="O145" i="15"/>
  <c r="O137" i="15"/>
  <c r="O129" i="15"/>
  <c r="O121" i="15"/>
  <c r="O104" i="15"/>
  <c r="O96" i="15"/>
  <c r="O62" i="15"/>
  <c r="O54" i="15"/>
  <c r="O46" i="15"/>
  <c r="O202" i="15"/>
  <c r="O194" i="15"/>
  <c r="O186" i="15"/>
  <c r="O178" i="15"/>
  <c r="O170" i="15"/>
  <c r="O162" i="15"/>
  <c r="O154" i="15"/>
  <c r="O113" i="15"/>
  <c r="O88" i="15"/>
  <c r="O79" i="15"/>
  <c r="O71" i="15"/>
  <c r="O38" i="15"/>
  <c r="O29" i="15"/>
  <c r="O21" i="15"/>
  <c r="O13" i="15"/>
  <c r="O146" i="15"/>
  <c r="O138" i="15"/>
  <c r="O130" i="15"/>
  <c r="O122" i="15"/>
  <c r="O105" i="15"/>
  <c r="O97" i="15"/>
  <c r="O63" i="15"/>
  <c r="O55" i="15"/>
  <c r="O47" i="15"/>
  <c r="O30" i="15"/>
  <c r="O203" i="15"/>
  <c r="O195" i="15"/>
  <c r="O187" i="15"/>
  <c r="O179" i="15"/>
  <c r="O171" i="15"/>
  <c r="O163" i="15"/>
  <c r="O155" i="15"/>
  <c r="O114" i="15"/>
  <c r="O89" i="15"/>
  <c r="O80" i="15"/>
  <c r="O72" i="15"/>
  <c r="O39" i="15"/>
  <c r="O22" i="15"/>
  <c r="O14" i="15"/>
  <c r="O7" i="15"/>
  <c r="O147" i="15"/>
  <c r="O139" i="15"/>
  <c r="O131" i="15"/>
  <c r="O123" i="15"/>
  <c r="O115" i="15"/>
  <c r="O106" i="15"/>
  <c r="O98" i="15"/>
  <c r="O64" i="15"/>
  <c r="O56" i="15"/>
  <c r="O48" i="15"/>
  <c r="O31" i="15"/>
  <c r="O204" i="15"/>
  <c r="O196" i="15"/>
  <c r="O188" i="15"/>
  <c r="O180" i="15"/>
  <c r="O172" i="15"/>
  <c r="O164" i="15"/>
  <c r="O156" i="15"/>
  <c r="O90" i="15"/>
  <c r="O81" i="15"/>
  <c r="O73" i="15"/>
  <c r="O40" i="15"/>
  <c r="O23" i="15"/>
  <c r="O15" i="15"/>
  <c r="O148" i="15"/>
  <c r="O140" i="15"/>
  <c r="O132" i="15"/>
  <c r="O124" i="15"/>
  <c r="O116" i="15"/>
  <c r="O107" i="15"/>
  <c r="O99" i="15"/>
  <c r="O65" i="15"/>
  <c r="O57" i="15"/>
  <c r="O49" i="15"/>
  <c r="O32" i="15"/>
  <c r="O205" i="15"/>
  <c r="O197" i="15"/>
  <c r="O189" i="15"/>
  <c r="O181" i="15"/>
  <c r="O173" i="15"/>
  <c r="O165" i="15"/>
  <c r="O157" i="15"/>
  <c r="O108" i="15"/>
  <c r="O91" i="15"/>
  <c r="O82" i="15"/>
  <c r="O74" i="15"/>
  <c r="O41" i="15"/>
  <c r="O33" i="15"/>
  <c r="O24" i="15"/>
  <c r="O16" i="15"/>
  <c r="O8" i="15"/>
  <c r="O149" i="15"/>
  <c r="O141" i="15"/>
  <c r="O133" i="15"/>
  <c r="O125" i="15"/>
  <c r="O117" i="15"/>
  <c r="O100" i="15"/>
  <c r="O92" i="15"/>
  <c r="O66" i="15"/>
  <c r="O58" i="15"/>
  <c r="O50" i="15"/>
  <c r="O42" i="15"/>
  <c r="O198" i="15"/>
  <c r="O190" i="15"/>
  <c r="O182" i="15"/>
  <c r="O174" i="15"/>
  <c r="O166" i="15"/>
  <c r="O158" i="15"/>
  <c r="O109" i="15"/>
  <c r="O83" i="15"/>
  <c r="O75" i="15"/>
  <c r="O67" i="15"/>
  <c r="O34" i="15"/>
  <c r="O25" i="15"/>
  <c r="O17" i="15"/>
  <c r="O9" i="15"/>
  <c r="O150" i="15"/>
  <c r="O142" i="15"/>
  <c r="O134" i="15"/>
  <c r="O126" i="15"/>
  <c r="O118" i="15"/>
  <c r="O101" i="15"/>
  <c r="O93" i="15"/>
  <c r="O84" i="15"/>
  <c r="O59" i="15"/>
  <c r="O51" i="15"/>
  <c r="O43" i="15"/>
  <c r="O199" i="15"/>
  <c r="O191" i="15"/>
  <c r="O183" i="15"/>
  <c r="O175" i="15"/>
  <c r="O167" i="15"/>
  <c r="O159" i="15"/>
  <c r="O110" i="15"/>
  <c r="O85" i="15"/>
  <c r="O76" i="15"/>
  <c r="O68" i="15"/>
  <c r="O35" i="15"/>
  <c r="O26" i="15"/>
  <c r="O18" i="15"/>
  <c r="O10" i="15"/>
  <c r="O151" i="15"/>
  <c r="O143" i="15"/>
  <c r="O135" i="15"/>
  <c r="O127" i="15"/>
  <c r="O119" i="15"/>
  <c r="O102" i="15"/>
  <c r="O94" i="15"/>
  <c r="O60" i="15"/>
  <c r="O52" i="15"/>
  <c r="O44" i="15"/>
  <c r="O131" i="11"/>
  <c r="O98" i="11"/>
  <c r="O90" i="11"/>
  <c r="O82" i="11"/>
  <c r="O17" i="11"/>
  <c r="O205" i="11"/>
  <c r="O197" i="11"/>
  <c r="O189" i="11"/>
  <c r="O180" i="11"/>
  <c r="O172" i="11"/>
  <c r="O164" i="11"/>
  <c r="O156" i="11"/>
  <c r="O148" i="11"/>
  <c r="O140" i="11"/>
  <c r="O123" i="11"/>
  <c r="O115" i="11"/>
  <c r="O107" i="11"/>
  <c r="O74" i="11"/>
  <c r="O66" i="11"/>
  <c r="O58" i="11"/>
  <c r="O50" i="11"/>
  <c r="O42" i="11"/>
  <c r="O34" i="11"/>
  <c r="O26" i="11"/>
  <c r="O9" i="11"/>
  <c r="O132" i="11"/>
  <c r="O99" i="11"/>
  <c r="O91" i="11"/>
  <c r="O83" i="11"/>
  <c r="O18" i="11"/>
  <c r="O198" i="11"/>
  <c r="O190" i="11"/>
  <c r="O181" i="11"/>
  <c r="O173" i="11"/>
  <c r="O165" i="11"/>
  <c r="O157" i="11"/>
  <c r="O149" i="11"/>
  <c r="O141" i="11"/>
  <c r="O124" i="11"/>
  <c r="O116" i="11"/>
  <c r="O108" i="11"/>
  <c r="O75" i="11"/>
  <c r="O67" i="11"/>
  <c r="O59" i="11"/>
  <c r="O51" i="11"/>
  <c r="O43" i="11"/>
  <c r="O35" i="11"/>
  <c r="O27" i="11"/>
  <c r="O10" i="11"/>
  <c r="O182" i="11"/>
  <c r="O133" i="11"/>
  <c r="O100" i="11"/>
  <c r="O92" i="11"/>
  <c r="O84" i="11"/>
  <c r="O76" i="11"/>
  <c r="O19" i="11"/>
  <c r="O199" i="11"/>
  <c r="O191" i="11"/>
  <c r="O174" i="11"/>
  <c r="O166" i="11"/>
  <c r="O158" i="11"/>
  <c r="O150" i="11"/>
  <c r="O142" i="11"/>
  <c r="O125" i="11"/>
  <c r="O117" i="11"/>
  <c r="O109" i="11"/>
  <c r="O68" i="11"/>
  <c r="O60" i="11"/>
  <c r="O52" i="11"/>
  <c r="O44" i="11"/>
  <c r="O36" i="11"/>
  <c r="O28" i="11"/>
  <c r="O11" i="11"/>
  <c r="O183" i="11"/>
  <c r="O134" i="11"/>
  <c r="O126" i="11"/>
  <c r="O101" i="11"/>
  <c r="O93" i="11"/>
  <c r="O85" i="11"/>
  <c r="O77" i="11"/>
  <c r="O20" i="11"/>
  <c r="O6" i="11"/>
  <c r="O200" i="11"/>
  <c r="O192" i="11"/>
  <c r="O175" i="11"/>
  <c r="O167" i="11"/>
  <c r="O159" i="11"/>
  <c r="O151" i="11"/>
  <c r="O143" i="11"/>
  <c r="O135" i="11"/>
  <c r="O118" i="11"/>
  <c r="O110" i="11"/>
  <c r="O69" i="11"/>
  <c r="O61" i="11"/>
  <c r="O53" i="11"/>
  <c r="O45" i="11"/>
  <c r="O37" i="11"/>
  <c r="O29" i="11"/>
  <c r="O12" i="11"/>
  <c r="O184" i="11"/>
  <c r="O127" i="11"/>
  <c r="O102" i="11"/>
  <c r="O94" i="11"/>
  <c r="O86" i="11"/>
  <c r="O78" i="11"/>
  <c r="O21" i="11"/>
  <c r="O201" i="11"/>
  <c r="O193" i="11"/>
  <c r="O176" i="11"/>
  <c r="O168" i="11"/>
  <c r="O160" i="11"/>
  <c r="O152" i="11"/>
  <c r="O144" i="11"/>
  <c r="O136" i="11"/>
  <c r="O119" i="11"/>
  <c r="O111" i="11"/>
  <c r="O70" i="11"/>
  <c r="O62" i="11"/>
  <c r="O54" i="11"/>
  <c r="O46" i="11"/>
  <c r="O38" i="11"/>
  <c r="O30" i="11"/>
  <c r="O13" i="11"/>
  <c r="O185" i="11"/>
  <c r="O128" i="11"/>
  <c r="O103" i="11"/>
  <c r="O95" i="11"/>
  <c r="O87" i="11"/>
  <c r="O79" i="11"/>
  <c r="O22" i="11"/>
  <c r="O14" i="11"/>
  <c r="O202" i="11"/>
  <c r="O194" i="11"/>
  <c r="O177" i="11"/>
  <c r="O169" i="11"/>
  <c r="O161" i="11"/>
  <c r="O153" i="11"/>
  <c r="O145" i="11"/>
  <c r="O137" i="11"/>
  <c r="O120" i="11"/>
  <c r="O112" i="11"/>
  <c r="O71" i="11"/>
  <c r="O63" i="11"/>
  <c r="O55" i="11"/>
  <c r="O47" i="11"/>
  <c r="O39" i="11"/>
  <c r="O31" i="11"/>
  <c r="O23" i="11"/>
  <c r="O7" i="11"/>
  <c r="O186" i="11"/>
  <c r="O129" i="11"/>
  <c r="O104" i="11"/>
  <c r="O96" i="11"/>
  <c r="O88" i="11"/>
  <c r="O80" i="11"/>
  <c r="O15" i="11"/>
  <c r="O203" i="11"/>
  <c r="O195" i="11"/>
  <c r="O178" i="11"/>
  <c r="O170" i="11"/>
  <c r="O162" i="11"/>
  <c r="O154" i="11"/>
  <c r="O146" i="11"/>
  <c r="O138" i="11"/>
  <c r="O121" i="11"/>
  <c r="O113" i="11"/>
  <c r="O72" i="11"/>
  <c r="O64" i="11"/>
  <c r="O56" i="11"/>
  <c r="O48" i="11"/>
  <c r="O40" i="11"/>
  <c r="O32" i="11"/>
  <c r="O24" i="11"/>
  <c r="O187" i="11"/>
  <c r="O130" i="11"/>
  <c r="O105" i="11"/>
  <c r="O97" i="11"/>
  <c r="O89" i="11"/>
  <c r="O81" i="11"/>
  <c r="O16" i="11"/>
  <c r="O204" i="11"/>
  <c r="O196" i="11"/>
  <c r="O188" i="11"/>
  <c r="O179" i="11"/>
  <c r="O171" i="11"/>
  <c r="O163" i="11"/>
  <c r="O155" i="11"/>
  <c r="O147" i="11"/>
  <c r="O139" i="11"/>
  <c r="O122" i="11"/>
  <c r="O114" i="11"/>
  <c r="O106" i="11"/>
  <c r="O73" i="11"/>
  <c r="O65" i="11"/>
  <c r="O57" i="11"/>
  <c r="O49" i="11"/>
  <c r="O41" i="11"/>
  <c r="O33" i="11"/>
  <c r="O25" i="11"/>
  <c r="O8" i="11"/>
  <c r="O201" i="9"/>
  <c r="O193" i="9"/>
  <c r="O185" i="9"/>
  <c r="O177" i="9"/>
  <c r="O152" i="9"/>
  <c r="O143" i="9"/>
  <c r="O110" i="9"/>
  <c r="O102" i="9"/>
  <c r="O94" i="9"/>
  <c r="O86" i="9"/>
  <c r="O169" i="9"/>
  <c r="O161" i="9"/>
  <c r="O135" i="9"/>
  <c r="O127" i="9"/>
  <c r="O119" i="9"/>
  <c r="O78" i="9"/>
  <c r="O70" i="9"/>
  <c r="O62" i="9"/>
  <c r="O54" i="9"/>
  <c r="O46" i="9"/>
  <c r="O38" i="9"/>
  <c r="O30" i="9"/>
  <c r="O22" i="9"/>
  <c r="O14" i="9"/>
  <c r="O7" i="9"/>
  <c r="O202" i="9"/>
  <c r="O194" i="9"/>
  <c r="O186" i="9"/>
  <c r="O178" i="9"/>
  <c r="O153" i="9"/>
  <c r="O144" i="9"/>
  <c r="O136" i="9"/>
  <c r="O111" i="9"/>
  <c r="O103" i="9"/>
  <c r="O95" i="9"/>
  <c r="O87" i="9"/>
  <c r="O79" i="9"/>
  <c r="O170" i="9"/>
  <c r="O162" i="9"/>
  <c r="O128" i="9"/>
  <c r="O120" i="9"/>
  <c r="O112" i="9"/>
  <c r="O71" i="9"/>
  <c r="O63" i="9"/>
  <c r="O55" i="9"/>
  <c r="O47" i="9"/>
  <c r="O39" i="9"/>
  <c r="O31" i="9"/>
  <c r="O23" i="9"/>
  <c r="O15" i="9"/>
  <c r="O203" i="9"/>
  <c r="O195" i="9"/>
  <c r="O187" i="9"/>
  <c r="O179" i="9"/>
  <c r="O154" i="9"/>
  <c r="O145" i="9"/>
  <c r="O137" i="9"/>
  <c r="O104" i="9"/>
  <c r="O96" i="9"/>
  <c r="O88" i="9"/>
  <c r="O80" i="9"/>
  <c r="O118" i="9"/>
  <c r="O171" i="9"/>
  <c r="O163" i="9"/>
  <c r="O129" i="9"/>
  <c r="O121" i="9"/>
  <c r="O113" i="9"/>
  <c r="O72" i="9"/>
  <c r="O64" i="9"/>
  <c r="O56" i="9"/>
  <c r="O48" i="9"/>
  <c r="O40" i="9"/>
  <c r="O32" i="9"/>
  <c r="O24" i="9"/>
  <c r="O16" i="9"/>
  <c r="O8" i="9"/>
  <c r="O168" i="9"/>
  <c r="O134" i="9"/>
  <c r="O126" i="9"/>
  <c r="O61" i="9"/>
  <c r="O13" i="9"/>
  <c r="O204" i="9"/>
  <c r="O196" i="9"/>
  <c r="O188" i="9"/>
  <c r="O180" i="9"/>
  <c r="O172" i="9"/>
  <c r="O155" i="9"/>
  <c r="O146" i="9"/>
  <c r="O138" i="9"/>
  <c r="O105" i="9"/>
  <c r="O97" i="9"/>
  <c r="O89" i="9"/>
  <c r="O81" i="9"/>
  <c r="O164" i="9"/>
  <c r="O130" i="9"/>
  <c r="O122" i="9"/>
  <c r="O114" i="9"/>
  <c r="O73" i="9"/>
  <c r="O65" i="9"/>
  <c r="O57" i="9"/>
  <c r="O49" i="9"/>
  <c r="O41" i="9"/>
  <c r="O33" i="9"/>
  <c r="O25" i="9"/>
  <c r="O17" i="9"/>
  <c r="O9" i="9"/>
  <c r="O205" i="9"/>
  <c r="O197" i="9"/>
  <c r="O189" i="9"/>
  <c r="O181" i="9"/>
  <c r="O173" i="9"/>
  <c r="O156" i="9"/>
  <c r="O147" i="9"/>
  <c r="O139" i="9"/>
  <c r="O106" i="9"/>
  <c r="O98" i="9"/>
  <c r="O90" i="9"/>
  <c r="O82" i="9"/>
  <c r="O165" i="9"/>
  <c r="O148" i="9"/>
  <c r="O131" i="9"/>
  <c r="O123" i="9"/>
  <c r="O115" i="9"/>
  <c r="O74" i="9"/>
  <c r="O66" i="9"/>
  <c r="O58" i="9"/>
  <c r="O50" i="9"/>
  <c r="O42" i="9"/>
  <c r="O34" i="9"/>
  <c r="O26" i="9"/>
  <c r="O18" i="9"/>
  <c r="O10" i="9"/>
  <c r="O198" i="9"/>
  <c r="O190" i="9"/>
  <c r="O182" i="9"/>
  <c r="O174" i="9"/>
  <c r="O157" i="9"/>
  <c r="O140" i="9"/>
  <c r="O107" i="9"/>
  <c r="O99" i="9"/>
  <c r="O91" i="9"/>
  <c r="O83" i="9"/>
  <c r="O166" i="9"/>
  <c r="O149" i="9"/>
  <c r="O132" i="9"/>
  <c r="O124" i="9"/>
  <c r="O116" i="9"/>
  <c r="O75" i="9"/>
  <c r="O67" i="9"/>
  <c r="O59" i="9"/>
  <c r="O51" i="9"/>
  <c r="O43" i="9"/>
  <c r="O35" i="9"/>
  <c r="O27" i="9"/>
  <c r="O19" i="9"/>
  <c r="O11" i="9"/>
  <c r="O199" i="9"/>
  <c r="O191" i="9"/>
  <c r="O183" i="9"/>
  <c r="O175" i="9"/>
  <c r="O158" i="9"/>
  <c r="O141" i="9"/>
  <c r="O108" i="9"/>
  <c r="O100" i="9"/>
  <c r="O92" i="9"/>
  <c r="O84" i="9"/>
  <c r="O6" i="9"/>
  <c r="O53" i="9"/>
  <c r="O167" i="9"/>
  <c r="O150" i="9"/>
  <c r="O133" i="9"/>
  <c r="O125" i="9"/>
  <c r="O117" i="9"/>
  <c r="O76" i="9"/>
  <c r="O68" i="9"/>
  <c r="O60" i="9"/>
  <c r="O52" i="9"/>
  <c r="O44" i="9"/>
  <c r="O36" i="9"/>
  <c r="O28" i="9"/>
  <c r="O20" i="9"/>
  <c r="O12" i="9"/>
  <c r="O160" i="9"/>
  <c r="O77" i="9"/>
  <c r="O69" i="9"/>
  <c r="O45" i="9"/>
  <c r="O37" i="9"/>
  <c r="O29" i="9"/>
  <c r="O21" i="9"/>
  <c r="O200" i="9"/>
  <c r="O192" i="9"/>
  <c r="O184" i="9"/>
  <c r="O176" i="9"/>
  <c r="O159" i="9"/>
  <c r="O151" i="9"/>
  <c r="O142" i="9"/>
  <c r="O109" i="9"/>
  <c r="O101" i="9"/>
  <c r="O93" i="9"/>
  <c r="O85" i="9"/>
  <c r="O187" i="14"/>
  <c r="O170" i="14"/>
  <c r="O162" i="14"/>
  <c r="O154" i="14"/>
  <c r="O146" i="14"/>
  <c r="O138" i="14"/>
  <c r="O130" i="14"/>
  <c r="O97" i="14"/>
  <c r="O72" i="14"/>
  <c r="O64" i="14"/>
  <c r="O56" i="14"/>
  <c r="O48" i="14"/>
  <c r="O40" i="14"/>
  <c r="O32" i="14"/>
  <c r="O204" i="14"/>
  <c r="O196" i="14"/>
  <c r="O179" i="14"/>
  <c r="O122" i="14"/>
  <c r="O114" i="14"/>
  <c r="O106" i="14"/>
  <c r="O89" i="14"/>
  <c r="O81" i="14"/>
  <c r="O24" i="14"/>
  <c r="O16" i="14"/>
  <c r="O8" i="14"/>
  <c r="O188" i="14"/>
  <c r="O171" i="14"/>
  <c r="O163" i="14"/>
  <c r="O155" i="14"/>
  <c r="O147" i="14"/>
  <c r="O139" i="14"/>
  <c r="O131" i="14"/>
  <c r="O98" i="14"/>
  <c r="O73" i="14"/>
  <c r="O65" i="14"/>
  <c r="O57" i="14"/>
  <c r="O49" i="14"/>
  <c r="O41" i="14"/>
  <c r="O33" i="14"/>
  <c r="O205" i="14"/>
  <c r="O197" i="14"/>
  <c r="O180" i="14"/>
  <c r="O123" i="14"/>
  <c r="O115" i="14"/>
  <c r="O107" i="14"/>
  <c r="O90" i="14"/>
  <c r="O82" i="14"/>
  <c r="O25" i="14"/>
  <c r="O17" i="14"/>
  <c r="O9" i="14"/>
  <c r="O189" i="14"/>
  <c r="O172" i="14"/>
  <c r="O164" i="14"/>
  <c r="O156" i="14"/>
  <c r="O148" i="14"/>
  <c r="O140" i="14"/>
  <c r="O132" i="14"/>
  <c r="O99" i="14"/>
  <c r="O74" i="14"/>
  <c r="O66" i="14"/>
  <c r="O58" i="14"/>
  <c r="O50" i="14"/>
  <c r="O42" i="14"/>
  <c r="O34" i="14"/>
  <c r="O198" i="14"/>
  <c r="O181" i="14"/>
  <c r="O124" i="14"/>
  <c r="O116" i="14"/>
  <c r="O108" i="14"/>
  <c r="O100" i="14"/>
  <c r="O91" i="14"/>
  <c r="O83" i="14"/>
  <c r="O26" i="14"/>
  <c r="O18" i="14"/>
  <c r="O10" i="14"/>
  <c r="O190" i="14"/>
  <c r="O173" i="14"/>
  <c r="O165" i="14"/>
  <c r="O157" i="14"/>
  <c r="O149" i="14"/>
  <c r="O141" i="14"/>
  <c r="O133" i="14"/>
  <c r="O125" i="14"/>
  <c r="O92" i="14"/>
  <c r="O75" i="14"/>
  <c r="O67" i="14"/>
  <c r="O59" i="14"/>
  <c r="O51" i="14"/>
  <c r="O43" i="14"/>
  <c r="O35" i="14"/>
  <c r="O199" i="14"/>
  <c r="O182" i="14"/>
  <c r="O117" i="14"/>
  <c r="O109" i="14"/>
  <c r="O101" i="14"/>
  <c r="O84" i="14"/>
  <c r="O27" i="14"/>
  <c r="O19" i="14"/>
  <c r="O11" i="14"/>
  <c r="O191" i="14"/>
  <c r="O183" i="14"/>
  <c r="O174" i="14"/>
  <c r="O166" i="14"/>
  <c r="O158" i="14"/>
  <c r="O150" i="14"/>
  <c r="O142" i="14"/>
  <c r="O134" i="14"/>
  <c r="O126" i="14"/>
  <c r="O93" i="14"/>
  <c r="O76" i="14"/>
  <c r="O68" i="14"/>
  <c r="O60" i="14"/>
  <c r="O52" i="14"/>
  <c r="O44" i="14"/>
  <c r="O36" i="14"/>
  <c r="O28" i="14"/>
  <c r="O6" i="14"/>
  <c r="O200" i="14"/>
  <c r="O118" i="14"/>
  <c r="O110" i="14"/>
  <c r="O102" i="14"/>
  <c r="O85" i="14"/>
  <c r="O20" i="14"/>
  <c r="O12" i="14"/>
  <c r="O192" i="14"/>
  <c r="O184" i="14"/>
  <c r="O175" i="14"/>
  <c r="O167" i="14"/>
  <c r="O159" i="14"/>
  <c r="O151" i="14"/>
  <c r="O143" i="14"/>
  <c r="O135" i="14"/>
  <c r="O127" i="14"/>
  <c r="O94" i="14"/>
  <c r="O77" i="14"/>
  <c r="O69" i="14"/>
  <c r="O61" i="14"/>
  <c r="O53" i="14"/>
  <c r="O45" i="14"/>
  <c r="O37" i="14"/>
  <c r="O29" i="14"/>
  <c r="O201" i="14"/>
  <c r="O176" i="14"/>
  <c r="O119" i="14"/>
  <c r="O111" i="14"/>
  <c r="O103" i="14"/>
  <c r="O86" i="14"/>
  <c r="O78" i="14"/>
  <c r="O21" i="14"/>
  <c r="O13" i="14"/>
  <c r="O193" i="14"/>
  <c r="O185" i="14"/>
  <c r="O168" i="14"/>
  <c r="O160" i="14"/>
  <c r="O152" i="14"/>
  <c r="O144" i="14"/>
  <c r="O136" i="14"/>
  <c r="O128" i="14"/>
  <c r="O95" i="14"/>
  <c r="O70" i="14"/>
  <c r="O62" i="14"/>
  <c r="O54" i="14"/>
  <c r="O46" i="14"/>
  <c r="O38" i="14"/>
  <c r="O30" i="14"/>
  <c r="O202" i="14"/>
  <c r="O177" i="14"/>
  <c r="O120" i="14"/>
  <c r="O112" i="14"/>
  <c r="O104" i="14"/>
  <c r="O87" i="14"/>
  <c r="O79" i="14"/>
  <c r="O22" i="14"/>
  <c r="O14" i="14"/>
  <c r="O7" i="14"/>
  <c r="O194" i="14"/>
  <c r="O186" i="14"/>
  <c r="O169" i="14"/>
  <c r="O161" i="14"/>
  <c r="O153" i="14"/>
  <c r="O145" i="14"/>
  <c r="O137" i="14"/>
  <c r="O129" i="14"/>
  <c r="O96" i="14"/>
  <c r="O71" i="14"/>
  <c r="O63" i="14"/>
  <c r="O55" i="14"/>
  <c r="O47" i="14"/>
  <c r="O39" i="14"/>
  <c r="O31" i="14"/>
  <c r="O203" i="14"/>
  <c r="O195" i="14"/>
  <c r="O178" i="14"/>
  <c r="O121" i="14"/>
  <c r="O113" i="14"/>
  <c r="O105" i="14"/>
  <c r="O88" i="14"/>
  <c r="O80" i="14"/>
  <c r="O23" i="14"/>
  <c r="O15" i="14"/>
  <c r="O198" i="8"/>
  <c r="O165" i="8"/>
  <c r="O157" i="8"/>
  <c r="O149" i="8"/>
  <c r="O141" i="8"/>
  <c r="O133" i="8"/>
  <c r="O125" i="8"/>
  <c r="O117" i="8"/>
  <c r="O109" i="8"/>
  <c r="O101" i="8"/>
  <c r="O93" i="8"/>
  <c r="O85" i="8"/>
  <c r="O77" i="8"/>
  <c r="O60" i="8"/>
  <c r="O52" i="8"/>
  <c r="O11" i="8"/>
  <c r="O173" i="8"/>
  <c r="O190" i="8"/>
  <c r="O182" i="8"/>
  <c r="O174" i="8"/>
  <c r="O69" i="8"/>
  <c r="O44" i="8"/>
  <c r="O36" i="8"/>
  <c r="O28" i="8"/>
  <c r="O20" i="8"/>
  <c r="O6" i="8"/>
  <c r="O199" i="8"/>
  <c r="O166" i="8"/>
  <c r="O158" i="8"/>
  <c r="O150" i="8"/>
  <c r="O142" i="8"/>
  <c r="O134" i="8"/>
  <c r="O126" i="8"/>
  <c r="O118" i="8"/>
  <c r="O110" i="8"/>
  <c r="O102" i="8"/>
  <c r="O94" i="8"/>
  <c r="O86" i="8"/>
  <c r="O78" i="8"/>
  <c r="O61" i="8"/>
  <c r="O53" i="8"/>
  <c r="O12" i="8"/>
  <c r="O191" i="8"/>
  <c r="O183" i="8"/>
  <c r="O175" i="8"/>
  <c r="O70" i="8"/>
  <c r="O45" i="8"/>
  <c r="O37" i="8"/>
  <c r="O29" i="8"/>
  <c r="O21" i="8"/>
  <c r="O200" i="8"/>
  <c r="O167" i="8"/>
  <c r="O159" i="8"/>
  <c r="O151" i="8"/>
  <c r="O143" i="8"/>
  <c r="O135" i="8"/>
  <c r="O127" i="8"/>
  <c r="O119" i="8"/>
  <c r="O111" i="8"/>
  <c r="O103" i="8"/>
  <c r="O95" i="8"/>
  <c r="O87" i="8"/>
  <c r="O79" i="8"/>
  <c r="O62" i="8"/>
  <c r="O54" i="8"/>
  <c r="O46" i="8"/>
  <c r="O13" i="8"/>
  <c r="O35" i="8"/>
  <c r="O192" i="8"/>
  <c r="O184" i="8"/>
  <c r="O176" i="8"/>
  <c r="O71" i="8"/>
  <c r="O38" i="8"/>
  <c r="O30" i="8"/>
  <c r="O22" i="8"/>
  <c r="O189" i="8"/>
  <c r="O68" i="8"/>
  <c r="O43" i="8"/>
  <c r="O201" i="8"/>
  <c r="O168" i="8"/>
  <c r="O160" i="8"/>
  <c r="O152" i="8"/>
  <c r="O144" i="8"/>
  <c r="O136" i="8"/>
  <c r="O128" i="8"/>
  <c r="O120" i="8"/>
  <c r="O112" i="8"/>
  <c r="O104" i="8"/>
  <c r="O96" i="8"/>
  <c r="O88" i="8"/>
  <c r="O80" i="8"/>
  <c r="O63" i="8"/>
  <c r="O55" i="8"/>
  <c r="O47" i="8"/>
  <c r="O14" i="8"/>
  <c r="O7" i="8"/>
  <c r="O193" i="8"/>
  <c r="O185" i="8"/>
  <c r="O177" i="8"/>
  <c r="O72" i="8"/>
  <c r="O39" i="8"/>
  <c r="O31" i="8"/>
  <c r="O23" i="8"/>
  <c r="O202" i="8"/>
  <c r="O194" i="8"/>
  <c r="O169" i="8"/>
  <c r="O161" i="8"/>
  <c r="O153" i="8"/>
  <c r="O145" i="8"/>
  <c r="O137" i="8"/>
  <c r="O129" i="8"/>
  <c r="O121" i="8"/>
  <c r="O113" i="8"/>
  <c r="O105" i="8"/>
  <c r="O97" i="8"/>
  <c r="O89" i="8"/>
  <c r="O81" i="8"/>
  <c r="O64" i="8"/>
  <c r="O56" i="8"/>
  <c r="O48" i="8"/>
  <c r="O15" i="8"/>
  <c r="O186" i="8"/>
  <c r="O178" i="8"/>
  <c r="O73" i="8"/>
  <c r="O40" i="8"/>
  <c r="O32" i="8"/>
  <c r="O24" i="8"/>
  <c r="O203" i="8"/>
  <c r="O195" i="8"/>
  <c r="O170" i="8"/>
  <c r="O162" i="8"/>
  <c r="O154" i="8"/>
  <c r="O146" i="8"/>
  <c r="O138" i="8"/>
  <c r="O130" i="8"/>
  <c r="O122" i="8"/>
  <c r="O114" i="8"/>
  <c r="O106" i="8"/>
  <c r="O98" i="8"/>
  <c r="O90" i="8"/>
  <c r="O82" i="8"/>
  <c r="O65" i="8"/>
  <c r="O57" i="8"/>
  <c r="O49" i="8"/>
  <c r="O16" i="8"/>
  <c r="O8" i="8"/>
  <c r="O187" i="8"/>
  <c r="O179" i="8"/>
  <c r="O171" i="8"/>
  <c r="O74" i="8"/>
  <c r="O66" i="8"/>
  <c r="O41" i="8"/>
  <c r="O33" i="8"/>
  <c r="O25" i="8"/>
  <c r="O204" i="8"/>
  <c r="O196" i="8"/>
  <c r="O163" i="8"/>
  <c r="O155" i="8"/>
  <c r="O147" i="8"/>
  <c r="O139" i="8"/>
  <c r="O131" i="8"/>
  <c r="O123" i="8"/>
  <c r="O115" i="8"/>
  <c r="O107" i="8"/>
  <c r="O99" i="8"/>
  <c r="O91" i="8"/>
  <c r="O83" i="8"/>
  <c r="O58" i="8"/>
  <c r="O50" i="8"/>
  <c r="O17" i="8"/>
  <c r="O9" i="8"/>
  <c r="O188" i="8"/>
  <c r="O180" i="8"/>
  <c r="O172" i="8"/>
  <c r="O75" i="8"/>
  <c r="O67" i="8"/>
  <c r="O42" i="8"/>
  <c r="O34" i="8"/>
  <c r="O26" i="8"/>
  <c r="O181" i="8"/>
  <c r="O27" i="8"/>
  <c r="O19" i="8"/>
  <c r="O205" i="8"/>
  <c r="O197" i="8"/>
  <c r="O164" i="8"/>
  <c r="O156" i="8"/>
  <c r="O148" i="8"/>
  <c r="O140" i="8"/>
  <c r="O132" i="8"/>
  <c r="O124" i="8"/>
  <c r="O116" i="8"/>
  <c r="O108" i="8"/>
  <c r="O100" i="8"/>
  <c r="O92" i="8"/>
  <c r="O84" i="8"/>
  <c r="O76" i="8"/>
  <c r="O59" i="8"/>
  <c r="O51" i="8"/>
  <c r="O18" i="8"/>
  <c r="O10" i="8"/>
  <c r="O203" i="4"/>
  <c r="O186" i="4"/>
  <c r="O178" i="4"/>
  <c r="O145" i="4"/>
  <c r="O104" i="4"/>
  <c r="O96" i="4"/>
  <c r="O88" i="4"/>
  <c r="O31" i="4"/>
  <c r="O23" i="4"/>
  <c r="O195" i="4"/>
  <c r="O170" i="4"/>
  <c r="O162" i="4"/>
  <c r="O154" i="4"/>
  <c r="O137" i="4"/>
  <c r="O129" i="4"/>
  <c r="O121" i="4"/>
  <c r="O113" i="4"/>
  <c r="O80" i="4"/>
  <c r="O72" i="4"/>
  <c r="O64" i="4"/>
  <c r="O56" i="4"/>
  <c r="O48" i="4"/>
  <c r="O40" i="4"/>
  <c r="O15" i="4"/>
  <c r="O204" i="4"/>
  <c r="O187" i="4"/>
  <c r="O179" i="4"/>
  <c r="O146" i="4"/>
  <c r="O105" i="4"/>
  <c r="O97" i="4"/>
  <c r="O89" i="4"/>
  <c r="O32" i="4"/>
  <c r="O24" i="4"/>
  <c r="O196" i="4"/>
  <c r="O171" i="4"/>
  <c r="O163" i="4"/>
  <c r="O155" i="4"/>
  <c r="O147" i="4"/>
  <c r="O138" i="4"/>
  <c r="O130" i="4"/>
  <c r="O122" i="4"/>
  <c r="O114" i="4"/>
  <c r="O81" i="4"/>
  <c r="O73" i="4"/>
  <c r="O65" i="4"/>
  <c r="O57" i="4"/>
  <c r="O49" i="4"/>
  <c r="O41" i="4"/>
  <c r="O16" i="4"/>
  <c r="O8" i="4"/>
  <c r="O205" i="4"/>
  <c r="O197" i="4"/>
  <c r="O188" i="4"/>
  <c r="O180" i="4"/>
  <c r="O172" i="4"/>
  <c r="O139" i="4"/>
  <c r="O106" i="4"/>
  <c r="O98" i="4"/>
  <c r="O90" i="4"/>
  <c r="O33" i="4"/>
  <c r="O25" i="4"/>
  <c r="O189" i="4"/>
  <c r="O164" i="4"/>
  <c r="O156" i="4"/>
  <c r="O148" i="4"/>
  <c r="O131" i="4"/>
  <c r="O123" i="4"/>
  <c r="O115" i="4"/>
  <c r="O82" i="4"/>
  <c r="O74" i="4"/>
  <c r="O66" i="4"/>
  <c r="O58" i="4"/>
  <c r="O50" i="4"/>
  <c r="O42" i="4"/>
  <c r="O17" i="4"/>
  <c r="O9" i="4"/>
  <c r="O194" i="4"/>
  <c r="O198" i="4"/>
  <c r="O181" i="4"/>
  <c r="O173" i="4"/>
  <c r="O140" i="4"/>
  <c r="O107" i="4"/>
  <c r="O99" i="4"/>
  <c r="O91" i="4"/>
  <c r="O34" i="4"/>
  <c r="O26" i="4"/>
  <c r="O190" i="4"/>
  <c r="O165" i="4"/>
  <c r="O157" i="4"/>
  <c r="O149" i="4"/>
  <c r="O132" i="4"/>
  <c r="O124" i="4"/>
  <c r="O116" i="4"/>
  <c r="O108" i="4"/>
  <c r="O83" i="4"/>
  <c r="O75" i="4"/>
  <c r="O67" i="4"/>
  <c r="O59" i="4"/>
  <c r="O51" i="4"/>
  <c r="O43" i="4"/>
  <c r="O35" i="4"/>
  <c r="O18" i="4"/>
  <c r="O10" i="4"/>
  <c r="O199" i="4"/>
  <c r="O182" i="4"/>
  <c r="O174" i="4"/>
  <c r="O141" i="4"/>
  <c r="O100" i="4"/>
  <c r="O92" i="4"/>
  <c r="O27" i="4"/>
  <c r="O19" i="4"/>
  <c r="O191" i="4"/>
  <c r="O166" i="4"/>
  <c r="O158" i="4"/>
  <c r="O150" i="4"/>
  <c r="O133" i="4"/>
  <c r="O125" i="4"/>
  <c r="O117" i="4"/>
  <c r="O109" i="4"/>
  <c r="O84" i="4"/>
  <c r="O76" i="4"/>
  <c r="O68" i="4"/>
  <c r="O60" i="4"/>
  <c r="O52" i="4"/>
  <c r="O44" i="4"/>
  <c r="O36" i="4"/>
  <c r="O11" i="4"/>
  <c r="O200" i="4"/>
  <c r="O183" i="4"/>
  <c r="O175" i="4"/>
  <c r="O142" i="4"/>
  <c r="O101" i="4"/>
  <c r="O93" i="4"/>
  <c r="O85" i="4"/>
  <c r="O28" i="4"/>
  <c r="O20" i="4"/>
  <c r="O6" i="4"/>
  <c r="O192" i="4"/>
  <c r="O167" i="4"/>
  <c r="O159" i="4"/>
  <c r="O151" i="4"/>
  <c r="O134" i="4"/>
  <c r="O126" i="4"/>
  <c r="O118" i="4"/>
  <c r="O110" i="4"/>
  <c r="O77" i="4"/>
  <c r="O69" i="4"/>
  <c r="O61" i="4"/>
  <c r="O53" i="4"/>
  <c r="O45" i="4"/>
  <c r="O37" i="4"/>
  <c r="O12" i="4"/>
  <c r="O201" i="4"/>
  <c r="O184" i="4"/>
  <c r="O176" i="4"/>
  <c r="O143" i="4"/>
  <c r="O102" i="4"/>
  <c r="O94" i="4"/>
  <c r="O86" i="4"/>
  <c r="O29" i="4"/>
  <c r="O21" i="4"/>
  <c r="O193" i="4"/>
  <c r="O168" i="4"/>
  <c r="O160" i="4"/>
  <c r="O152" i="4"/>
  <c r="O135" i="4"/>
  <c r="O127" i="4"/>
  <c r="O119" i="4"/>
  <c r="O111" i="4"/>
  <c r="O78" i="4"/>
  <c r="O70" i="4"/>
  <c r="O62" i="4"/>
  <c r="O54" i="4"/>
  <c r="O46" i="4"/>
  <c r="O38" i="4"/>
  <c r="O13" i="4"/>
  <c r="O169" i="4"/>
  <c r="O202" i="4"/>
  <c r="O185" i="4"/>
  <c r="O177" i="4"/>
  <c r="O144" i="4"/>
  <c r="O103" i="4"/>
  <c r="O95" i="4"/>
  <c r="O87" i="4"/>
  <c r="O30" i="4"/>
  <c r="O22" i="4"/>
  <c r="O47" i="4"/>
  <c r="O153" i="4"/>
  <c r="O136" i="4"/>
  <c r="O14" i="4"/>
  <c r="O120" i="4"/>
  <c r="O71" i="4"/>
  <c r="O55" i="4"/>
  <c r="O161" i="4"/>
  <c r="O39" i="4"/>
  <c r="O128" i="4"/>
  <c r="O7" i="4"/>
  <c r="O112" i="4"/>
  <c r="O79" i="4"/>
  <c r="O63" i="4"/>
  <c r="O200" i="13"/>
  <c r="O192" i="13"/>
  <c r="O184" i="13"/>
  <c r="O176" i="13"/>
  <c r="O168" i="13"/>
  <c r="O160" i="13"/>
  <c r="O143" i="13"/>
  <c r="O135" i="13"/>
  <c r="O127" i="13"/>
  <c r="O119" i="13"/>
  <c r="O54" i="13"/>
  <c r="O21" i="13"/>
  <c r="O13" i="13"/>
  <c r="O152" i="13"/>
  <c r="O111" i="13"/>
  <c r="O103" i="13"/>
  <c r="O95" i="13"/>
  <c r="O87" i="13"/>
  <c r="O79" i="13"/>
  <c r="O71" i="13"/>
  <c r="O63" i="13"/>
  <c r="O46" i="13"/>
  <c r="O38" i="13"/>
  <c r="O30" i="13"/>
  <c r="O201" i="13"/>
  <c r="O193" i="13"/>
  <c r="O185" i="13"/>
  <c r="O177" i="13"/>
  <c r="O169" i="13"/>
  <c r="O161" i="13"/>
  <c r="O144" i="13"/>
  <c r="O136" i="13"/>
  <c r="O128" i="13"/>
  <c r="O120" i="13"/>
  <c r="O112" i="13"/>
  <c r="O55" i="13"/>
  <c r="O22" i="13"/>
  <c r="O14" i="13"/>
  <c r="O7" i="13"/>
  <c r="O153" i="13"/>
  <c r="O104" i="13"/>
  <c r="O96" i="13"/>
  <c r="O88" i="13"/>
  <c r="O80" i="13"/>
  <c r="O72" i="13"/>
  <c r="O64" i="13"/>
  <c r="O47" i="13"/>
  <c r="O39" i="13"/>
  <c r="O31" i="13"/>
  <c r="O202" i="13"/>
  <c r="O194" i="13"/>
  <c r="O186" i="13"/>
  <c r="O178" i="13"/>
  <c r="O170" i="13"/>
  <c r="O162" i="13"/>
  <c r="O145" i="13"/>
  <c r="O137" i="13"/>
  <c r="O129" i="13"/>
  <c r="O121" i="13"/>
  <c r="O113" i="13"/>
  <c r="O56" i="13"/>
  <c r="O48" i="13"/>
  <c r="O23" i="13"/>
  <c r="O15" i="13"/>
  <c r="O154" i="13"/>
  <c r="O105" i="13"/>
  <c r="O97" i="13"/>
  <c r="O89" i="13"/>
  <c r="O81" i="13"/>
  <c r="O73" i="13"/>
  <c r="O65" i="13"/>
  <c r="O40" i="13"/>
  <c r="O32" i="13"/>
  <c r="O203" i="13"/>
  <c r="O195" i="13"/>
  <c r="O187" i="13"/>
  <c r="O179" i="13"/>
  <c r="O171" i="13"/>
  <c r="O163" i="13"/>
  <c r="O146" i="13"/>
  <c r="O138" i="13"/>
  <c r="O130" i="13"/>
  <c r="O122" i="13"/>
  <c r="O114" i="13"/>
  <c r="O57" i="13"/>
  <c r="O49" i="13"/>
  <c r="O24" i="13"/>
  <c r="O16" i="13"/>
  <c r="O8" i="13"/>
  <c r="O155" i="13"/>
  <c r="O147" i="13"/>
  <c r="O106" i="13"/>
  <c r="O98" i="13"/>
  <c r="O90" i="13"/>
  <c r="O82" i="13"/>
  <c r="O74" i="13"/>
  <c r="O66" i="13"/>
  <c r="O41" i="13"/>
  <c r="O33" i="13"/>
  <c r="O204" i="13"/>
  <c r="O196" i="13"/>
  <c r="O188" i="13"/>
  <c r="O180" i="13"/>
  <c r="O172" i="13"/>
  <c r="O164" i="13"/>
  <c r="O139" i="13"/>
  <c r="O131" i="13"/>
  <c r="O123" i="13"/>
  <c r="O115" i="13"/>
  <c r="O58" i="13"/>
  <c r="O50" i="13"/>
  <c r="O25" i="13"/>
  <c r="O17" i="13"/>
  <c r="O9" i="13"/>
  <c r="O156" i="13"/>
  <c r="O148" i="13"/>
  <c r="O107" i="13"/>
  <c r="O99" i="13"/>
  <c r="O91" i="13"/>
  <c r="O83" i="13"/>
  <c r="O75" i="13"/>
  <c r="O67" i="13"/>
  <c r="O42" i="13"/>
  <c r="O34" i="13"/>
  <c r="O205" i="13"/>
  <c r="O197" i="13"/>
  <c r="O189" i="13"/>
  <c r="O181" i="13"/>
  <c r="O173" i="13"/>
  <c r="O165" i="13"/>
  <c r="O140" i="13"/>
  <c r="O132" i="13"/>
  <c r="O124" i="13"/>
  <c r="O116" i="13"/>
  <c r="O59" i="13"/>
  <c r="O51" i="13"/>
  <c r="O26" i="13"/>
  <c r="O18" i="13"/>
  <c r="O10" i="13"/>
  <c r="O157" i="13"/>
  <c r="O149" i="13"/>
  <c r="O108" i="13"/>
  <c r="O100" i="13"/>
  <c r="O92" i="13"/>
  <c r="O84" i="13"/>
  <c r="O76" i="13"/>
  <c r="O68" i="13"/>
  <c r="O60" i="13"/>
  <c r="O43" i="13"/>
  <c r="O35" i="13"/>
  <c r="O198" i="13"/>
  <c r="O190" i="13"/>
  <c r="O182" i="13"/>
  <c r="O174" i="13"/>
  <c r="O166" i="13"/>
  <c r="O141" i="13"/>
  <c r="O133" i="13"/>
  <c r="O125" i="13"/>
  <c r="O117" i="13"/>
  <c r="O52" i="13"/>
  <c r="O27" i="13"/>
  <c r="O19" i="13"/>
  <c r="O11" i="13"/>
  <c r="O158" i="13"/>
  <c r="O150" i="13"/>
  <c r="O109" i="13"/>
  <c r="O101" i="13"/>
  <c r="O93" i="13"/>
  <c r="O85" i="13"/>
  <c r="O77" i="13"/>
  <c r="O69" i="13"/>
  <c r="O61" i="13"/>
  <c r="O44" i="13"/>
  <c r="O36" i="13"/>
  <c r="O28" i="13"/>
  <c r="O6" i="13"/>
  <c r="O199" i="13"/>
  <c r="O191" i="13"/>
  <c r="O183" i="13"/>
  <c r="O175" i="13"/>
  <c r="O167" i="13"/>
  <c r="O142" i="13"/>
  <c r="O134" i="13"/>
  <c r="O126" i="13"/>
  <c r="O118" i="13"/>
  <c r="O53" i="13"/>
  <c r="O20" i="13"/>
  <c r="O12" i="13"/>
  <c r="O159" i="13"/>
  <c r="O151" i="13"/>
  <c r="O110" i="13"/>
  <c r="O102" i="13"/>
  <c r="O94" i="13"/>
  <c r="O86" i="13"/>
  <c r="O78" i="13"/>
  <c r="O70" i="13"/>
  <c r="O62" i="13"/>
  <c r="O45" i="13"/>
  <c r="O37" i="13"/>
  <c r="O29" i="13"/>
  <c r="O201" i="6"/>
  <c r="O195" i="6"/>
  <c r="O200" i="6"/>
  <c r="O205" i="6"/>
  <c r="O194" i="6"/>
  <c r="O199" i="6"/>
  <c r="O204" i="6"/>
  <c r="O198" i="6"/>
  <c r="O203" i="6"/>
  <c r="O197" i="6"/>
  <c r="O202" i="6"/>
  <c r="O196" i="6"/>
  <c r="O155" i="7"/>
  <c r="O147" i="7"/>
  <c r="O139" i="7"/>
  <c r="O131" i="7"/>
  <c r="O123" i="7"/>
  <c r="O115" i="7"/>
  <c r="O107" i="7"/>
  <c r="O99" i="7"/>
  <c r="O91" i="7"/>
  <c r="O204" i="7"/>
  <c r="O196" i="7"/>
  <c r="O188" i="7"/>
  <c r="O180" i="7"/>
  <c r="O172" i="7"/>
  <c r="O164" i="7"/>
  <c r="O156" i="7"/>
  <c r="O83" i="7"/>
  <c r="O75" i="7"/>
  <c r="O67" i="7"/>
  <c r="O59" i="7"/>
  <c r="O51" i="7"/>
  <c r="O43" i="7"/>
  <c r="O35" i="7"/>
  <c r="O27" i="7"/>
  <c r="O19" i="7"/>
  <c r="O11" i="7"/>
  <c r="O148" i="7"/>
  <c r="O140" i="7"/>
  <c r="O132" i="7"/>
  <c r="O124" i="7"/>
  <c r="O116" i="7"/>
  <c r="O108" i="7"/>
  <c r="O100" i="7"/>
  <c r="O92" i="7"/>
  <c r="O6" i="7"/>
  <c r="O205" i="7"/>
  <c r="O197" i="7"/>
  <c r="O189" i="7"/>
  <c r="O181" i="7"/>
  <c r="O173" i="7"/>
  <c r="O165" i="7"/>
  <c r="O157" i="7"/>
  <c r="O84" i="7"/>
  <c r="O76" i="7"/>
  <c r="O68" i="7"/>
  <c r="O60" i="7"/>
  <c r="O52" i="7"/>
  <c r="O44" i="7"/>
  <c r="O36" i="7"/>
  <c r="O28" i="7"/>
  <c r="O20" i="7"/>
  <c r="O12" i="7"/>
  <c r="O149" i="7"/>
  <c r="O141" i="7"/>
  <c r="O133" i="7"/>
  <c r="O125" i="7"/>
  <c r="O117" i="7"/>
  <c r="O109" i="7"/>
  <c r="O101" i="7"/>
  <c r="O93" i="7"/>
  <c r="O198" i="7"/>
  <c r="O190" i="7"/>
  <c r="O182" i="7"/>
  <c r="O174" i="7"/>
  <c r="O166" i="7"/>
  <c r="O158" i="7"/>
  <c r="O85" i="7"/>
  <c r="O77" i="7"/>
  <c r="O69" i="7"/>
  <c r="O61" i="7"/>
  <c r="O53" i="7"/>
  <c r="O45" i="7"/>
  <c r="O37" i="7"/>
  <c r="O29" i="7"/>
  <c r="O21" i="7"/>
  <c r="O13" i="7"/>
  <c r="O203" i="7"/>
  <c r="O187" i="7"/>
  <c r="O179" i="7"/>
  <c r="O82" i="7"/>
  <c r="O66" i="7"/>
  <c r="O50" i="7"/>
  <c r="O42" i="7"/>
  <c r="O34" i="7"/>
  <c r="O18" i="7"/>
  <c r="O10" i="7"/>
  <c r="O150" i="7"/>
  <c r="O142" i="7"/>
  <c r="O134" i="7"/>
  <c r="O126" i="7"/>
  <c r="O118" i="7"/>
  <c r="O110" i="7"/>
  <c r="O102" i="7"/>
  <c r="O94" i="7"/>
  <c r="O199" i="7"/>
  <c r="O191" i="7"/>
  <c r="O183" i="7"/>
  <c r="O175" i="7"/>
  <c r="O167" i="7"/>
  <c r="O159" i="7"/>
  <c r="O86" i="7"/>
  <c r="O78" i="7"/>
  <c r="O70" i="7"/>
  <c r="O62" i="7"/>
  <c r="O54" i="7"/>
  <c r="O46" i="7"/>
  <c r="O38" i="7"/>
  <c r="O30" i="7"/>
  <c r="O22" i="7"/>
  <c r="O14" i="7"/>
  <c r="O7" i="7"/>
  <c r="O151" i="7"/>
  <c r="O143" i="7"/>
  <c r="O135" i="7"/>
  <c r="O127" i="7"/>
  <c r="O119" i="7"/>
  <c r="O111" i="7"/>
  <c r="O103" i="7"/>
  <c r="O95" i="7"/>
  <c r="O87" i="7"/>
  <c r="O200" i="7"/>
  <c r="O192" i="7"/>
  <c r="O184" i="7"/>
  <c r="O176" i="7"/>
  <c r="O168" i="7"/>
  <c r="O160" i="7"/>
  <c r="O79" i="7"/>
  <c r="O71" i="7"/>
  <c r="O63" i="7"/>
  <c r="O55" i="7"/>
  <c r="O47" i="7"/>
  <c r="O39" i="7"/>
  <c r="O31" i="7"/>
  <c r="O23" i="7"/>
  <c r="O15" i="7"/>
  <c r="O152" i="7"/>
  <c r="O144" i="7"/>
  <c r="O136" i="7"/>
  <c r="O128" i="7"/>
  <c r="O120" i="7"/>
  <c r="O112" i="7"/>
  <c r="O104" i="7"/>
  <c r="O96" i="7"/>
  <c r="O88" i="7"/>
  <c r="O201" i="7"/>
  <c r="O193" i="7"/>
  <c r="O185" i="7"/>
  <c r="O177" i="7"/>
  <c r="O169" i="7"/>
  <c r="O161" i="7"/>
  <c r="O80" i="7"/>
  <c r="O72" i="7"/>
  <c r="O64" i="7"/>
  <c r="O56" i="7"/>
  <c r="O48" i="7"/>
  <c r="O40" i="7"/>
  <c r="O32" i="7"/>
  <c r="O24" i="7"/>
  <c r="O16" i="7"/>
  <c r="O8" i="7"/>
  <c r="O153" i="7"/>
  <c r="O145" i="7"/>
  <c r="O137" i="7"/>
  <c r="O129" i="7"/>
  <c r="O121" i="7"/>
  <c r="O113" i="7"/>
  <c r="O105" i="7"/>
  <c r="O97" i="7"/>
  <c r="O89" i="7"/>
  <c r="O202" i="7"/>
  <c r="O194" i="7"/>
  <c r="O186" i="7"/>
  <c r="O178" i="7"/>
  <c r="O170" i="7"/>
  <c r="O162" i="7"/>
  <c r="O81" i="7"/>
  <c r="O73" i="7"/>
  <c r="O65" i="7"/>
  <c r="O57" i="7"/>
  <c r="O49" i="7"/>
  <c r="O41" i="7"/>
  <c r="O33" i="7"/>
  <c r="O25" i="7"/>
  <c r="O17" i="7"/>
  <c r="O9" i="7"/>
  <c r="O195" i="7"/>
  <c r="O171" i="7"/>
  <c r="O163" i="7"/>
  <c r="O74" i="7"/>
  <c r="O58" i="7"/>
  <c r="O154" i="7"/>
  <c r="O146" i="7"/>
  <c r="O138" i="7"/>
  <c r="O130" i="7"/>
  <c r="O122" i="7"/>
  <c r="O114" i="7"/>
  <c r="O106" i="7"/>
  <c r="O98" i="7"/>
  <c r="O90" i="7"/>
  <c r="O26" i="7"/>
  <c r="O172" i="12"/>
  <c r="O164" i="12"/>
  <c r="O156" i="12"/>
  <c r="O148" i="12"/>
  <c r="O140" i="12"/>
  <c r="O132" i="12"/>
  <c r="O124" i="12"/>
  <c r="O116" i="12"/>
  <c r="O108" i="12"/>
  <c r="O100" i="12"/>
  <c r="O92" i="12"/>
  <c r="O84" i="12"/>
  <c r="O76" i="12"/>
  <c r="O68" i="12"/>
  <c r="O60" i="12"/>
  <c r="O52" i="12"/>
  <c r="O44" i="12"/>
  <c r="O36" i="12"/>
  <c r="O28" i="12"/>
  <c r="O20" i="12"/>
  <c r="O12" i="12"/>
  <c r="O198" i="12"/>
  <c r="O189" i="12"/>
  <c r="O181" i="12"/>
  <c r="O173" i="12"/>
  <c r="O165" i="12"/>
  <c r="O157" i="12"/>
  <c r="O149" i="12"/>
  <c r="O141" i="12"/>
  <c r="O133" i="12"/>
  <c r="O125" i="12"/>
  <c r="O117" i="12"/>
  <c r="O109" i="12"/>
  <c r="O101" i="12"/>
  <c r="O93" i="12"/>
  <c r="O85" i="12"/>
  <c r="O77" i="12"/>
  <c r="O69" i="12"/>
  <c r="O61" i="12"/>
  <c r="O53" i="12"/>
  <c r="O45" i="12"/>
  <c r="O37" i="12"/>
  <c r="O29" i="12"/>
  <c r="O21" i="12"/>
  <c r="O13" i="12"/>
  <c r="O199" i="12"/>
  <c r="O190" i="12"/>
  <c r="O182" i="12"/>
  <c r="O174" i="12"/>
  <c r="O166" i="12"/>
  <c r="O158" i="12"/>
  <c r="O150" i="12"/>
  <c r="O142" i="12"/>
  <c r="O134" i="12"/>
  <c r="O126" i="12"/>
  <c r="O118" i="12"/>
  <c r="O110" i="12"/>
  <c r="O102" i="12"/>
  <c r="O94" i="12"/>
  <c r="O86" i="12"/>
  <c r="O78" i="12"/>
  <c r="O70" i="12"/>
  <c r="O62" i="12"/>
  <c r="O54" i="12"/>
  <c r="O46" i="12"/>
  <c r="O38" i="12"/>
  <c r="O30" i="12"/>
  <c r="O22" i="12"/>
  <c r="O14" i="12"/>
  <c r="O7" i="12"/>
  <c r="O200" i="12"/>
  <c r="O191" i="12"/>
  <c r="O183" i="12"/>
  <c r="O175" i="12"/>
  <c r="O167" i="12"/>
  <c r="O159" i="12"/>
  <c r="O151" i="12"/>
  <c r="O143" i="12"/>
  <c r="O135" i="12"/>
  <c r="O127" i="12"/>
  <c r="O119" i="12"/>
  <c r="O111" i="12"/>
  <c r="O103" i="12"/>
  <c r="O95" i="12"/>
  <c r="O87" i="12"/>
  <c r="O79" i="12"/>
  <c r="O71" i="12"/>
  <c r="O63" i="12"/>
  <c r="O55" i="12"/>
  <c r="O47" i="12"/>
  <c r="O39" i="12"/>
  <c r="O31" i="12"/>
  <c r="O23" i="12"/>
  <c r="O15" i="12"/>
  <c r="O201" i="12"/>
  <c r="O192" i="12"/>
  <c r="O184" i="12"/>
  <c r="O176" i="12"/>
  <c r="O168" i="12"/>
  <c r="O160" i="12"/>
  <c r="O152" i="12"/>
  <c r="O144" i="12"/>
  <c r="O136" i="12"/>
  <c r="O128" i="12"/>
  <c r="O120" i="12"/>
  <c r="O112" i="12"/>
  <c r="O104" i="12"/>
  <c r="O96" i="12"/>
  <c r="O88" i="12"/>
  <c r="O80" i="12"/>
  <c r="O72" i="12"/>
  <c r="O64" i="12"/>
  <c r="O56" i="12"/>
  <c r="O48" i="12"/>
  <c r="O40" i="12"/>
  <c r="O32" i="12"/>
  <c r="O24" i="12"/>
  <c r="O16" i="12"/>
  <c r="O8" i="12"/>
  <c r="O202" i="12"/>
  <c r="O193" i="12"/>
  <c r="O185" i="12"/>
  <c r="O177" i="12"/>
  <c r="O169" i="12"/>
  <c r="O161" i="12"/>
  <c r="O153" i="12"/>
  <c r="O145" i="12"/>
  <c r="O137" i="12"/>
  <c r="O129" i="12"/>
  <c r="O121" i="12"/>
  <c r="O113" i="12"/>
  <c r="O105" i="12"/>
  <c r="O97" i="12"/>
  <c r="O89" i="12"/>
  <c r="O81" i="12"/>
  <c r="O73" i="12"/>
  <c r="O65" i="12"/>
  <c r="O57" i="12"/>
  <c r="O49" i="12"/>
  <c r="O41" i="12"/>
  <c r="O33" i="12"/>
  <c r="O25" i="12"/>
  <c r="O17" i="12"/>
  <c r="O9" i="12"/>
  <c r="O203" i="12"/>
  <c r="O194" i="12"/>
  <c r="O186" i="12"/>
  <c r="O178" i="12"/>
  <c r="O195" i="12"/>
  <c r="O170" i="12"/>
  <c r="O162" i="12"/>
  <c r="O154" i="12"/>
  <c r="O146" i="12"/>
  <c r="O138" i="12"/>
  <c r="O130" i="12"/>
  <c r="O122" i="12"/>
  <c r="O114" i="12"/>
  <c r="O106" i="12"/>
  <c r="O98" i="12"/>
  <c r="O90" i="12"/>
  <c r="O82" i="12"/>
  <c r="O74" i="12"/>
  <c r="O66" i="12"/>
  <c r="O58" i="12"/>
  <c r="O50" i="12"/>
  <c r="O42" i="12"/>
  <c r="O34" i="12"/>
  <c r="O26" i="12"/>
  <c r="O18" i="12"/>
  <c r="O10" i="12"/>
  <c r="O204" i="12"/>
  <c r="O187" i="12"/>
  <c r="O179" i="12"/>
  <c r="O196" i="12"/>
  <c r="O171" i="12"/>
  <c r="O163" i="12"/>
  <c r="O155" i="12"/>
  <c r="O147" i="12"/>
  <c r="O139" i="12"/>
  <c r="O131" i="12"/>
  <c r="O123" i="12"/>
  <c r="O115" i="12"/>
  <c r="O107" i="12"/>
  <c r="O99" i="12"/>
  <c r="O91" i="12"/>
  <c r="O83" i="12"/>
  <c r="O75" i="12"/>
  <c r="O67" i="12"/>
  <c r="O59" i="12"/>
  <c r="O51" i="12"/>
  <c r="O43" i="12"/>
  <c r="O35" i="12"/>
  <c r="O27" i="12"/>
  <c r="O19" i="12"/>
  <c r="O11" i="12"/>
  <c r="O205" i="12"/>
  <c r="O197" i="12"/>
  <c r="O188" i="12"/>
  <c r="O180" i="12"/>
  <c r="O6" i="12"/>
  <c r="N6" i="11"/>
  <c r="N7" i="11"/>
  <c r="N6" i="15"/>
  <c r="N7" i="15"/>
  <c r="N6" i="13"/>
  <c r="N7" i="13"/>
  <c r="N6" i="9"/>
  <c r="N7" i="9"/>
  <c r="N7" i="7"/>
  <c r="N6" i="7"/>
  <c r="N206" i="7" s="1"/>
  <c r="N6" i="10"/>
  <c r="N7" i="10"/>
  <c r="N6" i="8"/>
  <c r="N7" i="8"/>
  <c r="N6" i="14"/>
  <c r="N7" i="14"/>
  <c r="N7" i="4"/>
  <c r="N6" i="4"/>
  <c r="N6" i="12"/>
  <c r="N7" i="12"/>
  <c r="M195" i="15"/>
  <c r="M194" i="15"/>
  <c r="M174" i="15"/>
  <c r="M173" i="15"/>
  <c r="M151" i="15"/>
  <c r="M128" i="15"/>
  <c r="M108" i="15"/>
  <c r="M107" i="15"/>
  <c r="M88" i="15"/>
  <c r="M64" i="15"/>
  <c r="M43" i="15"/>
  <c r="M42" i="15"/>
  <c r="M41" i="15"/>
  <c r="M19" i="15"/>
  <c r="M18" i="15"/>
  <c r="M196" i="15"/>
  <c r="M175" i="15"/>
  <c r="M152" i="15"/>
  <c r="M132" i="15"/>
  <c r="M131" i="15"/>
  <c r="M130" i="15"/>
  <c r="M129" i="15"/>
  <c r="M110" i="15"/>
  <c r="M109" i="15"/>
  <c r="M89" i="15"/>
  <c r="M65" i="15"/>
  <c r="M44" i="15"/>
  <c r="M21" i="15"/>
  <c r="M20" i="15"/>
  <c r="M197" i="15"/>
  <c r="M176" i="15"/>
  <c r="M154" i="15"/>
  <c r="M153" i="15"/>
  <c r="M133" i="15"/>
  <c r="M111" i="15"/>
  <c r="M92" i="15"/>
  <c r="M91" i="15"/>
  <c r="M90" i="15"/>
  <c r="M67" i="15"/>
  <c r="M66" i="15"/>
  <c r="M46" i="15"/>
  <c r="M45" i="15"/>
  <c r="M22" i="15"/>
  <c r="M6" i="15"/>
  <c r="M198" i="15"/>
  <c r="M177" i="15"/>
  <c r="M156" i="15"/>
  <c r="M155" i="15"/>
  <c r="M134" i="15"/>
  <c r="M112" i="15"/>
  <c r="M93" i="15"/>
  <c r="M69" i="15"/>
  <c r="M68" i="15"/>
  <c r="M47" i="15"/>
  <c r="M23" i="15"/>
  <c r="M199" i="15"/>
  <c r="M179" i="15"/>
  <c r="M178" i="15"/>
  <c r="M157" i="15"/>
  <c r="M135" i="15"/>
  <c r="M113" i="15"/>
  <c r="M94" i="15"/>
  <c r="M70" i="15"/>
  <c r="M48" i="15"/>
  <c r="M24" i="15"/>
  <c r="M200" i="15"/>
  <c r="M180" i="15"/>
  <c r="M158" i="15"/>
  <c r="M136" i="15"/>
  <c r="M115" i="15"/>
  <c r="M114" i="15"/>
  <c r="M95" i="15"/>
  <c r="M71" i="15"/>
  <c r="M49" i="15"/>
  <c r="M25" i="15"/>
  <c r="M7" i="15"/>
  <c r="M202" i="15"/>
  <c r="M201" i="15"/>
  <c r="M181" i="15"/>
  <c r="M159" i="15"/>
  <c r="M139" i="15"/>
  <c r="M138" i="15"/>
  <c r="M137" i="15"/>
  <c r="M116" i="15"/>
  <c r="M96" i="15"/>
  <c r="M72" i="15"/>
  <c r="M51" i="15"/>
  <c r="M50" i="15"/>
  <c r="M27" i="15"/>
  <c r="M26" i="15"/>
  <c r="M204" i="15"/>
  <c r="M203" i="15"/>
  <c r="M182" i="15"/>
  <c r="M160" i="15"/>
  <c r="M140" i="15"/>
  <c r="M117" i="15"/>
  <c r="M97" i="15"/>
  <c r="M73" i="15"/>
  <c r="M52" i="15"/>
  <c r="M28" i="15"/>
  <c r="M205" i="15"/>
  <c r="M183" i="15"/>
  <c r="M161" i="15"/>
  <c r="M142" i="15"/>
  <c r="M141" i="15"/>
  <c r="M118" i="15"/>
  <c r="M98" i="15"/>
  <c r="M75" i="15"/>
  <c r="M74" i="15"/>
  <c r="M53" i="15"/>
  <c r="M30" i="15"/>
  <c r="M29" i="15"/>
  <c r="M8" i="15"/>
  <c r="M184" i="15"/>
  <c r="M164" i="15"/>
  <c r="M163" i="15"/>
  <c r="M162" i="15"/>
  <c r="M143" i="15"/>
  <c r="M119" i="15"/>
  <c r="M99" i="15"/>
  <c r="M78" i="15"/>
  <c r="M77" i="15"/>
  <c r="M76" i="15"/>
  <c r="M54" i="15"/>
  <c r="M31" i="15"/>
  <c r="M10" i="15"/>
  <c r="M9" i="15"/>
  <c r="M185" i="15"/>
  <c r="M165" i="15"/>
  <c r="M144" i="15"/>
  <c r="M120" i="15"/>
  <c r="M101" i="15"/>
  <c r="M100" i="15"/>
  <c r="M79" i="15"/>
  <c r="M55" i="15"/>
  <c r="M33" i="15"/>
  <c r="M32" i="15"/>
  <c r="M11" i="15"/>
  <c r="M188" i="15"/>
  <c r="M187" i="15"/>
  <c r="M186" i="15"/>
  <c r="M166" i="15"/>
  <c r="M145" i="15"/>
  <c r="M121" i="15"/>
  <c r="M102" i="15"/>
  <c r="M80" i="15"/>
  <c r="M56" i="15"/>
  <c r="M35" i="15"/>
  <c r="M34" i="15"/>
  <c r="M12" i="15"/>
  <c r="M190" i="15"/>
  <c r="M189" i="15"/>
  <c r="M167" i="15"/>
  <c r="M147" i="15"/>
  <c r="M146" i="15"/>
  <c r="M122" i="15"/>
  <c r="M103" i="15"/>
  <c r="M82" i="15"/>
  <c r="M81" i="15"/>
  <c r="M59" i="15"/>
  <c r="M58" i="15"/>
  <c r="M57" i="15"/>
  <c r="M37" i="15"/>
  <c r="M36" i="15"/>
  <c r="M14" i="15"/>
  <c r="M13" i="15"/>
  <c r="M191" i="15"/>
  <c r="M168" i="15"/>
  <c r="M148" i="15"/>
  <c r="M124" i="15"/>
  <c r="M123" i="15"/>
  <c r="M104" i="15"/>
  <c r="M85" i="15"/>
  <c r="M84" i="15"/>
  <c r="M83" i="15"/>
  <c r="M60" i="15"/>
  <c r="M38" i="15"/>
  <c r="M15" i="15"/>
  <c r="M192" i="15"/>
  <c r="M171" i="15"/>
  <c r="M170" i="15"/>
  <c r="M169" i="15"/>
  <c r="M149" i="15"/>
  <c r="M126" i="15"/>
  <c r="M125" i="15"/>
  <c r="M105" i="15"/>
  <c r="M86" i="15"/>
  <c r="M62" i="15"/>
  <c r="M61" i="15"/>
  <c r="M39" i="15"/>
  <c r="M16" i="15"/>
  <c r="M193" i="15"/>
  <c r="M127" i="15"/>
  <c r="M40" i="15"/>
  <c r="M172" i="15"/>
  <c r="M87" i="15"/>
  <c r="M17" i="15"/>
  <c r="M106" i="15"/>
  <c r="M63" i="15"/>
  <c r="M150" i="15"/>
  <c r="M197" i="8"/>
  <c r="M179" i="8"/>
  <c r="M157" i="8"/>
  <c r="M136" i="8"/>
  <c r="M113" i="8"/>
  <c r="M91" i="8"/>
  <c r="M90" i="8"/>
  <c r="M70" i="8"/>
  <c r="M51" i="8"/>
  <c r="M50" i="8"/>
  <c r="M28" i="8"/>
  <c r="M198" i="8"/>
  <c r="M180" i="8"/>
  <c r="M158" i="8"/>
  <c r="M137" i="8"/>
  <c r="M117" i="8"/>
  <c r="M116" i="8"/>
  <c r="M115" i="8"/>
  <c r="M114" i="8"/>
  <c r="M92" i="8"/>
  <c r="M71" i="8"/>
  <c r="M52" i="8"/>
  <c r="M30" i="8"/>
  <c r="M29" i="8"/>
  <c r="M8" i="8"/>
  <c r="M199" i="8"/>
  <c r="M181" i="8"/>
  <c r="M163" i="8"/>
  <c r="M162" i="8"/>
  <c r="M161" i="8"/>
  <c r="M160" i="8"/>
  <c r="M159" i="8"/>
  <c r="M139" i="8"/>
  <c r="M138" i="8"/>
  <c r="M118" i="8"/>
  <c r="M93" i="8"/>
  <c r="M72" i="8"/>
  <c r="M53" i="8"/>
  <c r="M31" i="8"/>
  <c r="M9" i="8"/>
  <c r="M200" i="8"/>
  <c r="M201" i="8"/>
  <c r="M183" i="8"/>
  <c r="M165" i="8"/>
  <c r="M141" i="8"/>
  <c r="M120" i="8"/>
  <c r="M95" i="8"/>
  <c r="M76" i="8"/>
  <c r="M75" i="8"/>
  <c r="M74" i="8"/>
  <c r="M56" i="8"/>
  <c r="M33" i="8"/>
  <c r="M12" i="8"/>
  <c r="M202" i="8"/>
  <c r="M184" i="8"/>
  <c r="M167" i="8"/>
  <c r="M166" i="8"/>
  <c r="M142" i="8"/>
  <c r="M121" i="8"/>
  <c r="M98" i="8"/>
  <c r="M97" i="8"/>
  <c r="M96" i="8"/>
  <c r="M77" i="8"/>
  <c r="M57" i="8"/>
  <c r="M35" i="8"/>
  <c r="M34" i="8"/>
  <c r="M14" i="8"/>
  <c r="M13" i="8"/>
  <c r="M203" i="8"/>
  <c r="M185" i="8"/>
  <c r="M168" i="8"/>
  <c r="M144" i="8"/>
  <c r="M143" i="8"/>
  <c r="M124" i="8"/>
  <c r="M123" i="8"/>
  <c r="M122" i="8"/>
  <c r="M100" i="8"/>
  <c r="M99" i="8"/>
  <c r="M78" i="8"/>
  <c r="M58" i="8"/>
  <c r="M37" i="8"/>
  <c r="M36" i="8"/>
  <c r="M15" i="8"/>
  <c r="M204" i="8"/>
  <c r="M186" i="8"/>
  <c r="M169" i="8"/>
  <c r="M145" i="8"/>
  <c r="M125" i="8"/>
  <c r="M101" i="8"/>
  <c r="M79" i="8"/>
  <c r="M60" i="8"/>
  <c r="M59" i="8"/>
  <c r="M39" i="8"/>
  <c r="M38" i="8"/>
  <c r="M16" i="8"/>
  <c r="M205" i="8"/>
  <c r="M188" i="8"/>
  <c r="M187" i="8"/>
  <c r="M171" i="8"/>
  <c r="M170" i="8"/>
  <c r="M146" i="8"/>
  <c r="M126" i="8"/>
  <c r="M102" i="8"/>
  <c r="M80" i="8"/>
  <c r="M61" i="8"/>
  <c r="M40" i="8"/>
  <c r="M19" i="8"/>
  <c r="M18" i="8"/>
  <c r="M17" i="8"/>
  <c r="M189" i="8"/>
  <c r="M172" i="8"/>
  <c r="M147" i="8"/>
  <c r="M127" i="8"/>
  <c r="M103" i="8"/>
  <c r="M82" i="8"/>
  <c r="M81" i="8"/>
  <c r="M62" i="8"/>
  <c r="M41" i="8"/>
  <c r="M20" i="8"/>
  <c r="M190" i="8"/>
  <c r="M173" i="8"/>
  <c r="M149" i="8"/>
  <c r="M148" i="8"/>
  <c r="M129" i="8"/>
  <c r="M128" i="8"/>
  <c r="M104" i="8"/>
  <c r="M84" i="8"/>
  <c r="M83" i="8"/>
  <c r="M63" i="8"/>
  <c r="M42" i="8"/>
  <c r="M21" i="8"/>
  <c r="M192" i="8"/>
  <c r="M175" i="8"/>
  <c r="M152" i="8"/>
  <c r="M132" i="8"/>
  <c r="M108" i="8"/>
  <c r="M107" i="8"/>
  <c r="M86" i="8"/>
  <c r="M66" i="8"/>
  <c r="M65" i="8"/>
  <c r="M46" i="8"/>
  <c r="M45" i="8"/>
  <c r="M23" i="8"/>
  <c r="M194" i="8"/>
  <c r="M193" i="8"/>
  <c r="M176" i="8"/>
  <c r="M153" i="8"/>
  <c r="M133" i="8"/>
  <c r="M109" i="8"/>
  <c r="M87" i="8"/>
  <c r="M67" i="8"/>
  <c r="M47" i="8"/>
  <c r="M24" i="8"/>
  <c r="M134" i="8"/>
  <c r="M106" i="8"/>
  <c r="M88" i="8"/>
  <c r="M135" i="8"/>
  <c r="M89" i="8"/>
  <c r="M105" i="8"/>
  <c r="M69" i="8"/>
  <c r="M11" i="8"/>
  <c r="M32" i="8"/>
  <c r="M22" i="8"/>
  <c r="M191" i="8"/>
  <c r="M182" i="8"/>
  <c r="M154" i="8"/>
  <c r="M164" i="8"/>
  <c r="M155" i="8"/>
  <c r="M6" i="8"/>
  <c r="M156" i="8"/>
  <c r="M119" i="8"/>
  <c r="M174" i="8"/>
  <c r="M110" i="8"/>
  <c r="M73" i="8"/>
  <c r="M43" i="8"/>
  <c r="M111" i="8"/>
  <c r="M54" i="8"/>
  <c r="M44" i="8"/>
  <c r="M25" i="8"/>
  <c r="M7" i="8"/>
  <c r="M112" i="8"/>
  <c r="M64" i="8"/>
  <c r="M55" i="8"/>
  <c r="M26" i="8"/>
  <c r="M195" i="8"/>
  <c r="M27" i="8"/>
  <c r="M196" i="8"/>
  <c r="M140" i="8"/>
  <c r="M130" i="8"/>
  <c r="M94" i="8"/>
  <c r="M177" i="8"/>
  <c r="M131" i="8"/>
  <c r="M85" i="8"/>
  <c r="M178" i="8"/>
  <c r="M150" i="8"/>
  <c r="M48" i="8"/>
  <c r="M151" i="8"/>
  <c r="M68" i="8"/>
  <c r="M49" i="8"/>
  <c r="M10" i="8"/>
  <c r="M203" i="13"/>
  <c r="M183" i="13"/>
  <c r="M165" i="13"/>
  <c r="M144" i="13"/>
  <c r="M126" i="13"/>
  <c r="M107" i="13"/>
  <c r="M87" i="13"/>
  <c r="M68" i="13"/>
  <c r="M48" i="13"/>
  <c r="M47" i="13"/>
  <c r="M28" i="13"/>
  <c r="M27" i="13"/>
  <c r="M204" i="13"/>
  <c r="M184" i="13"/>
  <c r="M166" i="13"/>
  <c r="M145" i="13"/>
  <c r="M127" i="13"/>
  <c r="M108" i="13"/>
  <c r="M89" i="13"/>
  <c r="M88" i="13"/>
  <c r="M69" i="13"/>
  <c r="M49" i="13"/>
  <c r="M29" i="13"/>
  <c r="M205" i="13"/>
  <c r="M185" i="13"/>
  <c r="M168" i="13"/>
  <c r="M167" i="13"/>
  <c r="M147" i="13"/>
  <c r="M146" i="13"/>
  <c r="M128" i="13"/>
  <c r="M109" i="13"/>
  <c r="M91" i="13"/>
  <c r="M90" i="13"/>
  <c r="M70" i="13"/>
  <c r="M52" i="13"/>
  <c r="M51" i="13"/>
  <c r="M50" i="13"/>
  <c r="M30" i="13"/>
  <c r="M8" i="13"/>
  <c r="M187" i="13"/>
  <c r="M186" i="13"/>
  <c r="M169" i="13"/>
  <c r="M148" i="13"/>
  <c r="M129" i="13"/>
  <c r="M110" i="13"/>
  <c r="M92" i="13"/>
  <c r="M72" i="13"/>
  <c r="M71" i="13"/>
  <c r="M53" i="13"/>
  <c r="M31" i="13"/>
  <c r="M9" i="13"/>
  <c r="M188" i="13"/>
  <c r="M170" i="13"/>
  <c r="M149" i="13"/>
  <c r="M130" i="13"/>
  <c r="M112" i="13"/>
  <c r="M111" i="13"/>
  <c r="M93" i="13"/>
  <c r="M73" i="13"/>
  <c r="M54" i="13"/>
  <c r="M32" i="13"/>
  <c r="M11" i="13"/>
  <c r="M10" i="13"/>
  <c r="M189" i="13"/>
  <c r="M171" i="13"/>
  <c r="M152" i="13"/>
  <c r="M151" i="13"/>
  <c r="M150" i="13"/>
  <c r="M132" i="13"/>
  <c r="M131" i="13"/>
  <c r="M113" i="13"/>
  <c r="M94" i="13"/>
  <c r="M74" i="13"/>
  <c r="M56" i="13"/>
  <c r="M55" i="13"/>
  <c r="M33" i="13"/>
  <c r="M12" i="13"/>
  <c r="M192" i="13"/>
  <c r="M191" i="13"/>
  <c r="M190" i="13"/>
  <c r="M172" i="13"/>
  <c r="M153" i="13"/>
  <c r="M133" i="13"/>
  <c r="M114" i="13"/>
  <c r="M96" i="13"/>
  <c r="M95" i="13"/>
  <c r="M76" i="13"/>
  <c r="M75" i="13"/>
  <c r="M57" i="13"/>
  <c r="M35" i="13"/>
  <c r="M34" i="13"/>
  <c r="M13" i="13"/>
  <c r="M193" i="13"/>
  <c r="M173" i="13"/>
  <c r="M154" i="13"/>
  <c r="M134" i="13"/>
  <c r="M116" i="13"/>
  <c r="M115" i="13"/>
  <c r="M97" i="13"/>
  <c r="M77" i="13"/>
  <c r="M58" i="13"/>
  <c r="M36" i="13"/>
  <c r="M14" i="13"/>
  <c r="M194" i="13"/>
  <c r="M174" i="13"/>
  <c r="M156" i="13"/>
  <c r="M155" i="13"/>
  <c r="M136" i="13"/>
  <c r="M135" i="13"/>
  <c r="M117" i="13"/>
  <c r="M98" i="13"/>
  <c r="M78" i="13"/>
  <c r="M60" i="13"/>
  <c r="M59" i="13"/>
  <c r="M37" i="13"/>
  <c r="M15" i="13"/>
  <c r="M196" i="13"/>
  <c r="M195" i="13"/>
  <c r="M176" i="13"/>
  <c r="M175" i="13"/>
  <c r="M157" i="13"/>
  <c r="M137" i="13"/>
  <c r="M118" i="13"/>
  <c r="M99" i="13"/>
  <c r="M79" i="13"/>
  <c r="M61" i="13"/>
  <c r="M38" i="13"/>
  <c r="M16" i="13"/>
  <c r="M197" i="13"/>
  <c r="M177" i="13"/>
  <c r="M158" i="13"/>
  <c r="M138" i="13"/>
  <c r="M119" i="13"/>
  <c r="M100" i="13"/>
  <c r="M80" i="13"/>
  <c r="M62" i="13"/>
  <c r="M39" i="13"/>
  <c r="M17" i="13"/>
  <c r="M198" i="13"/>
  <c r="M178" i="13"/>
  <c r="M160" i="13"/>
  <c r="M159" i="13"/>
  <c r="M139" i="13"/>
  <c r="M120" i="13"/>
  <c r="M101" i="13"/>
  <c r="M81" i="13"/>
  <c r="M63" i="13"/>
  <c r="M41" i="13"/>
  <c r="M40" i="13"/>
  <c r="M20" i="13"/>
  <c r="M19" i="13"/>
  <c r="M18" i="13"/>
  <c r="M199" i="13"/>
  <c r="M179" i="13"/>
  <c r="M161" i="13"/>
  <c r="M140" i="13"/>
  <c r="M121" i="13"/>
  <c r="M103" i="13"/>
  <c r="M102" i="13"/>
  <c r="M83" i="13"/>
  <c r="M82" i="13"/>
  <c r="M64" i="13"/>
  <c r="M43" i="13"/>
  <c r="M42" i="13"/>
  <c r="M21" i="13"/>
  <c r="M6" i="13"/>
  <c r="M200" i="13"/>
  <c r="M180" i="13"/>
  <c r="M162" i="13"/>
  <c r="M141" i="13"/>
  <c r="M123" i="13"/>
  <c r="M122" i="13"/>
  <c r="M104" i="13"/>
  <c r="M84" i="13"/>
  <c r="M65" i="13"/>
  <c r="M44" i="13"/>
  <c r="M22" i="13"/>
  <c r="M201" i="13"/>
  <c r="M181" i="13"/>
  <c r="M163" i="13"/>
  <c r="M142" i="13"/>
  <c r="M124" i="13"/>
  <c r="M105" i="13"/>
  <c r="M85" i="13"/>
  <c r="M66" i="13"/>
  <c r="M45" i="13"/>
  <c r="M25" i="13"/>
  <c r="M24" i="13"/>
  <c r="M23" i="13"/>
  <c r="M164" i="13"/>
  <c r="M182" i="13"/>
  <c r="M46" i="13"/>
  <c r="M106" i="13"/>
  <c r="M7" i="13"/>
  <c r="M125" i="13"/>
  <c r="M202" i="13"/>
  <c r="M67" i="13"/>
  <c r="M143" i="13"/>
  <c r="M26" i="13"/>
  <c r="M86" i="13"/>
  <c r="M200" i="4"/>
  <c r="M201" i="4"/>
  <c r="M182" i="4"/>
  <c r="M202" i="4"/>
  <c r="M205" i="4"/>
  <c r="M186" i="4"/>
  <c r="M187" i="4"/>
  <c r="M193" i="4"/>
  <c r="M192" i="4"/>
  <c r="M195" i="4"/>
  <c r="M189" i="4"/>
  <c r="M188" i="4"/>
  <c r="M172" i="4"/>
  <c r="M171" i="4"/>
  <c r="M151" i="4"/>
  <c r="M129" i="4"/>
  <c r="M109" i="4"/>
  <c r="M108" i="4"/>
  <c r="M107" i="4"/>
  <c r="M87" i="4"/>
  <c r="M64" i="4"/>
  <c r="M42" i="4"/>
  <c r="M23" i="4"/>
  <c r="M22" i="4"/>
  <c r="M6" i="4"/>
  <c r="M190" i="4"/>
  <c r="M173" i="4"/>
  <c r="M152" i="4"/>
  <c r="M130" i="4"/>
  <c r="M110" i="4"/>
  <c r="M88" i="4"/>
  <c r="M65" i="4"/>
  <c r="M44" i="4"/>
  <c r="M43" i="4"/>
  <c r="M24" i="4"/>
  <c r="M170" i="4"/>
  <c r="M149" i="4"/>
  <c r="M128" i="4"/>
  <c r="M106" i="4"/>
  <c r="M21" i="4"/>
  <c r="M191" i="4"/>
  <c r="M174" i="4"/>
  <c r="M153" i="4"/>
  <c r="M131" i="4"/>
  <c r="M111" i="4"/>
  <c r="M89" i="4"/>
  <c r="M67" i="4"/>
  <c r="M66" i="4"/>
  <c r="M45" i="4"/>
  <c r="M25" i="4"/>
  <c r="M203" i="4"/>
  <c r="M175" i="4"/>
  <c r="M155" i="4"/>
  <c r="M154" i="4"/>
  <c r="M133" i="4"/>
  <c r="M132" i="4"/>
  <c r="M112" i="4"/>
  <c r="M90" i="4"/>
  <c r="M69" i="4"/>
  <c r="M68" i="4"/>
  <c r="M46" i="4"/>
  <c r="M26" i="4"/>
  <c r="M7" i="4"/>
  <c r="M63" i="4"/>
  <c r="M41" i="4"/>
  <c r="M204" i="4"/>
  <c r="M177" i="4"/>
  <c r="M176" i="4"/>
  <c r="M157" i="4"/>
  <c r="M156" i="4"/>
  <c r="M134" i="4"/>
  <c r="M113" i="4"/>
  <c r="M93" i="4"/>
  <c r="M92" i="4"/>
  <c r="M91" i="4"/>
  <c r="M70" i="4"/>
  <c r="M47" i="4"/>
  <c r="M27" i="4"/>
  <c r="M150" i="4"/>
  <c r="M86" i="4"/>
  <c r="M179" i="4"/>
  <c r="M178" i="4"/>
  <c r="M158" i="4"/>
  <c r="M135" i="4"/>
  <c r="M115" i="4"/>
  <c r="M114" i="4"/>
  <c r="M94" i="4"/>
  <c r="M71" i="4"/>
  <c r="M48" i="4"/>
  <c r="M29" i="4"/>
  <c r="M28" i="4"/>
  <c r="M181" i="4"/>
  <c r="M180" i="4"/>
  <c r="M159" i="4"/>
  <c r="M136" i="4"/>
  <c r="M117" i="4"/>
  <c r="M116" i="4"/>
  <c r="M95" i="4"/>
  <c r="M72" i="4"/>
  <c r="M49" i="4"/>
  <c r="M30" i="4"/>
  <c r="M8" i="4"/>
  <c r="M194" i="4"/>
  <c r="M161" i="4"/>
  <c r="M160" i="4"/>
  <c r="M137" i="4"/>
  <c r="M118" i="4"/>
  <c r="M96" i="4"/>
  <c r="M73" i="4"/>
  <c r="M51" i="4"/>
  <c r="M50" i="4"/>
  <c r="M31" i="4"/>
  <c r="M9" i="4"/>
  <c r="M162" i="4"/>
  <c r="M139" i="4"/>
  <c r="M138" i="4"/>
  <c r="M119" i="4"/>
  <c r="M97" i="4"/>
  <c r="M74" i="4"/>
  <c r="M52" i="4"/>
  <c r="M32" i="4"/>
  <c r="M10" i="4"/>
  <c r="M183" i="4"/>
  <c r="M163" i="4"/>
  <c r="M141" i="4"/>
  <c r="M140" i="4"/>
  <c r="M120" i="4"/>
  <c r="M98" i="4"/>
  <c r="M77" i="4"/>
  <c r="M76" i="4"/>
  <c r="M75" i="4"/>
  <c r="M53" i="4"/>
  <c r="M33" i="4"/>
  <c r="M13" i="4"/>
  <c r="M12" i="4"/>
  <c r="M11" i="4"/>
  <c r="M20" i="4"/>
  <c r="M197" i="4"/>
  <c r="M196" i="4"/>
  <c r="M184" i="4"/>
  <c r="M164" i="4"/>
  <c r="M142" i="4"/>
  <c r="M121" i="4"/>
  <c r="M99" i="4"/>
  <c r="M79" i="4"/>
  <c r="M78" i="4"/>
  <c r="M55" i="4"/>
  <c r="M54" i="4"/>
  <c r="M35" i="4"/>
  <c r="M34" i="4"/>
  <c r="M14" i="4"/>
  <c r="M198" i="4"/>
  <c r="M185" i="4"/>
  <c r="M166" i="4"/>
  <c r="M165" i="4"/>
  <c r="M143" i="4"/>
  <c r="M122" i="4"/>
  <c r="M102" i="4"/>
  <c r="M101" i="4"/>
  <c r="M100" i="4"/>
  <c r="M80" i="4"/>
  <c r="M56" i="4"/>
  <c r="M36" i="4"/>
  <c r="M15" i="4"/>
  <c r="M199" i="4"/>
  <c r="M167" i="4"/>
  <c r="M145" i="4"/>
  <c r="M144" i="4"/>
  <c r="M124" i="4"/>
  <c r="M123" i="4"/>
  <c r="M103" i="4"/>
  <c r="M81" i="4"/>
  <c r="M57" i="4"/>
  <c r="M37" i="4"/>
  <c r="M16" i="4"/>
  <c r="M168" i="4"/>
  <c r="M147" i="4"/>
  <c r="M146" i="4"/>
  <c r="M125" i="4"/>
  <c r="M104" i="4"/>
  <c r="M83" i="4"/>
  <c r="M82" i="4"/>
  <c r="M61" i="4"/>
  <c r="M60" i="4"/>
  <c r="M59" i="4"/>
  <c r="M58" i="4"/>
  <c r="M39" i="4"/>
  <c r="M38" i="4"/>
  <c r="M17" i="4"/>
  <c r="M169" i="4"/>
  <c r="M148" i="4"/>
  <c r="M127" i="4"/>
  <c r="M126" i="4"/>
  <c r="M105" i="4"/>
  <c r="M85" i="4"/>
  <c r="M84" i="4"/>
  <c r="M62" i="4"/>
  <c r="M40" i="4"/>
  <c r="M19" i="4"/>
  <c r="M18" i="4"/>
  <c r="M193" i="11"/>
  <c r="M172" i="11"/>
  <c r="M151" i="11"/>
  <c r="M150" i="11"/>
  <c r="M129" i="11"/>
  <c r="M110" i="11"/>
  <c r="M89" i="11"/>
  <c r="M70" i="11"/>
  <c r="M69" i="11"/>
  <c r="M194" i="11"/>
  <c r="M174" i="11"/>
  <c r="M173" i="11"/>
  <c r="M152" i="11"/>
  <c r="M130" i="11"/>
  <c r="M111" i="11"/>
  <c r="M90" i="11"/>
  <c r="M71" i="11"/>
  <c r="M195" i="11"/>
  <c r="M175" i="11"/>
  <c r="M154" i="11"/>
  <c r="M153" i="11"/>
  <c r="M131" i="11"/>
  <c r="M112" i="11"/>
  <c r="M92" i="11"/>
  <c r="M91" i="11"/>
  <c r="M72" i="11"/>
  <c r="M197" i="11"/>
  <c r="M196" i="11"/>
  <c r="M176" i="11"/>
  <c r="M156" i="11"/>
  <c r="M155" i="11"/>
  <c r="M132" i="11"/>
  <c r="M113" i="11"/>
  <c r="M93" i="11"/>
  <c r="M74" i="11"/>
  <c r="M73" i="11"/>
  <c r="M198" i="11"/>
  <c r="M177" i="11"/>
  <c r="M199" i="11"/>
  <c r="M178" i="11"/>
  <c r="M159" i="11"/>
  <c r="M136" i="11"/>
  <c r="M115" i="11"/>
  <c r="M95" i="11"/>
  <c r="M77" i="11"/>
  <c r="M200" i="11"/>
  <c r="M179" i="11"/>
  <c r="M160" i="11"/>
  <c r="M138" i="11"/>
  <c r="M137" i="11"/>
  <c r="M118" i="11"/>
  <c r="M117" i="11"/>
  <c r="M116" i="11"/>
  <c r="M96" i="11"/>
  <c r="M78" i="11"/>
  <c r="M201" i="11"/>
  <c r="M182" i="11"/>
  <c r="M181" i="11"/>
  <c r="M180" i="11"/>
  <c r="M161" i="11"/>
  <c r="M139" i="11"/>
  <c r="M119" i="11"/>
  <c r="M97" i="11"/>
  <c r="M79" i="11"/>
  <c r="M202" i="11"/>
  <c r="M183" i="11"/>
  <c r="M162" i="11"/>
  <c r="M140" i="11"/>
  <c r="M120" i="11"/>
  <c r="M98" i="11"/>
  <c r="M80" i="11"/>
  <c r="M61" i="11"/>
  <c r="M203" i="11"/>
  <c r="M184" i="11"/>
  <c r="M163" i="11"/>
  <c r="M142" i="11"/>
  <c r="M141" i="11"/>
  <c r="M121" i="11"/>
  <c r="M99" i="11"/>
  <c r="M81" i="11"/>
  <c r="M62" i="11"/>
  <c r="M204" i="11"/>
  <c r="M186" i="11"/>
  <c r="M185" i="11"/>
  <c r="M164" i="11"/>
  <c r="M143" i="11"/>
  <c r="M122" i="11"/>
  <c r="M100" i="11"/>
  <c r="M82" i="11"/>
  <c r="M63" i="11"/>
  <c r="M205" i="11"/>
  <c r="M188" i="11"/>
  <c r="M187" i="11"/>
  <c r="M166" i="11"/>
  <c r="M165" i="11"/>
  <c r="M189" i="11"/>
  <c r="M167" i="11"/>
  <c r="M145" i="11"/>
  <c r="M124" i="11"/>
  <c r="M104" i="11"/>
  <c r="M84" i="11"/>
  <c r="M65" i="11"/>
  <c r="M190" i="11"/>
  <c r="M168" i="11"/>
  <c r="M146" i="11"/>
  <c r="M126" i="11"/>
  <c r="M125" i="11"/>
  <c r="M106" i="11"/>
  <c r="M105" i="11"/>
  <c r="M85" i="11"/>
  <c r="M66" i="11"/>
  <c r="M171" i="11"/>
  <c r="M101" i="11"/>
  <c r="M46" i="11"/>
  <c r="M45" i="11"/>
  <c r="M26" i="11"/>
  <c r="M8" i="11"/>
  <c r="M102" i="11"/>
  <c r="M83" i="11"/>
  <c r="M64" i="11"/>
  <c r="M47" i="11"/>
  <c r="M27" i="11"/>
  <c r="M9" i="11"/>
  <c r="M103" i="11"/>
  <c r="M48" i="11"/>
  <c r="M28" i="11"/>
  <c r="M10" i="11"/>
  <c r="M191" i="11"/>
  <c r="M114" i="11"/>
  <c r="M94" i="11"/>
  <c r="M49" i="11"/>
  <c r="M30" i="11"/>
  <c r="M29" i="11"/>
  <c r="M11" i="11"/>
  <c r="M192" i="11"/>
  <c r="M135" i="11"/>
  <c r="M134" i="11"/>
  <c r="M133" i="11"/>
  <c r="M123" i="11"/>
  <c r="M76" i="11"/>
  <c r="M75" i="11"/>
  <c r="M50" i="11"/>
  <c r="M31" i="11"/>
  <c r="M12" i="11"/>
  <c r="M144" i="11"/>
  <c r="M51" i="11"/>
  <c r="M32" i="11"/>
  <c r="M14" i="11"/>
  <c r="M13" i="11"/>
  <c r="M86" i="11"/>
  <c r="M67" i="11"/>
  <c r="M55" i="11"/>
  <c r="M54" i="11"/>
  <c r="M53" i="11"/>
  <c r="M52" i="11"/>
  <c r="M33" i="11"/>
  <c r="M15" i="11"/>
  <c r="M87" i="11"/>
  <c r="M68" i="11"/>
  <c r="M56" i="11"/>
  <c r="M34" i="11"/>
  <c r="M16" i="11"/>
  <c r="M107" i="11"/>
  <c r="M88" i="11"/>
  <c r="M57" i="11"/>
  <c r="M35" i="11"/>
  <c r="M17" i="11"/>
  <c r="M108" i="11"/>
  <c r="M58" i="11"/>
  <c r="M38" i="11"/>
  <c r="M37" i="11"/>
  <c r="M36" i="11"/>
  <c r="M18" i="11"/>
  <c r="M158" i="11"/>
  <c r="M157" i="11"/>
  <c r="M147" i="11"/>
  <c r="M127" i="11"/>
  <c r="M109" i="11"/>
  <c r="M60" i="11"/>
  <c r="M59" i="11"/>
  <c r="M39" i="11"/>
  <c r="M19" i="11"/>
  <c r="M6" i="11"/>
  <c r="M148" i="11"/>
  <c r="M128" i="11"/>
  <c r="M40" i="11"/>
  <c r="M20" i="11"/>
  <c r="M149" i="11"/>
  <c r="M41" i="11"/>
  <c r="M21" i="11"/>
  <c r="M42" i="11"/>
  <c r="M23" i="11"/>
  <c r="M22" i="11"/>
  <c r="M7" i="11"/>
  <c r="M25" i="11"/>
  <c r="M169" i="11"/>
  <c r="M43" i="11"/>
  <c r="M170" i="11"/>
  <c r="M44" i="11"/>
  <c r="M24" i="11"/>
  <c r="M202" i="9"/>
  <c r="M185" i="9"/>
  <c r="M166" i="9"/>
  <c r="M145" i="9"/>
  <c r="M125" i="9"/>
  <c r="M106" i="9"/>
  <c r="M90" i="9"/>
  <c r="M70" i="9"/>
  <c r="M51" i="9"/>
  <c r="M33" i="9"/>
  <c r="M32" i="9"/>
  <c r="M16" i="9"/>
  <c r="M203" i="9"/>
  <c r="M186" i="9"/>
  <c r="M167" i="9"/>
  <c r="M146" i="9"/>
  <c r="M128" i="9"/>
  <c r="M127" i="9"/>
  <c r="M126" i="9"/>
  <c r="M108" i="9"/>
  <c r="M107" i="9"/>
  <c r="M91" i="9"/>
  <c r="M71" i="9"/>
  <c r="M52" i="9"/>
  <c r="M34" i="9"/>
  <c r="M17" i="9"/>
  <c r="M204" i="9"/>
  <c r="M187" i="9"/>
  <c r="M168" i="9"/>
  <c r="M148" i="9"/>
  <c r="M147" i="9"/>
  <c r="M129" i="9"/>
  <c r="M109" i="9"/>
  <c r="M92" i="9"/>
  <c r="M72" i="9"/>
  <c r="M53" i="9"/>
  <c r="M35" i="9"/>
  <c r="M18" i="9"/>
  <c r="M205" i="9"/>
  <c r="M188" i="9"/>
  <c r="M169" i="9"/>
  <c r="M149" i="9"/>
  <c r="M130" i="9"/>
  <c r="M110" i="9"/>
  <c r="M93" i="9"/>
  <c r="M73" i="9"/>
  <c r="M54" i="9"/>
  <c r="M36" i="9"/>
  <c r="M19" i="9"/>
  <c r="M189" i="9"/>
  <c r="M170" i="9"/>
  <c r="M151" i="9"/>
  <c r="M150" i="9"/>
  <c r="M131" i="9"/>
  <c r="M112" i="9"/>
  <c r="M111" i="9"/>
  <c r="M94" i="9"/>
  <c r="M74" i="9"/>
  <c r="M56" i="9"/>
  <c r="M55" i="9"/>
  <c r="M37" i="9"/>
  <c r="M20" i="9"/>
  <c r="M6" i="9"/>
  <c r="M190" i="9"/>
  <c r="M172" i="9"/>
  <c r="M171" i="9"/>
  <c r="M152" i="9"/>
  <c r="M132" i="9"/>
  <c r="M113" i="9"/>
  <c r="M95" i="9"/>
  <c r="M76" i="9"/>
  <c r="M75" i="9"/>
  <c r="M57" i="9"/>
  <c r="M38" i="9"/>
  <c r="M21" i="9"/>
  <c r="M191" i="9"/>
  <c r="M173" i="9"/>
  <c r="M153" i="9"/>
  <c r="M133" i="9"/>
  <c r="M114" i="9"/>
  <c r="M96" i="9"/>
  <c r="M77" i="9"/>
  <c r="M58" i="9"/>
  <c r="M39" i="9"/>
  <c r="M22" i="9"/>
  <c r="M192" i="9"/>
  <c r="M174" i="9"/>
  <c r="M154" i="9"/>
  <c r="M136" i="9"/>
  <c r="M135" i="9"/>
  <c r="M134" i="9"/>
  <c r="M115" i="9"/>
  <c r="M97" i="9"/>
  <c r="M79" i="9"/>
  <c r="M78" i="9"/>
  <c r="M60" i="9"/>
  <c r="M59" i="9"/>
  <c r="M40" i="9"/>
  <c r="M23" i="9"/>
  <c r="M7" i="9"/>
  <c r="M193" i="9"/>
  <c r="M175" i="9"/>
  <c r="M156" i="9"/>
  <c r="M155" i="9"/>
  <c r="M137" i="9"/>
  <c r="M116" i="9"/>
  <c r="M98" i="9"/>
  <c r="M81" i="9"/>
  <c r="M80" i="9"/>
  <c r="M61" i="9"/>
  <c r="M41" i="9"/>
  <c r="M24" i="9"/>
  <c r="M194" i="9"/>
  <c r="M176" i="9"/>
  <c r="M157" i="9"/>
  <c r="M138" i="9"/>
  <c r="M117" i="9"/>
  <c r="M99" i="9"/>
  <c r="M82" i="9"/>
  <c r="M62" i="9"/>
  <c r="M42" i="9"/>
  <c r="M25" i="9"/>
  <c r="M195" i="9"/>
  <c r="M177" i="9"/>
  <c r="M160" i="9"/>
  <c r="M159" i="9"/>
  <c r="M158" i="9"/>
  <c r="M139" i="9"/>
  <c r="M118" i="9"/>
  <c r="M100" i="9"/>
  <c r="M83" i="9"/>
  <c r="M64" i="9"/>
  <c r="M63" i="9"/>
  <c r="M44" i="9"/>
  <c r="M43" i="9"/>
  <c r="M26" i="9"/>
  <c r="M9" i="9"/>
  <c r="M8" i="9"/>
  <c r="M196" i="9"/>
  <c r="M178" i="9"/>
  <c r="M161" i="9"/>
  <c r="M140" i="9"/>
  <c r="M120" i="9"/>
  <c r="M119" i="9"/>
  <c r="M101" i="9"/>
  <c r="M84" i="9"/>
  <c r="M65" i="9"/>
  <c r="M45" i="9"/>
  <c r="M27" i="9"/>
  <c r="M10" i="9"/>
  <c r="M197" i="9"/>
  <c r="M179" i="9"/>
  <c r="M162" i="9"/>
  <c r="M141" i="9"/>
  <c r="M121" i="9"/>
  <c r="M102" i="9"/>
  <c r="M85" i="9"/>
  <c r="M66" i="9"/>
  <c r="M46" i="9"/>
  <c r="M28" i="9"/>
  <c r="M12" i="9"/>
  <c r="M11" i="9"/>
  <c r="M198" i="9"/>
  <c r="M180" i="9"/>
  <c r="M163" i="9"/>
  <c r="M142" i="9"/>
  <c r="M122" i="9"/>
  <c r="M103" i="9"/>
  <c r="M86" i="9"/>
  <c r="M67" i="9"/>
  <c r="M48" i="9"/>
  <c r="M47" i="9"/>
  <c r="M29" i="9"/>
  <c r="M13" i="9"/>
  <c r="M104" i="9"/>
  <c r="M69" i="9"/>
  <c r="M105" i="9"/>
  <c r="M87" i="9"/>
  <c r="M88" i="9"/>
  <c r="M123" i="9"/>
  <c r="M89" i="9"/>
  <c r="M124" i="9"/>
  <c r="M143" i="9"/>
  <c r="M144" i="9"/>
  <c r="M199" i="9"/>
  <c r="M181" i="9"/>
  <c r="M30" i="9"/>
  <c r="M68" i="9"/>
  <c r="M200" i="9"/>
  <c r="M182" i="9"/>
  <c r="M164" i="9"/>
  <c r="M31" i="9"/>
  <c r="M201" i="9"/>
  <c r="M183" i="9"/>
  <c r="M165" i="9"/>
  <c r="M14" i="9"/>
  <c r="M184" i="9"/>
  <c r="M15" i="9"/>
  <c r="M49" i="9"/>
  <c r="M50" i="9"/>
  <c r="M196" i="6"/>
  <c r="M204" i="6"/>
  <c r="M195" i="6"/>
  <c r="M203" i="6"/>
  <c r="M194" i="6"/>
  <c r="M202" i="6"/>
  <c r="M201" i="6"/>
  <c r="M200" i="6"/>
  <c r="M199" i="6"/>
  <c r="M198" i="6"/>
  <c r="M197" i="6"/>
  <c r="M205" i="6"/>
  <c r="M205" i="7"/>
  <c r="M204" i="7"/>
  <c r="M184" i="7"/>
  <c r="M163" i="7"/>
  <c r="M162" i="7"/>
  <c r="M142" i="7"/>
  <c r="M141" i="7"/>
  <c r="M121" i="7"/>
  <c r="M102" i="7"/>
  <c r="M101" i="7"/>
  <c r="M81" i="7"/>
  <c r="M63" i="7"/>
  <c r="M41" i="7"/>
  <c r="M21" i="7"/>
  <c r="M20" i="7"/>
  <c r="M6" i="7"/>
  <c r="M185" i="7"/>
  <c r="M166" i="7"/>
  <c r="M165" i="7"/>
  <c r="M164" i="7"/>
  <c r="M143" i="7"/>
  <c r="M122" i="7"/>
  <c r="M103" i="7"/>
  <c r="M82" i="7"/>
  <c r="M64" i="7"/>
  <c r="M42" i="7"/>
  <c r="M22" i="7"/>
  <c r="M186" i="7"/>
  <c r="M167" i="7"/>
  <c r="M145" i="7"/>
  <c r="M144" i="7"/>
  <c r="M123" i="7"/>
  <c r="M104" i="7"/>
  <c r="M83" i="7"/>
  <c r="M65" i="7"/>
  <c r="M43" i="7"/>
  <c r="M23" i="7"/>
  <c r="M191" i="7"/>
  <c r="M169" i="7"/>
  <c r="M148" i="7"/>
  <c r="M147" i="7"/>
  <c r="M126" i="7"/>
  <c r="M106" i="7"/>
  <c r="M87" i="7"/>
  <c r="M86" i="7"/>
  <c r="M85" i="7"/>
  <c r="M67" i="7"/>
  <c r="M47" i="7"/>
  <c r="M46" i="7"/>
  <c r="M25" i="7"/>
  <c r="M192" i="7"/>
  <c r="M171" i="7"/>
  <c r="M170" i="7"/>
  <c r="M150" i="7"/>
  <c r="M149" i="7"/>
  <c r="M127" i="7"/>
  <c r="M107" i="7"/>
  <c r="M88" i="7"/>
  <c r="M68" i="7"/>
  <c r="M48" i="7"/>
  <c r="M26" i="7"/>
  <c r="M193" i="7"/>
  <c r="M173" i="7"/>
  <c r="M172" i="7"/>
  <c r="M151" i="7"/>
  <c r="M128" i="7"/>
  <c r="M110" i="7"/>
  <c r="M109" i="7"/>
  <c r="M108" i="7"/>
  <c r="M89" i="7"/>
  <c r="M69" i="7"/>
  <c r="M49" i="7"/>
  <c r="M29" i="7"/>
  <c r="M28" i="7"/>
  <c r="M27" i="7"/>
  <c r="M8" i="7"/>
  <c r="M195" i="7"/>
  <c r="M194" i="7"/>
  <c r="M174" i="7"/>
  <c r="M152" i="7"/>
  <c r="M129" i="7"/>
  <c r="M111" i="7"/>
  <c r="M90" i="7"/>
  <c r="M71" i="7"/>
  <c r="M70" i="7"/>
  <c r="M50" i="7"/>
  <c r="M30" i="7"/>
  <c r="M9" i="7"/>
  <c r="M196" i="7"/>
  <c r="M175" i="7"/>
  <c r="M153" i="7"/>
  <c r="M130" i="7"/>
  <c r="M112" i="7"/>
  <c r="M91" i="7"/>
  <c r="M72" i="7"/>
  <c r="M51" i="7"/>
  <c r="M31" i="7"/>
  <c r="M10" i="7"/>
  <c r="M197" i="7"/>
  <c r="M176" i="7"/>
  <c r="M154" i="7"/>
  <c r="M131" i="7"/>
  <c r="M113" i="7"/>
  <c r="M94" i="7"/>
  <c r="M93" i="7"/>
  <c r="M92" i="7"/>
  <c r="M73" i="7"/>
  <c r="M52" i="7"/>
  <c r="M32" i="7"/>
  <c r="M11" i="7"/>
  <c r="M198" i="7"/>
  <c r="M177" i="7"/>
  <c r="M156" i="7"/>
  <c r="M155" i="7"/>
  <c r="M133" i="7"/>
  <c r="M132" i="7"/>
  <c r="M114" i="7"/>
  <c r="M95" i="7"/>
  <c r="M74" i="7"/>
  <c r="M55" i="7"/>
  <c r="M54" i="7"/>
  <c r="M53" i="7"/>
  <c r="M33" i="7"/>
  <c r="M13" i="7"/>
  <c r="M12" i="7"/>
  <c r="M200" i="7"/>
  <c r="M180" i="7"/>
  <c r="M179" i="7"/>
  <c r="M158" i="7"/>
  <c r="M136" i="7"/>
  <c r="M116" i="7"/>
  <c r="M97" i="7"/>
  <c r="M76" i="7"/>
  <c r="M57" i="7"/>
  <c r="M35" i="7"/>
  <c r="M16" i="7"/>
  <c r="M201" i="7"/>
  <c r="M181" i="7"/>
  <c r="M159" i="7"/>
  <c r="M137" i="7"/>
  <c r="M118" i="7"/>
  <c r="M117" i="7"/>
  <c r="M98" i="7"/>
  <c r="M78" i="7"/>
  <c r="M77" i="7"/>
  <c r="M58" i="7"/>
  <c r="M37" i="7"/>
  <c r="M36" i="7"/>
  <c r="M17" i="7"/>
  <c r="M96" i="7"/>
  <c r="M39" i="7"/>
  <c r="M124" i="7"/>
  <c r="M40" i="7"/>
  <c r="M105" i="7"/>
  <c r="M125" i="7"/>
  <c r="M115" i="7"/>
  <c r="M59" i="7"/>
  <c r="M202" i="7"/>
  <c r="M182" i="7"/>
  <c r="M134" i="7"/>
  <c r="M79" i="7"/>
  <c r="M60" i="7"/>
  <c r="M38" i="7"/>
  <c r="M203" i="7"/>
  <c r="M183" i="7"/>
  <c r="M135" i="7"/>
  <c r="M80" i="7"/>
  <c r="M61" i="7"/>
  <c r="M99" i="7"/>
  <c r="M62" i="7"/>
  <c r="M24" i="7"/>
  <c r="M14" i="7"/>
  <c r="M146" i="7"/>
  <c r="M100" i="7"/>
  <c r="M15" i="7"/>
  <c r="M7" i="7"/>
  <c r="M157" i="7"/>
  <c r="M44" i="7"/>
  <c r="M34" i="7"/>
  <c r="M138" i="7"/>
  <c r="M119" i="7"/>
  <c r="M45" i="7"/>
  <c r="M139" i="7"/>
  <c r="M120" i="7"/>
  <c r="M187" i="7"/>
  <c r="M168" i="7"/>
  <c r="M140" i="7"/>
  <c r="M84" i="7"/>
  <c r="M18" i="7"/>
  <c r="M188" i="7"/>
  <c r="M75" i="7"/>
  <c r="M66" i="7"/>
  <c r="M19" i="7"/>
  <c r="M189" i="7"/>
  <c r="M178" i="7"/>
  <c r="M160" i="7"/>
  <c r="M56" i="7"/>
  <c r="M199" i="7"/>
  <c r="M190" i="7"/>
  <c r="M161" i="7"/>
  <c r="M198" i="14"/>
  <c r="M177" i="14"/>
  <c r="M176" i="14"/>
  <c r="M175" i="14"/>
  <c r="M153" i="14"/>
  <c r="M129" i="14"/>
  <c r="M105" i="14"/>
  <c r="M82" i="14"/>
  <c r="M60" i="14"/>
  <c r="M41" i="14"/>
  <c r="M23" i="14"/>
  <c r="M199" i="14"/>
  <c r="M179" i="14"/>
  <c r="M178" i="14"/>
  <c r="M156" i="14"/>
  <c r="M155" i="14"/>
  <c r="M154" i="14"/>
  <c r="M133" i="14"/>
  <c r="M132" i="14"/>
  <c r="M131" i="14"/>
  <c r="M130" i="14"/>
  <c r="M107" i="14"/>
  <c r="M106" i="14"/>
  <c r="M83" i="14"/>
  <c r="M62" i="14"/>
  <c r="M61" i="14"/>
  <c r="M43" i="14"/>
  <c r="M42" i="14"/>
  <c r="M24" i="14"/>
  <c r="M7" i="14"/>
  <c r="M200" i="14"/>
  <c r="M180" i="14"/>
  <c r="M158" i="14"/>
  <c r="M157" i="14"/>
  <c r="M134" i="14"/>
  <c r="M108" i="14"/>
  <c r="M85" i="14"/>
  <c r="M84" i="14"/>
  <c r="M64" i="14"/>
  <c r="M63" i="14"/>
  <c r="M44" i="14"/>
  <c r="M25" i="14"/>
  <c r="M201" i="14"/>
  <c r="M181" i="14"/>
  <c r="M159" i="14"/>
  <c r="M135" i="14"/>
  <c r="M110" i="14"/>
  <c r="M109" i="14"/>
  <c r="M86" i="14"/>
  <c r="M65" i="14"/>
  <c r="M46" i="14"/>
  <c r="M45" i="14"/>
  <c r="M26" i="14"/>
  <c r="M202" i="14"/>
  <c r="M183" i="14"/>
  <c r="M182" i="14"/>
  <c r="M160" i="14"/>
  <c r="M136" i="14"/>
  <c r="M112" i="14"/>
  <c r="M111" i="14"/>
  <c r="M87" i="14"/>
  <c r="M66" i="14"/>
  <c r="M47" i="14"/>
  <c r="M28" i="14"/>
  <c r="M27" i="14"/>
  <c r="M8" i="14"/>
  <c r="M203" i="14"/>
  <c r="M184" i="14"/>
  <c r="M161" i="14"/>
  <c r="M137" i="14"/>
  <c r="M113" i="14"/>
  <c r="M88" i="14"/>
  <c r="M68" i="14"/>
  <c r="M67" i="14"/>
  <c r="M48" i="14"/>
  <c r="M29" i="14"/>
  <c r="M9" i="14"/>
  <c r="M204" i="14"/>
  <c r="M185" i="14"/>
  <c r="M163" i="14"/>
  <c r="M162" i="14"/>
  <c r="M139" i="14"/>
  <c r="M138" i="14"/>
  <c r="M116" i="14"/>
  <c r="M115" i="14"/>
  <c r="M114" i="14"/>
  <c r="M89" i="14"/>
  <c r="M69" i="14"/>
  <c r="M49" i="14"/>
  <c r="M30" i="14"/>
  <c r="M10" i="14"/>
  <c r="M205" i="14"/>
  <c r="M186" i="14"/>
  <c r="M165" i="14"/>
  <c r="M164" i="14"/>
  <c r="M142" i="14"/>
  <c r="M141" i="14"/>
  <c r="M140" i="14"/>
  <c r="M117" i="14"/>
  <c r="M90" i="14"/>
  <c r="M70" i="14"/>
  <c r="M50" i="14"/>
  <c r="M31" i="14"/>
  <c r="M11" i="14"/>
  <c r="M187" i="14"/>
  <c r="M166" i="14"/>
  <c r="M144" i="14"/>
  <c r="M143" i="14"/>
  <c r="M119" i="14"/>
  <c r="M118" i="14"/>
  <c r="M92" i="14"/>
  <c r="M91" i="14"/>
  <c r="M71" i="14"/>
  <c r="M51" i="14"/>
  <c r="M32" i="14"/>
  <c r="M12" i="14"/>
  <c r="M188" i="14"/>
  <c r="M167" i="14"/>
  <c r="M145" i="14"/>
  <c r="M120" i="14"/>
  <c r="M93" i="14"/>
  <c r="M72" i="14"/>
  <c r="M53" i="14"/>
  <c r="M52" i="14"/>
  <c r="M33" i="14"/>
  <c r="M14" i="14"/>
  <c r="M13" i="14"/>
  <c r="M190" i="14"/>
  <c r="M189" i="14"/>
  <c r="M168" i="14"/>
  <c r="M146" i="14"/>
  <c r="M121" i="14"/>
  <c r="M94" i="14"/>
  <c r="M73" i="14"/>
  <c r="M54" i="14"/>
  <c r="M34" i="14"/>
  <c r="M16" i="14"/>
  <c r="M15" i="14"/>
  <c r="M191" i="14"/>
  <c r="M169" i="14"/>
  <c r="M147" i="14"/>
  <c r="M122" i="14"/>
  <c r="M96" i="14"/>
  <c r="M95" i="14"/>
  <c r="M74" i="14"/>
  <c r="M55" i="14"/>
  <c r="M35" i="14"/>
  <c r="M17" i="14"/>
  <c r="M193" i="14"/>
  <c r="M192" i="14"/>
  <c r="M171" i="14"/>
  <c r="M170" i="14"/>
  <c r="M149" i="14"/>
  <c r="M148" i="14"/>
  <c r="M123" i="14"/>
  <c r="M97" i="14"/>
  <c r="M75" i="14"/>
  <c r="M56" i="14"/>
  <c r="M37" i="14"/>
  <c r="M36" i="14"/>
  <c r="M18" i="14"/>
  <c r="M195" i="14"/>
  <c r="M194" i="14"/>
  <c r="M172" i="14"/>
  <c r="M150" i="14"/>
  <c r="M125" i="14"/>
  <c r="M124" i="14"/>
  <c r="M101" i="14"/>
  <c r="M100" i="14"/>
  <c r="M99" i="14"/>
  <c r="M98" i="14"/>
  <c r="M78" i="14"/>
  <c r="M77" i="14"/>
  <c r="M76" i="14"/>
  <c r="M57" i="14"/>
  <c r="M38" i="14"/>
  <c r="M19" i="14"/>
  <c r="M196" i="14"/>
  <c r="M173" i="14"/>
  <c r="M151" i="14"/>
  <c r="M126" i="14"/>
  <c r="M103" i="14"/>
  <c r="M102" i="14"/>
  <c r="M80" i="14"/>
  <c r="M79" i="14"/>
  <c r="M58" i="14"/>
  <c r="M39" i="14"/>
  <c r="M21" i="14"/>
  <c r="M20" i="14"/>
  <c r="M6" i="14"/>
  <c r="M152" i="14"/>
  <c r="M40" i="14"/>
  <c r="M127" i="14"/>
  <c r="M128" i="14"/>
  <c r="M197" i="14"/>
  <c r="M59" i="14"/>
  <c r="M104" i="14"/>
  <c r="M174" i="14"/>
  <c r="M22" i="14"/>
  <c r="M81" i="14"/>
  <c r="M205" i="12"/>
  <c r="M184" i="12"/>
  <c r="M166" i="12"/>
  <c r="M149" i="12"/>
  <c r="M131" i="12"/>
  <c r="M130" i="12"/>
  <c r="M110" i="12"/>
  <c r="M88" i="12"/>
  <c r="M68" i="12"/>
  <c r="M51" i="12"/>
  <c r="M32" i="12"/>
  <c r="M31" i="12"/>
  <c r="M14" i="12"/>
  <c r="M185" i="12"/>
  <c r="M167" i="12"/>
  <c r="M150" i="12"/>
  <c r="M133" i="12"/>
  <c r="M132" i="12"/>
  <c r="M112" i="12"/>
  <c r="M111" i="12"/>
  <c r="M89" i="12"/>
  <c r="M69" i="12"/>
  <c r="M52" i="12"/>
  <c r="M33" i="12"/>
  <c r="M15" i="12"/>
  <c r="M188" i="12"/>
  <c r="M187" i="12"/>
  <c r="M186" i="12"/>
  <c r="M168" i="12"/>
  <c r="M151" i="12"/>
  <c r="M134" i="12"/>
  <c r="M113" i="12"/>
  <c r="M92" i="12"/>
  <c r="M91" i="12"/>
  <c r="M90" i="12"/>
  <c r="M70" i="12"/>
  <c r="M53" i="12"/>
  <c r="M35" i="12"/>
  <c r="M34" i="12"/>
  <c r="M16" i="12"/>
  <c r="M189" i="12"/>
  <c r="M169" i="12"/>
  <c r="M152" i="12"/>
  <c r="M135" i="12"/>
  <c r="M115" i="12"/>
  <c r="M114" i="12"/>
  <c r="M93" i="12"/>
  <c r="M71" i="12"/>
  <c r="M54" i="12"/>
  <c r="M36" i="12"/>
  <c r="M17" i="12"/>
  <c r="M190" i="12"/>
  <c r="M170" i="12"/>
  <c r="M153" i="12"/>
  <c r="M136" i="12"/>
  <c r="M116" i="12"/>
  <c r="M94" i="12"/>
  <c r="M72" i="12"/>
  <c r="M55" i="12"/>
  <c r="M37" i="12"/>
  <c r="M18" i="12"/>
  <c r="M191" i="12"/>
  <c r="M171" i="12"/>
  <c r="M154" i="12"/>
  <c r="M137" i="12"/>
  <c r="M117" i="12"/>
  <c r="M96" i="12"/>
  <c r="M95" i="12"/>
  <c r="M73" i="12"/>
  <c r="M56" i="12"/>
  <c r="M38" i="12"/>
  <c r="M19" i="12"/>
  <c r="M192" i="12"/>
  <c r="M172" i="12"/>
  <c r="M156" i="12"/>
  <c r="M155" i="12"/>
  <c r="M139" i="12"/>
  <c r="M138" i="12"/>
  <c r="M118" i="12"/>
  <c r="M97" i="12"/>
  <c r="M75" i="12"/>
  <c r="M74" i="12"/>
  <c r="M57" i="12"/>
  <c r="M39" i="12"/>
  <c r="M20" i="12"/>
  <c r="M193" i="12"/>
  <c r="M174" i="12"/>
  <c r="M173" i="12"/>
  <c r="M157" i="12"/>
  <c r="M140" i="12"/>
  <c r="M119" i="12"/>
  <c r="M99" i="12"/>
  <c r="M98" i="12"/>
  <c r="M76" i="12"/>
  <c r="M59" i="12"/>
  <c r="M58" i="12"/>
  <c r="M40" i="12"/>
  <c r="M21" i="12"/>
  <c r="M6" i="12"/>
  <c r="M195" i="12"/>
  <c r="M194" i="12"/>
  <c r="M176" i="12"/>
  <c r="M175" i="12"/>
  <c r="M158" i="12"/>
  <c r="M141" i="12"/>
  <c r="M120" i="12"/>
  <c r="M101" i="12"/>
  <c r="M100" i="12"/>
  <c r="M77" i="12"/>
  <c r="M60" i="12"/>
  <c r="M41" i="12"/>
  <c r="M22" i="12"/>
  <c r="M197" i="12"/>
  <c r="M196" i="12"/>
  <c r="M177" i="12"/>
  <c r="M159" i="12"/>
  <c r="M142" i="12"/>
  <c r="M121" i="12"/>
  <c r="M103" i="12"/>
  <c r="M102" i="12"/>
  <c r="M78" i="12"/>
  <c r="M61" i="12"/>
  <c r="M44" i="12"/>
  <c r="M43" i="12"/>
  <c r="M42" i="12"/>
  <c r="M23" i="12"/>
  <c r="M198" i="12"/>
  <c r="M178" i="12"/>
  <c r="M160" i="12"/>
  <c r="M143" i="12"/>
  <c r="M122" i="12"/>
  <c r="M104" i="12"/>
  <c r="M80" i="12"/>
  <c r="M79" i="12"/>
  <c r="M62" i="12"/>
  <c r="M45" i="12"/>
  <c r="M24" i="12"/>
  <c r="M7" i="12"/>
  <c r="M199" i="12"/>
  <c r="M179" i="12"/>
  <c r="M161" i="12"/>
  <c r="M144" i="12"/>
  <c r="M124" i="12"/>
  <c r="M123" i="12"/>
  <c r="M105" i="12"/>
  <c r="M81" i="12"/>
  <c r="M63" i="12"/>
  <c r="M46" i="12"/>
  <c r="M25" i="12"/>
  <c r="M200" i="12"/>
  <c r="M180" i="12"/>
  <c r="M162" i="12"/>
  <c r="M145" i="12"/>
  <c r="M125" i="12"/>
  <c r="M106" i="12"/>
  <c r="M83" i="12"/>
  <c r="M82" i="12"/>
  <c r="M64" i="12"/>
  <c r="M47" i="12"/>
  <c r="M27" i="12"/>
  <c r="M26" i="12"/>
  <c r="M201" i="12"/>
  <c r="M181" i="12"/>
  <c r="M163" i="12"/>
  <c r="M146" i="12"/>
  <c r="M126" i="12"/>
  <c r="M107" i="12"/>
  <c r="M85" i="12"/>
  <c r="M84" i="12"/>
  <c r="M65" i="12"/>
  <c r="M48" i="12"/>
  <c r="M28" i="12"/>
  <c r="M8" i="12"/>
  <c r="M202" i="12"/>
  <c r="M182" i="12"/>
  <c r="M164" i="12"/>
  <c r="M147" i="12"/>
  <c r="M128" i="12"/>
  <c r="M127" i="12"/>
  <c r="M108" i="12"/>
  <c r="M86" i="12"/>
  <c r="M66" i="12"/>
  <c r="M49" i="12"/>
  <c r="M29" i="12"/>
  <c r="M109" i="12"/>
  <c r="M67" i="12"/>
  <c r="M203" i="12"/>
  <c r="M204" i="12"/>
  <c r="M9" i="12"/>
  <c r="M10" i="12"/>
  <c r="M87" i="12"/>
  <c r="M11" i="12"/>
  <c r="M129" i="12"/>
  <c r="M12" i="12"/>
  <c r="M13" i="12"/>
  <c r="M30" i="12"/>
  <c r="M148" i="12"/>
  <c r="M165" i="12"/>
  <c r="M183" i="12"/>
  <c r="M50" i="12"/>
  <c r="M189" i="10"/>
  <c r="M169" i="10"/>
  <c r="M150" i="10"/>
  <c r="M149" i="10"/>
  <c r="M127" i="10"/>
  <c r="M106" i="10"/>
  <c r="M81" i="10"/>
  <c r="M59" i="10"/>
  <c r="M58" i="10"/>
  <c r="M40" i="10"/>
  <c r="M22" i="10"/>
  <c r="M21" i="10"/>
  <c r="M191" i="10"/>
  <c r="M190" i="10"/>
  <c r="M170" i="10"/>
  <c r="M151" i="10"/>
  <c r="M128" i="10"/>
  <c r="M108" i="10"/>
  <c r="M107" i="10"/>
  <c r="M83" i="10"/>
  <c r="M82" i="10"/>
  <c r="M60" i="10"/>
  <c r="M41" i="10"/>
  <c r="M23" i="10"/>
  <c r="M192" i="10"/>
  <c r="M173" i="10"/>
  <c r="M172" i="10"/>
  <c r="M171" i="10"/>
  <c r="M152" i="10"/>
  <c r="M129" i="10"/>
  <c r="M110" i="10"/>
  <c r="M109" i="10"/>
  <c r="M84" i="10"/>
  <c r="M62" i="10"/>
  <c r="M61" i="10"/>
  <c r="M42" i="10"/>
  <c r="M24" i="10"/>
  <c r="M7" i="10"/>
  <c r="M193" i="10"/>
  <c r="M175" i="10"/>
  <c r="M174" i="10"/>
  <c r="M153" i="10"/>
  <c r="M131" i="10"/>
  <c r="M130" i="10"/>
  <c r="M111" i="10"/>
  <c r="M87" i="10"/>
  <c r="M86" i="10"/>
  <c r="M85" i="10"/>
  <c r="M63" i="10"/>
  <c r="M43" i="10"/>
  <c r="M25" i="10"/>
  <c r="M194" i="10"/>
  <c r="M176" i="10"/>
  <c r="M156" i="10"/>
  <c r="M155" i="10"/>
  <c r="M154" i="10"/>
  <c r="M134" i="10"/>
  <c r="M133" i="10"/>
  <c r="M132" i="10"/>
  <c r="M112" i="10"/>
  <c r="M88" i="10"/>
  <c r="M64" i="10"/>
  <c r="M45" i="10"/>
  <c r="M44" i="10"/>
  <c r="M26" i="10"/>
  <c r="M195" i="10"/>
  <c r="M177" i="10"/>
  <c r="M158" i="10"/>
  <c r="M157" i="10"/>
  <c r="M135" i="10"/>
  <c r="M113" i="10"/>
  <c r="M89" i="10"/>
  <c r="M65" i="10"/>
  <c r="M47" i="10"/>
  <c r="M46" i="10"/>
  <c r="M27" i="10"/>
  <c r="M8" i="10"/>
  <c r="M196" i="10"/>
  <c r="M178" i="10"/>
  <c r="M159" i="10"/>
  <c r="M136" i="10"/>
  <c r="M115" i="10"/>
  <c r="M114" i="10"/>
  <c r="M92" i="10"/>
  <c r="M91" i="10"/>
  <c r="M90" i="10"/>
  <c r="M66" i="10"/>
  <c r="M48" i="10"/>
  <c r="M28" i="10"/>
  <c r="M9" i="10"/>
  <c r="M197" i="10"/>
  <c r="M179" i="10"/>
  <c r="M160" i="10"/>
  <c r="M137" i="10"/>
  <c r="M117" i="10"/>
  <c r="M116" i="10"/>
  <c r="M95" i="10"/>
  <c r="M94" i="10"/>
  <c r="M93" i="10"/>
  <c r="M67" i="10"/>
  <c r="M49" i="10"/>
  <c r="M30" i="10"/>
  <c r="M29" i="10"/>
  <c r="M10" i="10"/>
  <c r="M198" i="10"/>
  <c r="M180" i="10"/>
  <c r="M161" i="10"/>
  <c r="M138" i="10"/>
  <c r="M118" i="10"/>
  <c r="M96" i="10"/>
  <c r="M68" i="10"/>
  <c r="M50" i="10"/>
  <c r="M31" i="10"/>
  <c r="M11" i="10"/>
  <c r="M199" i="10"/>
  <c r="M181" i="10"/>
  <c r="M162" i="10"/>
  <c r="M139" i="10"/>
  <c r="M119" i="10"/>
  <c r="M97" i="10"/>
  <c r="M70" i="10"/>
  <c r="M69" i="10"/>
  <c r="M51" i="10"/>
  <c r="M32" i="10"/>
  <c r="M12" i="10"/>
  <c r="M200" i="10"/>
  <c r="M183" i="10"/>
  <c r="M182" i="10"/>
  <c r="M163" i="10"/>
  <c r="M142" i="10"/>
  <c r="M141" i="10"/>
  <c r="M140" i="10"/>
  <c r="M120" i="10"/>
  <c r="M98" i="10"/>
  <c r="M71" i="10"/>
  <c r="M52" i="10"/>
  <c r="M33" i="10"/>
  <c r="M15" i="10"/>
  <c r="M14" i="10"/>
  <c r="M13" i="10"/>
  <c r="M201" i="10"/>
  <c r="M184" i="10"/>
  <c r="M164" i="10"/>
  <c r="M143" i="10"/>
  <c r="M121" i="10"/>
  <c r="M99" i="10"/>
  <c r="M72" i="10"/>
  <c r="M53" i="10"/>
  <c r="M34" i="10"/>
  <c r="M16" i="10"/>
  <c r="M202" i="10"/>
  <c r="M185" i="10"/>
  <c r="M165" i="10"/>
  <c r="M145" i="10"/>
  <c r="M144" i="10"/>
  <c r="M122" i="10"/>
  <c r="M101" i="10"/>
  <c r="M100" i="10"/>
  <c r="M73" i="10"/>
  <c r="M54" i="10"/>
  <c r="M35" i="10"/>
  <c r="M17" i="10"/>
  <c r="M203" i="10"/>
  <c r="M186" i="10"/>
  <c r="M166" i="10"/>
  <c r="M146" i="10"/>
  <c r="M123" i="10"/>
  <c r="M103" i="10"/>
  <c r="M102" i="10"/>
  <c r="M78" i="10"/>
  <c r="M77" i="10"/>
  <c r="M76" i="10"/>
  <c r="M75" i="10"/>
  <c r="M74" i="10"/>
  <c r="M55" i="10"/>
  <c r="M36" i="10"/>
  <c r="M18" i="10"/>
  <c r="M124" i="10"/>
  <c r="M79" i="10"/>
  <c r="M125" i="10"/>
  <c r="M80" i="10"/>
  <c r="M126" i="10"/>
  <c r="M147" i="10"/>
  <c r="M148" i="10"/>
  <c r="M167" i="10"/>
  <c r="M168" i="10"/>
  <c r="M37" i="10"/>
  <c r="M19" i="10"/>
  <c r="M56" i="10"/>
  <c r="M38" i="10"/>
  <c r="M20" i="10"/>
  <c r="M204" i="10"/>
  <c r="M187" i="10"/>
  <c r="M57" i="10"/>
  <c r="M39" i="10"/>
  <c r="M6" i="10"/>
  <c r="M205" i="10"/>
  <c r="M188" i="10"/>
  <c r="M104" i="10"/>
  <c r="M105" i="10"/>
  <c r="L205" i="4"/>
  <c r="Q205" i="4" s="1"/>
  <c r="V205" i="4" s="1"/>
  <c r="L204" i="4"/>
  <c r="Q204" i="4" s="1"/>
  <c r="V204" i="4" s="1"/>
  <c r="X204" i="4" s="1"/>
  <c r="L181" i="4"/>
  <c r="Q181" i="4" s="1"/>
  <c r="V181" i="4" s="1"/>
  <c r="X181" i="4" s="1"/>
  <c r="L158" i="4"/>
  <c r="L157" i="4"/>
  <c r="Q157" i="4" s="1"/>
  <c r="V157" i="4" s="1"/>
  <c r="X157" i="4" s="1"/>
  <c r="L137" i="4"/>
  <c r="Q137" i="4" s="1"/>
  <c r="V137" i="4" s="1"/>
  <c r="X137" i="4" s="1"/>
  <c r="L114" i="4"/>
  <c r="L113" i="4"/>
  <c r="L112" i="4"/>
  <c r="L111" i="4"/>
  <c r="Q111" i="4" s="1"/>
  <c r="V111" i="4" s="1"/>
  <c r="X111" i="4" s="1"/>
  <c r="L88" i="4"/>
  <c r="Q88" i="4" s="1"/>
  <c r="V88" i="4" s="1"/>
  <c r="X88" i="4" s="1"/>
  <c r="L87" i="4"/>
  <c r="Q87" i="4" s="1"/>
  <c r="V87" i="4" s="1"/>
  <c r="X87" i="4" s="1"/>
  <c r="L203" i="4"/>
  <c r="L180" i="4"/>
  <c r="Q180" i="4" s="1"/>
  <c r="V180" i="4" s="1"/>
  <c r="X180" i="4" s="1"/>
  <c r="L156" i="4"/>
  <c r="L202" i="4"/>
  <c r="Q202" i="4" s="1"/>
  <c r="V202" i="4" s="1"/>
  <c r="X202" i="4" s="1"/>
  <c r="L179" i="4"/>
  <c r="L155" i="4"/>
  <c r="Q155" i="4" s="1"/>
  <c r="V155" i="4" s="1"/>
  <c r="X155" i="4" s="1"/>
  <c r="L134" i="4"/>
  <c r="Q134" i="4" s="1"/>
  <c r="V134" i="4" s="1"/>
  <c r="X134" i="4" s="1"/>
  <c r="L133" i="4"/>
  <c r="L201" i="4"/>
  <c r="Q201" i="4" s="1"/>
  <c r="V201" i="4" s="1"/>
  <c r="X201" i="4" s="1"/>
  <c r="L154" i="4"/>
  <c r="L195" i="4"/>
  <c r="L172" i="4"/>
  <c r="Q172" i="4" s="1"/>
  <c r="V172" i="4" s="1"/>
  <c r="X172" i="4" s="1"/>
  <c r="L150" i="4"/>
  <c r="L128" i="4"/>
  <c r="Q128" i="4" s="1"/>
  <c r="V128" i="4" s="1"/>
  <c r="X128" i="4" s="1"/>
  <c r="L127" i="4"/>
  <c r="L104" i="4"/>
  <c r="Q104" i="4" s="1"/>
  <c r="V104" i="4" s="1"/>
  <c r="X104" i="4" s="1"/>
  <c r="L103" i="4"/>
  <c r="Q103" i="4" s="1"/>
  <c r="V103" i="4" s="1"/>
  <c r="X103" i="4" s="1"/>
  <c r="L78" i="4"/>
  <c r="Q78" i="4" s="1"/>
  <c r="V78" i="4" s="1"/>
  <c r="X78" i="4" s="1"/>
  <c r="L77" i="4"/>
  <c r="Q77" i="4" s="1"/>
  <c r="V77" i="4" s="1"/>
  <c r="L194" i="4"/>
  <c r="L193" i="4"/>
  <c r="L170" i="4"/>
  <c r="Q170" i="4" s="1"/>
  <c r="V170" i="4" s="1"/>
  <c r="X170" i="4" s="1"/>
  <c r="L148" i="4"/>
  <c r="L190" i="4"/>
  <c r="L189" i="4"/>
  <c r="Q189" i="4" s="1"/>
  <c r="V189" i="4" s="1"/>
  <c r="X189" i="4" s="1"/>
  <c r="L168" i="4"/>
  <c r="L167" i="4"/>
  <c r="L166" i="4"/>
  <c r="L146" i="4"/>
  <c r="Q146" i="4" s="1"/>
  <c r="V146" i="4" s="1"/>
  <c r="X146" i="4" s="1"/>
  <c r="L145" i="4"/>
  <c r="L188" i="4"/>
  <c r="Q188" i="4" s="1"/>
  <c r="V188" i="4" s="1"/>
  <c r="L187" i="4"/>
  <c r="L164" i="4"/>
  <c r="Q164" i="4" s="1"/>
  <c r="V164" i="4" s="1"/>
  <c r="X164" i="4" s="1"/>
  <c r="L163" i="4"/>
  <c r="Q163" i="4" s="1"/>
  <c r="V163" i="4" s="1"/>
  <c r="L142" i="4"/>
  <c r="L141" i="4"/>
  <c r="Q141" i="4" s="1"/>
  <c r="V141" i="4" s="1"/>
  <c r="X141" i="4" s="1"/>
  <c r="L120" i="4"/>
  <c r="L119" i="4"/>
  <c r="Q119" i="4" s="1"/>
  <c r="V119" i="4" s="1"/>
  <c r="X119" i="4" s="1"/>
  <c r="L92" i="4"/>
  <c r="L196" i="4"/>
  <c r="L123" i="4"/>
  <c r="L122" i="4"/>
  <c r="Q122" i="4" s="1"/>
  <c r="V122" i="4" s="1"/>
  <c r="X122" i="4" s="1"/>
  <c r="L121" i="4"/>
  <c r="L118" i="4"/>
  <c r="Q118" i="4" s="1"/>
  <c r="V118" i="4" s="1"/>
  <c r="L117" i="4"/>
  <c r="L110" i="4"/>
  <c r="Q110" i="4" s="1"/>
  <c r="V110" i="4" s="1"/>
  <c r="X110" i="4" s="1"/>
  <c r="L109" i="4"/>
  <c r="Q109" i="4" s="1"/>
  <c r="V109" i="4" s="1"/>
  <c r="X109" i="4" s="1"/>
  <c r="L70" i="4"/>
  <c r="Q70" i="4" s="1"/>
  <c r="V70" i="4" s="1"/>
  <c r="X70" i="4" s="1"/>
  <c r="L69" i="4"/>
  <c r="Q69" i="4" s="1"/>
  <c r="V69" i="4" s="1"/>
  <c r="X69" i="4" s="1"/>
  <c r="L41" i="4"/>
  <c r="L16" i="4"/>
  <c r="L15" i="4"/>
  <c r="Q15" i="4" s="1"/>
  <c r="V15" i="4" s="1"/>
  <c r="X15" i="4" s="1"/>
  <c r="L14" i="4"/>
  <c r="L13" i="4"/>
  <c r="Q13" i="4" s="1"/>
  <c r="V13" i="4" s="1"/>
  <c r="X13" i="4" s="1"/>
  <c r="L116" i="4"/>
  <c r="L115" i="4"/>
  <c r="Q115" i="4" s="1"/>
  <c r="V115" i="4" s="1"/>
  <c r="X115" i="4" s="1"/>
  <c r="L108" i="4"/>
  <c r="Q108" i="4" s="1"/>
  <c r="V108" i="4" s="1"/>
  <c r="X108" i="4" s="1"/>
  <c r="L68" i="4"/>
  <c r="Q68" i="4" s="1"/>
  <c r="V68" i="4" s="1"/>
  <c r="L67" i="4"/>
  <c r="L40" i="4"/>
  <c r="L39" i="4"/>
  <c r="Q39" i="4" s="1"/>
  <c r="V39" i="4" s="1"/>
  <c r="X39" i="4" s="1"/>
  <c r="L12" i="4"/>
  <c r="L6" i="4"/>
  <c r="L107" i="4"/>
  <c r="Q107" i="4" s="1"/>
  <c r="V107" i="4" s="1"/>
  <c r="X107" i="4" s="1"/>
  <c r="L38" i="4"/>
  <c r="Q38" i="4" s="1"/>
  <c r="V38" i="4" s="1"/>
  <c r="X38" i="4" s="1"/>
  <c r="L37" i="4"/>
  <c r="L11" i="4"/>
  <c r="L101" i="4"/>
  <c r="L9" i="4"/>
  <c r="L106" i="4"/>
  <c r="L105" i="4"/>
  <c r="Q105" i="4" s="1"/>
  <c r="V105" i="4" s="1"/>
  <c r="X105" i="4" s="1"/>
  <c r="L102" i="4"/>
  <c r="L66" i="4"/>
  <c r="L65" i="4"/>
  <c r="L64" i="4"/>
  <c r="Q64" i="4" s="1"/>
  <c r="V64" i="4" s="1"/>
  <c r="X64" i="4" s="1"/>
  <c r="L63" i="4"/>
  <c r="L62" i="4"/>
  <c r="Q62" i="4" s="1"/>
  <c r="V62" i="4" s="1"/>
  <c r="X62" i="4" s="1"/>
  <c r="L61" i="4"/>
  <c r="L36" i="4"/>
  <c r="Q36" i="4" s="1"/>
  <c r="V36" i="4" s="1"/>
  <c r="X36" i="4" s="1"/>
  <c r="L35" i="4"/>
  <c r="Q35" i="4" s="1"/>
  <c r="V35" i="4" s="1"/>
  <c r="X35" i="4" s="1"/>
  <c r="L10" i="4"/>
  <c r="L7" i="4"/>
  <c r="L60" i="4"/>
  <c r="L100" i="4"/>
  <c r="L99" i="4"/>
  <c r="L98" i="4"/>
  <c r="L97" i="4"/>
  <c r="L96" i="4"/>
  <c r="Q96" i="4" s="1"/>
  <c r="V96" i="4" s="1"/>
  <c r="X96" i="4" s="1"/>
  <c r="L95" i="4"/>
  <c r="Q95" i="4" s="1"/>
  <c r="V95" i="4" s="1"/>
  <c r="L94" i="4"/>
  <c r="L93" i="4"/>
  <c r="L59" i="4"/>
  <c r="L34" i="4"/>
  <c r="L33" i="4"/>
  <c r="Q33" i="4" s="1"/>
  <c r="V33" i="4" s="1"/>
  <c r="X33" i="4" s="1"/>
  <c r="L32" i="4"/>
  <c r="Q32" i="4" s="1"/>
  <c r="V32" i="4" s="1"/>
  <c r="X32" i="4" s="1"/>
  <c r="L31" i="4"/>
  <c r="Q31" i="4" s="1"/>
  <c r="V31" i="4" s="1"/>
  <c r="X31" i="4" s="1"/>
  <c r="L30" i="4"/>
  <c r="Q30" i="4" s="1"/>
  <c r="V30" i="4" s="1"/>
  <c r="X30" i="4" s="1"/>
  <c r="L29" i="4"/>
  <c r="L8" i="4"/>
  <c r="L91" i="4"/>
  <c r="Q91" i="4" s="1"/>
  <c r="V91" i="4" s="1"/>
  <c r="X91" i="4" s="1"/>
  <c r="L58" i="4"/>
  <c r="L28" i="4"/>
  <c r="Q28" i="4" s="1"/>
  <c r="V28" i="4" s="1"/>
  <c r="X28" i="4" s="1"/>
  <c r="L57" i="4"/>
  <c r="Q57" i="4" s="1"/>
  <c r="V57" i="4" s="1"/>
  <c r="X57" i="4" s="1"/>
  <c r="L90" i="4"/>
  <c r="L27" i="4"/>
  <c r="L89" i="4"/>
  <c r="L86" i="4"/>
  <c r="L85" i="4"/>
  <c r="L56" i="4"/>
  <c r="Q56" i="4" s="1"/>
  <c r="V56" i="4" s="1"/>
  <c r="X56" i="4" s="1"/>
  <c r="L55" i="4"/>
  <c r="Q55" i="4" s="1"/>
  <c r="V55" i="4" s="1"/>
  <c r="X55" i="4" s="1"/>
  <c r="L26" i="4"/>
  <c r="L199" i="4"/>
  <c r="Q199" i="4" s="1"/>
  <c r="V199" i="4" s="1"/>
  <c r="X199" i="4" s="1"/>
  <c r="L197" i="4"/>
  <c r="Q197" i="4" s="1"/>
  <c r="V197" i="4" s="1"/>
  <c r="X197" i="4" s="1"/>
  <c r="L192" i="4"/>
  <c r="Q192" i="4" s="1"/>
  <c r="V192" i="4" s="1"/>
  <c r="L71" i="4"/>
  <c r="L42" i="4"/>
  <c r="L84" i="4"/>
  <c r="L54" i="4"/>
  <c r="Q54" i="4" s="1"/>
  <c r="V54" i="4" s="1"/>
  <c r="L53" i="4"/>
  <c r="Q53" i="4" s="1"/>
  <c r="V53" i="4" s="1"/>
  <c r="X53" i="4" s="1"/>
  <c r="L25" i="4"/>
  <c r="Q25" i="4" s="1"/>
  <c r="V25" i="4" s="1"/>
  <c r="X25" i="4" s="1"/>
  <c r="L136" i="4"/>
  <c r="L83" i="4"/>
  <c r="Q83" i="4" s="1"/>
  <c r="V83" i="4" s="1"/>
  <c r="X83" i="4" s="1"/>
  <c r="L52" i="4"/>
  <c r="L51" i="4"/>
  <c r="L24" i="4"/>
  <c r="L23" i="4"/>
  <c r="L82" i="4"/>
  <c r="L81" i="4"/>
  <c r="Q81" i="4" s="1"/>
  <c r="V81" i="4" s="1"/>
  <c r="X81" i="4" s="1"/>
  <c r="L80" i="4"/>
  <c r="Q80" i="4" s="1"/>
  <c r="V80" i="4" s="1"/>
  <c r="X80" i="4" s="1"/>
  <c r="L79" i="4"/>
  <c r="L76" i="4"/>
  <c r="Q76" i="4" s="1"/>
  <c r="V76" i="4" s="1"/>
  <c r="X76" i="4" s="1"/>
  <c r="L22" i="4"/>
  <c r="L21" i="4"/>
  <c r="L186" i="4"/>
  <c r="Q186" i="4" s="1"/>
  <c r="V186" i="4" s="1"/>
  <c r="L153" i="4"/>
  <c r="Q153" i="4" s="1"/>
  <c r="V153" i="4" s="1"/>
  <c r="X153" i="4" s="1"/>
  <c r="L152" i="4"/>
  <c r="Q152" i="4" s="1"/>
  <c r="V152" i="4" s="1"/>
  <c r="X152" i="4" s="1"/>
  <c r="L151" i="4"/>
  <c r="L149" i="4"/>
  <c r="Q149" i="4" s="1"/>
  <c r="V149" i="4" s="1"/>
  <c r="L147" i="4"/>
  <c r="L140" i="4"/>
  <c r="L75" i="4"/>
  <c r="L50" i="4"/>
  <c r="L49" i="4"/>
  <c r="Q49" i="4" s="1"/>
  <c r="V49" i="4" s="1"/>
  <c r="X49" i="4" s="1"/>
  <c r="L48" i="4"/>
  <c r="Q48" i="4" s="1"/>
  <c r="V48" i="4" s="1"/>
  <c r="X48" i="4" s="1"/>
  <c r="L47" i="4"/>
  <c r="Q47" i="4" s="1"/>
  <c r="V47" i="4" s="1"/>
  <c r="X47" i="4" s="1"/>
  <c r="L46" i="4"/>
  <c r="Q46" i="4" s="1"/>
  <c r="V46" i="4" s="1"/>
  <c r="X46" i="4" s="1"/>
  <c r="L45" i="4"/>
  <c r="Q45" i="4" s="1"/>
  <c r="V45" i="4" s="1"/>
  <c r="X45" i="4" s="1"/>
  <c r="L20" i="4"/>
  <c r="L138" i="4"/>
  <c r="L131" i="4"/>
  <c r="Q131" i="4" s="1"/>
  <c r="V131" i="4" s="1"/>
  <c r="X131" i="4" s="1"/>
  <c r="L125" i="4"/>
  <c r="L200" i="4"/>
  <c r="L198" i="4"/>
  <c r="L191" i="4"/>
  <c r="Q191" i="4" s="1"/>
  <c r="V191" i="4" s="1"/>
  <c r="X191" i="4" s="1"/>
  <c r="L169" i="4"/>
  <c r="L130" i="4"/>
  <c r="Q130" i="4" s="1"/>
  <c r="V130" i="4" s="1"/>
  <c r="X130" i="4" s="1"/>
  <c r="L129" i="4"/>
  <c r="L124" i="4"/>
  <c r="Q124" i="4" s="1"/>
  <c r="V124" i="4" s="1"/>
  <c r="X124" i="4" s="1"/>
  <c r="L72" i="4"/>
  <c r="Q72" i="4" s="1"/>
  <c r="V72" i="4" s="1"/>
  <c r="L18" i="4"/>
  <c r="L17" i="4"/>
  <c r="Q17" i="4" s="1"/>
  <c r="V17" i="4" s="1"/>
  <c r="X17" i="4" s="1"/>
  <c r="L185" i="4"/>
  <c r="Q185" i="4" s="1"/>
  <c r="V185" i="4" s="1"/>
  <c r="X185" i="4" s="1"/>
  <c r="L184" i="4"/>
  <c r="Q184" i="4" s="1"/>
  <c r="V184" i="4" s="1"/>
  <c r="X184" i="4" s="1"/>
  <c r="L183" i="4"/>
  <c r="Q183" i="4" s="1"/>
  <c r="V183" i="4" s="1"/>
  <c r="L182" i="4"/>
  <c r="L178" i="4"/>
  <c r="Q178" i="4" s="1"/>
  <c r="V178" i="4" s="1"/>
  <c r="L177" i="4"/>
  <c r="L162" i="4"/>
  <c r="Q162" i="4" s="1"/>
  <c r="V162" i="4" s="1"/>
  <c r="X162" i="4" s="1"/>
  <c r="L161" i="4"/>
  <c r="L144" i="4"/>
  <c r="L143" i="4"/>
  <c r="Q143" i="4" s="1"/>
  <c r="V143" i="4" s="1"/>
  <c r="L139" i="4"/>
  <c r="L74" i="4"/>
  <c r="L44" i="4"/>
  <c r="Q44" i="4" s="1"/>
  <c r="V44" i="4" s="1"/>
  <c r="X44" i="4" s="1"/>
  <c r="L19" i="4"/>
  <c r="L176" i="4"/>
  <c r="Q176" i="4" s="1"/>
  <c r="V176" i="4" s="1"/>
  <c r="X176" i="4" s="1"/>
  <c r="L174" i="4"/>
  <c r="Q174" i="4" s="1"/>
  <c r="V174" i="4" s="1"/>
  <c r="L171" i="4"/>
  <c r="L160" i="4"/>
  <c r="Q160" i="4" s="1"/>
  <c r="V160" i="4" s="1"/>
  <c r="X160" i="4" s="1"/>
  <c r="L73" i="4"/>
  <c r="Q73" i="4" s="1"/>
  <c r="V73" i="4" s="1"/>
  <c r="X73" i="4" s="1"/>
  <c r="L43" i="4"/>
  <c r="Q43" i="4" s="1"/>
  <c r="V43" i="4" s="1"/>
  <c r="X43" i="4" s="1"/>
  <c r="L175" i="4"/>
  <c r="Q175" i="4" s="1"/>
  <c r="V175" i="4" s="1"/>
  <c r="X175" i="4" s="1"/>
  <c r="L173" i="4"/>
  <c r="Q173" i="4" s="1"/>
  <c r="V173" i="4" s="1"/>
  <c r="X173" i="4" s="1"/>
  <c r="L165" i="4"/>
  <c r="Q165" i="4" s="1"/>
  <c r="V165" i="4" s="1"/>
  <c r="L159" i="4"/>
  <c r="L135" i="4"/>
  <c r="Q135" i="4" s="1"/>
  <c r="V135" i="4" s="1"/>
  <c r="X135" i="4" s="1"/>
  <c r="L132" i="4"/>
  <c r="L126" i="4"/>
  <c r="L165" i="11"/>
  <c r="L203" i="11"/>
  <c r="Q203" i="11" s="1"/>
  <c r="V203" i="11" s="1"/>
  <c r="X203" i="11" s="1"/>
  <c r="L202" i="11"/>
  <c r="Q202" i="11" s="1"/>
  <c r="V202" i="11" s="1"/>
  <c r="X202" i="11" s="1"/>
  <c r="L180" i="11"/>
  <c r="Q180" i="11" s="1"/>
  <c r="V180" i="11" s="1"/>
  <c r="X180" i="11" s="1"/>
  <c r="L153" i="11"/>
  <c r="Q153" i="11" s="1"/>
  <c r="V153" i="11" s="1"/>
  <c r="X153" i="11" s="1"/>
  <c r="L125" i="11"/>
  <c r="L124" i="11"/>
  <c r="Q124" i="11" s="1"/>
  <c r="V124" i="11" s="1"/>
  <c r="L201" i="11"/>
  <c r="L173" i="11"/>
  <c r="L172" i="11"/>
  <c r="Q172" i="11" s="1"/>
  <c r="V172" i="11" s="1"/>
  <c r="X172" i="11" s="1"/>
  <c r="L150" i="11"/>
  <c r="Q150" i="11" s="1"/>
  <c r="V150" i="11" s="1"/>
  <c r="L123" i="11"/>
  <c r="L122" i="11"/>
  <c r="L200" i="11"/>
  <c r="L199" i="11"/>
  <c r="L149" i="11"/>
  <c r="Q149" i="11" s="1"/>
  <c r="V149" i="11" s="1"/>
  <c r="X149" i="11" s="1"/>
  <c r="L198" i="11"/>
  <c r="Q198" i="11" s="1"/>
  <c r="V198" i="11" s="1"/>
  <c r="X198" i="11" s="1"/>
  <c r="L171" i="11"/>
  <c r="L170" i="11"/>
  <c r="L148" i="11"/>
  <c r="Q148" i="11" s="1"/>
  <c r="V148" i="11" s="1"/>
  <c r="X148" i="11" s="1"/>
  <c r="L121" i="11"/>
  <c r="L195" i="11"/>
  <c r="L194" i="11"/>
  <c r="Q194" i="11" s="1"/>
  <c r="V194" i="11" s="1"/>
  <c r="X194" i="11" s="1"/>
  <c r="L193" i="11"/>
  <c r="Q193" i="11" s="1"/>
  <c r="V193" i="11" s="1"/>
  <c r="L192" i="11"/>
  <c r="L191" i="11"/>
  <c r="L190" i="11"/>
  <c r="L168" i="11"/>
  <c r="L167" i="11"/>
  <c r="Q167" i="11" s="1"/>
  <c r="V167" i="11" s="1"/>
  <c r="L117" i="11"/>
  <c r="Q117" i="11" s="1"/>
  <c r="V117" i="11" s="1"/>
  <c r="X117" i="11" s="1"/>
  <c r="L152" i="11"/>
  <c r="Q152" i="11" s="1"/>
  <c r="V152" i="11" s="1"/>
  <c r="X152" i="11" s="1"/>
  <c r="L151" i="11"/>
  <c r="Q151" i="11" s="1"/>
  <c r="V151" i="11" s="1"/>
  <c r="X151" i="11" s="1"/>
  <c r="L141" i="11"/>
  <c r="Q141" i="11" s="1"/>
  <c r="V141" i="11" s="1"/>
  <c r="X141" i="11" s="1"/>
  <c r="L140" i="11"/>
  <c r="Q140" i="11" s="1"/>
  <c r="V140" i="11" s="1"/>
  <c r="X140" i="11" s="1"/>
  <c r="L101" i="11"/>
  <c r="Q101" i="11" s="1"/>
  <c r="V101" i="11" s="1"/>
  <c r="L52" i="11"/>
  <c r="Q52" i="11" s="1"/>
  <c r="V52" i="11" s="1"/>
  <c r="X52" i="11" s="1"/>
  <c r="L27" i="11"/>
  <c r="Q27" i="11" s="1"/>
  <c r="V27" i="11" s="1"/>
  <c r="X27" i="11" s="1"/>
  <c r="L26" i="11"/>
  <c r="Q26" i="11" s="1"/>
  <c r="V26" i="11" s="1"/>
  <c r="X26" i="11" s="1"/>
  <c r="L137" i="11"/>
  <c r="Q137" i="11" s="1"/>
  <c r="V137" i="11" s="1"/>
  <c r="X137" i="11" s="1"/>
  <c r="L93" i="11"/>
  <c r="Q93" i="11" s="1"/>
  <c r="V93" i="11" s="1"/>
  <c r="X93" i="11" s="1"/>
  <c r="L92" i="11"/>
  <c r="L70" i="11"/>
  <c r="L24" i="11"/>
  <c r="L23" i="11"/>
  <c r="Q23" i="11" s="1"/>
  <c r="V23" i="11" s="1"/>
  <c r="X23" i="11" s="1"/>
  <c r="L189" i="11"/>
  <c r="L188" i="11"/>
  <c r="Q188" i="11" s="1"/>
  <c r="V188" i="11" s="1"/>
  <c r="X188" i="11" s="1"/>
  <c r="L133" i="11"/>
  <c r="Q133" i="11" s="1"/>
  <c r="V133" i="11" s="1"/>
  <c r="X133" i="11" s="1"/>
  <c r="L132" i="11"/>
  <c r="L131" i="11"/>
  <c r="L130" i="11"/>
  <c r="Q130" i="11" s="1"/>
  <c r="V130" i="11" s="1"/>
  <c r="X130" i="11" s="1"/>
  <c r="L129" i="11"/>
  <c r="Q129" i="11" s="1"/>
  <c r="V129" i="11" s="1"/>
  <c r="X129" i="11" s="1"/>
  <c r="L128" i="11"/>
  <c r="Q128" i="11" s="1"/>
  <c r="V128" i="11" s="1"/>
  <c r="X128" i="11" s="1"/>
  <c r="L127" i="11"/>
  <c r="Q127" i="11" s="1"/>
  <c r="V127" i="11" s="1"/>
  <c r="X127" i="11" s="1"/>
  <c r="L126" i="11"/>
  <c r="Q126" i="11" s="1"/>
  <c r="V126" i="11" s="1"/>
  <c r="X126" i="11" s="1"/>
  <c r="L120" i="11"/>
  <c r="Q120" i="11" s="1"/>
  <c r="V120" i="11" s="1"/>
  <c r="X120" i="11" s="1"/>
  <c r="L119" i="11"/>
  <c r="L89" i="11"/>
  <c r="L62" i="11"/>
  <c r="Q62" i="11" s="1"/>
  <c r="V62" i="11" s="1"/>
  <c r="X62" i="11" s="1"/>
  <c r="L19" i="11"/>
  <c r="L18" i="11"/>
  <c r="Q18" i="11" s="1"/>
  <c r="V18" i="11" s="1"/>
  <c r="L17" i="11"/>
  <c r="L16" i="11"/>
  <c r="Q16" i="11" s="1"/>
  <c r="V16" i="11" s="1"/>
  <c r="X16" i="11" s="1"/>
  <c r="L15" i="11"/>
  <c r="Q15" i="11" s="1"/>
  <c r="V15" i="11" s="1"/>
  <c r="X15" i="11" s="1"/>
  <c r="L187" i="11"/>
  <c r="Q187" i="11" s="1"/>
  <c r="V187" i="11" s="1"/>
  <c r="X187" i="11" s="1"/>
  <c r="L185" i="11"/>
  <c r="Q185" i="11" s="1"/>
  <c r="V185" i="11" s="1"/>
  <c r="X185" i="11" s="1"/>
  <c r="L116" i="11"/>
  <c r="Q116" i="11" s="1"/>
  <c r="V116" i="11" s="1"/>
  <c r="X116" i="11" s="1"/>
  <c r="L115" i="11"/>
  <c r="Q115" i="11" s="1"/>
  <c r="V115" i="11" s="1"/>
  <c r="X115" i="11" s="1"/>
  <c r="L114" i="11"/>
  <c r="Q114" i="11" s="1"/>
  <c r="V114" i="11" s="1"/>
  <c r="X114" i="11" s="1"/>
  <c r="L113" i="11"/>
  <c r="Q113" i="11" s="1"/>
  <c r="V113" i="11" s="1"/>
  <c r="X113" i="11" s="1"/>
  <c r="L112" i="11"/>
  <c r="L111" i="11"/>
  <c r="L110" i="11"/>
  <c r="L86" i="11"/>
  <c r="L13" i="11"/>
  <c r="Q13" i="11" s="1"/>
  <c r="V13" i="11" s="1"/>
  <c r="X13" i="11" s="1"/>
  <c r="L12" i="11"/>
  <c r="L205" i="11"/>
  <c r="L204" i="11"/>
  <c r="Q204" i="11" s="1"/>
  <c r="V204" i="11" s="1"/>
  <c r="X204" i="11" s="1"/>
  <c r="L197" i="11"/>
  <c r="Q197" i="11" s="1"/>
  <c r="V197" i="11" s="1"/>
  <c r="L184" i="11"/>
  <c r="Q184" i="11" s="1"/>
  <c r="V184" i="11" s="1"/>
  <c r="X184" i="11" s="1"/>
  <c r="L183" i="11"/>
  <c r="L182" i="11"/>
  <c r="Q182" i="11" s="1"/>
  <c r="V182" i="11" s="1"/>
  <c r="X182" i="11" s="1"/>
  <c r="L196" i="11"/>
  <c r="Q196" i="11" s="1"/>
  <c r="V196" i="11" s="1"/>
  <c r="X196" i="11" s="1"/>
  <c r="L181" i="11"/>
  <c r="Q181" i="11" s="1"/>
  <c r="V181" i="11" s="1"/>
  <c r="X181" i="11" s="1"/>
  <c r="L166" i="11"/>
  <c r="L164" i="11"/>
  <c r="Q164" i="11" s="1"/>
  <c r="V164" i="11" s="1"/>
  <c r="X164" i="11" s="1"/>
  <c r="L107" i="11"/>
  <c r="Q107" i="11" s="1"/>
  <c r="V107" i="11" s="1"/>
  <c r="X107" i="11" s="1"/>
  <c r="L106" i="11"/>
  <c r="Q106" i="11" s="1"/>
  <c r="V106" i="11" s="1"/>
  <c r="X106" i="11" s="1"/>
  <c r="L84" i="11"/>
  <c r="Q84" i="11" s="1"/>
  <c r="V84" i="11" s="1"/>
  <c r="L37" i="11"/>
  <c r="L11" i="11"/>
  <c r="L10" i="11"/>
  <c r="Q10" i="11" s="1"/>
  <c r="V10" i="11" s="1"/>
  <c r="X10" i="11" s="1"/>
  <c r="L6" i="11"/>
  <c r="L155" i="11"/>
  <c r="L154" i="11"/>
  <c r="Q154" i="11" s="1"/>
  <c r="V154" i="11" s="1"/>
  <c r="L104" i="11"/>
  <c r="Q104" i="11" s="1"/>
  <c r="V104" i="11" s="1"/>
  <c r="L103" i="11"/>
  <c r="Q103" i="11" s="1"/>
  <c r="V103" i="11" s="1"/>
  <c r="X103" i="11" s="1"/>
  <c r="L54" i="11"/>
  <c r="Q54" i="11" s="1"/>
  <c r="V54" i="11" s="1"/>
  <c r="L29" i="11"/>
  <c r="Q29" i="11" s="1"/>
  <c r="V29" i="11" s="1"/>
  <c r="X29" i="11" s="1"/>
  <c r="L28" i="11"/>
  <c r="L8" i="11"/>
  <c r="L118" i="11"/>
  <c r="Q118" i="11" s="1"/>
  <c r="V118" i="11" s="1"/>
  <c r="X118" i="11" s="1"/>
  <c r="L72" i="11"/>
  <c r="Q72" i="11" s="1"/>
  <c r="V72" i="11" s="1"/>
  <c r="X72" i="11" s="1"/>
  <c r="L71" i="11"/>
  <c r="Q71" i="11" s="1"/>
  <c r="V71" i="11" s="1"/>
  <c r="X71" i="11" s="1"/>
  <c r="L69" i="11"/>
  <c r="Q69" i="11" s="1"/>
  <c r="V69" i="11" s="1"/>
  <c r="L68" i="11"/>
  <c r="L186" i="11"/>
  <c r="Q186" i="11" s="1"/>
  <c r="V186" i="11" s="1"/>
  <c r="X186" i="11" s="1"/>
  <c r="L67" i="11"/>
  <c r="L66" i="11"/>
  <c r="L65" i="11"/>
  <c r="L64" i="11"/>
  <c r="L63" i="11"/>
  <c r="Q63" i="11" s="1"/>
  <c r="V63" i="11" s="1"/>
  <c r="X63" i="11" s="1"/>
  <c r="L61" i="11"/>
  <c r="L60" i="11"/>
  <c r="Q60" i="11" s="1"/>
  <c r="V60" i="11" s="1"/>
  <c r="X60" i="11" s="1"/>
  <c r="L59" i="11"/>
  <c r="Q59" i="11" s="1"/>
  <c r="V59" i="11" s="1"/>
  <c r="X59" i="11" s="1"/>
  <c r="L58" i="11"/>
  <c r="Q58" i="11" s="1"/>
  <c r="V58" i="11" s="1"/>
  <c r="X58" i="11" s="1"/>
  <c r="L57" i="11"/>
  <c r="Q57" i="11" s="1"/>
  <c r="V57" i="11" s="1"/>
  <c r="X57" i="11" s="1"/>
  <c r="L56" i="11"/>
  <c r="L55" i="11"/>
  <c r="L139" i="11"/>
  <c r="Q139" i="11" s="1"/>
  <c r="V139" i="11" s="1"/>
  <c r="X139" i="11" s="1"/>
  <c r="L138" i="11"/>
  <c r="Q138" i="11" s="1"/>
  <c r="V138" i="11" s="1"/>
  <c r="L53" i="11"/>
  <c r="Q53" i="11" s="1"/>
  <c r="V53" i="11" s="1"/>
  <c r="L7" i="11"/>
  <c r="L147" i="11"/>
  <c r="L146" i="11"/>
  <c r="Q146" i="11" s="1"/>
  <c r="V146" i="11" s="1"/>
  <c r="L145" i="11"/>
  <c r="Q145" i="11" s="1"/>
  <c r="V145" i="11" s="1"/>
  <c r="X145" i="11" s="1"/>
  <c r="L144" i="11"/>
  <c r="Q144" i="11" s="1"/>
  <c r="V144" i="11" s="1"/>
  <c r="X144" i="11" s="1"/>
  <c r="L143" i="11"/>
  <c r="L142" i="11"/>
  <c r="Q142" i="11" s="1"/>
  <c r="V142" i="11" s="1"/>
  <c r="L136" i="11"/>
  <c r="Q136" i="11" s="1"/>
  <c r="V136" i="11" s="1"/>
  <c r="X136" i="11" s="1"/>
  <c r="L135" i="11"/>
  <c r="L51" i="11"/>
  <c r="Q51" i="11" s="1"/>
  <c r="V51" i="11" s="1"/>
  <c r="X51" i="11" s="1"/>
  <c r="L50" i="11"/>
  <c r="L49" i="11"/>
  <c r="Q49" i="11" s="1"/>
  <c r="V49" i="11" s="1"/>
  <c r="L48" i="11"/>
  <c r="Q48" i="11" s="1"/>
  <c r="V48" i="11" s="1"/>
  <c r="X48" i="11" s="1"/>
  <c r="L47" i="11"/>
  <c r="Q47" i="11" s="1"/>
  <c r="V47" i="11" s="1"/>
  <c r="X47" i="11" s="1"/>
  <c r="L46" i="11"/>
  <c r="Q46" i="11" s="1"/>
  <c r="V46" i="11" s="1"/>
  <c r="X46" i="11" s="1"/>
  <c r="L134" i="11"/>
  <c r="L45" i="11"/>
  <c r="Q45" i="11" s="1"/>
  <c r="V45" i="11" s="1"/>
  <c r="X45" i="11" s="1"/>
  <c r="L44" i="11"/>
  <c r="L9" i="11"/>
  <c r="L43" i="11"/>
  <c r="Q43" i="11" s="1"/>
  <c r="V43" i="11" s="1"/>
  <c r="X43" i="11" s="1"/>
  <c r="L42" i="11"/>
  <c r="L163" i="11"/>
  <c r="Q163" i="11" s="1"/>
  <c r="V163" i="11" s="1"/>
  <c r="X163" i="11" s="1"/>
  <c r="L162" i="11"/>
  <c r="Q162" i="11" s="1"/>
  <c r="V162" i="11" s="1"/>
  <c r="X162" i="11" s="1"/>
  <c r="L161" i="11"/>
  <c r="Q161" i="11" s="1"/>
  <c r="V161" i="11" s="1"/>
  <c r="X161" i="11" s="1"/>
  <c r="L160" i="11"/>
  <c r="L159" i="11"/>
  <c r="Q159" i="11" s="1"/>
  <c r="V159" i="11" s="1"/>
  <c r="X159" i="11" s="1"/>
  <c r="L158" i="11"/>
  <c r="L109" i="11"/>
  <c r="Q109" i="11" s="1"/>
  <c r="V109" i="11" s="1"/>
  <c r="L108" i="11"/>
  <c r="L102" i="11"/>
  <c r="L100" i="11"/>
  <c r="L91" i="11"/>
  <c r="L90" i="11"/>
  <c r="L41" i="11"/>
  <c r="Q41" i="11" s="1"/>
  <c r="V41" i="11" s="1"/>
  <c r="X41" i="11" s="1"/>
  <c r="L14" i="11"/>
  <c r="Q14" i="11" s="1"/>
  <c r="V14" i="11" s="1"/>
  <c r="X14" i="11" s="1"/>
  <c r="L157" i="11"/>
  <c r="L156" i="11"/>
  <c r="L105" i="11"/>
  <c r="Q105" i="11" s="1"/>
  <c r="V105" i="11" s="1"/>
  <c r="X105" i="11" s="1"/>
  <c r="L99" i="11"/>
  <c r="Q99" i="11" s="1"/>
  <c r="V99" i="11" s="1"/>
  <c r="X99" i="11" s="1"/>
  <c r="L98" i="11"/>
  <c r="L97" i="11"/>
  <c r="L96" i="11"/>
  <c r="L95" i="11"/>
  <c r="Q95" i="11" s="1"/>
  <c r="V95" i="11" s="1"/>
  <c r="X95" i="11" s="1"/>
  <c r="L94" i="11"/>
  <c r="Q94" i="11" s="1"/>
  <c r="V94" i="11" s="1"/>
  <c r="X94" i="11" s="1"/>
  <c r="L88" i="11"/>
  <c r="Q88" i="11" s="1"/>
  <c r="V88" i="11" s="1"/>
  <c r="L87" i="11"/>
  <c r="L85" i="11"/>
  <c r="L83" i="11"/>
  <c r="L82" i="11"/>
  <c r="Q82" i="11" s="1"/>
  <c r="V82" i="11" s="1"/>
  <c r="X82" i="11" s="1"/>
  <c r="L81" i="11"/>
  <c r="L80" i="11"/>
  <c r="L79" i="11"/>
  <c r="L78" i="11"/>
  <c r="L77" i="11"/>
  <c r="Q77" i="11" s="1"/>
  <c r="V77" i="11" s="1"/>
  <c r="L76" i="11"/>
  <c r="Q76" i="11" s="1"/>
  <c r="V76" i="11" s="1"/>
  <c r="L40" i="11"/>
  <c r="Q40" i="11" s="1"/>
  <c r="V40" i="11" s="1"/>
  <c r="L39" i="11"/>
  <c r="Q39" i="11" s="1"/>
  <c r="V39" i="11" s="1"/>
  <c r="X39" i="11" s="1"/>
  <c r="L38" i="11"/>
  <c r="Q38" i="11" s="1"/>
  <c r="V38" i="11" s="1"/>
  <c r="X38" i="11" s="1"/>
  <c r="L169" i="11"/>
  <c r="Q169" i="11" s="1"/>
  <c r="V169" i="11" s="1"/>
  <c r="X169" i="11" s="1"/>
  <c r="L75" i="11"/>
  <c r="Q75" i="11" s="1"/>
  <c r="V75" i="11" s="1"/>
  <c r="X75" i="11" s="1"/>
  <c r="L74" i="11"/>
  <c r="Q74" i="11" s="1"/>
  <c r="V74" i="11" s="1"/>
  <c r="X74" i="11" s="1"/>
  <c r="L36" i="11"/>
  <c r="Q36" i="11" s="1"/>
  <c r="V36" i="11" s="1"/>
  <c r="X36" i="11" s="1"/>
  <c r="L25" i="11"/>
  <c r="Q25" i="11" s="1"/>
  <c r="V25" i="11" s="1"/>
  <c r="X25" i="11" s="1"/>
  <c r="L22" i="11"/>
  <c r="L21" i="11"/>
  <c r="Q21" i="11" s="1"/>
  <c r="V21" i="11" s="1"/>
  <c r="X21" i="11" s="1"/>
  <c r="L35" i="11"/>
  <c r="L34" i="11"/>
  <c r="Q34" i="11" s="1"/>
  <c r="V34" i="11" s="1"/>
  <c r="X34" i="11" s="1"/>
  <c r="L33" i="11"/>
  <c r="Q33" i="11" s="1"/>
  <c r="V33" i="11" s="1"/>
  <c r="X33" i="11" s="1"/>
  <c r="L32" i="11"/>
  <c r="Q32" i="11" s="1"/>
  <c r="V32" i="11" s="1"/>
  <c r="X32" i="11" s="1"/>
  <c r="L31" i="11"/>
  <c r="L30" i="11"/>
  <c r="Q30" i="11" s="1"/>
  <c r="V30" i="11" s="1"/>
  <c r="X30" i="11" s="1"/>
  <c r="L20" i="11"/>
  <c r="Q20" i="11" s="1"/>
  <c r="V20" i="11" s="1"/>
  <c r="X20" i="11" s="1"/>
  <c r="L179" i="11"/>
  <c r="L178" i="11"/>
  <c r="L177" i="11"/>
  <c r="L176" i="11"/>
  <c r="Q176" i="11" s="1"/>
  <c r="V176" i="11" s="1"/>
  <c r="X176" i="11" s="1"/>
  <c r="L175" i="11"/>
  <c r="Q175" i="11" s="1"/>
  <c r="V175" i="11" s="1"/>
  <c r="X175" i="11" s="1"/>
  <c r="L174" i="11"/>
  <c r="Q174" i="11" s="1"/>
  <c r="V174" i="11" s="1"/>
  <c r="L73" i="11"/>
  <c r="Q73" i="11" s="1"/>
  <c r="V73" i="11" s="1"/>
  <c r="X73" i="11" s="1"/>
  <c r="L201" i="15"/>
  <c r="L200" i="15"/>
  <c r="Q200" i="15" s="1"/>
  <c r="V200" i="15" s="1"/>
  <c r="X200" i="15" s="1"/>
  <c r="L199" i="15"/>
  <c r="L171" i="15"/>
  <c r="Q171" i="15" s="1"/>
  <c r="V171" i="15" s="1"/>
  <c r="L145" i="15"/>
  <c r="Q145" i="15" s="1"/>
  <c r="V145" i="15" s="1"/>
  <c r="X145" i="15" s="1"/>
  <c r="L144" i="15"/>
  <c r="Q144" i="15" s="1"/>
  <c r="V144" i="15" s="1"/>
  <c r="X144" i="15" s="1"/>
  <c r="L97" i="15"/>
  <c r="Q97" i="15" s="1"/>
  <c r="V97" i="15" s="1"/>
  <c r="X97" i="15" s="1"/>
  <c r="L96" i="15"/>
  <c r="Q96" i="15" s="1"/>
  <c r="V96" i="15" s="1"/>
  <c r="L75" i="15"/>
  <c r="Q75" i="15" s="1"/>
  <c r="V75" i="15" s="1"/>
  <c r="X75" i="15" s="1"/>
  <c r="L52" i="15"/>
  <c r="Q52" i="15" s="1"/>
  <c r="V52" i="15" s="1"/>
  <c r="X52" i="15" s="1"/>
  <c r="L51" i="15"/>
  <c r="Q51" i="15" s="1"/>
  <c r="V51" i="15" s="1"/>
  <c r="X51" i="15" s="1"/>
  <c r="L31" i="15"/>
  <c r="Q31" i="15" s="1"/>
  <c r="V31" i="15" s="1"/>
  <c r="X31" i="15" s="1"/>
  <c r="L30" i="15"/>
  <c r="Q30" i="15" s="1"/>
  <c r="V30" i="15" s="1"/>
  <c r="X30" i="15" s="1"/>
  <c r="L198" i="15"/>
  <c r="Q198" i="15" s="1"/>
  <c r="V198" i="15" s="1"/>
  <c r="X198" i="15" s="1"/>
  <c r="L197" i="15"/>
  <c r="L196" i="15"/>
  <c r="L195" i="15"/>
  <c r="Q195" i="15" s="1"/>
  <c r="V195" i="15" s="1"/>
  <c r="L170" i="15"/>
  <c r="Q170" i="15" s="1"/>
  <c r="V170" i="15" s="1"/>
  <c r="X170" i="15" s="1"/>
  <c r="L143" i="15"/>
  <c r="L142" i="15"/>
  <c r="L121" i="15"/>
  <c r="L120" i="15"/>
  <c r="Q120" i="15" s="1"/>
  <c r="V120" i="15" s="1"/>
  <c r="X120" i="15" s="1"/>
  <c r="L119" i="15"/>
  <c r="L95" i="15"/>
  <c r="L94" i="15"/>
  <c r="L74" i="15"/>
  <c r="Q74" i="15" s="1"/>
  <c r="V74" i="15" s="1"/>
  <c r="X74" i="15" s="1"/>
  <c r="L50" i="15"/>
  <c r="Q50" i="15" s="1"/>
  <c r="V50" i="15" s="1"/>
  <c r="X50" i="15" s="1"/>
  <c r="L29" i="15"/>
  <c r="L9" i="15"/>
  <c r="L8" i="15"/>
  <c r="L194" i="15"/>
  <c r="Q194" i="15" s="1"/>
  <c r="V194" i="15" s="1"/>
  <c r="L141" i="15"/>
  <c r="L140" i="15"/>
  <c r="L118" i="15"/>
  <c r="Q118" i="15" s="1"/>
  <c r="V118" i="15" s="1"/>
  <c r="X118" i="15" s="1"/>
  <c r="L117" i="15"/>
  <c r="L116" i="15"/>
  <c r="Q116" i="15" s="1"/>
  <c r="V116" i="15" s="1"/>
  <c r="X116" i="15" s="1"/>
  <c r="L93" i="15"/>
  <c r="Q93" i="15" s="1"/>
  <c r="V93" i="15" s="1"/>
  <c r="X93" i="15" s="1"/>
  <c r="L49" i="15"/>
  <c r="Q49" i="15" s="1"/>
  <c r="V49" i="15" s="1"/>
  <c r="X49" i="15" s="1"/>
  <c r="L28" i="15"/>
  <c r="Q28" i="15" s="1"/>
  <c r="V28" i="15" s="1"/>
  <c r="X28" i="15" s="1"/>
  <c r="L193" i="15"/>
  <c r="L192" i="15"/>
  <c r="Q192" i="15" s="1"/>
  <c r="V192" i="15" s="1"/>
  <c r="X192" i="15" s="1"/>
  <c r="L169" i="15"/>
  <c r="Q169" i="15" s="1"/>
  <c r="V169" i="15" s="1"/>
  <c r="X169" i="15" s="1"/>
  <c r="L168" i="15"/>
  <c r="Q168" i="15" s="1"/>
  <c r="V168" i="15" s="1"/>
  <c r="X168" i="15" s="1"/>
  <c r="L167" i="15"/>
  <c r="L139" i="15"/>
  <c r="Q139" i="15" s="1"/>
  <c r="V139" i="15" s="1"/>
  <c r="L115" i="15"/>
  <c r="L92" i="15"/>
  <c r="Q92" i="15" s="1"/>
  <c r="V92" i="15" s="1"/>
  <c r="X92" i="15" s="1"/>
  <c r="L73" i="15"/>
  <c r="Q73" i="15" s="1"/>
  <c r="V73" i="15" s="1"/>
  <c r="X73" i="15" s="1"/>
  <c r="L72" i="15"/>
  <c r="L71" i="15"/>
  <c r="L48" i="15"/>
  <c r="L27" i="15"/>
  <c r="L191" i="15"/>
  <c r="L190" i="15"/>
  <c r="L166" i="15"/>
  <c r="L165" i="15"/>
  <c r="Q165" i="15" s="1"/>
  <c r="V165" i="15" s="1"/>
  <c r="X165" i="15" s="1"/>
  <c r="L164" i="15"/>
  <c r="Q164" i="15" s="1"/>
  <c r="V164" i="15" s="1"/>
  <c r="X164" i="15" s="1"/>
  <c r="L138" i="15"/>
  <c r="Q138" i="15" s="1"/>
  <c r="V138" i="15" s="1"/>
  <c r="X138" i="15" s="1"/>
  <c r="L114" i="15"/>
  <c r="Q114" i="15" s="1"/>
  <c r="V114" i="15" s="1"/>
  <c r="X114" i="15" s="1"/>
  <c r="L91" i="15"/>
  <c r="Q91" i="15" s="1"/>
  <c r="V91" i="15" s="1"/>
  <c r="X91" i="15" s="1"/>
  <c r="L70" i="15"/>
  <c r="Q70" i="15" s="1"/>
  <c r="V70" i="15" s="1"/>
  <c r="L69" i="15"/>
  <c r="Q69" i="15" s="1"/>
  <c r="V69" i="15" s="1"/>
  <c r="X69" i="15" s="1"/>
  <c r="L47" i="15"/>
  <c r="L46" i="15"/>
  <c r="L26" i="15"/>
  <c r="Q26" i="15" s="1"/>
  <c r="V26" i="15" s="1"/>
  <c r="X26" i="15" s="1"/>
  <c r="L189" i="15"/>
  <c r="L188" i="15"/>
  <c r="Q188" i="15" s="1"/>
  <c r="V188" i="15" s="1"/>
  <c r="X188" i="15" s="1"/>
  <c r="L163" i="15"/>
  <c r="Q163" i="15" s="1"/>
  <c r="V163" i="15" s="1"/>
  <c r="X163" i="15" s="1"/>
  <c r="L113" i="15"/>
  <c r="Q113" i="15" s="1"/>
  <c r="V113" i="15" s="1"/>
  <c r="X113" i="15" s="1"/>
  <c r="L112" i="15"/>
  <c r="Q112" i="15" s="1"/>
  <c r="V112" i="15" s="1"/>
  <c r="X112" i="15" s="1"/>
  <c r="L90" i="15"/>
  <c r="L68" i="15"/>
  <c r="Q68" i="15" s="1"/>
  <c r="V68" i="15" s="1"/>
  <c r="L67" i="15"/>
  <c r="L45" i="15"/>
  <c r="Q45" i="15" s="1"/>
  <c r="V45" i="15" s="1"/>
  <c r="X45" i="15" s="1"/>
  <c r="L187" i="15"/>
  <c r="Q187" i="15" s="1"/>
  <c r="V187" i="15" s="1"/>
  <c r="X187" i="15" s="1"/>
  <c r="L162" i="15"/>
  <c r="Q162" i="15" s="1"/>
  <c r="V162" i="15" s="1"/>
  <c r="X162" i="15" s="1"/>
  <c r="L137" i="15"/>
  <c r="Q137" i="15" s="1"/>
  <c r="V137" i="15" s="1"/>
  <c r="X137" i="15" s="1"/>
  <c r="L136" i="15"/>
  <c r="Q136" i="15" s="1"/>
  <c r="V136" i="15" s="1"/>
  <c r="X136" i="15" s="1"/>
  <c r="L135" i="15"/>
  <c r="Q135" i="15" s="1"/>
  <c r="V135" i="15" s="1"/>
  <c r="X135" i="15" s="1"/>
  <c r="L111" i="15"/>
  <c r="Q111" i="15" s="1"/>
  <c r="V111" i="15" s="1"/>
  <c r="X111" i="15" s="1"/>
  <c r="L110" i="15"/>
  <c r="L66" i="15"/>
  <c r="L44" i="15"/>
  <c r="Q44" i="15" s="1"/>
  <c r="V44" i="15" s="1"/>
  <c r="X44" i="15" s="1"/>
  <c r="L25" i="15"/>
  <c r="Q25" i="15" s="1"/>
  <c r="V25" i="15" s="1"/>
  <c r="X25" i="15" s="1"/>
  <c r="L24" i="15"/>
  <c r="Q24" i="15" s="1"/>
  <c r="V24" i="15" s="1"/>
  <c r="X24" i="15" s="1"/>
  <c r="L23" i="15"/>
  <c r="L186" i="15"/>
  <c r="Q186" i="15" s="1"/>
  <c r="V186" i="15" s="1"/>
  <c r="X186" i="15" s="1"/>
  <c r="L161" i="15"/>
  <c r="L160" i="15"/>
  <c r="L134" i="15"/>
  <c r="Q134" i="15" s="1"/>
  <c r="V134" i="15" s="1"/>
  <c r="X134" i="15" s="1"/>
  <c r="L133" i="15"/>
  <c r="Q133" i="15" s="1"/>
  <c r="V133" i="15" s="1"/>
  <c r="X133" i="15" s="1"/>
  <c r="L132" i="15"/>
  <c r="Q132" i="15" s="1"/>
  <c r="V132" i="15" s="1"/>
  <c r="X132" i="15" s="1"/>
  <c r="L109" i="15"/>
  <c r="L108" i="15"/>
  <c r="L89" i="15"/>
  <c r="L88" i="15"/>
  <c r="L87" i="15"/>
  <c r="Q87" i="15" s="1"/>
  <c r="V87" i="15" s="1"/>
  <c r="X87" i="15" s="1"/>
  <c r="L65" i="15"/>
  <c r="Q65" i="15" s="1"/>
  <c r="V65" i="15" s="1"/>
  <c r="X65" i="15" s="1"/>
  <c r="L64" i="15"/>
  <c r="Q64" i="15" s="1"/>
  <c r="V64" i="15" s="1"/>
  <c r="L43" i="15"/>
  <c r="Q43" i="15" s="1"/>
  <c r="V43" i="15" s="1"/>
  <c r="X43" i="15" s="1"/>
  <c r="L22" i="15"/>
  <c r="Q22" i="15" s="1"/>
  <c r="V22" i="15" s="1"/>
  <c r="X22" i="15" s="1"/>
  <c r="L21" i="15"/>
  <c r="Q21" i="15" s="1"/>
  <c r="V21" i="15" s="1"/>
  <c r="L159" i="15"/>
  <c r="L158" i="15"/>
  <c r="Q158" i="15" s="1"/>
  <c r="V158" i="15" s="1"/>
  <c r="X158" i="15" s="1"/>
  <c r="L131" i="15"/>
  <c r="Q131" i="15" s="1"/>
  <c r="V131" i="15" s="1"/>
  <c r="X131" i="15" s="1"/>
  <c r="L107" i="15"/>
  <c r="L86" i="15"/>
  <c r="Q86" i="15" s="1"/>
  <c r="V86" i="15" s="1"/>
  <c r="X86" i="15" s="1"/>
  <c r="L85" i="15"/>
  <c r="Q85" i="15" s="1"/>
  <c r="V85" i="15" s="1"/>
  <c r="X85" i="15" s="1"/>
  <c r="L63" i="15"/>
  <c r="L62" i="15"/>
  <c r="Q62" i="15" s="1"/>
  <c r="V62" i="15" s="1"/>
  <c r="X62" i="15" s="1"/>
  <c r="L42" i="15"/>
  <c r="Q42" i="15" s="1"/>
  <c r="V42" i="15" s="1"/>
  <c r="X42" i="15" s="1"/>
  <c r="L20" i="15"/>
  <c r="Q20" i="15" s="1"/>
  <c r="V20" i="15" s="1"/>
  <c r="X20" i="15" s="1"/>
  <c r="L19" i="15"/>
  <c r="L185" i="15"/>
  <c r="L184" i="15"/>
  <c r="Q184" i="15" s="1"/>
  <c r="V184" i="15" s="1"/>
  <c r="X184" i="15" s="1"/>
  <c r="L183" i="15"/>
  <c r="L157" i="15"/>
  <c r="Q157" i="15" s="1"/>
  <c r="V157" i="15" s="1"/>
  <c r="L156" i="15"/>
  <c r="Q156" i="15" s="1"/>
  <c r="V156" i="15" s="1"/>
  <c r="X156" i="15" s="1"/>
  <c r="L130" i="15"/>
  <c r="Q130" i="15" s="1"/>
  <c r="V130" i="15" s="1"/>
  <c r="X130" i="15" s="1"/>
  <c r="L106" i="15"/>
  <c r="L84" i="15"/>
  <c r="L61" i="15"/>
  <c r="Q61" i="15" s="1"/>
  <c r="V61" i="15" s="1"/>
  <c r="X61" i="15" s="1"/>
  <c r="L18" i="15"/>
  <c r="Q18" i="15" s="1"/>
  <c r="V18" i="15" s="1"/>
  <c r="X18" i="15" s="1"/>
  <c r="L182" i="15"/>
  <c r="Q182" i="15" s="1"/>
  <c r="V182" i="15" s="1"/>
  <c r="X182" i="15" s="1"/>
  <c r="L181" i="15"/>
  <c r="Q181" i="15" s="1"/>
  <c r="V181" i="15" s="1"/>
  <c r="X181" i="15" s="1"/>
  <c r="L180" i="15"/>
  <c r="Q180" i="15" s="1"/>
  <c r="V180" i="15" s="1"/>
  <c r="X180" i="15" s="1"/>
  <c r="L155" i="15"/>
  <c r="L129" i="15"/>
  <c r="L128" i="15"/>
  <c r="L83" i="15"/>
  <c r="Q83" i="15" s="1"/>
  <c r="V83" i="15" s="1"/>
  <c r="L60" i="15"/>
  <c r="L41" i="15"/>
  <c r="Q41" i="15" s="1"/>
  <c r="V41" i="15" s="1"/>
  <c r="X41" i="15" s="1"/>
  <c r="L40" i="15"/>
  <c r="Q40" i="15" s="1"/>
  <c r="V40" i="15" s="1"/>
  <c r="X40" i="15" s="1"/>
  <c r="L39" i="15"/>
  <c r="Q39" i="15" s="1"/>
  <c r="V39" i="15" s="1"/>
  <c r="X39" i="15" s="1"/>
  <c r="L17" i="15"/>
  <c r="Q17" i="15" s="1"/>
  <c r="V17" i="15" s="1"/>
  <c r="X17" i="15" s="1"/>
  <c r="L16" i="15"/>
  <c r="Q16" i="15" s="1"/>
  <c r="V16" i="15" s="1"/>
  <c r="L179" i="15"/>
  <c r="L154" i="15"/>
  <c r="L127" i="15"/>
  <c r="Q127" i="15" s="1"/>
  <c r="V127" i="15" s="1"/>
  <c r="X127" i="15" s="1"/>
  <c r="L126" i="15"/>
  <c r="Q126" i="15" s="1"/>
  <c r="V126" i="15" s="1"/>
  <c r="X126" i="15" s="1"/>
  <c r="L105" i="15"/>
  <c r="Q105" i="15" s="1"/>
  <c r="V105" i="15" s="1"/>
  <c r="L104" i="15"/>
  <c r="Q104" i="15" s="1"/>
  <c r="V104" i="15" s="1"/>
  <c r="X104" i="15" s="1"/>
  <c r="L103" i="15"/>
  <c r="Q103" i="15" s="1"/>
  <c r="V103" i="15" s="1"/>
  <c r="L82" i="15"/>
  <c r="L59" i="15"/>
  <c r="L38" i="15"/>
  <c r="Q38" i="15" s="1"/>
  <c r="V38" i="15" s="1"/>
  <c r="X38" i="15" s="1"/>
  <c r="L37" i="15"/>
  <c r="Q37" i="15" s="1"/>
  <c r="V37" i="15" s="1"/>
  <c r="X37" i="15" s="1"/>
  <c r="L15" i="15"/>
  <c r="L14" i="15"/>
  <c r="Q14" i="15" s="1"/>
  <c r="V14" i="15" s="1"/>
  <c r="L178" i="15"/>
  <c r="Q178" i="15" s="1"/>
  <c r="V178" i="15" s="1"/>
  <c r="L125" i="15"/>
  <c r="L102" i="15"/>
  <c r="Q102" i="15" s="1"/>
  <c r="V102" i="15" s="1"/>
  <c r="X102" i="15" s="1"/>
  <c r="L101" i="15"/>
  <c r="Q101" i="15" s="1"/>
  <c r="V101" i="15" s="1"/>
  <c r="X101" i="15" s="1"/>
  <c r="L81" i="15"/>
  <c r="Q81" i="15" s="1"/>
  <c r="V81" i="15" s="1"/>
  <c r="X81" i="15" s="1"/>
  <c r="L80" i="15"/>
  <c r="Q80" i="15" s="1"/>
  <c r="V80" i="15" s="1"/>
  <c r="X80" i="15" s="1"/>
  <c r="L58" i="15"/>
  <c r="Q58" i="15" s="1"/>
  <c r="V58" i="15" s="1"/>
  <c r="X58" i="15" s="1"/>
  <c r="L36" i="15"/>
  <c r="Q36" i="15" s="1"/>
  <c r="V36" i="15" s="1"/>
  <c r="L35" i="15"/>
  <c r="Q35" i="15" s="1"/>
  <c r="V35" i="15" s="1"/>
  <c r="X35" i="15" s="1"/>
  <c r="L13" i="15"/>
  <c r="L205" i="15"/>
  <c r="Q205" i="15" s="1"/>
  <c r="V205" i="15" s="1"/>
  <c r="X205" i="15" s="1"/>
  <c r="L204" i="15"/>
  <c r="Q204" i="15" s="1"/>
  <c r="V204" i="15" s="1"/>
  <c r="X204" i="15" s="1"/>
  <c r="L177" i="15"/>
  <c r="Q177" i="15" s="1"/>
  <c r="V177" i="15" s="1"/>
  <c r="X177" i="15" s="1"/>
  <c r="L176" i="15"/>
  <c r="Q176" i="15" s="1"/>
  <c r="V176" i="15" s="1"/>
  <c r="L153" i="15"/>
  <c r="Q153" i="15" s="1"/>
  <c r="V153" i="15" s="1"/>
  <c r="L152" i="15"/>
  <c r="Q152" i="15" s="1"/>
  <c r="V152" i="15" s="1"/>
  <c r="X152" i="15" s="1"/>
  <c r="L151" i="15"/>
  <c r="Q151" i="15" s="1"/>
  <c r="V151" i="15" s="1"/>
  <c r="X151" i="15" s="1"/>
  <c r="L124" i="15"/>
  <c r="Q124" i="15" s="1"/>
  <c r="V124" i="15" s="1"/>
  <c r="X124" i="15" s="1"/>
  <c r="L100" i="15"/>
  <c r="Q100" i="15" s="1"/>
  <c r="V100" i="15" s="1"/>
  <c r="X100" i="15" s="1"/>
  <c r="L79" i="15"/>
  <c r="L78" i="15"/>
  <c r="L34" i="15"/>
  <c r="Q34" i="15" s="1"/>
  <c r="V34" i="15" s="1"/>
  <c r="L12" i="15"/>
  <c r="L203" i="15"/>
  <c r="Q203" i="15" s="1"/>
  <c r="V203" i="15" s="1"/>
  <c r="L202" i="15"/>
  <c r="Q202" i="15" s="1"/>
  <c r="V202" i="15" s="1"/>
  <c r="X202" i="15" s="1"/>
  <c r="L175" i="15"/>
  <c r="Q175" i="15" s="1"/>
  <c r="V175" i="15" s="1"/>
  <c r="L174" i="15"/>
  <c r="Q174" i="15" s="1"/>
  <c r="V174" i="15" s="1"/>
  <c r="X174" i="15" s="1"/>
  <c r="L150" i="15"/>
  <c r="L149" i="15"/>
  <c r="L148" i="15"/>
  <c r="L147" i="15"/>
  <c r="Q147" i="15" s="1"/>
  <c r="V147" i="15" s="1"/>
  <c r="L123" i="15"/>
  <c r="Q123" i="15" s="1"/>
  <c r="V123" i="15" s="1"/>
  <c r="L99" i="15"/>
  <c r="L77" i="15"/>
  <c r="Q77" i="15" s="1"/>
  <c r="V77" i="15" s="1"/>
  <c r="L57" i="15"/>
  <c r="Q57" i="15" s="1"/>
  <c r="V57" i="15" s="1"/>
  <c r="X57" i="15" s="1"/>
  <c r="L56" i="15"/>
  <c r="Q56" i="15" s="1"/>
  <c r="V56" i="15" s="1"/>
  <c r="X56" i="15" s="1"/>
  <c r="L55" i="15"/>
  <c r="L33" i="15"/>
  <c r="Q33" i="15" s="1"/>
  <c r="V33" i="15" s="1"/>
  <c r="X33" i="15" s="1"/>
  <c r="L11" i="15"/>
  <c r="Q11" i="15" s="1"/>
  <c r="V11" i="15" s="1"/>
  <c r="X11" i="15" s="1"/>
  <c r="L6" i="15"/>
  <c r="L173" i="15"/>
  <c r="Q173" i="15" s="1"/>
  <c r="V173" i="15" s="1"/>
  <c r="L172" i="15"/>
  <c r="Q172" i="15" s="1"/>
  <c r="V172" i="15" s="1"/>
  <c r="X172" i="15" s="1"/>
  <c r="L146" i="15"/>
  <c r="Q146" i="15" s="1"/>
  <c r="V146" i="15" s="1"/>
  <c r="L122" i="15"/>
  <c r="Q122" i="15" s="1"/>
  <c r="V122" i="15" s="1"/>
  <c r="X122" i="15" s="1"/>
  <c r="L98" i="15"/>
  <c r="Q98" i="15" s="1"/>
  <c r="V98" i="15" s="1"/>
  <c r="X98" i="15" s="1"/>
  <c r="L76" i="15"/>
  <c r="Q76" i="15" s="1"/>
  <c r="V76" i="15" s="1"/>
  <c r="X76" i="15" s="1"/>
  <c r="L54" i="15"/>
  <c r="Q54" i="15" s="1"/>
  <c r="V54" i="15" s="1"/>
  <c r="L53" i="15"/>
  <c r="L32" i="15"/>
  <c r="L10" i="15"/>
  <c r="L7" i="15"/>
  <c r="L203" i="6"/>
  <c r="Q203" i="6" s="1"/>
  <c r="L204" i="6"/>
  <c r="Q204" i="6" s="1"/>
  <c r="L205" i="6"/>
  <c r="Q205" i="6" s="1"/>
  <c r="L202" i="6"/>
  <c r="L201" i="6"/>
  <c r="L200" i="6"/>
  <c r="L199" i="6"/>
  <c r="Q199" i="6" s="1"/>
  <c r="L198" i="6"/>
  <c r="Q198" i="6" s="1"/>
  <c r="L195" i="6"/>
  <c r="Q195" i="6" s="1"/>
  <c r="L196" i="6"/>
  <c r="Q196" i="6" s="1"/>
  <c r="L197" i="6"/>
  <c r="L194" i="6"/>
  <c r="Q194" i="6" s="1"/>
  <c r="L201" i="7"/>
  <c r="Q201" i="7" s="1"/>
  <c r="V201" i="7" s="1"/>
  <c r="L179" i="7"/>
  <c r="Q179" i="7" s="1"/>
  <c r="V179" i="7" s="1"/>
  <c r="X179" i="7" s="1"/>
  <c r="L155" i="7"/>
  <c r="L134" i="7"/>
  <c r="Q134" i="7" s="1"/>
  <c r="V134" i="7" s="1"/>
  <c r="X134" i="7" s="1"/>
  <c r="L108" i="7"/>
  <c r="Q108" i="7" s="1"/>
  <c r="V108" i="7" s="1"/>
  <c r="X108" i="7" s="1"/>
  <c r="L85" i="7"/>
  <c r="Q85" i="7" s="1"/>
  <c r="V85" i="7" s="1"/>
  <c r="X85" i="7" s="1"/>
  <c r="L67" i="7"/>
  <c r="Q67" i="7" s="1"/>
  <c r="V67" i="7" s="1"/>
  <c r="X67" i="7" s="1"/>
  <c r="L66" i="7"/>
  <c r="Q66" i="7" s="1"/>
  <c r="V66" i="7" s="1"/>
  <c r="X66" i="7" s="1"/>
  <c r="L65" i="7"/>
  <c r="L46" i="7"/>
  <c r="Q46" i="7" s="1"/>
  <c r="V46" i="7" s="1"/>
  <c r="L200" i="7"/>
  <c r="Q200" i="7" s="1"/>
  <c r="V200" i="7" s="1"/>
  <c r="X200" i="7" s="1"/>
  <c r="L199" i="7"/>
  <c r="Q199" i="7" s="1"/>
  <c r="V199" i="7" s="1"/>
  <c r="X199" i="7" s="1"/>
  <c r="L198" i="7"/>
  <c r="Q198" i="7" s="1"/>
  <c r="V198" i="7" s="1"/>
  <c r="X198" i="7" s="1"/>
  <c r="L154" i="7"/>
  <c r="Q154" i="7" s="1"/>
  <c r="V154" i="7" s="1"/>
  <c r="X154" i="7" s="1"/>
  <c r="L133" i="7"/>
  <c r="Q133" i="7" s="1"/>
  <c r="V133" i="7" s="1"/>
  <c r="L84" i="7"/>
  <c r="L64" i="7"/>
  <c r="Q64" i="7" s="1"/>
  <c r="V64" i="7" s="1"/>
  <c r="X64" i="7" s="1"/>
  <c r="L63" i="7"/>
  <c r="L62" i="7"/>
  <c r="L45" i="7"/>
  <c r="Q45" i="7" s="1"/>
  <c r="V45" i="7" s="1"/>
  <c r="X45" i="7" s="1"/>
  <c r="L27" i="7"/>
  <c r="L26" i="7"/>
  <c r="Q26" i="7" s="1"/>
  <c r="V26" i="7" s="1"/>
  <c r="X26" i="7" s="1"/>
  <c r="L25" i="7"/>
  <c r="L178" i="7"/>
  <c r="L177" i="7"/>
  <c r="Q177" i="7" s="1"/>
  <c r="V177" i="7" s="1"/>
  <c r="X177" i="7" s="1"/>
  <c r="L176" i="7"/>
  <c r="L175" i="7"/>
  <c r="L174" i="7"/>
  <c r="Q174" i="7" s="1"/>
  <c r="V174" i="7" s="1"/>
  <c r="L153" i="7"/>
  <c r="L132" i="7"/>
  <c r="L131" i="7"/>
  <c r="Q131" i="7" s="1"/>
  <c r="V131" i="7" s="1"/>
  <c r="X131" i="7" s="1"/>
  <c r="L107" i="7"/>
  <c r="Q107" i="7" s="1"/>
  <c r="V107" i="7" s="1"/>
  <c r="L106" i="7"/>
  <c r="L83" i="7"/>
  <c r="L82" i="7"/>
  <c r="Q82" i="7" s="1"/>
  <c r="V82" i="7" s="1"/>
  <c r="X82" i="7" s="1"/>
  <c r="L61" i="7"/>
  <c r="Q61" i="7" s="1"/>
  <c r="V61" i="7" s="1"/>
  <c r="X61" i="7" s="1"/>
  <c r="L44" i="7"/>
  <c r="L24" i="7"/>
  <c r="L23" i="7"/>
  <c r="Q23" i="7" s="1"/>
  <c r="V23" i="7" s="1"/>
  <c r="L173" i="7"/>
  <c r="Q173" i="7" s="1"/>
  <c r="V173" i="7" s="1"/>
  <c r="X173" i="7" s="1"/>
  <c r="L152" i="7"/>
  <c r="Q152" i="7" s="1"/>
  <c r="V152" i="7" s="1"/>
  <c r="L151" i="7"/>
  <c r="Q151" i="7" s="1"/>
  <c r="V151" i="7" s="1"/>
  <c r="L150" i="7"/>
  <c r="Q150" i="7" s="1"/>
  <c r="V150" i="7" s="1"/>
  <c r="X150" i="7" s="1"/>
  <c r="L105" i="7"/>
  <c r="L81" i="7"/>
  <c r="L80" i="7"/>
  <c r="Q80" i="7" s="1"/>
  <c r="V80" i="7" s="1"/>
  <c r="L79" i="7"/>
  <c r="Q79" i="7" s="1"/>
  <c r="V79" i="7" s="1"/>
  <c r="X79" i="7" s="1"/>
  <c r="L78" i="7"/>
  <c r="Q78" i="7" s="1"/>
  <c r="V78" i="7" s="1"/>
  <c r="X78" i="7" s="1"/>
  <c r="L60" i="7"/>
  <c r="L22" i="7"/>
  <c r="L197" i="7"/>
  <c r="L172" i="7"/>
  <c r="Q172" i="7" s="1"/>
  <c r="V172" i="7" s="1"/>
  <c r="X172" i="7" s="1"/>
  <c r="L149" i="7"/>
  <c r="Q149" i="7" s="1"/>
  <c r="V149" i="7" s="1"/>
  <c r="X149" i="7" s="1"/>
  <c r="L130" i="7"/>
  <c r="L129" i="7"/>
  <c r="Q129" i="7" s="1"/>
  <c r="V129" i="7" s="1"/>
  <c r="X129" i="7" s="1"/>
  <c r="L128" i="7"/>
  <c r="L127" i="7"/>
  <c r="Q127" i="7" s="1"/>
  <c r="V127" i="7" s="1"/>
  <c r="X127" i="7" s="1"/>
  <c r="L126" i="7"/>
  <c r="L104" i="7"/>
  <c r="Q104" i="7" s="1"/>
  <c r="V104" i="7" s="1"/>
  <c r="X104" i="7" s="1"/>
  <c r="L103" i="7"/>
  <c r="Q103" i="7" s="1"/>
  <c r="V103" i="7" s="1"/>
  <c r="X103" i="7" s="1"/>
  <c r="L77" i="7"/>
  <c r="Q77" i="7" s="1"/>
  <c r="V77" i="7" s="1"/>
  <c r="X77" i="7" s="1"/>
  <c r="L43" i="7"/>
  <c r="L42" i="7"/>
  <c r="L41" i="7"/>
  <c r="Q41" i="7" s="1"/>
  <c r="V41" i="7" s="1"/>
  <c r="X41" i="7" s="1"/>
  <c r="L196" i="7"/>
  <c r="Q196" i="7" s="1"/>
  <c r="V196" i="7" s="1"/>
  <c r="X196" i="7" s="1"/>
  <c r="L195" i="7"/>
  <c r="Q195" i="7" s="1"/>
  <c r="V195" i="7" s="1"/>
  <c r="X195" i="7" s="1"/>
  <c r="L171" i="7"/>
  <c r="L148" i="7"/>
  <c r="Q148" i="7" s="1"/>
  <c r="V148" i="7" s="1"/>
  <c r="X148" i="7" s="1"/>
  <c r="L125" i="7"/>
  <c r="L170" i="7"/>
  <c r="Q170" i="7" s="1"/>
  <c r="V170" i="7" s="1"/>
  <c r="X170" i="7" s="1"/>
  <c r="L147" i="7"/>
  <c r="Q147" i="7" s="1"/>
  <c r="V147" i="7" s="1"/>
  <c r="X147" i="7" s="1"/>
  <c r="L124" i="7"/>
  <c r="Q124" i="7" s="1"/>
  <c r="V124" i="7" s="1"/>
  <c r="X124" i="7" s="1"/>
  <c r="L101" i="7"/>
  <c r="L194" i="7"/>
  <c r="Q194" i="7" s="1"/>
  <c r="V194" i="7" s="1"/>
  <c r="X194" i="7" s="1"/>
  <c r="L193" i="7"/>
  <c r="Q193" i="7" s="1"/>
  <c r="V193" i="7" s="1"/>
  <c r="X193" i="7" s="1"/>
  <c r="L192" i="7"/>
  <c r="Q192" i="7" s="1"/>
  <c r="V192" i="7" s="1"/>
  <c r="L191" i="7"/>
  <c r="L190" i="7"/>
  <c r="Q190" i="7" s="1"/>
  <c r="V190" i="7" s="1"/>
  <c r="L169" i="7"/>
  <c r="Q169" i="7" s="1"/>
  <c r="V169" i="7" s="1"/>
  <c r="L100" i="7"/>
  <c r="Q100" i="7" s="1"/>
  <c r="V100" i="7" s="1"/>
  <c r="L56" i="7"/>
  <c r="Q56" i="7" s="1"/>
  <c r="V56" i="7" s="1"/>
  <c r="X56" i="7" s="1"/>
  <c r="L55" i="7"/>
  <c r="Q55" i="7" s="1"/>
  <c r="V55" i="7" s="1"/>
  <c r="X55" i="7" s="1"/>
  <c r="L188" i="7"/>
  <c r="Q188" i="7" s="1"/>
  <c r="V188" i="7" s="1"/>
  <c r="X188" i="7" s="1"/>
  <c r="L165" i="7"/>
  <c r="Q165" i="7" s="1"/>
  <c r="V165" i="7" s="1"/>
  <c r="L144" i="7"/>
  <c r="Q144" i="7" s="1"/>
  <c r="V144" i="7" s="1"/>
  <c r="L143" i="7"/>
  <c r="Q143" i="7" s="1"/>
  <c r="V143" i="7" s="1"/>
  <c r="X143" i="7" s="1"/>
  <c r="L142" i="7"/>
  <c r="Q142" i="7" s="1"/>
  <c r="V142" i="7" s="1"/>
  <c r="X142" i="7" s="1"/>
  <c r="L121" i="7"/>
  <c r="Q121" i="7" s="1"/>
  <c r="V121" i="7" s="1"/>
  <c r="X121" i="7" s="1"/>
  <c r="L93" i="7"/>
  <c r="Q93" i="7" s="1"/>
  <c r="V93" i="7" s="1"/>
  <c r="X93" i="7" s="1"/>
  <c r="L73" i="7"/>
  <c r="L36" i="7"/>
  <c r="L16" i="7"/>
  <c r="Q16" i="7" s="1"/>
  <c r="V16" i="7" s="1"/>
  <c r="X16" i="7" s="1"/>
  <c r="L15" i="7"/>
  <c r="Q15" i="7" s="1"/>
  <c r="V15" i="7" s="1"/>
  <c r="L187" i="7"/>
  <c r="Q187" i="7" s="1"/>
  <c r="V187" i="7" s="1"/>
  <c r="X187" i="7" s="1"/>
  <c r="L164" i="7"/>
  <c r="L141" i="7"/>
  <c r="Q141" i="7" s="1"/>
  <c r="V141" i="7" s="1"/>
  <c r="X141" i="7" s="1"/>
  <c r="L120" i="7"/>
  <c r="Q120" i="7" s="1"/>
  <c r="V120" i="7" s="1"/>
  <c r="X120" i="7" s="1"/>
  <c r="L119" i="7"/>
  <c r="Q119" i="7" s="1"/>
  <c r="V119" i="7" s="1"/>
  <c r="X119" i="7" s="1"/>
  <c r="L92" i="7"/>
  <c r="L72" i="7"/>
  <c r="Q72" i="7" s="1"/>
  <c r="V72" i="7" s="1"/>
  <c r="X72" i="7" s="1"/>
  <c r="L71" i="7"/>
  <c r="L53" i="7"/>
  <c r="Q53" i="7" s="1"/>
  <c r="V53" i="7" s="1"/>
  <c r="X53" i="7" s="1"/>
  <c r="L186" i="7"/>
  <c r="L163" i="7"/>
  <c r="L140" i="7"/>
  <c r="L118" i="7"/>
  <c r="Q118" i="7" s="1"/>
  <c r="V118" i="7" s="1"/>
  <c r="X118" i="7" s="1"/>
  <c r="L52" i="7"/>
  <c r="L34" i="7"/>
  <c r="Q34" i="7" s="1"/>
  <c r="V34" i="7" s="1"/>
  <c r="L33" i="7"/>
  <c r="L32" i="7"/>
  <c r="Q32" i="7" s="1"/>
  <c r="V32" i="7" s="1"/>
  <c r="X32" i="7" s="1"/>
  <c r="L31" i="7"/>
  <c r="Q31" i="7" s="1"/>
  <c r="V31" i="7" s="1"/>
  <c r="X31" i="7" s="1"/>
  <c r="L13" i="7"/>
  <c r="L205" i="7"/>
  <c r="Q205" i="7" s="1"/>
  <c r="V205" i="7" s="1"/>
  <c r="X205" i="7" s="1"/>
  <c r="L185" i="7"/>
  <c r="Q185" i="7" s="1"/>
  <c r="V185" i="7" s="1"/>
  <c r="L139" i="7"/>
  <c r="Q139" i="7" s="1"/>
  <c r="V139" i="7" s="1"/>
  <c r="X139" i="7" s="1"/>
  <c r="L117" i="7"/>
  <c r="Q117" i="7" s="1"/>
  <c r="V117" i="7" s="1"/>
  <c r="X117" i="7" s="1"/>
  <c r="L91" i="7"/>
  <c r="Q91" i="7" s="1"/>
  <c r="V91" i="7" s="1"/>
  <c r="L90" i="7"/>
  <c r="L70" i="7"/>
  <c r="Q70" i="7" s="1"/>
  <c r="V70" i="7" s="1"/>
  <c r="X70" i="7" s="1"/>
  <c r="L51" i="7"/>
  <c r="Q51" i="7" s="1"/>
  <c r="V51" i="7" s="1"/>
  <c r="X51" i="7" s="1"/>
  <c r="L12" i="7"/>
  <c r="Q12" i="7" s="1"/>
  <c r="V12" i="7" s="1"/>
  <c r="L6" i="7"/>
  <c r="L204" i="7"/>
  <c r="L184" i="7"/>
  <c r="Q184" i="7" s="1"/>
  <c r="V184" i="7" s="1"/>
  <c r="X184" i="7" s="1"/>
  <c r="L183" i="7"/>
  <c r="Q183" i="7" s="1"/>
  <c r="V183" i="7" s="1"/>
  <c r="X183" i="7" s="1"/>
  <c r="L182" i="7"/>
  <c r="Q182" i="7" s="1"/>
  <c r="V182" i="7" s="1"/>
  <c r="X182" i="7" s="1"/>
  <c r="L162" i="7"/>
  <c r="Q162" i="7" s="1"/>
  <c r="V162" i="7" s="1"/>
  <c r="X162" i="7" s="1"/>
  <c r="L161" i="7"/>
  <c r="Q161" i="7" s="1"/>
  <c r="V161" i="7" s="1"/>
  <c r="X161" i="7" s="1"/>
  <c r="L160" i="7"/>
  <c r="L159" i="7"/>
  <c r="L158" i="7"/>
  <c r="Q158" i="7" s="1"/>
  <c r="V158" i="7" s="1"/>
  <c r="L138" i="7"/>
  <c r="L116" i="7"/>
  <c r="L89" i="7"/>
  <c r="Q89" i="7" s="1"/>
  <c r="V89" i="7" s="1"/>
  <c r="X89" i="7" s="1"/>
  <c r="L69" i="7"/>
  <c r="Q69" i="7" s="1"/>
  <c r="V69" i="7" s="1"/>
  <c r="L50" i="7"/>
  <c r="Q50" i="7" s="1"/>
  <c r="V50" i="7" s="1"/>
  <c r="X50" i="7" s="1"/>
  <c r="L49" i="7"/>
  <c r="Q49" i="7" s="1"/>
  <c r="V49" i="7" s="1"/>
  <c r="L30" i="7"/>
  <c r="Q30" i="7" s="1"/>
  <c r="V30" i="7" s="1"/>
  <c r="X30" i="7" s="1"/>
  <c r="L181" i="7"/>
  <c r="L180" i="7"/>
  <c r="Q180" i="7" s="1"/>
  <c r="V180" i="7" s="1"/>
  <c r="X180" i="7" s="1"/>
  <c r="L109" i="7"/>
  <c r="L21" i="7"/>
  <c r="Q21" i="7" s="1"/>
  <c r="V21" i="7" s="1"/>
  <c r="X21" i="7" s="1"/>
  <c r="L14" i="7"/>
  <c r="L8" i="7"/>
  <c r="L68" i="7"/>
  <c r="L20" i="7"/>
  <c r="Q20" i="7" s="1"/>
  <c r="V20" i="7" s="1"/>
  <c r="L19" i="7"/>
  <c r="Q19" i="7" s="1"/>
  <c r="V19" i="7" s="1"/>
  <c r="X19" i="7" s="1"/>
  <c r="L18" i="7"/>
  <c r="Q18" i="7" s="1"/>
  <c r="V18" i="7" s="1"/>
  <c r="L17" i="7"/>
  <c r="Q17" i="7" s="1"/>
  <c r="V17" i="7" s="1"/>
  <c r="X17" i="7" s="1"/>
  <c r="L189" i="7"/>
  <c r="Q189" i="7" s="1"/>
  <c r="V189" i="7" s="1"/>
  <c r="X189" i="7" s="1"/>
  <c r="L156" i="7"/>
  <c r="Q156" i="7" s="1"/>
  <c r="V156" i="7" s="1"/>
  <c r="X156" i="7" s="1"/>
  <c r="L75" i="7"/>
  <c r="Q75" i="7" s="1"/>
  <c r="V75" i="7" s="1"/>
  <c r="X75" i="7" s="1"/>
  <c r="L29" i="7"/>
  <c r="Q29" i="7" s="1"/>
  <c r="V29" i="7" s="1"/>
  <c r="X29" i="7" s="1"/>
  <c r="L157" i="7"/>
  <c r="Q157" i="7" s="1"/>
  <c r="V157" i="7" s="1"/>
  <c r="X157" i="7" s="1"/>
  <c r="L123" i="7"/>
  <c r="Q123" i="7" s="1"/>
  <c r="V123" i="7" s="1"/>
  <c r="X123" i="7" s="1"/>
  <c r="L122" i="7"/>
  <c r="Q122" i="7" s="1"/>
  <c r="V122" i="7" s="1"/>
  <c r="X122" i="7" s="1"/>
  <c r="L76" i="7"/>
  <c r="Q76" i="7" s="1"/>
  <c r="V76" i="7" s="1"/>
  <c r="X76" i="7" s="1"/>
  <c r="L74" i="7"/>
  <c r="Q74" i="7" s="1"/>
  <c r="V74" i="7" s="1"/>
  <c r="X74" i="7" s="1"/>
  <c r="L28" i="7"/>
  <c r="L40" i="7"/>
  <c r="Q40" i="7" s="1"/>
  <c r="V40" i="7" s="1"/>
  <c r="X40" i="7" s="1"/>
  <c r="L39" i="7"/>
  <c r="Q39" i="7" s="1"/>
  <c r="V39" i="7" s="1"/>
  <c r="X39" i="7" s="1"/>
  <c r="L38" i="7"/>
  <c r="L37" i="7"/>
  <c r="L168" i="7"/>
  <c r="L167" i="7"/>
  <c r="Q167" i="7" s="1"/>
  <c r="V167" i="7" s="1"/>
  <c r="X167" i="7" s="1"/>
  <c r="L166" i="7"/>
  <c r="Q166" i="7" s="1"/>
  <c r="V166" i="7" s="1"/>
  <c r="X166" i="7" s="1"/>
  <c r="L48" i="7"/>
  <c r="L47" i="7"/>
  <c r="Q47" i="7" s="1"/>
  <c r="V47" i="7" s="1"/>
  <c r="X47" i="7" s="1"/>
  <c r="L35" i="7"/>
  <c r="Q35" i="7" s="1"/>
  <c r="V35" i="7" s="1"/>
  <c r="X35" i="7" s="1"/>
  <c r="L145" i="7"/>
  <c r="Q145" i="7" s="1"/>
  <c r="V145" i="7" s="1"/>
  <c r="X145" i="7" s="1"/>
  <c r="L115" i="7"/>
  <c r="L112" i="7"/>
  <c r="Q112" i="7" s="1"/>
  <c r="V112" i="7" s="1"/>
  <c r="X112" i="7" s="1"/>
  <c r="L110" i="7"/>
  <c r="L11" i="7"/>
  <c r="Q11" i="7" s="1"/>
  <c r="V11" i="7" s="1"/>
  <c r="L9" i="7"/>
  <c r="L88" i="7"/>
  <c r="L87" i="7"/>
  <c r="L114" i="7"/>
  <c r="Q114" i="7" s="1"/>
  <c r="V114" i="7" s="1"/>
  <c r="L137" i="7"/>
  <c r="L136" i="7"/>
  <c r="L135" i="7"/>
  <c r="Q135" i="7" s="1"/>
  <c r="V135" i="7" s="1"/>
  <c r="X135" i="7" s="1"/>
  <c r="L86" i="7"/>
  <c r="Q86" i="7" s="1"/>
  <c r="V86" i="7" s="1"/>
  <c r="X86" i="7" s="1"/>
  <c r="L54" i="7"/>
  <c r="Q54" i="7" s="1"/>
  <c r="V54" i="7" s="1"/>
  <c r="L203" i="7"/>
  <c r="L202" i="7"/>
  <c r="Q202" i="7" s="1"/>
  <c r="V202" i="7" s="1"/>
  <c r="X202" i="7" s="1"/>
  <c r="L99" i="7"/>
  <c r="Q99" i="7" s="1"/>
  <c r="V99" i="7" s="1"/>
  <c r="L98" i="7"/>
  <c r="Q98" i="7" s="1"/>
  <c r="V98" i="7" s="1"/>
  <c r="L97" i="7"/>
  <c r="L96" i="7"/>
  <c r="L95" i="7"/>
  <c r="Q95" i="7" s="1"/>
  <c r="V95" i="7" s="1"/>
  <c r="X95" i="7" s="1"/>
  <c r="L94" i="7"/>
  <c r="Q94" i="7" s="1"/>
  <c r="V94" i="7" s="1"/>
  <c r="L59" i="7"/>
  <c r="Q59" i="7" s="1"/>
  <c r="V59" i="7" s="1"/>
  <c r="X59" i="7" s="1"/>
  <c r="L58" i="7"/>
  <c r="L57" i="7"/>
  <c r="Q57" i="7" s="1"/>
  <c r="V57" i="7" s="1"/>
  <c r="L146" i="7"/>
  <c r="Q146" i="7" s="1"/>
  <c r="V146" i="7" s="1"/>
  <c r="X146" i="7" s="1"/>
  <c r="L113" i="7"/>
  <c r="Q113" i="7" s="1"/>
  <c r="V113" i="7" s="1"/>
  <c r="X113" i="7" s="1"/>
  <c r="L111" i="7"/>
  <c r="L10" i="7"/>
  <c r="Q10" i="7" s="1"/>
  <c r="V10" i="7" s="1"/>
  <c r="X10" i="7" s="1"/>
  <c r="L7" i="7"/>
  <c r="L102" i="7"/>
  <c r="Q102" i="7" s="1"/>
  <c r="V102" i="7" s="1"/>
  <c r="X102" i="7" s="1"/>
  <c r="L182" i="8"/>
  <c r="Q182" i="8" s="1"/>
  <c r="V182" i="8" s="1"/>
  <c r="L181" i="8"/>
  <c r="Q181" i="8" s="1"/>
  <c r="V181" i="8" s="1"/>
  <c r="X181" i="8" s="1"/>
  <c r="L180" i="8"/>
  <c r="Q180" i="8" s="1"/>
  <c r="V180" i="8" s="1"/>
  <c r="X180" i="8" s="1"/>
  <c r="L179" i="8"/>
  <c r="Q179" i="8" s="1"/>
  <c r="V179" i="8" s="1"/>
  <c r="L205" i="8"/>
  <c r="L204" i="8"/>
  <c r="Q204" i="8" s="1"/>
  <c r="V204" i="8" s="1"/>
  <c r="L203" i="8"/>
  <c r="Q203" i="8" s="1"/>
  <c r="V203" i="8" s="1"/>
  <c r="L176" i="8"/>
  <c r="Q176" i="8" s="1"/>
  <c r="V176" i="8" s="1"/>
  <c r="X176" i="8" s="1"/>
  <c r="L202" i="8"/>
  <c r="Q202" i="8" s="1"/>
  <c r="V202" i="8" s="1"/>
  <c r="X202" i="8" s="1"/>
  <c r="L175" i="8"/>
  <c r="Q175" i="8" s="1"/>
  <c r="V175" i="8" s="1"/>
  <c r="X175" i="8" s="1"/>
  <c r="L174" i="8"/>
  <c r="Q174" i="8" s="1"/>
  <c r="V174" i="8" s="1"/>
  <c r="L173" i="8"/>
  <c r="Q173" i="8" s="1"/>
  <c r="V173" i="8" s="1"/>
  <c r="X173" i="8" s="1"/>
  <c r="L172" i="8"/>
  <c r="L200" i="8"/>
  <c r="Q200" i="8" s="1"/>
  <c r="V200" i="8" s="1"/>
  <c r="X200" i="8" s="1"/>
  <c r="L199" i="8"/>
  <c r="Q199" i="8" s="1"/>
  <c r="V199" i="8" s="1"/>
  <c r="X199" i="8" s="1"/>
  <c r="L170" i="8"/>
  <c r="Q170" i="8" s="1"/>
  <c r="V170" i="8" s="1"/>
  <c r="X170" i="8" s="1"/>
  <c r="L198" i="8"/>
  <c r="Q198" i="8" s="1"/>
  <c r="V198" i="8" s="1"/>
  <c r="L197" i="8"/>
  <c r="Q197" i="8" s="1"/>
  <c r="V197" i="8" s="1"/>
  <c r="X197" i="8" s="1"/>
  <c r="L196" i="8"/>
  <c r="Q196" i="8" s="1"/>
  <c r="V196" i="8" s="1"/>
  <c r="X196" i="8" s="1"/>
  <c r="L195" i="8"/>
  <c r="Q195" i="8" s="1"/>
  <c r="V195" i="8" s="1"/>
  <c r="X195" i="8" s="1"/>
  <c r="L169" i="8"/>
  <c r="L148" i="8"/>
  <c r="Q148" i="8" s="1"/>
  <c r="V148" i="8" s="1"/>
  <c r="X148" i="8" s="1"/>
  <c r="L128" i="8"/>
  <c r="Q128" i="8" s="1"/>
  <c r="V128" i="8" s="1"/>
  <c r="X128" i="8" s="1"/>
  <c r="L194" i="8"/>
  <c r="L168" i="8"/>
  <c r="Q168" i="8" s="1"/>
  <c r="V168" i="8" s="1"/>
  <c r="X168" i="8" s="1"/>
  <c r="L167" i="8"/>
  <c r="L147" i="8"/>
  <c r="L127" i="8"/>
  <c r="Q127" i="8" s="1"/>
  <c r="V127" i="8" s="1"/>
  <c r="X127" i="8" s="1"/>
  <c r="L126" i="8"/>
  <c r="L125" i="8"/>
  <c r="L124" i="8"/>
  <c r="Q124" i="8" s="1"/>
  <c r="V124" i="8" s="1"/>
  <c r="X124" i="8" s="1"/>
  <c r="L193" i="8"/>
  <c r="Q193" i="8" s="1"/>
  <c r="V193" i="8" s="1"/>
  <c r="X193" i="8" s="1"/>
  <c r="L146" i="8"/>
  <c r="Q146" i="8" s="1"/>
  <c r="V146" i="8" s="1"/>
  <c r="X146" i="8" s="1"/>
  <c r="L123" i="8"/>
  <c r="Q123" i="8" s="1"/>
  <c r="V123" i="8" s="1"/>
  <c r="X123" i="8" s="1"/>
  <c r="L192" i="8"/>
  <c r="Q192" i="8" s="1"/>
  <c r="V192" i="8" s="1"/>
  <c r="X192" i="8" s="1"/>
  <c r="L166" i="8"/>
  <c r="Q166" i="8" s="1"/>
  <c r="V166" i="8" s="1"/>
  <c r="X166" i="8" s="1"/>
  <c r="L186" i="8"/>
  <c r="Q186" i="8" s="1"/>
  <c r="V186" i="8" s="1"/>
  <c r="L185" i="8"/>
  <c r="Q185" i="8" s="1"/>
  <c r="V185" i="8" s="1"/>
  <c r="X185" i="8" s="1"/>
  <c r="L160" i="8"/>
  <c r="L138" i="8"/>
  <c r="Q138" i="8" s="1"/>
  <c r="V138" i="8" s="1"/>
  <c r="X138" i="8" s="1"/>
  <c r="L116" i="8"/>
  <c r="Q116" i="8" s="1"/>
  <c r="V116" i="8" s="1"/>
  <c r="X116" i="8" s="1"/>
  <c r="L96" i="8"/>
  <c r="L95" i="8"/>
  <c r="L94" i="8"/>
  <c r="L93" i="8"/>
  <c r="Q93" i="8" s="1"/>
  <c r="V93" i="8" s="1"/>
  <c r="X93" i="8" s="1"/>
  <c r="L92" i="8"/>
  <c r="Q92" i="8" s="1"/>
  <c r="V92" i="8" s="1"/>
  <c r="L191" i="8"/>
  <c r="Q191" i="8" s="1"/>
  <c r="V191" i="8" s="1"/>
  <c r="X191" i="8" s="1"/>
  <c r="L190" i="8"/>
  <c r="L189" i="8"/>
  <c r="L188" i="8"/>
  <c r="Q188" i="8" s="1"/>
  <c r="V188" i="8" s="1"/>
  <c r="L144" i="8"/>
  <c r="L102" i="8"/>
  <c r="Q102" i="8" s="1"/>
  <c r="V102" i="8" s="1"/>
  <c r="X102" i="8" s="1"/>
  <c r="L101" i="8"/>
  <c r="Q101" i="8" s="1"/>
  <c r="V101" i="8" s="1"/>
  <c r="X101" i="8" s="1"/>
  <c r="L100" i="8"/>
  <c r="Q100" i="8" s="1"/>
  <c r="V100" i="8" s="1"/>
  <c r="X100" i="8" s="1"/>
  <c r="L91" i="8"/>
  <c r="Q91" i="8" s="1"/>
  <c r="V91" i="8" s="1"/>
  <c r="X91" i="8" s="1"/>
  <c r="L187" i="8"/>
  <c r="Q187" i="8" s="1"/>
  <c r="V187" i="8" s="1"/>
  <c r="X187" i="8" s="1"/>
  <c r="L143" i="8"/>
  <c r="Q143" i="8" s="1"/>
  <c r="V143" i="8" s="1"/>
  <c r="X143" i="8" s="1"/>
  <c r="L142" i="8"/>
  <c r="Q142" i="8" s="1"/>
  <c r="V142" i="8" s="1"/>
  <c r="X142" i="8" s="1"/>
  <c r="L141" i="8"/>
  <c r="Q141" i="8" s="1"/>
  <c r="V141" i="8" s="1"/>
  <c r="X141" i="8" s="1"/>
  <c r="L140" i="8"/>
  <c r="Q140" i="8" s="1"/>
  <c r="V140" i="8" s="1"/>
  <c r="X140" i="8" s="1"/>
  <c r="L99" i="8"/>
  <c r="L90" i="8"/>
  <c r="Q90" i="8" s="1"/>
  <c r="V90" i="8" s="1"/>
  <c r="L65" i="8"/>
  <c r="Q65" i="8" s="1"/>
  <c r="V65" i="8" s="1"/>
  <c r="X65" i="8" s="1"/>
  <c r="L41" i="8"/>
  <c r="L22" i="8"/>
  <c r="Q22" i="8" s="1"/>
  <c r="V22" i="8" s="1"/>
  <c r="X22" i="8" s="1"/>
  <c r="L21" i="8"/>
  <c r="Q21" i="8" s="1"/>
  <c r="V21" i="8" s="1"/>
  <c r="X21" i="8" s="1"/>
  <c r="L20" i="8"/>
  <c r="Q20" i="8" s="1"/>
  <c r="V20" i="8" s="1"/>
  <c r="X20" i="8" s="1"/>
  <c r="L139" i="8"/>
  <c r="Q139" i="8" s="1"/>
  <c r="V139" i="8" s="1"/>
  <c r="X139" i="8" s="1"/>
  <c r="L98" i="8"/>
  <c r="Q98" i="8" s="1"/>
  <c r="V98" i="8" s="1"/>
  <c r="X98" i="8" s="1"/>
  <c r="L89" i="8"/>
  <c r="L64" i="8"/>
  <c r="Q64" i="8" s="1"/>
  <c r="V64" i="8" s="1"/>
  <c r="X64" i="8" s="1"/>
  <c r="L63" i="8"/>
  <c r="Q63" i="8" s="1"/>
  <c r="V63" i="8" s="1"/>
  <c r="L62" i="8"/>
  <c r="Q62" i="8" s="1"/>
  <c r="V62" i="8" s="1"/>
  <c r="X62" i="8" s="1"/>
  <c r="L61" i="8"/>
  <c r="Q61" i="8" s="1"/>
  <c r="V61" i="8" s="1"/>
  <c r="X61" i="8" s="1"/>
  <c r="L60" i="8"/>
  <c r="Q60" i="8" s="1"/>
  <c r="V60" i="8" s="1"/>
  <c r="L40" i="8"/>
  <c r="Q40" i="8" s="1"/>
  <c r="V40" i="8" s="1"/>
  <c r="L39" i="8"/>
  <c r="Q39" i="8" s="1"/>
  <c r="V39" i="8" s="1"/>
  <c r="X39" i="8" s="1"/>
  <c r="L19" i="8"/>
  <c r="Q19" i="8" s="1"/>
  <c r="V19" i="8" s="1"/>
  <c r="X19" i="8" s="1"/>
  <c r="L137" i="8"/>
  <c r="Q137" i="8" s="1"/>
  <c r="V137" i="8" s="1"/>
  <c r="X137" i="8" s="1"/>
  <c r="L97" i="8"/>
  <c r="Q97" i="8" s="1"/>
  <c r="V97" i="8" s="1"/>
  <c r="X97" i="8" s="1"/>
  <c r="L88" i="8"/>
  <c r="Q88" i="8" s="1"/>
  <c r="V88" i="8" s="1"/>
  <c r="X88" i="8" s="1"/>
  <c r="L87" i="8"/>
  <c r="Q87" i="8" s="1"/>
  <c r="V87" i="8" s="1"/>
  <c r="X87" i="8" s="1"/>
  <c r="L18" i="8"/>
  <c r="Q18" i="8" s="1"/>
  <c r="V18" i="8" s="1"/>
  <c r="L136" i="8"/>
  <c r="Q136" i="8" s="1"/>
  <c r="V136" i="8" s="1"/>
  <c r="X136" i="8" s="1"/>
  <c r="L135" i="8"/>
  <c r="Q135" i="8" s="1"/>
  <c r="V135" i="8" s="1"/>
  <c r="X135" i="8" s="1"/>
  <c r="L86" i="8"/>
  <c r="Q86" i="8" s="1"/>
  <c r="V86" i="8" s="1"/>
  <c r="X86" i="8" s="1"/>
  <c r="L85" i="8"/>
  <c r="Q85" i="8" s="1"/>
  <c r="V85" i="8" s="1"/>
  <c r="X85" i="8" s="1"/>
  <c r="L84" i="8"/>
  <c r="L38" i="8"/>
  <c r="L37" i="8"/>
  <c r="Q37" i="8" s="1"/>
  <c r="V37" i="8" s="1"/>
  <c r="X37" i="8" s="1"/>
  <c r="L17" i="8"/>
  <c r="Q17" i="8" s="1"/>
  <c r="V17" i="8" s="1"/>
  <c r="L16" i="8"/>
  <c r="L15" i="8"/>
  <c r="Q15" i="8" s="1"/>
  <c r="V15" i="8" s="1"/>
  <c r="X15" i="8" s="1"/>
  <c r="L14" i="8"/>
  <c r="Q14" i="8" s="1"/>
  <c r="V14" i="8" s="1"/>
  <c r="X14" i="8" s="1"/>
  <c r="L201" i="8"/>
  <c r="Q201" i="8" s="1"/>
  <c r="V201" i="8" s="1"/>
  <c r="X201" i="8" s="1"/>
  <c r="L134" i="8"/>
  <c r="Q134" i="8" s="1"/>
  <c r="V134" i="8" s="1"/>
  <c r="L133" i="8"/>
  <c r="Q133" i="8" s="1"/>
  <c r="V133" i="8" s="1"/>
  <c r="X133" i="8" s="1"/>
  <c r="L132" i="8"/>
  <c r="Q132" i="8" s="1"/>
  <c r="V132" i="8" s="1"/>
  <c r="X132" i="8" s="1"/>
  <c r="L122" i="8"/>
  <c r="Q122" i="8" s="1"/>
  <c r="V122" i="8" s="1"/>
  <c r="X122" i="8" s="1"/>
  <c r="L83" i="8"/>
  <c r="L59" i="8"/>
  <c r="Q59" i="8" s="1"/>
  <c r="V59" i="8" s="1"/>
  <c r="X59" i="8" s="1"/>
  <c r="L36" i="8"/>
  <c r="Q36" i="8" s="1"/>
  <c r="V36" i="8" s="1"/>
  <c r="L13" i="8"/>
  <c r="Q13" i="8" s="1"/>
  <c r="V13" i="8" s="1"/>
  <c r="X13" i="8" s="1"/>
  <c r="L12" i="8"/>
  <c r="Q12" i="8" s="1"/>
  <c r="V12" i="8" s="1"/>
  <c r="X12" i="8" s="1"/>
  <c r="L131" i="8"/>
  <c r="L121" i="8"/>
  <c r="Q121" i="8" s="1"/>
  <c r="V121" i="8" s="1"/>
  <c r="L120" i="8"/>
  <c r="L119" i="8"/>
  <c r="Q119" i="8" s="1"/>
  <c r="V119" i="8" s="1"/>
  <c r="X119" i="8" s="1"/>
  <c r="L118" i="8"/>
  <c r="Q118" i="8" s="1"/>
  <c r="V118" i="8" s="1"/>
  <c r="X118" i="8" s="1"/>
  <c r="L117" i="8"/>
  <c r="L82" i="8"/>
  <c r="Q82" i="8" s="1"/>
  <c r="V82" i="8" s="1"/>
  <c r="X82" i="8" s="1"/>
  <c r="L58" i="8"/>
  <c r="Q58" i="8" s="1"/>
  <c r="V58" i="8" s="1"/>
  <c r="X58" i="8" s="1"/>
  <c r="L35" i="8"/>
  <c r="Q35" i="8" s="1"/>
  <c r="V35" i="8" s="1"/>
  <c r="X35" i="8" s="1"/>
  <c r="L11" i="8"/>
  <c r="Q11" i="8" s="1"/>
  <c r="V11" i="8" s="1"/>
  <c r="X11" i="8" s="1"/>
  <c r="L165" i="8"/>
  <c r="Q165" i="8" s="1"/>
  <c r="V165" i="8" s="1"/>
  <c r="X165" i="8" s="1"/>
  <c r="L130" i="8"/>
  <c r="Q130" i="8" s="1"/>
  <c r="V130" i="8" s="1"/>
  <c r="X130" i="8" s="1"/>
  <c r="L115" i="8"/>
  <c r="Q115" i="8" s="1"/>
  <c r="V115" i="8" s="1"/>
  <c r="X115" i="8" s="1"/>
  <c r="L81" i="8"/>
  <c r="Q81" i="8" s="1"/>
  <c r="V81" i="8" s="1"/>
  <c r="X81" i="8" s="1"/>
  <c r="L57" i="8"/>
  <c r="L34" i="8"/>
  <c r="Q34" i="8" s="1"/>
  <c r="V34" i="8" s="1"/>
  <c r="X34" i="8" s="1"/>
  <c r="L10" i="8"/>
  <c r="L7" i="8"/>
  <c r="L6" i="8"/>
  <c r="L171" i="8"/>
  <c r="Q171" i="8" s="1"/>
  <c r="V171" i="8" s="1"/>
  <c r="X171" i="8" s="1"/>
  <c r="L164" i="8"/>
  <c r="Q164" i="8" s="1"/>
  <c r="V164" i="8" s="1"/>
  <c r="X164" i="8" s="1"/>
  <c r="L163" i="8"/>
  <c r="Q163" i="8" s="1"/>
  <c r="V163" i="8" s="1"/>
  <c r="L129" i="8"/>
  <c r="Q129" i="8" s="1"/>
  <c r="V129" i="8" s="1"/>
  <c r="X129" i="8" s="1"/>
  <c r="L114" i="8"/>
  <c r="Q114" i="8" s="1"/>
  <c r="V114" i="8" s="1"/>
  <c r="X114" i="8" s="1"/>
  <c r="L113" i="8"/>
  <c r="Q113" i="8" s="1"/>
  <c r="V113" i="8" s="1"/>
  <c r="L112" i="8"/>
  <c r="Q112" i="8" s="1"/>
  <c r="V112" i="8" s="1"/>
  <c r="X112" i="8" s="1"/>
  <c r="L80" i="8"/>
  <c r="L79" i="8"/>
  <c r="Q79" i="8" s="1"/>
  <c r="V79" i="8" s="1"/>
  <c r="L78" i="8"/>
  <c r="L77" i="8"/>
  <c r="L76" i="8"/>
  <c r="L56" i="8"/>
  <c r="Q56" i="8" s="1"/>
  <c r="V56" i="8" s="1"/>
  <c r="X56" i="8" s="1"/>
  <c r="L55" i="8"/>
  <c r="Q55" i="8" s="1"/>
  <c r="V55" i="8" s="1"/>
  <c r="X55" i="8" s="1"/>
  <c r="L33" i="8"/>
  <c r="Q33" i="8" s="1"/>
  <c r="V33" i="8" s="1"/>
  <c r="L9" i="8"/>
  <c r="L161" i="8"/>
  <c r="L110" i="8"/>
  <c r="Q110" i="8" s="1"/>
  <c r="V110" i="8" s="1"/>
  <c r="X110" i="8" s="1"/>
  <c r="L109" i="8"/>
  <c r="Q109" i="8" s="1"/>
  <c r="V109" i="8" s="1"/>
  <c r="X109" i="8" s="1"/>
  <c r="L108" i="8"/>
  <c r="L74" i="8"/>
  <c r="Q74" i="8" s="1"/>
  <c r="V74" i="8" s="1"/>
  <c r="X74" i="8" s="1"/>
  <c r="L54" i="8"/>
  <c r="Q54" i="8" s="1"/>
  <c r="V54" i="8" s="1"/>
  <c r="X54" i="8" s="1"/>
  <c r="L53" i="8"/>
  <c r="Q53" i="8" s="1"/>
  <c r="V53" i="8" s="1"/>
  <c r="X53" i="8" s="1"/>
  <c r="L52" i="8"/>
  <c r="Q52" i="8" s="1"/>
  <c r="V52" i="8" s="1"/>
  <c r="L51" i="8"/>
  <c r="Q51" i="8" s="1"/>
  <c r="V51" i="8" s="1"/>
  <c r="X51" i="8" s="1"/>
  <c r="L29" i="8"/>
  <c r="L28" i="8"/>
  <c r="Q28" i="8" s="1"/>
  <c r="V28" i="8" s="1"/>
  <c r="X28" i="8" s="1"/>
  <c r="L159" i="8"/>
  <c r="L158" i="8"/>
  <c r="L157" i="8"/>
  <c r="Q157" i="8" s="1"/>
  <c r="V157" i="8" s="1"/>
  <c r="L156" i="8"/>
  <c r="Q156" i="8" s="1"/>
  <c r="V156" i="8" s="1"/>
  <c r="X156" i="8" s="1"/>
  <c r="L155" i="8"/>
  <c r="L107" i="8"/>
  <c r="Q107" i="8" s="1"/>
  <c r="V107" i="8" s="1"/>
  <c r="L73" i="8"/>
  <c r="L50" i="8"/>
  <c r="Q50" i="8" s="1"/>
  <c r="V50" i="8" s="1"/>
  <c r="X50" i="8" s="1"/>
  <c r="L178" i="8"/>
  <c r="Q178" i="8" s="1"/>
  <c r="V178" i="8" s="1"/>
  <c r="X178" i="8" s="1"/>
  <c r="L177" i="8"/>
  <c r="Q177" i="8" s="1"/>
  <c r="V177" i="8" s="1"/>
  <c r="X177" i="8" s="1"/>
  <c r="L154" i="8"/>
  <c r="Q154" i="8" s="1"/>
  <c r="V154" i="8" s="1"/>
  <c r="X154" i="8" s="1"/>
  <c r="L153" i="8"/>
  <c r="Q153" i="8" s="1"/>
  <c r="V153" i="8" s="1"/>
  <c r="L106" i="8"/>
  <c r="Q106" i="8" s="1"/>
  <c r="V106" i="8" s="1"/>
  <c r="L49" i="8"/>
  <c r="Q49" i="8" s="1"/>
  <c r="V49" i="8" s="1"/>
  <c r="L48" i="8"/>
  <c r="Q48" i="8" s="1"/>
  <c r="V48" i="8" s="1"/>
  <c r="X48" i="8" s="1"/>
  <c r="L47" i="8"/>
  <c r="L46" i="8"/>
  <c r="Q46" i="8" s="1"/>
  <c r="V46" i="8" s="1"/>
  <c r="X46" i="8" s="1"/>
  <c r="L27" i="8"/>
  <c r="Q27" i="8" s="1"/>
  <c r="V27" i="8" s="1"/>
  <c r="L152" i="8"/>
  <c r="Q152" i="8" s="1"/>
  <c r="V152" i="8" s="1"/>
  <c r="X152" i="8" s="1"/>
  <c r="L151" i="8"/>
  <c r="Q151" i="8" s="1"/>
  <c r="V151" i="8" s="1"/>
  <c r="X151" i="8" s="1"/>
  <c r="L72" i="8"/>
  <c r="Q72" i="8" s="1"/>
  <c r="V72" i="8" s="1"/>
  <c r="X72" i="8" s="1"/>
  <c r="L71" i="8"/>
  <c r="Q71" i="8" s="1"/>
  <c r="V71" i="8" s="1"/>
  <c r="L45" i="8"/>
  <c r="L44" i="8"/>
  <c r="Q44" i="8" s="1"/>
  <c r="V44" i="8" s="1"/>
  <c r="X44" i="8" s="1"/>
  <c r="L26" i="8"/>
  <c r="L105" i="8"/>
  <c r="Q105" i="8" s="1"/>
  <c r="V105" i="8" s="1"/>
  <c r="X105" i="8" s="1"/>
  <c r="L70" i="8"/>
  <c r="L69" i="8"/>
  <c r="L68" i="8"/>
  <c r="Q68" i="8" s="1"/>
  <c r="V68" i="8" s="1"/>
  <c r="L25" i="8"/>
  <c r="Q25" i="8" s="1"/>
  <c r="V25" i="8" s="1"/>
  <c r="X25" i="8" s="1"/>
  <c r="L75" i="8"/>
  <c r="Q75" i="8" s="1"/>
  <c r="V75" i="8" s="1"/>
  <c r="X75" i="8" s="1"/>
  <c r="L104" i="8"/>
  <c r="L103" i="8"/>
  <c r="Q103" i="8" s="1"/>
  <c r="V103" i="8" s="1"/>
  <c r="X103" i="8" s="1"/>
  <c r="L162" i="8"/>
  <c r="Q162" i="8" s="1"/>
  <c r="V162" i="8" s="1"/>
  <c r="X162" i="8" s="1"/>
  <c r="L184" i="8"/>
  <c r="Q184" i="8" s="1"/>
  <c r="V184" i="8" s="1"/>
  <c r="X184" i="8" s="1"/>
  <c r="L183" i="8"/>
  <c r="Q183" i="8" s="1"/>
  <c r="V183" i="8" s="1"/>
  <c r="X183" i="8" s="1"/>
  <c r="L111" i="8"/>
  <c r="L24" i="8"/>
  <c r="Q24" i="8" s="1"/>
  <c r="V24" i="8" s="1"/>
  <c r="X24" i="8" s="1"/>
  <c r="L23" i="8"/>
  <c r="L150" i="8"/>
  <c r="Q150" i="8" s="1"/>
  <c r="V150" i="8" s="1"/>
  <c r="X150" i="8" s="1"/>
  <c r="L32" i="8"/>
  <c r="Q32" i="8" s="1"/>
  <c r="V32" i="8" s="1"/>
  <c r="X32" i="8" s="1"/>
  <c r="L31" i="8"/>
  <c r="Q31" i="8" s="1"/>
  <c r="V31" i="8" s="1"/>
  <c r="X31" i="8" s="1"/>
  <c r="L30" i="8"/>
  <c r="Q30" i="8" s="1"/>
  <c r="V30" i="8" s="1"/>
  <c r="L67" i="8"/>
  <c r="Q67" i="8" s="1"/>
  <c r="V67" i="8" s="1"/>
  <c r="L66" i="8"/>
  <c r="Q66" i="8" s="1"/>
  <c r="V66" i="8" s="1"/>
  <c r="X66" i="8" s="1"/>
  <c r="L149" i="8"/>
  <c r="Q149" i="8" s="1"/>
  <c r="V149" i="8" s="1"/>
  <c r="X149" i="8" s="1"/>
  <c r="L145" i="8"/>
  <c r="Q145" i="8" s="1"/>
  <c r="V145" i="8" s="1"/>
  <c r="X145" i="8" s="1"/>
  <c r="L8" i="8"/>
  <c r="L43" i="8"/>
  <c r="L42" i="8"/>
  <c r="Q42" i="8" s="1"/>
  <c r="V42" i="8" s="1"/>
  <c r="X42" i="8" s="1"/>
  <c r="L194" i="13"/>
  <c r="L193" i="13"/>
  <c r="Q193" i="13" s="1"/>
  <c r="V193" i="13" s="1"/>
  <c r="X193" i="13" s="1"/>
  <c r="L192" i="13"/>
  <c r="Q192" i="13" s="1"/>
  <c r="V192" i="13" s="1"/>
  <c r="X192" i="13" s="1"/>
  <c r="L171" i="13"/>
  <c r="Q171" i="13" s="1"/>
  <c r="V171" i="13" s="1"/>
  <c r="X171" i="13" s="1"/>
  <c r="L191" i="13"/>
  <c r="Q191" i="13" s="1"/>
  <c r="V191" i="13" s="1"/>
  <c r="X191" i="13" s="1"/>
  <c r="L170" i="13"/>
  <c r="Q170" i="13" s="1"/>
  <c r="V170" i="13" s="1"/>
  <c r="X170" i="13" s="1"/>
  <c r="L186" i="13"/>
  <c r="Q186" i="13" s="1"/>
  <c r="V186" i="13" s="1"/>
  <c r="X186" i="13" s="1"/>
  <c r="L185" i="13"/>
  <c r="Q185" i="13" s="1"/>
  <c r="V185" i="13" s="1"/>
  <c r="X185" i="13" s="1"/>
  <c r="L205" i="13"/>
  <c r="L204" i="13"/>
  <c r="Q204" i="13" s="1"/>
  <c r="V204" i="13" s="1"/>
  <c r="X204" i="13" s="1"/>
  <c r="L184" i="13"/>
  <c r="Q184" i="13" s="1"/>
  <c r="V184" i="13" s="1"/>
  <c r="X184" i="13" s="1"/>
  <c r="L203" i="13"/>
  <c r="Q203" i="13" s="1"/>
  <c r="V203" i="13" s="1"/>
  <c r="X203" i="13" s="1"/>
  <c r="L202" i="13"/>
  <c r="Q202" i="13" s="1"/>
  <c r="V202" i="13" s="1"/>
  <c r="X202" i="13" s="1"/>
  <c r="L201" i="13"/>
  <c r="Q201" i="13" s="1"/>
  <c r="V201" i="13" s="1"/>
  <c r="X201" i="13" s="1"/>
  <c r="L181" i="13"/>
  <c r="Q181" i="13" s="1"/>
  <c r="V181" i="13" s="1"/>
  <c r="L180" i="13"/>
  <c r="L198" i="13"/>
  <c r="Q198" i="13" s="1"/>
  <c r="V198" i="13" s="1"/>
  <c r="L195" i="13"/>
  <c r="L178" i="13"/>
  <c r="Q178" i="13" s="1"/>
  <c r="V178" i="13" s="1"/>
  <c r="L177" i="13"/>
  <c r="Q177" i="13" s="1"/>
  <c r="V177" i="13" s="1"/>
  <c r="X177" i="13" s="1"/>
  <c r="L176" i="13"/>
  <c r="L175" i="13"/>
  <c r="L153" i="13"/>
  <c r="Q153" i="13" s="1"/>
  <c r="V153" i="13" s="1"/>
  <c r="X153" i="13" s="1"/>
  <c r="L134" i="13"/>
  <c r="L115" i="13"/>
  <c r="Q115" i="13" s="1"/>
  <c r="V115" i="13" s="1"/>
  <c r="X115" i="13" s="1"/>
  <c r="L90" i="13"/>
  <c r="Q90" i="13" s="1"/>
  <c r="V90" i="13" s="1"/>
  <c r="X90" i="13" s="1"/>
  <c r="L71" i="13"/>
  <c r="L51" i="13"/>
  <c r="Q51" i="13" s="1"/>
  <c r="V51" i="13" s="1"/>
  <c r="L34" i="13"/>
  <c r="Q34" i="13" s="1"/>
  <c r="V34" i="13" s="1"/>
  <c r="X34" i="13" s="1"/>
  <c r="L33" i="13"/>
  <c r="Q33" i="13" s="1"/>
  <c r="V33" i="13" s="1"/>
  <c r="X33" i="13" s="1"/>
  <c r="L32" i="13"/>
  <c r="Q32" i="13" s="1"/>
  <c r="V32" i="13" s="1"/>
  <c r="X32" i="13" s="1"/>
  <c r="L14" i="13"/>
  <c r="L13" i="13"/>
  <c r="Q13" i="13" s="1"/>
  <c r="V13" i="13" s="1"/>
  <c r="L12" i="13"/>
  <c r="Q12" i="13" s="1"/>
  <c r="V12" i="13" s="1"/>
  <c r="X12" i="13" s="1"/>
  <c r="L152" i="13"/>
  <c r="Q152" i="13" s="1"/>
  <c r="V152" i="13" s="1"/>
  <c r="X152" i="13" s="1"/>
  <c r="L133" i="13"/>
  <c r="Q133" i="13" s="1"/>
  <c r="V133" i="13" s="1"/>
  <c r="X133" i="13" s="1"/>
  <c r="L132" i="13"/>
  <c r="Q132" i="13" s="1"/>
  <c r="V132" i="13" s="1"/>
  <c r="X132" i="13" s="1"/>
  <c r="L114" i="13"/>
  <c r="Q114" i="13" s="1"/>
  <c r="V114" i="13" s="1"/>
  <c r="X114" i="13" s="1"/>
  <c r="L113" i="13"/>
  <c r="Q113" i="13" s="1"/>
  <c r="V113" i="13" s="1"/>
  <c r="X113" i="13" s="1"/>
  <c r="L112" i="13"/>
  <c r="Q112" i="13" s="1"/>
  <c r="V112" i="13" s="1"/>
  <c r="X112" i="13" s="1"/>
  <c r="L89" i="13"/>
  <c r="Q89" i="13" s="1"/>
  <c r="V89" i="13" s="1"/>
  <c r="X89" i="13" s="1"/>
  <c r="L151" i="13"/>
  <c r="Q151" i="13" s="1"/>
  <c r="V151" i="13" s="1"/>
  <c r="X151" i="13" s="1"/>
  <c r="L131" i="13"/>
  <c r="L111" i="13"/>
  <c r="Q111" i="13" s="1"/>
  <c r="V111" i="13" s="1"/>
  <c r="L110" i="13"/>
  <c r="Q110" i="13" s="1"/>
  <c r="V110" i="13" s="1"/>
  <c r="X110" i="13" s="1"/>
  <c r="L109" i="13"/>
  <c r="Q109" i="13" s="1"/>
  <c r="V109" i="13" s="1"/>
  <c r="X109" i="13" s="1"/>
  <c r="L108" i="13"/>
  <c r="Q108" i="13" s="1"/>
  <c r="V108" i="13" s="1"/>
  <c r="L150" i="13"/>
  <c r="Q150" i="13" s="1"/>
  <c r="V150" i="13" s="1"/>
  <c r="L107" i="13"/>
  <c r="L183" i="13"/>
  <c r="Q183" i="13" s="1"/>
  <c r="V183" i="13" s="1"/>
  <c r="X183" i="13" s="1"/>
  <c r="L179" i="13"/>
  <c r="Q179" i="13" s="1"/>
  <c r="V179" i="13" s="1"/>
  <c r="L174" i="13"/>
  <c r="Q174" i="13" s="1"/>
  <c r="V174" i="13" s="1"/>
  <c r="X174" i="13" s="1"/>
  <c r="L173" i="13"/>
  <c r="L172" i="13"/>
  <c r="Q172" i="13" s="1"/>
  <c r="V172" i="13" s="1"/>
  <c r="X172" i="13" s="1"/>
  <c r="L169" i="13"/>
  <c r="Q169" i="13" s="1"/>
  <c r="V169" i="13" s="1"/>
  <c r="X169" i="13" s="1"/>
  <c r="L149" i="13"/>
  <c r="L148" i="13"/>
  <c r="Q148" i="13" s="1"/>
  <c r="V148" i="13" s="1"/>
  <c r="X148" i="13" s="1"/>
  <c r="L130" i="13"/>
  <c r="L129" i="13"/>
  <c r="Q129" i="13" s="1"/>
  <c r="V129" i="13" s="1"/>
  <c r="X129" i="13" s="1"/>
  <c r="L128" i="13"/>
  <c r="Q128" i="13" s="1"/>
  <c r="V128" i="13" s="1"/>
  <c r="X128" i="13" s="1"/>
  <c r="L106" i="13"/>
  <c r="Q106" i="13" s="1"/>
  <c r="V106" i="13" s="1"/>
  <c r="X106" i="13" s="1"/>
  <c r="L66" i="13"/>
  <c r="Q66" i="13" s="1"/>
  <c r="V66" i="13" s="1"/>
  <c r="X66" i="13" s="1"/>
  <c r="L65" i="13"/>
  <c r="Q65" i="13" s="1"/>
  <c r="V65" i="13" s="1"/>
  <c r="X65" i="13" s="1"/>
  <c r="L64" i="13"/>
  <c r="Q64" i="13" s="1"/>
  <c r="V64" i="13" s="1"/>
  <c r="X64" i="13" s="1"/>
  <c r="L46" i="13"/>
  <c r="L45" i="13"/>
  <c r="Q45" i="13" s="1"/>
  <c r="V45" i="13" s="1"/>
  <c r="X45" i="13" s="1"/>
  <c r="L44" i="13"/>
  <c r="L26" i="13"/>
  <c r="L182" i="13"/>
  <c r="Q182" i="13" s="1"/>
  <c r="V182" i="13" s="1"/>
  <c r="X182" i="13" s="1"/>
  <c r="L168" i="13"/>
  <c r="Q168" i="13" s="1"/>
  <c r="V168" i="13" s="1"/>
  <c r="X168" i="13" s="1"/>
  <c r="L147" i="13"/>
  <c r="Q147" i="13" s="1"/>
  <c r="V147" i="13" s="1"/>
  <c r="X147" i="13" s="1"/>
  <c r="L127" i="13"/>
  <c r="Q127" i="13" s="1"/>
  <c r="V127" i="13" s="1"/>
  <c r="X127" i="13" s="1"/>
  <c r="L105" i="13"/>
  <c r="L86" i="13"/>
  <c r="L190" i="13"/>
  <c r="L189" i="13"/>
  <c r="L188" i="13"/>
  <c r="Q188" i="13" s="1"/>
  <c r="V188" i="13" s="1"/>
  <c r="X188" i="13" s="1"/>
  <c r="L187" i="13"/>
  <c r="L167" i="13"/>
  <c r="Q167" i="13" s="1"/>
  <c r="V167" i="13" s="1"/>
  <c r="X167" i="13" s="1"/>
  <c r="L146" i="13"/>
  <c r="Q146" i="13" s="1"/>
  <c r="V146" i="13" s="1"/>
  <c r="X146" i="13" s="1"/>
  <c r="L145" i="13"/>
  <c r="L144" i="13"/>
  <c r="Q144" i="13" s="1"/>
  <c r="V144" i="13" s="1"/>
  <c r="X144" i="13" s="1"/>
  <c r="L126" i="13"/>
  <c r="Q126" i="13" s="1"/>
  <c r="V126" i="13" s="1"/>
  <c r="X126" i="13" s="1"/>
  <c r="L125" i="13"/>
  <c r="Q125" i="13" s="1"/>
  <c r="V125" i="13" s="1"/>
  <c r="X125" i="13" s="1"/>
  <c r="L124" i="13"/>
  <c r="L104" i="13"/>
  <c r="Q104" i="13" s="1"/>
  <c r="V104" i="13" s="1"/>
  <c r="X104" i="13" s="1"/>
  <c r="L85" i="13"/>
  <c r="L84" i="13"/>
  <c r="L42" i="13"/>
  <c r="Q42" i="13" s="1"/>
  <c r="V42" i="13" s="1"/>
  <c r="X42" i="13" s="1"/>
  <c r="L143" i="13"/>
  <c r="L123" i="13"/>
  <c r="Q123" i="13" s="1"/>
  <c r="V123" i="13" s="1"/>
  <c r="X123" i="13" s="1"/>
  <c r="L103" i="13"/>
  <c r="Q103" i="13" s="1"/>
  <c r="V103" i="13" s="1"/>
  <c r="L83" i="13"/>
  <c r="L200" i="13"/>
  <c r="L199" i="13"/>
  <c r="Q199" i="13" s="1"/>
  <c r="V199" i="13" s="1"/>
  <c r="X199" i="13" s="1"/>
  <c r="L197" i="13"/>
  <c r="Q197" i="13" s="1"/>
  <c r="V197" i="13" s="1"/>
  <c r="X197" i="13" s="1"/>
  <c r="L196" i="13"/>
  <c r="Q196" i="13" s="1"/>
  <c r="V196" i="13" s="1"/>
  <c r="X196" i="13" s="1"/>
  <c r="L166" i="13"/>
  <c r="Q166" i="13" s="1"/>
  <c r="V166" i="13" s="1"/>
  <c r="X166" i="13" s="1"/>
  <c r="L142" i="13"/>
  <c r="Q142" i="13" s="1"/>
  <c r="V142" i="13" s="1"/>
  <c r="X142" i="13" s="1"/>
  <c r="L141" i="13"/>
  <c r="Q141" i="13" s="1"/>
  <c r="V141" i="13" s="1"/>
  <c r="X141" i="13" s="1"/>
  <c r="L140" i="13"/>
  <c r="Q140" i="13" s="1"/>
  <c r="V140" i="13" s="1"/>
  <c r="X140" i="13" s="1"/>
  <c r="L122" i="13"/>
  <c r="Q122" i="13" s="1"/>
  <c r="V122" i="13" s="1"/>
  <c r="X122" i="13" s="1"/>
  <c r="L82" i="13"/>
  <c r="Q82" i="13" s="1"/>
  <c r="V82" i="13" s="1"/>
  <c r="X82" i="13" s="1"/>
  <c r="L81" i="13"/>
  <c r="Q81" i="13" s="1"/>
  <c r="V81" i="13" s="1"/>
  <c r="X81" i="13" s="1"/>
  <c r="L80" i="13"/>
  <c r="L59" i="13"/>
  <c r="Q59" i="13" s="1"/>
  <c r="V59" i="13" s="1"/>
  <c r="X59" i="13" s="1"/>
  <c r="L23" i="13"/>
  <c r="Q23" i="13" s="1"/>
  <c r="V23" i="13" s="1"/>
  <c r="X23" i="13" s="1"/>
  <c r="L165" i="13"/>
  <c r="Q165" i="13" s="1"/>
  <c r="V165" i="13" s="1"/>
  <c r="L164" i="13"/>
  <c r="L139" i="13"/>
  <c r="Q139" i="13" s="1"/>
  <c r="V139" i="13" s="1"/>
  <c r="L121" i="13"/>
  <c r="Q121" i="13" s="1"/>
  <c r="V121" i="13" s="1"/>
  <c r="X121" i="13" s="1"/>
  <c r="L102" i="13"/>
  <c r="Q102" i="13" s="1"/>
  <c r="V102" i="13" s="1"/>
  <c r="X102" i="13" s="1"/>
  <c r="L79" i="13"/>
  <c r="Q79" i="13" s="1"/>
  <c r="V79" i="13" s="1"/>
  <c r="X79" i="13" s="1"/>
  <c r="L58" i="13"/>
  <c r="Q58" i="13" s="1"/>
  <c r="V58" i="13" s="1"/>
  <c r="L40" i="13"/>
  <c r="Q40" i="13" s="1"/>
  <c r="V40" i="13" s="1"/>
  <c r="L163" i="13"/>
  <c r="Q163" i="13" s="1"/>
  <c r="V163" i="13" s="1"/>
  <c r="X163" i="13" s="1"/>
  <c r="L138" i="13"/>
  <c r="Q138" i="13" s="1"/>
  <c r="V138" i="13" s="1"/>
  <c r="L120" i="13"/>
  <c r="L101" i="13"/>
  <c r="Q101" i="13" s="1"/>
  <c r="V101" i="13" s="1"/>
  <c r="X101" i="13" s="1"/>
  <c r="L100" i="13"/>
  <c r="L78" i="13"/>
  <c r="L77" i="13"/>
  <c r="Q77" i="13" s="1"/>
  <c r="V77" i="13" s="1"/>
  <c r="X77" i="13" s="1"/>
  <c r="L76" i="13"/>
  <c r="L57" i="13"/>
  <c r="Q57" i="13" s="1"/>
  <c r="V57" i="13" s="1"/>
  <c r="X57" i="13" s="1"/>
  <c r="L39" i="13"/>
  <c r="Q39" i="13" s="1"/>
  <c r="V39" i="13" s="1"/>
  <c r="X39" i="13" s="1"/>
  <c r="L22" i="13"/>
  <c r="Q22" i="13" s="1"/>
  <c r="V22" i="13" s="1"/>
  <c r="X22" i="13" s="1"/>
  <c r="L162" i="13"/>
  <c r="Q162" i="13" s="1"/>
  <c r="V162" i="13" s="1"/>
  <c r="L161" i="13"/>
  <c r="Q161" i="13" s="1"/>
  <c r="V161" i="13" s="1"/>
  <c r="X161" i="13" s="1"/>
  <c r="L160" i="13"/>
  <c r="Q160" i="13" s="1"/>
  <c r="V160" i="13" s="1"/>
  <c r="X160" i="13" s="1"/>
  <c r="L137" i="13"/>
  <c r="Q137" i="13" s="1"/>
  <c r="V137" i="13" s="1"/>
  <c r="X137" i="13" s="1"/>
  <c r="L159" i="13"/>
  <c r="Q159" i="13" s="1"/>
  <c r="V159" i="13" s="1"/>
  <c r="L158" i="13"/>
  <c r="Q158" i="13" s="1"/>
  <c r="V158" i="13" s="1"/>
  <c r="L157" i="13"/>
  <c r="Q157" i="13" s="1"/>
  <c r="V157" i="13" s="1"/>
  <c r="X157" i="13" s="1"/>
  <c r="L156" i="13"/>
  <c r="Q156" i="13" s="1"/>
  <c r="V156" i="13" s="1"/>
  <c r="L136" i="13"/>
  <c r="Q136" i="13" s="1"/>
  <c r="V136" i="13" s="1"/>
  <c r="L155" i="13"/>
  <c r="Q155" i="13" s="1"/>
  <c r="V155" i="13" s="1"/>
  <c r="X155" i="13" s="1"/>
  <c r="L135" i="13"/>
  <c r="Q135" i="13" s="1"/>
  <c r="V135" i="13" s="1"/>
  <c r="X135" i="13" s="1"/>
  <c r="L118" i="13"/>
  <c r="Q118" i="13" s="1"/>
  <c r="V118" i="13" s="1"/>
  <c r="X118" i="13" s="1"/>
  <c r="L95" i="13"/>
  <c r="L94" i="13"/>
  <c r="L93" i="13"/>
  <c r="Q93" i="13" s="1"/>
  <c r="V93" i="13" s="1"/>
  <c r="X93" i="13" s="1"/>
  <c r="L92" i="13"/>
  <c r="Q92" i="13" s="1"/>
  <c r="V92" i="13" s="1"/>
  <c r="L73" i="13"/>
  <c r="Q73" i="13" s="1"/>
  <c r="V73" i="13" s="1"/>
  <c r="X73" i="13" s="1"/>
  <c r="L54" i="13"/>
  <c r="Q54" i="13" s="1"/>
  <c r="V54" i="13" s="1"/>
  <c r="X54" i="13" s="1"/>
  <c r="L37" i="13"/>
  <c r="Q37" i="13" s="1"/>
  <c r="V37" i="13" s="1"/>
  <c r="L36" i="13"/>
  <c r="L18" i="13"/>
  <c r="L17" i="13"/>
  <c r="Q17" i="13" s="1"/>
  <c r="V17" i="13" s="1"/>
  <c r="L16" i="13"/>
  <c r="L117" i="13"/>
  <c r="Q117" i="13" s="1"/>
  <c r="V117" i="13" s="1"/>
  <c r="X117" i="13" s="1"/>
  <c r="L116" i="13"/>
  <c r="Q116" i="13" s="1"/>
  <c r="V116" i="13" s="1"/>
  <c r="X116" i="13" s="1"/>
  <c r="L91" i="13"/>
  <c r="L119" i="13"/>
  <c r="Q119" i="13" s="1"/>
  <c r="V119" i="13" s="1"/>
  <c r="L88" i="13"/>
  <c r="Q88" i="13" s="1"/>
  <c r="V88" i="13" s="1"/>
  <c r="L87" i="13"/>
  <c r="L99" i="13"/>
  <c r="Q99" i="13" s="1"/>
  <c r="V99" i="13" s="1"/>
  <c r="L98" i="13"/>
  <c r="Q98" i="13" s="1"/>
  <c r="V98" i="13" s="1"/>
  <c r="X98" i="13" s="1"/>
  <c r="L97" i="13"/>
  <c r="Q97" i="13" s="1"/>
  <c r="V97" i="13" s="1"/>
  <c r="L96" i="13"/>
  <c r="Q96" i="13" s="1"/>
  <c r="V96" i="13" s="1"/>
  <c r="X96" i="13" s="1"/>
  <c r="L31" i="13"/>
  <c r="Q31" i="13" s="1"/>
  <c r="V31" i="13" s="1"/>
  <c r="X31" i="13" s="1"/>
  <c r="L6" i="13"/>
  <c r="L63" i="13"/>
  <c r="Q63" i="13" s="1"/>
  <c r="V63" i="13" s="1"/>
  <c r="X63" i="13" s="1"/>
  <c r="L56" i="13"/>
  <c r="Q56" i="13" s="1"/>
  <c r="V56" i="13" s="1"/>
  <c r="X56" i="13" s="1"/>
  <c r="L53" i="13"/>
  <c r="Q53" i="13" s="1"/>
  <c r="V53" i="13" s="1"/>
  <c r="X53" i="13" s="1"/>
  <c r="L52" i="13"/>
  <c r="Q52" i="13" s="1"/>
  <c r="V52" i="13" s="1"/>
  <c r="L43" i="13"/>
  <c r="Q43" i="13" s="1"/>
  <c r="V43" i="13" s="1"/>
  <c r="X43" i="13" s="1"/>
  <c r="L30" i="13"/>
  <c r="L29" i="13"/>
  <c r="Q29" i="13" s="1"/>
  <c r="V29" i="13" s="1"/>
  <c r="X29" i="13" s="1"/>
  <c r="L28" i="13"/>
  <c r="Q28" i="13" s="1"/>
  <c r="V28" i="13" s="1"/>
  <c r="L11" i="13"/>
  <c r="Q11" i="13" s="1"/>
  <c r="V11" i="13" s="1"/>
  <c r="X11" i="13" s="1"/>
  <c r="L7" i="13"/>
  <c r="L75" i="13"/>
  <c r="L72" i="13"/>
  <c r="Q72" i="13" s="1"/>
  <c r="V72" i="13" s="1"/>
  <c r="X72" i="13" s="1"/>
  <c r="L62" i="13"/>
  <c r="L61" i="13"/>
  <c r="Q61" i="13" s="1"/>
  <c r="V61" i="13" s="1"/>
  <c r="X61" i="13" s="1"/>
  <c r="L60" i="13"/>
  <c r="Q60" i="13" s="1"/>
  <c r="V60" i="13" s="1"/>
  <c r="X60" i="13" s="1"/>
  <c r="L55" i="13"/>
  <c r="Q55" i="13" s="1"/>
  <c r="V55" i="13" s="1"/>
  <c r="X55" i="13" s="1"/>
  <c r="L50" i="13"/>
  <c r="Q50" i="13" s="1"/>
  <c r="V50" i="13" s="1"/>
  <c r="X50" i="13" s="1"/>
  <c r="L49" i="13"/>
  <c r="L48" i="13"/>
  <c r="Q48" i="13" s="1"/>
  <c r="V48" i="13" s="1"/>
  <c r="X48" i="13" s="1"/>
  <c r="L41" i="13"/>
  <c r="Q41" i="13" s="1"/>
  <c r="V41" i="13" s="1"/>
  <c r="X41" i="13" s="1"/>
  <c r="L35" i="13"/>
  <c r="Q35" i="13" s="1"/>
  <c r="V35" i="13" s="1"/>
  <c r="X35" i="13" s="1"/>
  <c r="L27" i="13"/>
  <c r="Q27" i="13" s="1"/>
  <c r="V27" i="13" s="1"/>
  <c r="X27" i="13" s="1"/>
  <c r="L25" i="13"/>
  <c r="Q25" i="13" s="1"/>
  <c r="V25" i="13" s="1"/>
  <c r="X25" i="13" s="1"/>
  <c r="L10" i="13"/>
  <c r="Q10" i="13" s="1"/>
  <c r="V10" i="13" s="1"/>
  <c r="L9" i="13"/>
  <c r="L154" i="13"/>
  <c r="Q154" i="13" s="1"/>
  <c r="V154" i="13" s="1"/>
  <c r="L74" i="13"/>
  <c r="Q74" i="13" s="1"/>
  <c r="V74" i="13" s="1"/>
  <c r="L70" i="13"/>
  <c r="Q70" i="13" s="1"/>
  <c r="V70" i="13" s="1"/>
  <c r="X70" i="13" s="1"/>
  <c r="L69" i="13"/>
  <c r="Q69" i="13" s="1"/>
  <c r="V69" i="13" s="1"/>
  <c r="L68" i="13"/>
  <c r="L67" i="13"/>
  <c r="Q67" i="13" s="1"/>
  <c r="V67" i="13" s="1"/>
  <c r="L47" i="13"/>
  <c r="Q47" i="13" s="1"/>
  <c r="V47" i="13" s="1"/>
  <c r="X47" i="13" s="1"/>
  <c r="L15" i="13"/>
  <c r="Q15" i="13" s="1"/>
  <c r="V15" i="13" s="1"/>
  <c r="X15" i="13" s="1"/>
  <c r="L8" i="13"/>
  <c r="L38" i="13"/>
  <c r="Q38" i="13" s="1"/>
  <c r="V38" i="13" s="1"/>
  <c r="L24" i="13"/>
  <c r="Q24" i="13" s="1"/>
  <c r="V24" i="13" s="1"/>
  <c r="X24" i="13" s="1"/>
  <c r="L21" i="13"/>
  <c r="Q21" i="13" s="1"/>
  <c r="V21" i="13" s="1"/>
  <c r="X21" i="13" s="1"/>
  <c r="L20" i="13"/>
  <c r="L19" i="13"/>
  <c r="Q19" i="13" s="1"/>
  <c r="V19" i="13" s="1"/>
  <c r="X19" i="13" s="1"/>
  <c r="L194" i="9"/>
  <c r="Q194" i="9" s="1"/>
  <c r="V194" i="9" s="1"/>
  <c r="X194" i="9" s="1"/>
  <c r="L193" i="9"/>
  <c r="Q193" i="9" s="1"/>
  <c r="V193" i="9" s="1"/>
  <c r="X193" i="9" s="1"/>
  <c r="L192" i="9"/>
  <c r="Q192" i="9" s="1"/>
  <c r="V192" i="9" s="1"/>
  <c r="L169" i="9"/>
  <c r="Q169" i="9" s="1"/>
  <c r="V169" i="9" s="1"/>
  <c r="X169" i="9" s="1"/>
  <c r="L168" i="9"/>
  <c r="Q168" i="9" s="1"/>
  <c r="V168" i="9" s="1"/>
  <c r="X168" i="9" s="1"/>
  <c r="L146" i="9"/>
  <c r="L145" i="9"/>
  <c r="Q145" i="9" s="1"/>
  <c r="V145" i="9" s="1"/>
  <c r="L144" i="9"/>
  <c r="Q144" i="9" s="1"/>
  <c r="V144" i="9" s="1"/>
  <c r="X144" i="9" s="1"/>
  <c r="L119" i="9"/>
  <c r="L98" i="9"/>
  <c r="Q98" i="9" s="1"/>
  <c r="V98" i="9" s="1"/>
  <c r="L97" i="9"/>
  <c r="Q97" i="9" s="1"/>
  <c r="V97" i="9" s="1"/>
  <c r="X97" i="9" s="1"/>
  <c r="L75" i="9"/>
  <c r="L74" i="9"/>
  <c r="Q74" i="9" s="1"/>
  <c r="V74" i="9" s="1"/>
  <c r="X74" i="9" s="1"/>
  <c r="L54" i="9"/>
  <c r="L32" i="9"/>
  <c r="Q32" i="9" s="1"/>
  <c r="V32" i="9" s="1"/>
  <c r="X32" i="9" s="1"/>
  <c r="L191" i="9"/>
  <c r="Q191" i="9" s="1"/>
  <c r="V191" i="9" s="1"/>
  <c r="X191" i="9" s="1"/>
  <c r="L167" i="9"/>
  <c r="L143" i="9"/>
  <c r="Q143" i="9" s="1"/>
  <c r="V143" i="9" s="1"/>
  <c r="X143" i="9" s="1"/>
  <c r="L96" i="9"/>
  <c r="Q96" i="9" s="1"/>
  <c r="V96" i="9" s="1"/>
  <c r="X96" i="9" s="1"/>
  <c r="L73" i="9"/>
  <c r="L72" i="9"/>
  <c r="Q72" i="9" s="1"/>
  <c r="V72" i="9" s="1"/>
  <c r="X72" i="9" s="1"/>
  <c r="L53" i="9"/>
  <c r="Q53" i="9" s="1"/>
  <c r="V53" i="9" s="1"/>
  <c r="L52" i="9"/>
  <c r="L31" i="9"/>
  <c r="L30" i="9"/>
  <c r="Q30" i="9" s="1"/>
  <c r="V30" i="9" s="1"/>
  <c r="X30" i="9" s="1"/>
  <c r="L29" i="9"/>
  <c r="Q29" i="9" s="1"/>
  <c r="V29" i="9" s="1"/>
  <c r="X29" i="9" s="1"/>
  <c r="L28" i="9"/>
  <c r="L118" i="9"/>
  <c r="Q118" i="9" s="1"/>
  <c r="V118" i="9" s="1"/>
  <c r="X118" i="9" s="1"/>
  <c r="L95" i="9"/>
  <c r="L71" i="9"/>
  <c r="Q71" i="9" s="1"/>
  <c r="V71" i="9" s="1"/>
  <c r="X71" i="9" s="1"/>
  <c r="L27" i="9"/>
  <c r="Q27" i="9" s="1"/>
  <c r="V27" i="9" s="1"/>
  <c r="X27" i="9" s="1"/>
  <c r="L26" i="9"/>
  <c r="L190" i="9"/>
  <c r="L189" i="9"/>
  <c r="Q189" i="9" s="1"/>
  <c r="V189" i="9" s="1"/>
  <c r="X189" i="9" s="1"/>
  <c r="L188" i="9"/>
  <c r="L166" i="9"/>
  <c r="Q166" i="9" s="1"/>
  <c r="V166" i="9" s="1"/>
  <c r="X166" i="9" s="1"/>
  <c r="L142" i="9"/>
  <c r="L141" i="9"/>
  <c r="Q141" i="9" s="1"/>
  <c r="V141" i="9" s="1"/>
  <c r="L140" i="9"/>
  <c r="L117" i="9"/>
  <c r="Q117" i="9" s="1"/>
  <c r="V117" i="9" s="1"/>
  <c r="X117" i="9" s="1"/>
  <c r="L116" i="9"/>
  <c r="Q116" i="9" s="1"/>
  <c r="V116" i="9" s="1"/>
  <c r="X116" i="9" s="1"/>
  <c r="L70" i="9"/>
  <c r="L51" i="9"/>
  <c r="Q51" i="9" s="1"/>
  <c r="V51" i="9" s="1"/>
  <c r="X51" i="9" s="1"/>
  <c r="L187" i="9"/>
  <c r="Q187" i="9" s="1"/>
  <c r="V187" i="9" s="1"/>
  <c r="X187" i="9" s="1"/>
  <c r="L186" i="9"/>
  <c r="L165" i="9"/>
  <c r="Q165" i="9" s="1"/>
  <c r="V165" i="9" s="1"/>
  <c r="L164" i="9"/>
  <c r="Q164" i="9" s="1"/>
  <c r="V164" i="9" s="1"/>
  <c r="X164" i="9" s="1"/>
  <c r="L163" i="9"/>
  <c r="Q163" i="9" s="1"/>
  <c r="V163" i="9" s="1"/>
  <c r="X163" i="9" s="1"/>
  <c r="L139" i="9"/>
  <c r="L138" i="9"/>
  <c r="Q138" i="9" s="1"/>
  <c r="V138" i="9" s="1"/>
  <c r="X138" i="9" s="1"/>
  <c r="L115" i="9"/>
  <c r="Q115" i="9" s="1"/>
  <c r="V115" i="9" s="1"/>
  <c r="X115" i="9" s="1"/>
  <c r="L94" i="9"/>
  <c r="Q94" i="9" s="1"/>
  <c r="V94" i="9" s="1"/>
  <c r="X94" i="9" s="1"/>
  <c r="L93" i="9"/>
  <c r="Q93" i="9" s="1"/>
  <c r="V93" i="9" s="1"/>
  <c r="X93" i="9" s="1"/>
  <c r="L92" i="9"/>
  <c r="Q92" i="9" s="1"/>
  <c r="V92" i="9" s="1"/>
  <c r="X92" i="9" s="1"/>
  <c r="L69" i="9"/>
  <c r="L68" i="9"/>
  <c r="Q68" i="9" s="1"/>
  <c r="V68" i="9" s="1"/>
  <c r="L50" i="9"/>
  <c r="L49" i="9"/>
  <c r="Q49" i="9" s="1"/>
  <c r="V49" i="9" s="1"/>
  <c r="X49" i="9" s="1"/>
  <c r="L25" i="9"/>
  <c r="Q25" i="9" s="1"/>
  <c r="V25" i="9" s="1"/>
  <c r="L24" i="9"/>
  <c r="L185" i="9"/>
  <c r="Q185" i="9" s="1"/>
  <c r="V185" i="9" s="1"/>
  <c r="L184" i="9"/>
  <c r="Q184" i="9" s="1"/>
  <c r="V184" i="9" s="1"/>
  <c r="X184" i="9" s="1"/>
  <c r="L162" i="9"/>
  <c r="Q162" i="9" s="1"/>
  <c r="V162" i="9" s="1"/>
  <c r="X162" i="9" s="1"/>
  <c r="L161" i="9"/>
  <c r="Q161" i="9" s="1"/>
  <c r="V161" i="9" s="1"/>
  <c r="X161" i="9" s="1"/>
  <c r="L160" i="9"/>
  <c r="Q160" i="9" s="1"/>
  <c r="V160" i="9" s="1"/>
  <c r="X160" i="9" s="1"/>
  <c r="L137" i="9"/>
  <c r="Q137" i="9" s="1"/>
  <c r="V137" i="9" s="1"/>
  <c r="X137" i="9" s="1"/>
  <c r="L136" i="9"/>
  <c r="Q136" i="9" s="1"/>
  <c r="V136" i="9" s="1"/>
  <c r="X136" i="9" s="1"/>
  <c r="L114" i="9"/>
  <c r="L113" i="9"/>
  <c r="Q113" i="9" s="1"/>
  <c r="V113" i="9" s="1"/>
  <c r="X113" i="9" s="1"/>
  <c r="L112" i="9"/>
  <c r="Q112" i="9" s="1"/>
  <c r="V112" i="9" s="1"/>
  <c r="L91" i="9"/>
  <c r="Q91" i="9" s="1"/>
  <c r="V91" i="9" s="1"/>
  <c r="X91" i="9" s="1"/>
  <c r="L90" i="9"/>
  <c r="Q90" i="9" s="1"/>
  <c r="V90" i="9" s="1"/>
  <c r="X90" i="9" s="1"/>
  <c r="L48" i="9"/>
  <c r="Q48" i="9" s="1"/>
  <c r="V48" i="9" s="1"/>
  <c r="X48" i="9" s="1"/>
  <c r="L183" i="9"/>
  <c r="Q183" i="9" s="1"/>
  <c r="V183" i="9" s="1"/>
  <c r="L159" i="9"/>
  <c r="L135" i="9"/>
  <c r="Q135" i="9" s="1"/>
  <c r="V135" i="9" s="1"/>
  <c r="X135" i="9" s="1"/>
  <c r="L111" i="9"/>
  <c r="L89" i="9"/>
  <c r="Q89" i="9" s="1"/>
  <c r="V89" i="9" s="1"/>
  <c r="X89" i="9" s="1"/>
  <c r="L88" i="9"/>
  <c r="Q88" i="9" s="1"/>
  <c r="V88" i="9" s="1"/>
  <c r="X88" i="9" s="1"/>
  <c r="L67" i="9"/>
  <c r="Q67" i="9" s="1"/>
  <c r="V67" i="9" s="1"/>
  <c r="L47" i="9"/>
  <c r="Q47" i="9" s="1"/>
  <c r="V47" i="9" s="1"/>
  <c r="X47" i="9" s="1"/>
  <c r="L46" i="9"/>
  <c r="L45" i="9"/>
  <c r="Q45" i="9" s="1"/>
  <c r="V45" i="9" s="1"/>
  <c r="X45" i="9" s="1"/>
  <c r="L44" i="9"/>
  <c r="Q44" i="9" s="1"/>
  <c r="V44" i="9" s="1"/>
  <c r="X44" i="9" s="1"/>
  <c r="L22" i="9"/>
  <c r="Q22" i="9" s="1"/>
  <c r="V22" i="9" s="1"/>
  <c r="X22" i="9" s="1"/>
  <c r="L158" i="9"/>
  <c r="L87" i="9"/>
  <c r="Q87" i="9" s="1"/>
  <c r="V87" i="9" s="1"/>
  <c r="L66" i="9"/>
  <c r="L65" i="9"/>
  <c r="Q65" i="9" s="1"/>
  <c r="V65" i="9" s="1"/>
  <c r="X65" i="9" s="1"/>
  <c r="L43" i="9"/>
  <c r="Q43" i="9" s="1"/>
  <c r="V43" i="9" s="1"/>
  <c r="X43" i="9" s="1"/>
  <c r="L42" i="9"/>
  <c r="Q42" i="9" s="1"/>
  <c r="V42" i="9" s="1"/>
  <c r="X42" i="9" s="1"/>
  <c r="L21" i="9"/>
  <c r="Q21" i="9" s="1"/>
  <c r="V21" i="9" s="1"/>
  <c r="X21" i="9" s="1"/>
  <c r="L20" i="9"/>
  <c r="L182" i="9"/>
  <c r="Q182" i="9" s="1"/>
  <c r="V182" i="9" s="1"/>
  <c r="X182" i="9" s="1"/>
  <c r="L157" i="9"/>
  <c r="Q157" i="9" s="1"/>
  <c r="V157" i="9" s="1"/>
  <c r="X157" i="9" s="1"/>
  <c r="L156" i="9"/>
  <c r="Q156" i="9" s="1"/>
  <c r="V156" i="9" s="1"/>
  <c r="X156" i="9" s="1"/>
  <c r="L134" i="9"/>
  <c r="Q134" i="9" s="1"/>
  <c r="V134" i="9" s="1"/>
  <c r="L110" i="9"/>
  <c r="Q110" i="9" s="1"/>
  <c r="V110" i="9" s="1"/>
  <c r="X110" i="9" s="1"/>
  <c r="L109" i="9"/>
  <c r="Q109" i="9" s="1"/>
  <c r="V109" i="9" s="1"/>
  <c r="X109" i="9" s="1"/>
  <c r="L108" i="9"/>
  <c r="Q108" i="9" s="1"/>
  <c r="V108" i="9" s="1"/>
  <c r="X108" i="9" s="1"/>
  <c r="L86" i="9"/>
  <c r="Q86" i="9" s="1"/>
  <c r="V86" i="9" s="1"/>
  <c r="X86" i="9" s="1"/>
  <c r="L64" i="9"/>
  <c r="Q64" i="9" s="1"/>
  <c r="V64" i="9" s="1"/>
  <c r="L19" i="9"/>
  <c r="Q19" i="9" s="1"/>
  <c r="V19" i="9" s="1"/>
  <c r="X19" i="9" s="1"/>
  <c r="L181" i="9"/>
  <c r="Q181" i="9" s="1"/>
  <c r="V181" i="9" s="1"/>
  <c r="L180" i="9"/>
  <c r="Q180" i="9" s="1"/>
  <c r="V180" i="9" s="1"/>
  <c r="X180" i="9" s="1"/>
  <c r="L179" i="9"/>
  <c r="L155" i="9"/>
  <c r="L154" i="9"/>
  <c r="L133" i="9"/>
  <c r="L132" i="9"/>
  <c r="Q132" i="9" s="1"/>
  <c r="V132" i="9" s="1"/>
  <c r="X132" i="9" s="1"/>
  <c r="L107" i="9"/>
  <c r="Q107" i="9" s="1"/>
  <c r="V107" i="9" s="1"/>
  <c r="X107" i="9" s="1"/>
  <c r="L106" i="9"/>
  <c r="L85" i="9"/>
  <c r="Q85" i="9" s="1"/>
  <c r="V85" i="9" s="1"/>
  <c r="X85" i="9" s="1"/>
  <c r="L84" i="9"/>
  <c r="Q84" i="9" s="1"/>
  <c r="V84" i="9" s="1"/>
  <c r="X84" i="9" s="1"/>
  <c r="L63" i="9"/>
  <c r="Q63" i="9" s="1"/>
  <c r="V63" i="9" s="1"/>
  <c r="X63" i="9" s="1"/>
  <c r="L41" i="9"/>
  <c r="L40" i="9"/>
  <c r="Q40" i="9" s="1"/>
  <c r="V40" i="9" s="1"/>
  <c r="X40" i="9" s="1"/>
  <c r="L18" i="9"/>
  <c r="Q18" i="9" s="1"/>
  <c r="V18" i="9" s="1"/>
  <c r="L17" i="9"/>
  <c r="Q17" i="9" s="1"/>
  <c r="V17" i="9" s="1"/>
  <c r="X17" i="9" s="1"/>
  <c r="L205" i="9"/>
  <c r="Q205" i="9" s="1"/>
  <c r="V205" i="9" s="1"/>
  <c r="X205" i="9" s="1"/>
  <c r="L204" i="9"/>
  <c r="Q204" i="9" s="1"/>
  <c r="V204" i="9" s="1"/>
  <c r="X204" i="9" s="1"/>
  <c r="L178" i="9"/>
  <c r="Q178" i="9" s="1"/>
  <c r="V178" i="9" s="1"/>
  <c r="X178" i="9" s="1"/>
  <c r="L177" i="9"/>
  <c r="Q177" i="9" s="1"/>
  <c r="V177" i="9" s="1"/>
  <c r="X177" i="9" s="1"/>
  <c r="L176" i="9"/>
  <c r="Q176" i="9" s="1"/>
  <c r="V176" i="9" s="1"/>
  <c r="L153" i="9"/>
  <c r="L152" i="9"/>
  <c r="Q152" i="9" s="1"/>
  <c r="V152" i="9" s="1"/>
  <c r="L131" i="9"/>
  <c r="Q131" i="9" s="1"/>
  <c r="V131" i="9" s="1"/>
  <c r="X131" i="9" s="1"/>
  <c r="L105" i="9"/>
  <c r="Q105" i="9" s="1"/>
  <c r="V105" i="9" s="1"/>
  <c r="X105" i="9" s="1"/>
  <c r="L104" i="9"/>
  <c r="L83" i="9"/>
  <c r="Q83" i="9" s="1"/>
  <c r="V83" i="9" s="1"/>
  <c r="X83" i="9" s="1"/>
  <c r="L39" i="9"/>
  <c r="Q39" i="9" s="1"/>
  <c r="V39" i="9" s="1"/>
  <c r="X39" i="9" s="1"/>
  <c r="L16" i="9"/>
  <c r="Q16" i="9" s="1"/>
  <c r="L203" i="9"/>
  <c r="Q203" i="9" s="1"/>
  <c r="V203" i="9" s="1"/>
  <c r="X203" i="9" s="1"/>
  <c r="L202" i="9"/>
  <c r="Q202" i="9" s="1"/>
  <c r="V202" i="9" s="1"/>
  <c r="L151" i="9"/>
  <c r="Q151" i="9" s="1"/>
  <c r="V151" i="9" s="1"/>
  <c r="L130" i="9"/>
  <c r="Q130" i="9" s="1"/>
  <c r="V130" i="9" s="1"/>
  <c r="X130" i="9" s="1"/>
  <c r="L129" i="9"/>
  <c r="L128" i="9"/>
  <c r="Q128" i="9" s="1"/>
  <c r="V128" i="9" s="1"/>
  <c r="X128" i="9" s="1"/>
  <c r="L103" i="9"/>
  <c r="L82" i="9"/>
  <c r="Q82" i="9" s="1"/>
  <c r="V82" i="9" s="1"/>
  <c r="L81" i="9"/>
  <c r="Q81" i="9" s="1"/>
  <c r="V81" i="9" s="1"/>
  <c r="X81" i="9" s="1"/>
  <c r="L62" i="9"/>
  <c r="L61" i="9"/>
  <c r="Q61" i="9" s="1"/>
  <c r="V61" i="9" s="1"/>
  <c r="X61" i="9" s="1"/>
  <c r="L60" i="9"/>
  <c r="Q60" i="9" s="1"/>
  <c r="V60" i="9" s="1"/>
  <c r="X60" i="9" s="1"/>
  <c r="L38" i="9"/>
  <c r="Q38" i="9" s="1"/>
  <c r="V38" i="9" s="1"/>
  <c r="X38" i="9" s="1"/>
  <c r="L15" i="9"/>
  <c r="Q15" i="9" s="1"/>
  <c r="V15" i="9" s="1"/>
  <c r="L14" i="9"/>
  <c r="Q14" i="9" s="1"/>
  <c r="V14" i="9" s="1"/>
  <c r="X14" i="9" s="1"/>
  <c r="L13" i="9"/>
  <c r="L12" i="9"/>
  <c r="Q12" i="9" s="1"/>
  <c r="V12" i="9" s="1"/>
  <c r="X12" i="9" s="1"/>
  <c r="L201" i="9"/>
  <c r="Q201" i="9" s="1"/>
  <c r="V201" i="9" s="1"/>
  <c r="X201" i="9" s="1"/>
  <c r="L200" i="9"/>
  <c r="Q200" i="9" s="1"/>
  <c r="V200" i="9" s="1"/>
  <c r="X200" i="9" s="1"/>
  <c r="L175" i="9"/>
  <c r="L127" i="9"/>
  <c r="Q127" i="9" s="1"/>
  <c r="V127" i="9" s="1"/>
  <c r="X127" i="9" s="1"/>
  <c r="L102" i="9"/>
  <c r="Q102" i="9" s="1"/>
  <c r="V102" i="9" s="1"/>
  <c r="X102" i="9" s="1"/>
  <c r="L80" i="9"/>
  <c r="Q80" i="9" s="1"/>
  <c r="V80" i="9" s="1"/>
  <c r="X80" i="9" s="1"/>
  <c r="L59" i="9"/>
  <c r="Q59" i="9" s="1"/>
  <c r="V59" i="9" s="1"/>
  <c r="X59" i="9" s="1"/>
  <c r="L58" i="9"/>
  <c r="Q58" i="9" s="1"/>
  <c r="V58" i="9" s="1"/>
  <c r="X58" i="9" s="1"/>
  <c r="L199" i="9"/>
  <c r="Q199" i="9" s="1"/>
  <c r="V199" i="9" s="1"/>
  <c r="X199" i="9" s="1"/>
  <c r="L150" i="9"/>
  <c r="Q150" i="9" s="1"/>
  <c r="V150" i="9" s="1"/>
  <c r="X150" i="9" s="1"/>
  <c r="L126" i="9"/>
  <c r="Q126" i="9" s="1"/>
  <c r="V126" i="9" s="1"/>
  <c r="L125" i="9"/>
  <c r="Q125" i="9" s="1"/>
  <c r="V125" i="9" s="1"/>
  <c r="L124" i="9"/>
  <c r="Q124" i="9" s="1"/>
  <c r="V124" i="9" s="1"/>
  <c r="X124" i="9" s="1"/>
  <c r="L101" i="9"/>
  <c r="Q101" i="9" s="1"/>
  <c r="V101" i="9" s="1"/>
  <c r="X101" i="9" s="1"/>
  <c r="L100" i="9"/>
  <c r="Q100" i="9" s="1"/>
  <c r="V100" i="9" s="1"/>
  <c r="X100" i="9" s="1"/>
  <c r="L79" i="9"/>
  <c r="L7" i="9"/>
  <c r="L198" i="9"/>
  <c r="Q198" i="9" s="1"/>
  <c r="V198" i="9" s="1"/>
  <c r="X198" i="9" s="1"/>
  <c r="L174" i="9"/>
  <c r="Q174" i="9" s="1"/>
  <c r="V174" i="9" s="1"/>
  <c r="X174" i="9" s="1"/>
  <c r="L173" i="9"/>
  <c r="Q173" i="9" s="1"/>
  <c r="V173" i="9" s="1"/>
  <c r="X173" i="9" s="1"/>
  <c r="L172" i="9"/>
  <c r="Q172" i="9" s="1"/>
  <c r="V172" i="9" s="1"/>
  <c r="X172" i="9" s="1"/>
  <c r="L149" i="9"/>
  <c r="Q149" i="9" s="1"/>
  <c r="V149" i="9" s="1"/>
  <c r="X149" i="9" s="1"/>
  <c r="L148" i="9"/>
  <c r="L123" i="9"/>
  <c r="Q123" i="9" s="1"/>
  <c r="V123" i="9" s="1"/>
  <c r="L122" i="9"/>
  <c r="Q122" i="9" s="1"/>
  <c r="V122" i="9" s="1"/>
  <c r="X122" i="9" s="1"/>
  <c r="L57" i="9"/>
  <c r="Q57" i="9" s="1"/>
  <c r="V57" i="9" s="1"/>
  <c r="X57" i="9" s="1"/>
  <c r="L56" i="9"/>
  <c r="Q56" i="9" s="1"/>
  <c r="V56" i="9" s="1"/>
  <c r="X56" i="9" s="1"/>
  <c r="L35" i="9"/>
  <c r="Q35" i="9" s="1"/>
  <c r="V35" i="9" s="1"/>
  <c r="X35" i="9" s="1"/>
  <c r="L9" i="9"/>
  <c r="L197" i="9"/>
  <c r="Q197" i="9" s="1"/>
  <c r="V197" i="9" s="1"/>
  <c r="L196" i="9"/>
  <c r="Q196" i="9" s="1"/>
  <c r="V196" i="9" s="1"/>
  <c r="X196" i="9" s="1"/>
  <c r="L195" i="9"/>
  <c r="Q195" i="9" s="1"/>
  <c r="V195" i="9" s="1"/>
  <c r="X195" i="9" s="1"/>
  <c r="L23" i="9"/>
  <c r="Q23" i="9" s="1"/>
  <c r="V23" i="9" s="1"/>
  <c r="L6" i="9"/>
  <c r="L78" i="9"/>
  <c r="L77" i="9"/>
  <c r="Q77" i="9" s="1"/>
  <c r="V77" i="9" s="1"/>
  <c r="X77" i="9" s="1"/>
  <c r="L76" i="9"/>
  <c r="Q76" i="9" s="1"/>
  <c r="V76" i="9" s="1"/>
  <c r="X76" i="9" s="1"/>
  <c r="L121" i="9"/>
  <c r="Q121" i="9" s="1"/>
  <c r="V121" i="9" s="1"/>
  <c r="X121" i="9" s="1"/>
  <c r="L120" i="9"/>
  <c r="L34" i="9"/>
  <c r="Q34" i="9" s="1"/>
  <c r="V34" i="9" s="1"/>
  <c r="L33" i="9"/>
  <c r="Q33" i="9" s="1"/>
  <c r="V33" i="9" s="1"/>
  <c r="X33" i="9" s="1"/>
  <c r="L37" i="9"/>
  <c r="Q37" i="9" s="1"/>
  <c r="V37" i="9" s="1"/>
  <c r="X37" i="9" s="1"/>
  <c r="L36" i="9"/>
  <c r="Q36" i="9" s="1"/>
  <c r="V36" i="9" s="1"/>
  <c r="X36" i="9" s="1"/>
  <c r="L55" i="9"/>
  <c r="Q55" i="9" s="1"/>
  <c r="V55" i="9" s="1"/>
  <c r="X55" i="9" s="1"/>
  <c r="L99" i="9"/>
  <c r="Q99" i="9" s="1"/>
  <c r="V99" i="9" s="1"/>
  <c r="X99" i="9" s="1"/>
  <c r="L11" i="9"/>
  <c r="Q11" i="9" s="1"/>
  <c r="V11" i="9" s="1"/>
  <c r="X11" i="9" s="1"/>
  <c r="L10" i="9"/>
  <c r="Q10" i="9" s="1"/>
  <c r="V10" i="9" s="1"/>
  <c r="X10" i="9" s="1"/>
  <c r="L8" i="9"/>
  <c r="L147" i="9"/>
  <c r="L171" i="9"/>
  <c r="Q171" i="9" s="1"/>
  <c r="V171" i="9" s="1"/>
  <c r="X171" i="9" s="1"/>
  <c r="L170" i="9"/>
  <c r="Q170" i="9" s="1"/>
  <c r="V170" i="9" s="1"/>
  <c r="L187" i="14"/>
  <c r="Q187" i="14" s="1"/>
  <c r="V187" i="14" s="1"/>
  <c r="X187" i="14" s="1"/>
  <c r="L164" i="14"/>
  <c r="Q164" i="14" s="1"/>
  <c r="V164" i="14" s="1"/>
  <c r="X164" i="14" s="1"/>
  <c r="L140" i="14"/>
  <c r="L118" i="14"/>
  <c r="Q118" i="14" s="1"/>
  <c r="V118" i="14" s="1"/>
  <c r="L117" i="14"/>
  <c r="L74" i="14"/>
  <c r="Q74" i="14" s="1"/>
  <c r="V74" i="14" s="1"/>
  <c r="X74" i="14" s="1"/>
  <c r="L52" i="14"/>
  <c r="L51" i="14"/>
  <c r="L34" i="14"/>
  <c r="Q34" i="14" s="1"/>
  <c r="V34" i="14" s="1"/>
  <c r="X34" i="14" s="1"/>
  <c r="L33" i="14"/>
  <c r="Q33" i="14" s="1"/>
  <c r="V33" i="14" s="1"/>
  <c r="L32" i="14"/>
  <c r="L11" i="14"/>
  <c r="Q11" i="14" s="1"/>
  <c r="V11" i="14" s="1"/>
  <c r="X11" i="14" s="1"/>
  <c r="L186" i="14"/>
  <c r="Q186" i="14" s="1"/>
  <c r="V186" i="14" s="1"/>
  <c r="X186" i="14" s="1"/>
  <c r="L163" i="14"/>
  <c r="Q163" i="14" s="1"/>
  <c r="V163" i="14" s="1"/>
  <c r="X163" i="14" s="1"/>
  <c r="L139" i="14"/>
  <c r="L116" i="14"/>
  <c r="L98" i="14"/>
  <c r="Q98" i="14" s="1"/>
  <c r="V98" i="14" s="1"/>
  <c r="X98" i="14" s="1"/>
  <c r="L97" i="14"/>
  <c r="L96" i="14"/>
  <c r="Q96" i="14" s="1"/>
  <c r="V96" i="14" s="1"/>
  <c r="L73" i="14"/>
  <c r="Q73" i="14" s="1"/>
  <c r="V73" i="14" s="1"/>
  <c r="L31" i="14"/>
  <c r="Q31" i="14" s="1"/>
  <c r="V31" i="14" s="1"/>
  <c r="X31" i="14" s="1"/>
  <c r="L30" i="14"/>
  <c r="Q30" i="14" s="1"/>
  <c r="V30" i="14" s="1"/>
  <c r="L10" i="14"/>
  <c r="Q10" i="14" s="1"/>
  <c r="V10" i="14" s="1"/>
  <c r="X10" i="14" s="1"/>
  <c r="L6" i="14"/>
  <c r="L185" i="14"/>
  <c r="Q185" i="14" s="1"/>
  <c r="V185" i="14" s="1"/>
  <c r="X185" i="14" s="1"/>
  <c r="L162" i="14"/>
  <c r="Q162" i="14" s="1"/>
  <c r="V162" i="14" s="1"/>
  <c r="X162" i="14" s="1"/>
  <c r="L161" i="14"/>
  <c r="Q161" i="14" s="1"/>
  <c r="V161" i="14" s="1"/>
  <c r="X161" i="14" s="1"/>
  <c r="L160" i="14"/>
  <c r="Q160" i="14" s="1"/>
  <c r="V160" i="14" s="1"/>
  <c r="X160" i="14" s="1"/>
  <c r="L138" i="14"/>
  <c r="L115" i="14"/>
  <c r="Q115" i="14" s="1"/>
  <c r="V115" i="14" s="1"/>
  <c r="X115" i="14" s="1"/>
  <c r="L95" i="14"/>
  <c r="Q95" i="14" s="1"/>
  <c r="V95" i="14" s="1"/>
  <c r="L94" i="14"/>
  <c r="Q94" i="14" s="1"/>
  <c r="V94" i="14" s="1"/>
  <c r="X94" i="14" s="1"/>
  <c r="L72" i="14"/>
  <c r="Q72" i="14" s="1"/>
  <c r="V72" i="14" s="1"/>
  <c r="X72" i="14" s="1"/>
  <c r="L71" i="14"/>
  <c r="Q71" i="14" s="1"/>
  <c r="V71" i="14" s="1"/>
  <c r="L70" i="14"/>
  <c r="Q70" i="14" s="1"/>
  <c r="V70" i="14" s="1"/>
  <c r="X70" i="14" s="1"/>
  <c r="L69" i="14"/>
  <c r="Q69" i="14" s="1"/>
  <c r="V69" i="14" s="1"/>
  <c r="X69" i="14" s="1"/>
  <c r="L29" i="14"/>
  <c r="L9" i="14"/>
  <c r="L7" i="14"/>
  <c r="L184" i="14"/>
  <c r="Q184" i="14" s="1"/>
  <c r="V184" i="14" s="1"/>
  <c r="X184" i="14" s="1"/>
  <c r="L183" i="14"/>
  <c r="Q183" i="14" s="1"/>
  <c r="V183" i="14" s="1"/>
  <c r="X183" i="14" s="1"/>
  <c r="L159" i="14"/>
  <c r="Q159" i="14" s="1"/>
  <c r="V159" i="14" s="1"/>
  <c r="L158" i="14"/>
  <c r="Q158" i="14" s="1"/>
  <c r="V158" i="14" s="1"/>
  <c r="X158" i="14" s="1"/>
  <c r="L137" i="14"/>
  <c r="Q137" i="14" s="1"/>
  <c r="V137" i="14" s="1"/>
  <c r="X137" i="14" s="1"/>
  <c r="L93" i="14"/>
  <c r="Q93" i="14" s="1"/>
  <c r="V93" i="14" s="1"/>
  <c r="X93" i="14" s="1"/>
  <c r="L92" i="14"/>
  <c r="Q92" i="14" s="1"/>
  <c r="V92" i="14" s="1"/>
  <c r="X92" i="14" s="1"/>
  <c r="L68" i="14"/>
  <c r="Q68" i="14" s="1"/>
  <c r="V68" i="14" s="1"/>
  <c r="X68" i="14" s="1"/>
  <c r="L28" i="14"/>
  <c r="Q28" i="14" s="1"/>
  <c r="V28" i="14" s="1"/>
  <c r="X28" i="14" s="1"/>
  <c r="L8" i="14"/>
  <c r="L205" i="14"/>
  <c r="L204" i="14"/>
  <c r="Q204" i="14" s="1"/>
  <c r="V204" i="14" s="1"/>
  <c r="L182" i="14"/>
  <c r="Q182" i="14" s="1"/>
  <c r="V182" i="14" s="1"/>
  <c r="X182" i="14" s="1"/>
  <c r="L181" i="14"/>
  <c r="L157" i="14"/>
  <c r="Q157" i="14" s="1"/>
  <c r="V157" i="14" s="1"/>
  <c r="X157" i="14" s="1"/>
  <c r="L136" i="14"/>
  <c r="Q136" i="14" s="1"/>
  <c r="V136" i="14" s="1"/>
  <c r="X136" i="14" s="1"/>
  <c r="L135" i="14"/>
  <c r="Q135" i="14" s="1"/>
  <c r="V135" i="14" s="1"/>
  <c r="X135" i="14" s="1"/>
  <c r="L91" i="14"/>
  <c r="Q91" i="14" s="1"/>
  <c r="V91" i="14" s="1"/>
  <c r="X91" i="14" s="1"/>
  <c r="L67" i="14"/>
  <c r="Q67" i="14" s="1"/>
  <c r="V67" i="14" s="1"/>
  <c r="X67" i="14" s="1"/>
  <c r="L50" i="14"/>
  <c r="Q50" i="14" s="1"/>
  <c r="V50" i="14" s="1"/>
  <c r="L49" i="14"/>
  <c r="Q49" i="14" s="1"/>
  <c r="V49" i="14" s="1"/>
  <c r="X49" i="14" s="1"/>
  <c r="L48" i="14"/>
  <c r="Q48" i="14" s="1"/>
  <c r="V48" i="14" s="1"/>
  <c r="L27" i="14"/>
  <c r="Q27" i="14" s="1"/>
  <c r="V27" i="14" s="1"/>
  <c r="X27" i="14" s="1"/>
  <c r="L180" i="14"/>
  <c r="Q180" i="14" s="1"/>
  <c r="V180" i="14" s="1"/>
  <c r="L179" i="14"/>
  <c r="Q179" i="14" s="1"/>
  <c r="V179" i="14" s="1"/>
  <c r="X179" i="14" s="1"/>
  <c r="L156" i="14"/>
  <c r="Q156" i="14" s="1"/>
  <c r="V156" i="14" s="1"/>
  <c r="X156" i="14" s="1"/>
  <c r="L134" i="14"/>
  <c r="L133" i="14"/>
  <c r="L114" i="14"/>
  <c r="Q114" i="14" s="1"/>
  <c r="V114" i="14" s="1"/>
  <c r="X114" i="14" s="1"/>
  <c r="L113" i="14"/>
  <c r="Q113" i="14" s="1"/>
  <c r="V113" i="14" s="1"/>
  <c r="X113" i="14" s="1"/>
  <c r="L112" i="14"/>
  <c r="Q112" i="14" s="1"/>
  <c r="V112" i="14" s="1"/>
  <c r="X112" i="14" s="1"/>
  <c r="L90" i="14"/>
  <c r="L47" i="14"/>
  <c r="Q47" i="14" s="1"/>
  <c r="V47" i="14" s="1"/>
  <c r="X47" i="14" s="1"/>
  <c r="L46" i="14"/>
  <c r="L26" i="14"/>
  <c r="Q26" i="14" s="1"/>
  <c r="V26" i="14" s="1"/>
  <c r="L203" i="14"/>
  <c r="L202" i="14"/>
  <c r="Q202" i="14" s="1"/>
  <c r="V202" i="14" s="1"/>
  <c r="X202" i="14" s="1"/>
  <c r="L178" i="14"/>
  <c r="Q178" i="14" s="1"/>
  <c r="V178" i="14" s="1"/>
  <c r="X178" i="14" s="1"/>
  <c r="L177" i="14"/>
  <c r="L155" i="14"/>
  <c r="Q155" i="14" s="1"/>
  <c r="V155" i="14" s="1"/>
  <c r="L132" i="14"/>
  <c r="L111" i="14"/>
  <c r="L110" i="14"/>
  <c r="Q110" i="14" s="1"/>
  <c r="V110" i="14" s="1"/>
  <c r="X110" i="14" s="1"/>
  <c r="L89" i="14"/>
  <c r="Q89" i="14" s="1"/>
  <c r="V89" i="14" s="1"/>
  <c r="X89" i="14" s="1"/>
  <c r="L45" i="14"/>
  <c r="L25" i="14"/>
  <c r="L201" i="14"/>
  <c r="Q201" i="14" s="1"/>
  <c r="V201" i="14" s="1"/>
  <c r="X201" i="14" s="1"/>
  <c r="L176" i="14"/>
  <c r="Q176" i="14" s="1"/>
  <c r="V176" i="14" s="1"/>
  <c r="X176" i="14" s="1"/>
  <c r="L154" i="14"/>
  <c r="Q154" i="14" s="1"/>
  <c r="V154" i="14" s="1"/>
  <c r="X154" i="14" s="1"/>
  <c r="L131" i="14"/>
  <c r="L109" i="14"/>
  <c r="Q109" i="14" s="1"/>
  <c r="V109" i="14" s="1"/>
  <c r="X109" i="14" s="1"/>
  <c r="L108" i="14"/>
  <c r="L88" i="14"/>
  <c r="Q88" i="14" s="1"/>
  <c r="V88" i="14" s="1"/>
  <c r="X88" i="14" s="1"/>
  <c r="L87" i="14"/>
  <c r="Q87" i="14" s="1"/>
  <c r="V87" i="14" s="1"/>
  <c r="L86" i="14"/>
  <c r="Q86" i="14" s="1"/>
  <c r="V86" i="14" s="1"/>
  <c r="X86" i="14" s="1"/>
  <c r="L85" i="14"/>
  <c r="Q85" i="14" s="1"/>
  <c r="V85" i="14" s="1"/>
  <c r="X85" i="14" s="1"/>
  <c r="L44" i="14"/>
  <c r="Q44" i="14" s="1"/>
  <c r="V44" i="14" s="1"/>
  <c r="X44" i="14" s="1"/>
  <c r="L24" i="14"/>
  <c r="Q24" i="14" s="1"/>
  <c r="V24" i="14" s="1"/>
  <c r="X24" i="14" s="1"/>
  <c r="L23" i="14"/>
  <c r="Q23" i="14" s="1"/>
  <c r="V23" i="14" s="1"/>
  <c r="L22" i="14"/>
  <c r="Q22" i="14" s="1"/>
  <c r="V22" i="14" s="1"/>
  <c r="X22" i="14" s="1"/>
  <c r="L21" i="14"/>
  <c r="L200" i="14"/>
  <c r="Q200" i="14" s="1"/>
  <c r="V200" i="14" s="1"/>
  <c r="X200" i="14" s="1"/>
  <c r="L199" i="14"/>
  <c r="L175" i="14"/>
  <c r="L174" i="14"/>
  <c r="Q174" i="14" s="1"/>
  <c r="V174" i="14" s="1"/>
  <c r="X174" i="14" s="1"/>
  <c r="L153" i="14"/>
  <c r="Q153" i="14" s="1"/>
  <c r="V153" i="14" s="1"/>
  <c r="X153" i="14" s="1"/>
  <c r="L130" i="14"/>
  <c r="Q130" i="14" s="1"/>
  <c r="V130" i="14" s="1"/>
  <c r="X130" i="14" s="1"/>
  <c r="L129" i="14"/>
  <c r="Q129" i="14" s="1"/>
  <c r="V129" i="14" s="1"/>
  <c r="X129" i="14" s="1"/>
  <c r="L128" i="14"/>
  <c r="L107" i="14"/>
  <c r="Q107" i="14" s="1"/>
  <c r="V107" i="14" s="1"/>
  <c r="X107" i="14" s="1"/>
  <c r="L84" i="14"/>
  <c r="Q84" i="14" s="1"/>
  <c r="V84" i="14" s="1"/>
  <c r="L83" i="14"/>
  <c r="Q83" i="14" s="1"/>
  <c r="V83" i="14" s="1"/>
  <c r="X83" i="14" s="1"/>
  <c r="L66" i="14"/>
  <c r="Q66" i="14" s="1"/>
  <c r="V66" i="14" s="1"/>
  <c r="X66" i="14" s="1"/>
  <c r="L65" i="14"/>
  <c r="L64" i="14"/>
  <c r="Q64" i="14" s="1"/>
  <c r="V64" i="14" s="1"/>
  <c r="X64" i="14" s="1"/>
  <c r="L43" i="14"/>
  <c r="Q43" i="14" s="1"/>
  <c r="V43" i="14" s="1"/>
  <c r="X43" i="14" s="1"/>
  <c r="L20" i="14"/>
  <c r="Q20" i="14" s="1"/>
  <c r="V20" i="14" s="1"/>
  <c r="X20" i="14" s="1"/>
  <c r="L19" i="14"/>
  <c r="Q19" i="14" s="1"/>
  <c r="V19" i="14" s="1"/>
  <c r="X19" i="14" s="1"/>
  <c r="L198" i="14"/>
  <c r="Q198" i="14" s="1"/>
  <c r="V198" i="14" s="1"/>
  <c r="X198" i="14" s="1"/>
  <c r="L197" i="14"/>
  <c r="Q197" i="14" s="1"/>
  <c r="V197" i="14" s="1"/>
  <c r="X197" i="14" s="1"/>
  <c r="L173" i="14"/>
  <c r="Q173" i="14" s="1"/>
  <c r="V173" i="14" s="1"/>
  <c r="X173" i="14" s="1"/>
  <c r="L172" i="14"/>
  <c r="L152" i="14"/>
  <c r="Q152" i="14" s="1"/>
  <c r="V152" i="14" s="1"/>
  <c r="X152" i="14" s="1"/>
  <c r="L151" i="14"/>
  <c r="L127" i="14"/>
  <c r="Q127" i="14" s="1"/>
  <c r="V127" i="14" s="1"/>
  <c r="X127" i="14" s="1"/>
  <c r="L126" i="14"/>
  <c r="Q126" i="14" s="1"/>
  <c r="V126" i="14" s="1"/>
  <c r="X126" i="14" s="1"/>
  <c r="L106" i="14"/>
  <c r="Q106" i="14" s="1"/>
  <c r="V106" i="14" s="1"/>
  <c r="X106" i="14" s="1"/>
  <c r="L63" i="14"/>
  <c r="Q63" i="14" s="1"/>
  <c r="V63" i="14" s="1"/>
  <c r="X63" i="14" s="1"/>
  <c r="L62" i="14"/>
  <c r="Q62" i="14" s="1"/>
  <c r="V62" i="14" s="1"/>
  <c r="X62" i="14" s="1"/>
  <c r="L42" i="14"/>
  <c r="L194" i="14"/>
  <c r="L193" i="14"/>
  <c r="Q193" i="14" s="1"/>
  <c r="V193" i="14" s="1"/>
  <c r="X193" i="14" s="1"/>
  <c r="L171" i="14"/>
  <c r="Q171" i="14" s="1"/>
  <c r="V171" i="14" s="1"/>
  <c r="X171" i="14" s="1"/>
  <c r="L148" i="14"/>
  <c r="L124" i="14"/>
  <c r="Q124" i="14" s="1"/>
  <c r="V124" i="14" s="1"/>
  <c r="X124" i="14" s="1"/>
  <c r="L104" i="14"/>
  <c r="Q104" i="14" s="1"/>
  <c r="V104" i="14" s="1"/>
  <c r="X104" i="14" s="1"/>
  <c r="L103" i="14"/>
  <c r="Q103" i="14" s="1"/>
  <c r="V103" i="14" s="1"/>
  <c r="X103" i="14" s="1"/>
  <c r="L82" i="14"/>
  <c r="Q82" i="14" s="1"/>
  <c r="V82" i="14" s="1"/>
  <c r="X82" i="14" s="1"/>
  <c r="L81" i="14"/>
  <c r="Q81" i="14" s="1"/>
  <c r="V81" i="14" s="1"/>
  <c r="X81" i="14" s="1"/>
  <c r="L80" i="14"/>
  <c r="Q80" i="14" s="1"/>
  <c r="V80" i="14" s="1"/>
  <c r="L60" i="14"/>
  <c r="Q60" i="14" s="1"/>
  <c r="V60" i="14" s="1"/>
  <c r="L40" i="14"/>
  <c r="Q40" i="14" s="1"/>
  <c r="V40" i="14" s="1"/>
  <c r="X40" i="14" s="1"/>
  <c r="L39" i="14"/>
  <c r="Q39" i="14" s="1"/>
  <c r="V39" i="14" s="1"/>
  <c r="L38" i="14"/>
  <c r="Q38" i="14" s="1"/>
  <c r="V38" i="14" s="1"/>
  <c r="X38" i="14" s="1"/>
  <c r="L37" i="14"/>
  <c r="Q37" i="14" s="1"/>
  <c r="V37" i="14" s="1"/>
  <c r="X37" i="14" s="1"/>
  <c r="L192" i="14"/>
  <c r="Q192" i="14" s="1"/>
  <c r="V192" i="14" s="1"/>
  <c r="X192" i="14" s="1"/>
  <c r="L170" i="14"/>
  <c r="Q170" i="14" s="1"/>
  <c r="V170" i="14" s="1"/>
  <c r="X170" i="14" s="1"/>
  <c r="L147" i="14"/>
  <c r="Q147" i="14" s="1"/>
  <c r="V147" i="14" s="1"/>
  <c r="X147" i="14" s="1"/>
  <c r="L123" i="14"/>
  <c r="Q123" i="14" s="1"/>
  <c r="V123" i="14" s="1"/>
  <c r="X123" i="14" s="1"/>
  <c r="L102" i="14"/>
  <c r="Q102" i="14" s="1"/>
  <c r="V102" i="14" s="1"/>
  <c r="L101" i="14"/>
  <c r="Q101" i="14" s="1"/>
  <c r="V101" i="14" s="1"/>
  <c r="X101" i="14" s="1"/>
  <c r="L79" i="14"/>
  <c r="Q79" i="14" s="1"/>
  <c r="V79" i="14" s="1"/>
  <c r="X79" i="14" s="1"/>
  <c r="L78" i="14"/>
  <c r="L59" i="14"/>
  <c r="L36" i="14"/>
  <c r="Q36" i="14" s="1"/>
  <c r="V36" i="14" s="1"/>
  <c r="X36" i="14" s="1"/>
  <c r="L35" i="14"/>
  <c r="L18" i="14"/>
  <c r="Q18" i="14" s="1"/>
  <c r="V18" i="14" s="1"/>
  <c r="X18" i="14" s="1"/>
  <c r="L17" i="14"/>
  <c r="L16" i="14"/>
  <c r="Q16" i="14" s="1"/>
  <c r="V16" i="14" s="1"/>
  <c r="L191" i="14"/>
  <c r="Q191" i="14" s="1"/>
  <c r="V191" i="14" s="1"/>
  <c r="X191" i="14" s="1"/>
  <c r="L190" i="14"/>
  <c r="Q190" i="14" s="1"/>
  <c r="V190" i="14" s="1"/>
  <c r="X190" i="14" s="1"/>
  <c r="L169" i="14"/>
  <c r="L146" i="14"/>
  <c r="L145" i="14"/>
  <c r="Q145" i="14" s="1"/>
  <c r="V145" i="14" s="1"/>
  <c r="X145" i="14" s="1"/>
  <c r="L144" i="14"/>
  <c r="Q144" i="14" s="1"/>
  <c r="V144" i="14" s="1"/>
  <c r="X144" i="14" s="1"/>
  <c r="L122" i="14"/>
  <c r="Q122" i="14" s="1"/>
  <c r="V122" i="14" s="1"/>
  <c r="X122" i="14" s="1"/>
  <c r="L100" i="14"/>
  <c r="Q100" i="14" s="1"/>
  <c r="V100" i="14" s="1"/>
  <c r="X100" i="14" s="1"/>
  <c r="L77" i="14"/>
  <c r="Q77" i="14" s="1"/>
  <c r="V77" i="14" s="1"/>
  <c r="L58" i="14"/>
  <c r="Q58" i="14" s="1"/>
  <c r="V58" i="14" s="1"/>
  <c r="X58" i="14" s="1"/>
  <c r="L15" i="14"/>
  <c r="Q15" i="14" s="1"/>
  <c r="V15" i="14" s="1"/>
  <c r="X15" i="14" s="1"/>
  <c r="L14" i="14"/>
  <c r="Q14" i="14" s="1"/>
  <c r="V14" i="14" s="1"/>
  <c r="X14" i="14" s="1"/>
  <c r="L189" i="14"/>
  <c r="Q189" i="14" s="1"/>
  <c r="V189" i="14" s="1"/>
  <c r="X189" i="14" s="1"/>
  <c r="L188" i="14"/>
  <c r="Q188" i="14" s="1"/>
  <c r="V188" i="14" s="1"/>
  <c r="X188" i="14" s="1"/>
  <c r="L168" i="14"/>
  <c r="L167" i="14"/>
  <c r="Q167" i="14" s="1"/>
  <c r="V167" i="14" s="1"/>
  <c r="L143" i="14"/>
  <c r="L142" i="14"/>
  <c r="Q142" i="14" s="1"/>
  <c r="V142" i="14" s="1"/>
  <c r="L121" i="14"/>
  <c r="L99" i="14"/>
  <c r="Q99" i="14" s="1"/>
  <c r="V99" i="14" s="1"/>
  <c r="X99" i="14" s="1"/>
  <c r="L76" i="14"/>
  <c r="Q76" i="14" s="1"/>
  <c r="V76" i="14" s="1"/>
  <c r="L57" i="14"/>
  <c r="Q57" i="14" s="1"/>
  <c r="V57" i="14" s="1"/>
  <c r="X57" i="14" s="1"/>
  <c r="L13" i="14"/>
  <c r="Q13" i="14" s="1"/>
  <c r="V13" i="14" s="1"/>
  <c r="X13" i="14" s="1"/>
  <c r="L166" i="14"/>
  <c r="Q166" i="14" s="1"/>
  <c r="V166" i="14" s="1"/>
  <c r="L165" i="14"/>
  <c r="Q165" i="14" s="1"/>
  <c r="V165" i="14" s="1"/>
  <c r="X165" i="14" s="1"/>
  <c r="L141" i="14"/>
  <c r="Q141" i="14" s="1"/>
  <c r="V141" i="14" s="1"/>
  <c r="X141" i="14" s="1"/>
  <c r="L120" i="14"/>
  <c r="Q120" i="14" s="1"/>
  <c r="V120" i="14" s="1"/>
  <c r="X120" i="14" s="1"/>
  <c r="L119" i="14"/>
  <c r="Q119" i="14" s="1"/>
  <c r="V119" i="14" s="1"/>
  <c r="L75" i="14"/>
  <c r="Q75" i="14" s="1"/>
  <c r="V75" i="14" s="1"/>
  <c r="X75" i="14" s="1"/>
  <c r="L56" i="14"/>
  <c r="Q56" i="14" s="1"/>
  <c r="V56" i="14" s="1"/>
  <c r="X56" i="14" s="1"/>
  <c r="L55" i="14"/>
  <c r="L54" i="14"/>
  <c r="Q54" i="14" s="1"/>
  <c r="V54" i="14" s="1"/>
  <c r="X54" i="14" s="1"/>
  <c r="L53" i="14"/>
  <c r="Q53" i="14" s="1"/>
  <c r="V53" i="14" s="1"/>
  <c r="X53" i="14" s="1"/>
  <c r="L12" i="14"/>
  <c r="L150" i="14"/>
  <c r="Q150" i="14" s="1"/>
  <c r="V150" i="14" s="1"/>
  <c r="L149" i="14"/>
  <c r="Q149" i="14" s="1"/>
  <c r="V149" i="14" s="1"/>
  <c r="X149" i="14" s="1"/>
  <c r="L125" i="14"/>
  <c r="Q125" i="14" s="1"/>
  <c r="V125" i="14" s="1"/>
  <c r="L105" i="14"/>
  <c r="Q105" i="14" s="1"/>
  <c r="V105" i="14" s="1"/>
  <c r="X105" i="14" s="1"/>
  <c r="L61" i="14"/>
  <c r="L41" i="14"/>
  <c r="Q41" i="14" s="1"/>
  <c r="V41" i="14" s="1"/>
  <c r="X41" i="14" s="1"/>
  <c r="L196" i="14"/>
  <c r="Q196" i="14" s="1"/>
  <c r="V196" i="14" s="1"/>
  <c r="X196" i="14" s="1"/>
  <c r="L195" i="14"/>
  <c r="L194" i="12"/>
  <c r="Q194" i="12" s="1"/>
  <c r="V194" i="12" s="1"/>
  <c r="X194" i="12" s="1"/>
  <c r="L193" i="12"/>
  <c r="Q193" i="12" s="1"/>
  <c r="V193" i="12" s="1"/>
  <c r="X193" i="12" s="1"/>
  <c r="L192" i="12"/>
  <c r="Q192" i="12" s="1"/>
  <c r="V192" i="12" s="1"/>
  <c r="X192" i="12" s="1"/>
  <c r="L169" i="12"/>
  <c r="L123" i="12"/>
  <c r="Q123" i="12" s="1"/>
  <c r="V123" i="12" s="1"/>
  <c r="X123" i="12" s="1"/>
  <c r="L100" i="12"/>
  <c r="L99" i="12"/>
  <c r="L79" i="12"/>
  <c r="Q79" i="12" s="1"/>
  <c r="V79" i="12" s="1"/>
  <c r="X79" i="12" s="1"/>
  <c r="L78" i="12"/>
  <c r="Q78" i="12" s="1"/>
  <c r="V78" i="12" s="1"/>
  <c r="X78" i="12" s="1"/>
  <c r="L77" i="12"/>
  <c r="Q77" i="12" s="1"/>
  <c r="V77" i="12" s="1"/>
  <c r="X77" i="12" s="1"/>
  <c r="L76" i="12"/>
  <c r="Q76" i="12" s="1"/>
  <c r="V76" i="12" s="1"/>
  <c r="X76" i="12" s="1"/>
  <c r="L54" i="12"/>
  <c r="Q54" i="12" s="1"/>
  <c r="V54" i="12" s="1"/>
  <c r="L53" i="12"/>
  <c r="Q53" i="12" s="1"/>
  <c r="V53" i="12" s="1"/>
  <c r="L31" i="12"/>
  <c r="L30" i="12"/>
  <c r="L29" i="12"/>
  <c r="Q29" i="12" s="1"/>
  <c r="V29" i="12" s="1"/>
  <c r="X29" i="12" s="1"/>
  <c r="L28" i="12"/>
  <c r="L7" i="12"/>
  <c r="L203" i="12"/>
  <c r="L181" i="12"/>
  <c r="Q181" i="12" s="1"/>
  <c r="V181" i="12" s="1"/>
  <c r="X181" i="12" s="1"/>
  <c r="L162" i="12"/>
  <c r="Q162" i="12" s="1"/>
  <c r="V162" i="12" s="1"/>
  <c r="X162" i="12" s="1"/>
  <c r="L161" i="12"/>
  <c r="Q161" i="12" s="1"/>
  <c r="V161" i="12" s="1"/>
  <c r="X161" i="12" s="1"/>
  <c r="L160" i="12"/>
  <c r="Q160" i="12" s="1"/>
  <c r="V160" i="12" s="1"/>
  <c r="X160" i="12" s="1"/>
  <c r="L137" i="12"/>
  <c r="Q137" i="12" s="1"/>
  <c r="V137" i="12" s="1"/>
  <c r="X137" i="12" s="1"/>
  <c r="L90" i="12"/>
  <c r="Q90" i="12" s="1"/>
  <c r="V90" i="12" s="1"/>
  <c r="L42" i="12"/>
  <c r="Q42" i="12" s="1"/>
  <c r="V42" i="12" s="1"/>
  <c r="X42" i="12" s="1"/>
  <c r="L22" i="12"/>
  <c r="Q22" i="12" s="1"/>
  <c r="V22" i="12" s="1"/>
  <c r="X22" i="12" s="1"/>
  <c r="L21" i="12"/>
  <c r="Q21" i="12" s="1"/>
  <c r="V21" i="12" s="1"/>
  <c r="X21" i="12" s="1"/>
  <c r="L201" i="12"/>
  <c r="L155" i="12"/>
  <c r="L134" i="12"/>
  <c r="Q134" i="12" s="1"/>
  <c r="V134" i="12" s="1"/>
  <c r="X134" i="12" s="1"/>
  <c r="L111" i="12"/>
  <c r="L110" i="12"/>
  <c r="Q110" i="12" s="1"/>
  <c r="V110" i="12" s="1"/>
  <c r="X110" i="12" s="1"/>
  <c r="L109" i="12"/>
  <c r="Q109" i="12" s="1"/>
  <c r="V109" i="12" s="1"/>
  <c r="X109" i="12" s="1"/>
  <c r="L108" i="12"/>
  <c r="L88" i="12"/>
  <c r="Q88" i="12" s="1"/>
  <c r="V88" i="12" s="1"/>
  <c r="X88" i="12" s="1"/>
  <c r="L87" i="12"/>
  <c r="Q87" i="12" s="1"/>
  <c r="V87" i="12" s="1"/>
  <c r="X87" i="12" s="1"/>
  <c r="L66" i="12"/>
  <c r="Q66" i="12" s="1"/>
  <c r="V66" i="12" s="1"/>
  <c r="X66" i="12" s="1"/>
  <c r="L65" i="12"/>
  <c r="L40" i="12"/>
  <c r="Q40" i="12" s="1"/>
  <c r="V40" i="12" s="1"/>
  <c r="X40" i="12" s="1"/>
  <c r="L39" i="12"/>
  <c r="L200" i="12"/>
  <c r="Q200" i="12" s="1"/>
  <c r="V200" i="12" s="1"/>
  <c r="L199" i="12"/>
  <c r="L154" i="12"/>
  <c r="Q154" i="12" s="1"/>
  <c r="V154" i="12" s="1"/>
  <c r="X154" i="12" s="1"/>
  <c r="L133" i="12"/>
  <c r="Q133" i="12" s="1"/>
  <c r="V133" i="12" s="1"/>
  <c r="X133" i="12" s="1"/>
  <c r="L107" i="12"/>
  <c r="Q107" i="12" s="1"/>
  <c r="V107" i="12" s="1"/>
  <c r="X107" i="12" s="1"/>
  <c r="L86" i="12"/>
  <c r="Q86" i="12" s="1"/>
  <c r="V86" i="12" s="1"/>
  <c r="X86" i="12" s="1"/>
  <c r="L85" i="12"/>
  <c r="Q85" i="12" s="1"/>
  <c r="V85" i="12" s="1"/>
  <c r="X85" i="12" s="1"/>
  <c r="L64" i="12"/>
  <c r="Q64" i="12" s="1"/>
  <c r="V64" i="12" s="1"/>
  <c r="X64" i="12" s="1"/>
  <c r="L38" i="12"/>
  <c r="Q38" i="12" s="1"/>
  <c r="V38" i="12" s="1"/>
  <c r="X38" i="12" s="1"/>
  <c r="L37" i="12"/>
  <c r="L198" i="12"/>
  <c r="Q198" i="12" s="1"/>
  <c r="V198" i="12" s="1"/>
  <c r="X198" i="12" s="1"/>
  <c r="L178" i="12"/>
  <c r="Q178" i="12" s="1"/>
  <c r="V178" i="12" s="1"/>
  <c r="X178" i="12" s="1"/>
  <c r="L177" i="12"/>
  <c r="Q177" i="12" s="1"/>
  <c r="V177" i="12" s="1"/>
  <c r="X177" i="12" s="1"/>
  <c r="L176" i="12"/>
  <c r="Q176" i="12" s="1"/>
  <c r="V176" i="12" s="1"/>
  <c r="X176" i="12" s="1"/>
  <c r="L153" i="12"/>
  <c r="Q153" i="12" s="1"/>
  <c r="V153" i="12" s="1"/>
  <c r="X153" i="12" s="1"/>
  <c r="L132" i="12"/>
  <c r="Q132" i="12" s="1"/>
  <c r="V132" i="12" s="1"/>
  <c r="L131" i="12"/>
  <c r="Q131" i="12" s="1"/>
  <c r="V131" i="12" s="1"/>
  <c r="X131" i="12" s="1"/>
  <c r="L106" i="12"/>
  <c r="L84" i="12"/>
  <c r="Q84" i="12" s="1"/>
  <c r="V84" i="12" s="1"/>
  <c r="X84" i="12" s="1"/>
  <c r="L83" i="12"/>
  <c r="L63" i="12"/>
  <c r="Q63" i="12" s="1"/>
  <c r="V63" i="12" s="1"/>
  <c r="L62" i="12"/>
  <c r="Q62" i="12" s="1"/>
  <c r="V62" i="12" s="1"/>
  <c r="X62" i="12" s="1"/>
  <c r="L61" i="12"/>
  <c r="L60" i="12"/>
  <c r="Q60" i="12" s="1"/>
  <c r="V60" i="12" s="1"/>
  <c r="X60" i="12" s="1"/>
  <c r="L36" i="12"/>
  <c r="Q36" i="12" s="1"/>
  <c r="V36" i="12" s="1"/>
  <c r="X36" i="12" s="1"/>
  <c r="L35" i="12"/>
  <c r="Q35" i="12" s="1"/>
  <c r="V35" i="12" s="1"/>
  <c r="X35" i="12" s="1"/>
  <c r="L18" i="12"/>
  <c r="Q18" i="12" s="1"/>
  <c r="V18" i="12" s="1"/>
  <c r="L17" i="12"/>
  <c r="Q17" i="12" s="1"/>
  <c r="V17" i="12" s="1"/>
  <c r="X17" i="12" s="1"/>
  <c r="L171" i="12"/>
  <c r="Q171" i="12" s="1"/>
  <c r="V171" i="12" s="1"/>
  <c r="L149" i="12"/>
  <c r="L130" i="12"/>
  <c r="Q130" i="12" s="1"/>
  <c r="V130" i="12" s="1"/>
  <c r="L129" i="12"/>
  <c r="Q129" i="12" s="1"/>
  <c r="V129" i="12" s="1"/>
  <c r="X129" i="12" s="1"/>
  <c r="L128" i="12"/>
  <c r="Q128" i="12" s="1"/>
  <c r="V128" i="12" s="1"/>
  <c r="X128" i="12" s="1"/>
  <c r="L82" i="12"/>
  <c r="Q82" i="12" s="1"/>
  <c r="V82" i="12" s="1"/>
  <c r="X82" i="12" s="1"/>
  <c r="L81" i="12"/>
  <c r="Q81" i="12" s="1"/>
  <c r="V81" i="12" s="1"/>
  <c r="X81" i="12" s="1"/>
  <c r="L57" i="12"/>
  <c r="Q57" i="12" s="1"/>
  <c r="V57" i="12" s="1"/>
  <c r="X57" i="12" s="1"/>
  <c r="L34" i="12"/>
  <c r="Q34" i="12" s="1"/>
  <c r="V34" i="12" s="1"/>
  <c r="X34" i="12" s="1"/>
  <c r="L33" i="12"/>
  <c r="Q33" i="12" s="1"/>
  <c r="V33" i="12" s="1"/>
  <c r="L11" i="12"/>
  <c r="Q11" i="12" s="1"/>
  <c r="V11" i="12" s="1"/>
  <c r="X11" i="12" s="1"/>
  <c r="L173" i="12"/>
  <c r="Q173" i="12" s="1"/>
  <c r="V173" i="12" s="1"/>
  <c r="X173" i="12" s="1"/>
  <c r="L172" i="12"/>
  <c r="L152" i="12"/>
  <c r="L151" i="12"/>
  <c r="Q151" i="12" s="1"/>
  <c r="V151" i="12" s="1"/>
  <c r="X151" i="12" s="1"/>
  <c r="L170" i="12"/>
  <c r="Q170" i="12" s="1"/>
  <c r="V170" i="12" s="1"/>
  <c r="X170" i="12" s="1"/>
  <c r="L168" i="12"/>
  <c r="Q168" i="12" s="1"/>
  <c r="V168" i="12" s="1"/>
  <c r="L167" i="12"/>
  <c r="Q167" i="12" s="1"/>
  <c r="V167" i="12" s="1"/>
  <c r="X167" i="12" s="1"/>
  <c r="L159" i="12"/>
  <c r="Q159" i="12" s="1"/>
  <c r="V159" i="12" s="1"/>
  <c r="L158" i="12"/>
  <c r="Q158" i="12" s="1"/>
  <c r="V158" i="12" s="1"/>
  <c r="X158" i="12" s="1"/>
  <c r="L157" i="12"/>
  <c r="Q157" i="12" s="1"/>
  <c r="V157" i="12" s="1"/>
  <c r="X157" i="12" s="1"/>
  <c r="L156" i="12"/>
  <c r="L150" i="12"/>
  <c r="Q150" i="12" s="1"/>
  <c r="V150" i="12" s="1"/>
  <c r="L148" i="12"/>
  <c r="Q148" i="12" s="1"/>
  <c r="V148" i="12" s="1"/>
  <c r="X148" i="12" s="1"/>
  <c r="L147" i="12"/>
  <c r="Q147" i="12" s="1"/>
  <c r="V147" i="12" s="1"/>
  <c r="X147" i="12" s="1"/>
  <c r="L166" i="12"/>
  <c r="Q166" i="12" s="1"/>
  <c r="V166" i="12" s="1"/>
  <c r="X166" i="12" s="1"/>
  <c r="L165" i="12"/>
  <c r="Q165" i="12" s="1"/>
  <c r="V165" i="12" s="1"/>
  <c r="X165" i="12" s="1"/>
  <c r="L164" i="12"/>
  <c r="Q164" i="12" s="1"/>
  <c r="V164" i="12" s="1"/>
  <c r="X164" i="12" s="1"/>
  <c r="L163" i="12"/>
  <c r="L27" i="12"/>
  <c r="Q27" i="12" s="1"/>
  <c r="V27" i="12" s="1"/>
  <c r="X27" i="12" s="1"/>
  <c r="L146" i="12"/>
  <c r="Q146" i="12" s="1"/>
  <c r="V146" i="12" s="1"/>
  <c r="L145" i="12"/>
  <c r="Q145" i="12" s="1"/>
  <c r="V145" i="12" s="1"/>
  <c r="X145" i="12" s="1"/>
  <c r="L144" i="12"/>
  <c r="Q144" i="12" s="1"/>
  <c r="V144" i="12" s="1"/>
  <c r="L143" i="12"/>
  <c r="Q143" i="12" s="1"/>
  <c r="V143" i="12" s="1"/>
  <c r="L142" i="12"/>
  <c r="Q142" i="12" s="1"/>
  <c r="V142" i="12" s="1"/>
  <c r="X142" i="12" s="1"/>
  <c r="L141" i="12"/>
  <c r="Q141" i="12" s="1"/>
  <c r="V141" i="12" s="1"/>
  <c r="X141" i="12" s="1"/>
  <c r="L140" i="12"/>
  <c r="L139" i="12"/>
  <c r="Q139" i="12" s="1"/>
  <c r="V139" i="12" s="1"/>
  <c r="X139" i="12" s="1"/>
  <c r="L52" i="12"/>
  <c r="Q52" i="12" s="1"/>
  <c r="V52" i="12" s="1"/>
  <c r="X52" i="12" s="1"/>
  <c r="L51" i="12"/>
  <c r="L26" i="12"/>
  <c r="Q26" i="12" s="1"/>
  <c r="V26" i="12" s="1"/>
  <c r="X26" i="12" s="1"/>
  <c r="L138" i="12"/>
  <c r="Q138" i="12" s="1"/>
  <c r="V138" i="12" s="1"/>
  <c r="X138" i="12" s="1"/>
  <c r="L127" i="12"/>
  <c r="Q127" i="12" s="1"/>
  <c r="V127" i="12" s="1"/>
  <c r="X127" i="12" s="1"/>
  <c r="L126" i="12"/>
  <c r="Q126" i="12" s="1"/>
  <c r="V126" i="12" s="1"/>
  <c r="X126" i="12" s="1"/>
  <c r="L125" i="12"/>
  <c r="L124" i="12"/>
  <c r="Q124" i="12" s="1"/>
  <c r="V124" i="12" s="1"/>
  <c r="X124" i="12" s="1"/>
  <c r="L122" i="12"/>
  <c r="Q122" i="12" s="1"/>
  <c r="V122" i="12" s="1"/>
  <c r="X122" i="12" s="1"/>
  <c r="L25" i="12"/>
  <c r="Q25" i="12" s="1"/>
  <c r="V25" i="12" s="1"/>
  <c r="X25" i="12" s="1"/>
  <c r="L24" i="12"/>
  <c r="Q24" i="12" s="1"/>
  <c r="V24" i="12" s="1"/>
  <c r="X24" i="12" s="1"/>
  <c r="L23" i="12"/>
  <c r="Q23" i="12" s="1"/>
  <c r="V23" i="12" s="1"/>
  <c r="X23" i="12" s="1"/>
  <c r="L20" i="12"/>
  <c r="Q20" i="12" s="1"/>
  <c r="V20" i="12" s="1"/>
  <c r="X20" i="12" s="1"/>
  <c r="L136" i="12"/>
  <c r="Q136" i="12" s="1"/>
  <c r="V136" i="12" s="1"/>
  <c r="X136" i="12" s="1"/>
  <c r="L135" i="12"/>
  <c r="L121" i="12"/>
  <c r="Q121" i="12" s="1"/>
  <c r="V121" i="12" s="1"/>
  <c r="X121" i="12" s="1"/>
  <c r="L120" i="12"/>
  <c r="L119" i="12"/>
  <c r="L105" i="12"/>
  <c r="Q105" i="12" s="1"/>
  <c r="V105" i="12" s="1"/>
  <c r="X105" i="12" s="1"/>
  <c r="L75" i="12"/>
  <c r="Q75" i="12" s="1"/>
  <c r="V75" i="12" s="1"/>
  <c r="X75" i="12" s="1"/>
  <c r="L59" i="12"/>
  <c r="Q59" i="12" s="1"/>
  <c r="V59" i="12" s="1"/>
  <c r="X59" i="12" s="1"/>
  <c r="L56" i="12"/>
  <c r="Q56" i="12" s="1"/>
  <c r="V56" i="12" s="1"/>
  <c r="X56" i="12" s="1"/>
  <c r="L55" i="12"/>
  <c r="L50" i="12"/>
  <c r="Q50" i="12" s="1"/>
  <c r="V50" i="12" s="1"/>
  <c r="X50" i="12" s="1"/>
  <c r="L49" i="12"/>
  <c r="Q49" i="12" s="1"/>
  <c r="V49" i="12" s="1"/>
  <c r="L48" i="12"/>
  <c r="L47" i="12"/>
  <c r="Q47" i="12" s="1"/>
  <c r="V47" i="12" s="1"/>
  <c r="X47" i="12" s="1"/>
  <c r="L46" i="12"/>
  <c r="L118" i="12"/>
  <c r="Q118" i="12" s="1"/>
  <c r="V118" i="12" s="1"/>
  <c r="L117" i="12"/>
  <c r="Q117" i="12" s="1"/>
  <c r="V117" i="12" s="1"/>
  <c r="X117" i="12" s="1"/>
  <c r="L116" i="12"/>
  <c r="Q116" i="12" s="1"/>
  <c r="V116" i="12" s="1"/>
  <c r="X116" i="12" s="1"/>
  <c r="L115" i="12"/>
  <c r="Q115" i="12" s="1"/>
  <c r="V115" i="12" s="1"/>
  <c r="L104" i="12"/>
  <c r="L103" i="12"/>
  <c r="Q103" i="12" s="1"/>
  <c r="V103" i="12" s="1"/>
  <c r="X103" i="12" s="1"/>
  <c r="L74" i="12"/>
  <c r="Q74" i="12" s="1"/>
  <c r="V74" i="12" s="1"/>
  <c r="L73" i="12"/>
  <c r="Q73" i="12" s="1"/>
  <c r="V73" i="12" s="1"/>
  <c r="X73" i="12" s="1"/>
  <c r="L58" i="12"/>
  <c r="Q58" i="12" s="1"/>
  <c r="V58" i="12" s="1"/>
  <c r="X58" i="12" s="1"/>
  <c r="L43" i="12"/>
  <c r="L15" i="12"/>
  <c r="Q15" i="12" s="1"/>
  <c r="V15" i="12" s="1"/>
  <c r="X15" i="12" s="1"/>
  <c r="L14" i="12"/>
  <c r="Q14" i="12" s="1"/>
  <c r="V14" i="12" s="1"/>
  <c r="X14" i="12" s="1"/>
  <c r="L13" i="12"/>
  <c r="Q13" i="12" s="1"/>
  <c r="V13" i="12" s="1"/>
  <c r="X13" i="12" s="1"/>
  <c r="L12" i="12"/>
  <c r="L102" i="12"/>
  <c r="Q102" i="12" s="1"/>
  <c r="V102" i="12" s="1"/>
  <c r="X102" i="12" s="1"/>
  <c r="L101" i="12"/>
  <c r="L98" i="12"/>
  <c r="Q98" i="12" s="1"/>
  <c r="V98" i="12" s="1"/>
  <c r="L97" i="12"/>
  <c r="Q97" i="12" s="1"/>
  <c r="V97" i="12" s="1"/>
  <c r="X97" i="12" s="1"/>
  <c r="L96" i="12"/>
  <c r="Q96" i="12" s="1"/>
  <c r="V96" i="12" s="1"/>
  <c r="X96" i="12" s="1"/>
  <c r="L72" i="12"/>
  <c r="L71" i="12"/>
  <c r="Q71" i="12" s="1"/>
  <c r="V71" i="12" s="1"/>
  <c r="X71" i="12" s="1"/>
  <c r="L70" i="12"/>
  <c r="L69" i="12"/>
  <c r="Q69" i="12" s="1"/>
  <c r="V69" i="12" s="1"/>
  <c r="X69" i="12" s="1"/>
  <c r="L41" i="12"/>
  <c r="Q41" i="12" s="1"/>
  <c r="V41" i="12" s="1"/>
  <c r="X41" i="12" s="1"/>
  <c r="L10" i="12"/>
  <c r="Q10" i="12" s="1"/>
  <c r="V10" i="12" s="1"/>
  <c r="L95" i="12"/>
  <c r="L94" i="12"/>
  <c r="Q94" i="12" s="1"/>
  <c r="V94" i="12" s="1"/>
  <c r="X94" i="12" s="1"/>
  <c r="L93" i="12"/>
  <c r="Q93" i="12" s="1"/>
  <c r="V93" i="12" s="1"/>
  <c r="X93" i="12" s="1"/>
  <c r="L92" i="12"/>
  <c r="Q92" i="12" s="1"/>
  <c r="V92" i="12" s="1"/>
  <c r="X92" i="12" s="1"/>
  <c r="L80" i="12"/>
  <c r="Q80" i="12" s="1"/>
  <c r="V80" i="12" s="1"/>
  <c r="X80" i="12" s="1"/>
  <c r="L68" i="12"/>
  <c r="Q68" i="12" s="1"/>
  <c r="V68" i="12" s="1"/>
  <c r="X68" i="12" s="1"/>
  <c r="L67" i="12"/>
  <c r="L114" i="12"/>
  <c r="Q114" i="12" s="1"/>
  <c r="V114" i="12" s="1"/>
  <c r="X114" i="12" s="1"/>
  <c r="L113" i="12"/>
  <c r="Q113" i="12" s="1"/>
  <c r="V113" i="12" s="1"/>
  <c r="X113" i="12" s="1"/>
  <c r="L112" i="12"/>
  <c r="Q112" i="12" s="1"/>
  <c r="V112" i="12" s="1"/>
  <c r="X112" i="12" s="1"/>
  <c r="L91" i="12"/>
  <c r="Q91" i="12" s="1"/>
  <c r="V91" i="12" s="1"/>
  <c r="L9" i="12"/>
  <c r="L89" i="12"/>
  <c r="Q89" i="12" s="1"/>
  <c r="V89" i="12" s="1"/>
  <c r="X89" i="12" s="1"/>
  <c r="L8" i="12"/>
  <c r="L197" i="12"/>
  <c r="Q197" i="12" s="1"/>
  <c r="V197" i="12" s="1"/>
  <c r="L191" i="12"/>
  <c r="Q191" i="12" s="1"/>
  <c r="V191" i="12" s="1"/>
  <c r="X191" i="12" s="1"/>
  <c r="L190" i="12"/>
  <c r="L189" i="12"/>
  <c r="Q189" i="12" s="1"/>
  <c r="V189" i="12" s="1"/>
  <c r="L188" i="12"/>
  <c r="L205" i="12"/>
  <c r="Q205" i="12" s="1"/>
  <c r="V205" i="12" s="1"/>
  <c r="X205" i="12" s="1"/>
  <c r="L204" i="12"/>
  <c r="L202" i="12"/>
  <c r="Q202" i="12" s="1"/>
  <c r="V202" i="12" s="1"/>
  <c r="X202" i="12" s="1"/>
  <c r="L196" i="12"/>
  <c r="Q196" i="12" s="1"/>
  <c r="V196" i="12" s="1"/>
  <c r="X196" i="12" s="1"/>
  <c r="L195" i="12"/>
  <c r="Q195" i="12" s="1"/>
  <c r="V195" i="12" s="1"/>
  <c r="X195" i="12" s="1"/>
  <c r="L187" i="12"/>
  <c r="L186" i="12"/>
  <c r="L185" i="12"/>
  <c r="Q185" i="12" s="1"/>
  <c r="V185" i="12" s="1"/>
  <c r="X185" i="12" s="1"/>
  <c r="L184" i="12"/>
  <c r="Q184" i="12" s="1"/>
  <c r="V184" i="12" s="1"/>
  <c r="L183" i="12"/>
  <c r="Q183" i="12" s="1"/>
  <c r="V183" i="12" s="1"/>
  <c r="L180" i="12"/>
  <c r="Q180" i="12" s="1"/>
  <c r="V180" i="12" s="1"/>
  <c r="X180" i="12" s="1"/>
  <c r="L179" i="12"/>
  <c r="L182" i="12"/>
  <c r="Q182" i="12" s="1"/>
  <c r="V182" i="12" s="1"/>
  <c r="X182" i="12" s="1"/>
  <c r="L16" i="12"/>
  <c r="Q16" i="12" s="1"/>
  <c r="V16" i="12" s="1"/>
  <c r="X16" i="12" s="1"/>
  <c r="L45" i="12"/>
  <c r="Q45" i="12" s="1"/>
  <c r="V45" i="12" s="1"/>
  <c r="L44" i="12"/>
  <c r="L19" i="12"/>
  <c r="Q19" i="12" s="1"/>
  <c r="V19" i="12" s="1"/>
  <c r="X19" i="12" s="1"/>
  <c r="L6" i="12"/>
  <c r="L32" i="12"/>
  <c r="L175" i="12"/>
  <c r="Q175" i="12" s="1"/>
  <c r="V175" i="12" s="1"/>
  <c r="X175" i="12" s="1"/>
  <c r="L174" i="12"/>
  <c r="Q174" i="12" s="1"/>
  <c r="V174" i="12" s="1"/>
  <c r="X174" i="12" s="1"/>
  <c r="L187" i="10"/>
  <c r="Q187" i="10" s="1"/>
  <c r="V187" i="10" s="1"/>
  <c r="X187" i="10" s="1"/>
  <c r="L168" i="10"/>
  <c r="L167" i="10"/>
  <c r="Q167" i="10" s="1"/>
  <c r="V167" i="10" s="1"/>
  <c r="X167" i="10" s="1"/>
  <c r="L149" i="10"/>
  <c r="L132" i="10"/>
  <c r="Q132" i="10" s="1"/>
  <c r="V132" i="10" s="1"/>
  <c r="X132" i="10" s="1"/>
  <c r="L114" i="10"/>
  <c r="L113" i="10"/>
  <c r="Q113" i="10" s="1"/>
  <c r="V113" i="10" s="1"/>
  <c r="X113" i="10" s="1"/>
  <c r="L112" i="10"/>
  <c r="L111" i="10"/>
  <c r="Q111" i="10" s="1"/>
  <c r="V111" i="10" s="1"/>
  <c r="X111" i="10" s="1"/>
  <c r="L93" i="10"/>
  <c r="L58" i="10"/>
  <c r="Q58" i="10" s="1"/>
  <c r="V58" i="10" s="1"/>
  <c r="X58" i="10" s="1"/>
  <c r="L37" i="10"/>
  <c r="L13" i="10"/>
  <c r="L184" i="10"/>
  <c r="Q184" i="10" s="1"/>
  <c r="V184" i="10" s="1"/>
  <c r="L183" i="10"/>
  <c r="Q183" i="10" s="1"/>
  <c r="V183" i="10" s="1"/>
  <c r="X183" i="10" s="1"/>
  <c r="L165" i="10"/>
  <c r="Q165" i="10" s="1"/>
  <c r="V165" i="10" s="1"/>
  <c r="L164" i="10"/>
  <c r="Q164" i="10" s="1"/>
  <c r="V164" i="10" s="1"/>
  <c r="L146" i="10"/>
  <c r="Q146" i="10" s="1"/>
  <c r="V146" i="10" s="1"/>
  <c r="X146" i="10" s="1"/>
  <c r="L145" i="10"/>
  <c r="Q145" i="10" s="1"/>
  <c r="V145" i="10" s="1"/>
  <c r="X145" i="10" s="1"/>
  <c r="L126" i="10"/>
  <c r="Q126" i="10" s="1"/>
  <c r="V126" i="10" s="1"/>
  <c r="X126" i="10" s="1"/>
  <c r="L108" i="10"/>
  <c r="L91" i="10"/>
  <c r="L73" i="10"/>
  <c r="Q73" i="10" s="1"/>
  <c r="V73" i="10" s="1"/>
  <c r="X73" i="10" s="1"/>
  <c r="L30" i="10"/>
  <c r="Q30" i="10" s="1"/>
  <c r="V30" i="10" s="1"/>
  <c r="X30" i="10" s="1"/>
  <c r="L11" i="10"/>
  <c r="L200" i="10"/>
  <c r="Q200" i="10" s="1"/>
  <c r="V200" i="10" s="1"/>
  <c r="X200" i="10" s="1"/>
  <c r="L199" i="10"/>
  <c r="L179" i="10"/>
  <c r="L157" i="10"/>
  <c r="L140" i="10"/>
  <c r="L123" i="10"/>
  <c r="Q123" i="10" s="1"/>
  <c r="V123" i="10" s="1"/>
  <c r="X123" i="10" s="1"/>
  <c r="L105" i="10"/>
  <c r="Q105" i="10" s="1"/>
  <c r="V105" i="10" s="1"/>
  <c r="L69" i="10"/>
  <c r="Q69" i="10" s="1"/>
  <c r="V69" i="10" s="1"/>
  <c r="X69" i="10" s="1"/>
  <c r="L46" i="10"/>
  <c r="Q46" i="10" s="1"/>
  <c r="V46" i="10" s="1"/>
  <c r="X46" i="10" s="1"/>
  <c r="L27" i="10"/>
  <c r="L26" i="10"/>
  <c r="Q26" i="10" s="1"/>
  <c r="V26" i="10" s="1"/>
  <c r="X26" i="10" s="1"/>
  <c r="L198" i="10"/>
  <c r="Q198" i="10" s="1"/>
  <c r="V198" i="10" s="1"/>
  <c r="X198" i="10" s="1"/>
  <c r="L197" i="10"/>
  <c r="Q197" i="10" s="1"/>
  <c r="V197" i="10" s="1"/>
  <c r="X197" i="10" s="1"/>
  <c r="L196" i="10"/>
  <c r="Q196" i="10" s="1"/>
  <c r="V196" i="10" s="1"/>
  <c r="X196" i="10" s="1"/>
  <c r="L174" i="10"/>
  <c r="Q174" i="10" s="1"/>
  <c r="V174" i="10" s="1"/>
  <c r="X174" i="10" s="1"/>
  <c r="L139" i="10"/>
  <c r="Q139" i="10" s="1"/>
  <c r="V139" i="10" s="1"/>
  <c r="L121" i="10"/>
  <c r="Q121" i="10" s="1"/>
  <c r="V121" i="10" s="1"/>
  <c r="L85" i="10"/>
  <c r="Q85" i="10" s="1"/>
  <c r="V85" i="10" s="1"/>
  <c r="L67" i="10"/>
  <c r="L44" i="10"/>
  <c r="Q44" i="10" s="1"/>
  <c r="V44" i="10" s="1"/>
  <c r="L24" i="10"/>
  <c r="L23" i="10"/>
  <c r="Q23" i="10" s="1"/>
  <c r="V23" i="10" s="1"/>
  <c r="X23" i="10" s="1"/>
  <c r="L194" i="10"/>
  <c r="L193" i="10"/>
  <c r="Q193" i="10" s="1"/>
  <c r="V193" i="10" s="1"/>
  <c r="L192" i="10"/>
  <c r="Q192" i="10" s="1"/>
  <c r="V192" i="10" s="1"/>
  <c r="X192" i="10" s="1"/>
  <c r="L191" i="10"/>
  <c r="Q191" i="10" s="1"/>
  <c r="V191" i="10" s="1"/>
  <c r="X191" i="10" s="1"/>
  <c r="L172" i="10"/>
  <c r="Q172" i="10" s="1"/>
  <c r="V172" i="10" s="1"/>
  <c r="X172" i="10" s="1"/>
  <c r="L154" i="10"/>
  <c r="Q154" i="10" s="1"/>
  <c r="V154" i="10" s="1"/>
  <c r="X154" i="10" s="1"/>
  <c r="L137" i="10"/>
  <c r="Q137" i="10" s="1"/>
  <c r="V137" i="10" s="1"/>
  <c r="X137" i="10" s="1"/>
  <c r="L101" i="10"/>
  <c r="Q101" i="10" s="1"/>
  <c r="V101" i="10" s="1"/>
  <c r="X101" i="10" s="1"/>
  <c r="L83" i="10"/>
  <c r="Q83" i="10" s="1"/>
  <c r="V83" i="10" s="1"/>
  <c r="X83" i="10" s="1"/>
  <c r="L62" i="10"/>
  <c r="L43" i="10"/>
  <c r="L42" i="10"/>
  <c r="L22" i="10"/>
  <c r="Q22" i="10" s="1"/>
  <c r="V22" i="10" s="1"/>
  <c r="X22" i="10" s="1"/>
  <c r="L188" i="10"/>
  <c r="Q188" i="10" s="1"/>
  <c r="V188" i="10" s="1"/>
  <c r="X188" i="10" s="1"/>
  <c r="L170" i="10"/>
  <c r="Q170" i="10" s="1"/>
  <c r="V170" i="10" s="1"/>
  <c r="X170" i="10" s="1"/>
  <c r="L134" i="10"/>
  <c r="Q134" i="10" s="1"/>
  <c r="V134" i="10" s="1"/>
  <c r="L116" i="10"/>
  <c r="Q116" i="10" s="1"/>
  <c r="V116" i="10" s="1"/>
  <c r="X116" i="10" s="1"/>
  <c r="L98" i="10"/>
  <c r="Q98" i="10" s="1"/>
  <c r="V98" i="10" s="1"/>
  <c r="L97" i="10"/>
  <c r="Q97" i="10" s="1"/>
  <c r="V97" i="10" s="1"/>
  <c r="X97" i="10" s="1"/>
  <c r="L96" i="10"/>
  <c r="Q96" i="10" s="1"/>
  <c r="V96" i="10" s="1"/>
  <c r="X96" i="10" s="1"/>
  <c r="L95" i="10"/>
  <c r="Q95" i="10" s="1"/>
  <c r="V95" i="10" s="1"/>
  <c r="X95" i="10" s="1"/>
  <c r="L77" i="10"/>
  <c r="Q77" i="10" s="1"/>
  <c r="V77" i="10" s="1"/>
  <c r="X77" i="10" s="1"/>
  <c r="L19" i="10"/>
  <c r="L18" i="10"/>
  <c r="Q18" i="10" s="1"/>
  <c r="V18" i="10" s="1"/>
  <c r="X18" i="10" s="1"/>
  <c r="L17" i="10"/>
  <c r="Q17" i="10" s="1"/>
  <c r="V17" i="10" s="1"/>
  <c r="X17" i="10" s="1"/>
  <c r="L16" i="10"/>
  <c r="Q16" i="10" s="1"/>
  <c r="V16" i="10" s="1"/>
  <c r="X16" i="10" s="1"/>
  <c r="L15" i="10"/>
  <c r="Q15" i="10" s="1"/>
  <c r="V15" i="10" s="1"/>
  <c r="X15" i="10" s="1"/>
  <c r="L147" i="10"/>
  <c r="Q147" i="10" s="1"/>
  <c r="V147" i="10" s="1"/>
  <c r="L141" i="10"/>
  <c r="L138" i="10"/>
  <c r="L136" i="10"/>
  <c r="Q136" i="10" s="1"/>
  <c r="V136" i="10" s="1"/>
  <c r="X136" i="10" s="1"/>
  <c r="L135" i="10"/>
  <c r="Q135" i="10" s="1"/>
  <c r="V135" i="10" s="1"/>
  <c r="X135" i="10" s="1"/>
  <c r="L133" i="10"/>
  <c r="Q133" i="10" s="1"/>
  <c r="V133" i="10" s="1"/>
  <c r="L70" i="10"/>
  <c r="Q70" i="10" s="1"/>
  <c r="V70" i="10" s="1"/>
  <c r="X70" i="10" s="1"/>
  <c r="L68" i="10"/>
  <c r="Q68" i="10" s="1"/>
  <c r="V68" i="10" s="1"/>
  <c r="X68" i="10" s="1"/>
  <c r="L66" i="10"/>
  <c r="Q66" i="10" s="1"/>
  <c r="V66" i="10" s="1"/>
  <c r="X66" i="10" s="1"/>
  <c r="L65" i="10"/>
  <c r="Q65" i="10" s="1"/>
  <c r="V65" i="10" s="1"/>
  <c r="L64" i="10"/>
  <c r="Q64" i="10" s="1"/>
  <c r="V64" i="10" s="1"/>
  <c r="X64" i="10" s="1"/>
  <c r="L63" i="10"/>
  <c r="Q63" i="10" s="1"/>
  <c r="V63" i="10" s="1"/>
  <c r="X63" i="10" s="1"/>
  <c r="L131" i="10"/>
  <c r="Q131" i="10" s="1"/>
  <c r="V131" i="10" s="1"/>
  <c r="X131" i="10" s="1"/>
  <c r="L61" i="10"/>
  <c r="Q61" i="10" s="1"/>
  <c r="V61" i="10" s="1"/>
  <c r="X61" i="10" s="1"/>
  <c r="L60" i="10"/>
  <c r="Q60" i="10" s="1"/>
  <c r="V60" i="10" s="1"/>
  <c r="X60" i="10" s="1"/>
  <c r="L130" i="10"/>
  <c r="L129" i="10"/>
  <c r="Q129" i="10" s="1"/>
  <c r="V129" i="10" s="1"/>
  <c r="X129" i="10" s="1"/>
  <c r="L128" i="10"/>
  <c r="Q128" i="10" s="1"/>
  <c r="V128" i="10" s="1"/>
  <c r="X128" i="10" s="1"/>
  <c r="L127" i="10"/>
  <c r="L125" i="10"/>
  <c r="L124" i="10"/>
  <c r="L122" i="10"/>
  <c r="Q122" i="10" s="1"/>
  <c r="V122" i="10" s="1"/>
  <c r="X122" i="10" s="1"/>
  <c r="L110" i="10"/>
  <c r="Q110" i="10" s="1"/>
  <c r="V110" i="10" s="1"/>
  <c r="L59" i="10"/>
  <c r="Q59" i="10" s="1"/>
  <c r="V59" i="10" s="1"/>
  <c r="X59" i="10" s="1"/>
  <c r="L120" i="10"/>
  <c r="L119" i="10"/>
  <c r="Q119" i="10" s="1"/>
  <c r="V119" i="10" s="1"/>
  <c r="X119" i="10" s="1"/>
  <c r="L109" i="10"/>
  <c r="Q109" i="10" s="1"/>
  <c r="V109" i="10" s="1"/>
  <c r="L107" i="10"/>
  <c r="L57" i="10"/>
  <c r="Q57" i="10" s="1"/>
  <c r="V57" i="10" s="1"/>
  <c r="X57" i="10" s="1"/>
  <c r="L118" i="10"/>
  <c r="Q118" i="10" s="1"/>
  <c r="V118" i="10" s="1"/>
  <c r="X118" i="10" s="1"/>
  <c r="L117" i="10"/>
  <c r="Q117" i="10" s="1"/>
  <c r="V117" i="10" s="1"/>
  <c r="X117" i="10" s="1"/>
  <c r="L106" i="10"/>
  <c r="Q106" i="10" s="1"/>
  <c r="V106" i="10" s="1"/>
  <c r="X106" i="10" s="1"/>
  <c r="L104" i="10"/>
  <c r="Q104" i="10" s="1"/>
  <c r="V104" i="10" s="1"/>
  <c r="X104" i="10" s="1"/>
  <c r="L103" i="10"/>
  <c r="Q103" i="10" s="1"/>
  <c r="V103" i="10" s="1"/>
  <c r="X103" i="10" s="1"/>
  <c r="L56" i="10"/>
  <c r="Q56" i="10" s="1"/>
  <c r="V56" i="10" s="1"/>
  <c r="X56" i="10" s="1"/>
  <c r="L55" i="10"/>
  <c r="Q55" i="10" s="1"/>
  <c r="V55" i="10" s="1"/>
  <c r="X55" i="10" s="1"/>
  <c r="L6" i="10"/>
  <c r="L115" i="10"/>
  <c r="L54" i="10"/>
  <c r="Q54" i="10" s="1"/>
  <c r="V54" i="10" s="1"/>
  <c r="L53" i="10"/>
  <c r="L52" i="10"/>
  <c r="Q52" i="10" s="1"/>
  <c r="V52" i="10" s="1"/>
  <c r="X52" i="10" s="1"/>
  <c r="L41" i="10"/>
  <c r="Q41" i="10" s="1"/>
  <c r="V41" i="10" s="1"/>
  <c r="L7" i="10"/>
  <c r="L190" i="10"/>
  <c r="Q190" i="10" s="1"/>
  <c r="V190" i="10" s="1"/>
  <c r="X190" i="10" s="1"/>
  <c r="L189" i="10"/>
  <c r="Q189" i="10" s="1"/>
  <c r="V189" i="10" s="1"/>
  <c r="X189" i="10" s="1"/>
  <c r="L186" i="10"/>
  <c r="Q186" i="10" s="1"/>
  <c r="V186" i="10" s="1"/>
  <c r="X186" i="10" s="1"/>
  <c r="L182" i="10"/>
  <c r="Q182" i="10" s="1"/>
  <c r="V182" i="10" s="1"/>
  <c r="L102" i="10"/>
  <c r="Q102" i="10" s="1"/>
  <c r="V102" i="10" s="1"/>
  <c r="X102" i="10" s="1"/>
  <c r="L94" i="10"/>
  <c r="L92" i="10"/>
  <c r="L51" i="10"/>
  <c r="Q51" i="10" s="1"/>
  <c r="V51" i="10" s="1"/>
  <c r="X51" i="10" s="1"/>
  <c r="L50" i="10"/>
  <c r="Q50" i="10" s="1"/>
  <c r="V50" i="10" s="1"/>
  <c r="X50" i="10" s="1"/>
  <c r="L49" i="10"/>
  <c r="L48" i="10"/>
  <c r="Q48" i="10" s="1"/>
  <c r="V48" i="10" s="1"/>
  <c r="X48" i="10" s="1"/>
  <c r="L47" i="10"/>
  <c r="Q47" i="10" s="1"/>
  <c r="V47" i="10" s="1"/>
  <c r="L45" i="10"/>
  <c r="Q45" i="10" s="1"/>
  <c r="V45" i="10" s="1"/>
  <c r="X45" i="10" s="1"/>
  <c r="L40" i="10"/>
  <c r="Q40" i="10" s="1"/>
  <c r="V40" i="10" s="1"/>
  <c r="X40" i="10" s="1"/>
  <c r="L39" i="10"/>
  <c r="L14" i="10"/>
  <c r="Q14" i="10" s="1"/>
  <c r="V14" i="10" s="1"/>
  <c r="X14" i="10" s="1"/>
  <c r="L12" i="10"/>
  <c r="Q12" i="10" s="1"/>
  <c r="V12" i="10" s="1"/>
  <c r="X12" i="10" s="1"/>
  <c r="L10" i="10"/>
  <c r="Q10" i="10" s="1"/>
  <c r="V10" i="10" s="1"/>
  <c r="X10" i="10" s="1"/>
  <c r="L205" i="10"/>
  <c r="L185" i="10"/>
  <c r="Q185" i="10" s="1"/>
  <c r="V185" i="10" s="1"/>
  <c r="X185" i="10" s="1"/>
  <c r="L181" i="10"/>
  <c r="L180" i="10"/>
  <c r="Q180" i="10" s="1"/>
  <c r="V180" i="10" s="1"/>
  <c r="X180" i="10" s="1"/>
  <c r="L178" i="10"/>
  <c r="Q178" i="10" s="1"/>
  <c r="V178" i="10" s="1"/>
  <c r="X178" i="10" s="1"/>
  <c r="L177" i="10"/>
  <c r="L176" i="10"/>
  <c r="L175" i="10"/>
  <c r="Q175" i="10" s="1"/>
  <c r="V175" i="10" s="1"/>
  <c r="X175" i="10" s="1"/>
  <c r="L173" i="10"/>
  <c r="Q173" i="10" s="1"/>
  <c r="V173" i="10" s="1"/>
  <c r="X173" i="10" s="1"/>
  <c r="L100" i="10"/>
  <c r="Q100" i="10" s="1"/>
  <c r="V100" i="10" s="1"/>
  <c r="X100" i="10" s="1"/>
  <c r="L90" i="10"/>
  <c r="Q90" i="10" s="1"/>
  <c r="V90" i="10" s="1"/>
  <c r="X90" i="10" s="1"/>
  <c r="L89" i="10"/>
  <c r="Q89" i="10" s="1"/>
  <c r="V89" i="10" s="1"/>
  <c r="X89" i="10" s="1"/>
  <c r="L9" i="10"/>
  <c r="L8" i="10"/>
  <c r="L204" i="10"/>
  <c r="Q204" i="10" s="1"/>
  <c r="V204" i="10" s="1"/>
  <c r="X204" i="10" s="1"/>
  <c r="L195" i="10"/>
  <c r="Q195" i="10" s="1"/>
  <c r="V195" i="10" s="1"/>
  <c r="X195" i="10" s="1"/>
  <c r="L163" i="10"/>
  <c r="Q163" i="10" s="1"/>
  <c r="V163" i="10" s="1"/>
  <c r="X163" i="10" s="1"/>
  <c r="L162" i="10"/>
  <c r="Q162" i="10" s="1"/>
  <c r="V162" i="10" s="1"/>
  <c r="L161" i="10"/>
  <c r="Q161" i="10" s="1"/>
  <c r="V161" i="10" s="1"/>
  <c r="X161" i="10" s="1"/>
  <c r="L160" i="10"/>
  <c r="Q160" i="10" s="1"/>
  <c r="V160" i="10" s="1"/>
  <c r="L159" i="10"/>
  <c r="Q159" i="10" s="1"/>
  <c r="V159" i="10" s="1"/>
  <c r="X159" i="10" s="1"/>
  <c r="L99" i="10"/>
  <c r="L88" i="10"/>
  <c r="Q88" i="10" s="1"/>
  <c r="V88" i="10" s="1"/>
  <c r="X88" i="10" s="1"/>
  <c r="L87" i="10"/>
  <c r="Q87" i="10" s="1"/>
  <c r="V87" i="10" s="1"/>
  <c r="L38" i="10"/>
  <c r="Q38" i="10" s="1"/>
  <c r="V38" i="10" s="1"/>
  <c r="X38" i="10" s="1"/>
  <c r="L36" i="10"/>
  <c r="Q36" i="10" s="1"/>
  <c r="V36" i="10" s="1"/>
  <c r="X36" i="10" s="1"/>
  <c r="L203" i="10"/>
  <c r="L202" i="10"/>
  <c r="Q202" i="10" s="1"/>
  <c r="V202" i="10" s="1"/>
  <c r="X202" i="10" s="1"/>
  <c r="L171" i="10"/>
  <c r="L166" i="10"/>
  <c r="L158" i="10"/>
  <c r="L156" i="10"/>
  <c r="Q156" i="10" s="1"/>
  <c r="V156" i="10" s="1"/>
  <c r="X156" i="10" s="1"/>
  <c r="L86" i="10"/>
  <c r="Q86" i="10" s="1"/>
  <c r="V86" i="10" s="1"/>
  <c r="X86" i="10" s="1"/>
  <c r="L84" i="10"/>
  <c r="Q84" i="10" s="1"/>
  <c r="V84" i="10" s="1"/>
  <c r="X84" i="10" s="1"/>
  <c r="L35" i="10"/>
  <c r="Q35" i="10" s="1"/>
  <c r="V35" i="10" s="1"/>
  <c r="X35" i="10" s="1"/>
  <c r="L34" i="10"/>
  <c r="L33" i="10"/>
  <c r="Q33" i="10" s="1"/>
  <c r="V33" i="10" s="1"/>
  <c r="X33" i="10" s="1"/>
  <c r="L32" i="10"/>
  <c r="L31" i="10"/>
  <c r="Q31" i="10" s="1"/>
  <c r="V31" i="10" s="1"/>
  <c r="X31" i="10" s="1"/>
  <c r="L29" i="10"/>
  <c r="Q29" i="10" s="1"/>
  <c r="V29" i="10" s="1"/>
  <c r="L28" i="10"/>
  <c r="Q28" i="10" s="1"/>
  <c r="V28" i="10" s="1"/>
  <c r="X28" i="10" s="1"/>
  <c r="L25" i="10"/>
  <c r="L21" i="10"/>
  <c r="L20" i="10"/>
  <c r="Q20" i="10" s="1"/>
  <c r="V20" i="10" s="1"/>
  <c r="L201" i="10"/>
  <c r="Q201" i="10" s="1"/>
  <c r="V201" i="10" s="1"/>
  <c r="X201" i="10" s="1"/>
  <c r="L169" i="10"/>
  <c r="L82" i="10"/>
  <c r="L81" i="10"/>
  <c r="Q81" i="10" s="1"/>
  <c r="V81" i="10" s="1"/>
  <c r="X81" i="10" s="1"/>
  <c r="L80" i="10"/>
  <c r="L79" i="10"/>
  <c r="L78" i="10"/>
  <c r="Q78" i="10" s="1"/>
  <c r="V78" i="10" s="1"/>
  <c r="L155" i="10"/>
  <c r="Q155" i="10" s="1"/>
  <c r="V155" i="10" s="1"/>
  <c r="X155" i="10" s="1"/>
  <c r="L153" i="10"/>
  <c r="Q153" i="10" s="1"/>
  <c r="V153" i="10" s="1"/>
  <c r="X153" i="10" s="1"/>
  <c r="L76" i="10"/>
  <c r="L152" i="10"/>
  <c r="Q152" i="10" s="1"/>
  <c r="V152" i="10" s="1"/>
  <c r="X152" i="10" s="1"/>
  <c r="L151" i="10"/>
  <c r="Q151" i="10" s="1"/>
  <c r="V151" i="10" s="1"/>
  <c r="L75" i="10"/>
  <c r="Q75" i="10" s="1"/>
  <c r="V75" i="10" s="1"/>
  <c r="X75" i="10" s="1"/>
  <c r="L74" i="10"/>
  <c r="Q74" i="10" s="1"/>
  <c r="V74" i="10" s="1"/>
  <c r="L150" i="10"/>
  <c r="L148" i="10"/>
  <c r="Q148" i="10" s="1"/>
  <c r="V148" i="10" s="1"/>
  <c r="X148" i="10" s="1"/>
  <c r="L72" i="10"/>
  <c r="L71" i="10"/>
  <c r="Q71" i="10" s="1"/>
  <c r="V71" i="10" s="1"/>
  <c r="X71" i="10" s="1"/>
  <c r="L144" i="10"/>
  <c r="Q144" i="10" s="1"/>
  <c r="V144" i="10" s="1"/>
  <c r="L143" i="10"/>
  <c r="Q143" i="10" s="1"/>
  <c r="V143" i="10" s="1"/>
  <c r="X143" i="10" s="1"/>
  <c r="L142" i="10"/>
  <c r="Q142" i="10" s="1"/>
  <c r="V142" i="10" s="1"/>
  <c r="X142" i="10" s="1"/>
  <c r="L58" i="6"/>
  <c r="L59" i="6"/>
  <c r="L61" i="6"/>
  <c r="L62" i="6"/>
  <c r="L64" i="6"/>
  <c r="L65" i="6"/>
  <c r="L68" i="6"/>
  <c r="L71" i="6"/>
  <c r="L72" i="6"/>
  <c r="L73" i="6"/>
  <c r="L76" i="6"/>
  <c r="L79" i="6"/>
  <c r="L80" i="6"/>
  <c r="L81" i="6"/>
  <c r="L83" i="6"/>
  <c r="L85" i="6"/>
  <c r="L86" i="6"/>
  <c r="L90" i="6"/>
  <c r="L154" i="6"/>
  <c r="L50" i="6"/>
  <c r="L51" i="6"/>
  <c r="L53" i="6"/>
  <c r="L54" i="6"/>
  <c r="L56" i="6"/>
  <c r="L57" i="6"/>
  <c r="L60" i="6"/>
  <c r="L63" i="6"/>
  <c r="L84" i="6"/>
  <c r="L87" i="6"/>
  <c r="L88" i="6"/>
  <c r="L89" i="6"/>
  <c r="L91" i="6"/>
  <c r="L93" i="6"/>
  <c r="L94" i="6"/>
  <c r="L98" i="6"/>
  <c r="L155" i="6"/>
  <c r="L157" i="6"/>
  <c r="L158" i="6"/>
  <c r="L26" i="6"/>
  <c r="L27" i="6"/>
  <c r="L29" i="6"/>
  <c r="L30" i="6"/>
  <c r="L34" i="6"/>
  <c r="L35" i="6"/>
  <c r="L37" i="6"/>
  <c r="L38" i="6"/>
  <c r="L42" i="6"/>
  <c r="L43" i="6"/>
  <c r="L45" i="6"/>
  <c r="L46" i="6"/>
  <c r="L48" i="6"/>
  <c r="L49" i="6"/>
  <c r="L52" i="6"/>
  <c r="L55" i="6"/>
  <c r="L92" i="6"/>
  <c r="L95" i="6"/>
  <c r="L96" i="6"/>
  <c r="L97" i="6"/>
  <c r="L99" i="6"/>
  <c r="L101" i="6"/>
  <c r="L102" i="6"/>
  <c r="L106" i="6"/>
  <c r="L114" i="6"/>
  <c r="L156" i="6"/>
  <c r="L159" i="6"/>
  <c r="L160" i="6"/>
  <c r="L161" i="6"/>
  <c r="L18" i="6"/>
  <c r="L19" i="6"/>
  <c r="L21" i="6"/>
  <c r="L22" i="6"/>
  <c r="L24" i="6"/>
  <c r="L25" i="6"/>
  <c r="L28" i="6"/>
  <c r="L31" i="6"/>
  <c r="L32" i="6"/>
  <c r="L33" i="6"/>
  <c r="L36" i="6"/>
  <c r="L39" i="6"/>
  <c r="L40" i="6"/>
  <c r="L41" i="6"/>
  <c r="L44" i="6"/>
  <c r="L47" i="6"/>
  <c r="L100" i="6"/>
  <c r="L103" i="6"/>
  <c r="L104" i="6"/>
  <c r="L105" i="6"/>
  <c r="L107" i="6"/>
  <c r="L109" i="6"/>
  <c r="L110" i="6"/>
  <c r="L113" i="6"/>
  <c r="L115" i="6"/>
  <c r="L117" i="6"/>
  <c r="L162" i="6"/>
  <c r="L13" i="6"/>
  <c r="L14" i="6"/>
  <c r="L16" i="6"/>
  <c r="L17" i="6"/>
  <c r="L20" i="6"/>
  <c r="L23" i="6"/>
  <c r="L108" i="6"/>
  <c r="L111" i="6"/>
  <c r="L112" i="6"/>
  <c r="L116" i="6"/>
  <c r="L118" i="6"/>
  <c r="L122" i="6"/>
  <c r="L163" i="6"/>
  <c r="L12" i="6"/>
  <c r="L15" i="6"/>
  <c r="L119" i="6"/>
  <c r="L120" i="6"/>
  <c r="L121" i="6"/>
  <c r="L123" i="6"/>
  <c r="L125" i="6"/>
  <c r="L164" i="6"/>
  <c r="L165" i="6"/>
  <c r="L166" i="6"/>
  <c r="L170" i="6"/>
  <c r="L124" i="6"/>
  <c r="L126" i="6"/>
  <c r="L130" i="6"/>
  <c r="L131" i="6"/>
  <c r="L133" i="6"/>
  <c r="L167" i="6"/>
  <c r="L168" i="6"/>
  <c r="L169" i="6"/>
  <c r="L171" i="6"/>
  <c r="L173" i="6"/>
  <c r="L174" i="6"/>
  <c r="L178" i="6"/>
  <c r="L127" i="6"/>
  <c r="L129" i="6"/>
  <c r="L132" i="6"/>
  <c r="L134" i="6"/>
  <c r="L137" i="6"/>
  <c r="L172" i="6"/>
  <c r="L175" i="6"/>
  <c r="L176" i="6"/>
  <c r="L177" i="6"/>
  <c r="L179" i="6"/>
  <c r="L181" i="6"/>
  <c r="L182" i="6"/>
  <c r="L128" i="6"/>
  <c r="L135" i="6"/>
  <c r="L136" i="6"/>
  <c r="L138" i="6"/>
  <c r="L180" i="6"/>
  <c r="L183" i="6"/>
  <c r="L184" i="6"/>
  <c r="L186" i="6"/>
  <c r="L193" i="6"/>
  <c r="L139" i="6"/>
  <c r="L185" i="6"/>
  <c r="L187" i="6"/>
  <c r="L189" i="6"/>
  <c r="L190" i="6"/>
  <c r="L191" i="6"/>
  <c r="L192" i="6"/>
  <c r="L140" i="6"/>
  <c r="L141" i="6"/>
  <c r="L188" i="6"/>
  <c r="L142" i="6"/>
  <c r="L143" i="6"/>
  <c r="L144" i="6"/>
  <c r="L145" i="6"/>
  <c r="L146" i="6"/>
  <c r="L67" i="6"/>
  <c r="L69" i="6"/>
  <c r="L70" i="6"/>
  <c r="L82" i="6"/>
  <c r="L148" i="6"/>
  <c r="L152" i="6"/>
  <c r="L147" i="6"/>
  <c r="L149" i="6"/>
  <c r="L150" i="6"/>
  <c r="L66" i="6"/>
  <c r="L74" i="6"/>
  <c r="L75" i="6"/>
  <c r="L77" i="6"/>
  <c r="L78" i="6"/>
  <c r="L151" i="6"/>
  <c r="L153" i="6"/>
  <c r="M66" i="6"/>
  <c r="M67" i="6"/>
  <c r="M69" i="6"/>
  <c r="M70" i="6"/>
  <c r="M74" i="6"/>
  <c r="M75" i="6"/>
  <c r="M77" i="6"/>
  <c r="M78" i="6"/>
  <c r="M82" i="6"/>
  <c r="M148" i="6"/>
  <c r="M151" i="6"/>
  <c r="M152" i="6"/>
  <c r="M153" i="6"/>
  <c r="M58" i="6"/>
  <c r="M59" i="6"/>
  <c r="M61" i="6"/>
  <c r="M62" i="6"/>
  <c r="M64" i="6"/>
  <c r="M65" i="6"/>
  <c r="M68" i="6"/>
  <c r="M71" i="6"/>
  <c r="M72" i="6"/>
  <c r="M73" i="6"/>
  <c r="M76" i="6"/>
  <c r="M79" i="6"/>
  <c r="M80" i="6"/>
  <c r="M81" i="6"/>
  <c r="M83" i="6"/>
  <c r="M85" i="6"/>
  <c r="M86" i="6"/>
  <c r="M90" i="6"/>
  <c r="M154" i="6"/>
  <c r="M50" i="6"/>
  <c r="M51" i="6"/>
  <c r="M53" i="6"/>
  <c r="M54" i="6"/>
  <c r="M56" i="6"/>
  <c r="M57" i="6"/>
  <c r="M60" i="6"/>
  <c r="M63" i="6"/>
  <c r="M84" i="6"/>
  <c r="M87" i="6"/>
  <c r="M88" i="6"/>
  <c r="M89" i="6"/>
  <c r="M91" i="6"/>
  <c r="M93" i="6"/>
  <c r="M94" i="6"/>
  <c r="M98" i="6"/>
  <c r="M155" i="6"/>
  <c r="M157" i="6"/>
  <c r="M158" i="6"/>
  <c r="M26" i="6"/>
  <c r="M27" i="6"/>
  <c r="Q27" i="6" s="1"/>
  <c r="M29" i="6"/>
  <c r="M30" i="6"/>
  <c r="M34" i="6"/>
  <c r="M35" i="6"/>
  <c r="Q35" i="6" s="1"/>
  <c r="M37" i="6"/>
  <c r="M38" i="6"/>
  <c r="M42" i="6"/>
  <c r="M43" i="6"/>
  <c r="M45" i="6"/>
  <c r="M46" i="6"/>
  <c r="M48" i="6"/>
  <c r="M49" i="6"/>
  <c r="M52" i="6"/>
  <c r="M55" i="6"/>
  <c r="M92" i="6"/>
  <c r="M95" i="6"/>
  <c r="M96" i="6"/>
  <c r="M97" i="6"/>
  <c r="M99" i="6"/>
  <c r="M101" i="6"/>
  <c r="M102" i="6"/>
  <c r="M106" i="6"/>
  <c r="M114" i="6"/>
  <c r="M156" i="6"/>
  <c r="M159" i="6"/>
  <c r="M160" i="6"/>
  <c r="M161" i="6"/>
  <c r="M18" i="6"/>
  <c r="M19" i="6"/>
  <c r="M21" i="6"/>
  <c r="M22" i="6"/>
  <c r="M24" i="6"/>
  <c r="M25" i="6"/>
  <c r="M28" i="6"/>
  <c r="M31" i="6"/>
  <c r="M32" i="6"/>
  <c r="M33" i="6"/>
  <c r="M36" i="6"/>
  <c r="M39" i="6"/>
  <c r="M40" i="6"/>
  <c r="M41" i="6"/>
  <c r="M44" i="6"/>
  <c r="M47" i="6"/>
  <c r="M100" i="6"/>
  <c r="M103" i="6"/>
  <c r="M104" i="6"/>
  <c r="M105" i="6"/>
  <c r="M107" i="6"/>
  <c r="M109" i="6"/>
  <c r="M110" i="6"/>
  <c r="M113" i="6"/>
  <c r="M115" i="6"/>
  <c r="M117" i="6"/>
  <c r="M162" i="6"/>
  <c r="M13" i="6"/>
  <c r="M14" i="6"/>
  <c r="M16" i="6"/>
  <c r="M17" i="6"/>
  <c r="M20" i="6"/>
  <c r="M23" i="6"/>
  <c r="M108" i="6"/>
  <c r="M111" i="6"/>
  <c r="M112" i="6"/>
  <c r="M116" i="6"/>
  <c r="Q116" i="6" s="1"/>
  <c r="M118" i="6"/>
  <c r="M122" i="6"/>
  <c r="M163" i="6"/>
  <c r="M12" i="6"/>
  <c r="M15" i="6"/>
  <c r="M119" i="6"/>
  <c r="M120" i="6"/>
  <c r="M121" i="6"/>
  <c r="M123" i="6"/>
  <c r="M125" i="6"/>
  <c r="M164" i="6"/>
  <c r="M165" i="6"/>
  <c r="M166" i="6"/>
  <c r="M170" i="6"/>
  <c r="M124" i="6"/>
  <c r="M126" i="6"/>
  <c r="M130" i="6"/>
  <c r="M131" i="6"/>
  <c r="M133" i="6"/>
  <c r="M167" i="6"/>
  <c r="M168" i="6"/>
  <c r="M169" i="6"/>
  <c r="M171" i="6"/>
  <c r="M173" i="6"/>
  <c r="M174" i="6"/>
  <c r="M178" i="6"/>
  <c r="M127" i="6"/>
  <c r="M129" i="6"/>
  <c r="M132" i="6"/>
  <c r="M134" i="6"/>
  <c r="M137" i="6"/>
  <c r="M172" i="6"/>
  <c r="Q172" i="6" s="1"/>
  <c r="M175" i="6"/>
  <c r="M176" i="6"/>
  <c r="M177" i="6"/>
  <c r="M179" i="6"/>
  <c r="Q179" i="6" s="1"/>
  <c r="M181" i="6"/>
  <c r="M182" i="6"/>
  <c r="M128" i="6"/>
  <c r="M135" i="6"/>
  <c r="M136" i="6"/>
  <c r="M138" i="6"/>
  <c r="M180" i="6"/>
  <c r="M183" i="6"/>
  <c r="M184" i="6"/>
  <c r="M186" i="6"/>
  <c r="M193" i="6"/>
  <c r="M139" i="6"/>
  <c r="Q139" i="6" s="1"/>
  <c r="M185" i="6"/>
  <c r="M187" i="6"/>
  <c r="M189" i="6"/>
  <c r="M190" i="6"/>
  <c r="M191" i="6"/>
  <c r="M192" i="6"/>
  <c r="M140" i="6"/>
  <c r="M141" i="6"/>
  <c r="M188" i="6"/>
  <c r="M142" i="6"/>
  <c r="M143" i="6"/>
  <c r="M144" i="6"/>
  <c r="M145" i="6"/>
  <c r="M147" i="6"/>
  <c r="M150" i="6"/>
  <c r="M146" i="6"/>
  <c r="M149" i="6"/>
  <c r="O7" i="6"/>
  <c r="O146" i="6"/>
  <c r="O147" i="6"/>
  <c r="O149" i="6"/>
  <c r="O150" i="6"/>
  <c r="O66" i="6"/>
  <c r="O67" i="6"/>
  <c r="O69" i="6"/>
  <c r="O70" i="6"/>
  <c r="O74" i="6"/>
  <c r="O75" i="6"/>
  <c r="O77" i="6"/>
  <c r="O78" i="6"/>
  <c r="O82" i="6"/>
  <c r="O148" i="6"/>
  <c r="O151" i="6"/>
  <c r="O152" i="6"/>
  <c r="O153" i="6"/>
  <c r="O58" i="6"/>
  <c r="O59" i="6"/>
  <c r="O61" i="6"/>
  <c r="O62" i="6"/>
  <c r="O64" i="6"/>
  <c r="O65" i="6"/>
  <c r="O68" i="6"/>
  <c r="O71" i="6"/>
  <c r="O72" i="6"/>
  <c r="O73" i="6"/>
  <c r="O76" i="6"/>
  <c r="O79" i="6"/>
  <c r="O80" i="6"/>
  <c r="O81" i="6"/>
  <c r="O83" i="6"/>
  <c r="O85" i="6"/>
  <c r="O86" i="6"/>
  <c r="O90" i="6"/>
  <c r="O154" i="6"/>
  <c r="O50" i="6"/>
  <c r="O51" i="6"/>
  <c r="O53" i="6"/>
  <c r="O54" i="6"/>
  <c r="O56" i="6"/>
  <c r="O57" i="6"/>
  <c r="O60" i="6"/>
  <c r="O63" i="6"/>
  <c r="O84" i="6"/>
  <c r="O87" i="6"/>
  <c r="O88" i="6"/>
  <c r="O89" i="6"/>
  <c r="O91" i="6"/>
  <c r="O93" i="6"/>
  <c r="O94" i="6"/>
  <c r="O98" i="6"/>
  <c r="O155" i="6"/>
  <c r="O157" i="6"/>
  <c r="O158" i="6"/>
  <c r="O26" i="6"/>
  <c r="O27" i="6"/>
  <c r="O29" i="6"/>
  <c r="O30" i="6"/>
  <c r="O34" i="6"/>
  <c r="O35" i="6"/>
  <c r="O37" i="6"/>
  <c r="O38" i="6"/>
  <c r="O42" i="6"/>
  <c r="O43" i="6"/>
  <c r="O45" i="6"/>
  <c r="O46" i="6"/>
  <c r="O48" i="6"/>
  <c r="O49" i="6"/>
  <c r="O52" i="6"/>
  <c r="O55" i="6"/>
  <c r="O92" i="6"/>
  <c r="O95" i="6"/>
  <c r="O96" i="6"/>
  <c r="O97" i="6"/>
  <c r="O99" i="6"/>
  <c r="O101" i="6"/>
  <c r="O102" i="6"/>
  <c r="O106" i="6"/>
  <c r="O114" i="6"/>
  <c r="O156" i="6"/>
  <c r="O159" i="6"/>
  <c r="O160" i="6"/>
  <c r="O161" i="6"/>
  <c r="O18" i="6"/>
  <c r="O19" i="6"/>
  <c r="O21" i="6"/>
  <c r="O22" i="6"/>
  <c r="O24" i="6"/>
  <c r="O25" i="6"/>
  <c r="O28" i="6"/>
  <c r="O31" i="6"/>
  <c r="O32" i="6"/>
  <c r="O33" i="6"/>
  <c r="O36" i="6"/>
  <c r="O39" i="6"/>
  <c r="O40" i="6"/>
  <c r="O41" i="6"/>
  <c r="O44" i="6"/>
  <c r="O47" i="6"/>
  <c r="O100" i="6"/>
  <c r="O103" i="6"/>
  <c r="O104" i="6"/>
  <c r="O105" i="6"/>
  <c r="O107" i="6"/>
  <c r="O109" i="6"/>
  <c r="O110" i="6"/>
  <c r="O113" i="6"/>
  <c r="O115" i="6"/>
  <c r="O117" i="6"/>
  <c r="O162" i="6"/>
  <c r="O13" i="6"/>
  <c r="O14" i="6"/>
  <c r="O16" i="6"/>
  <c r="O17" i="6"/>
  <c r="O20" i="6"/>
  <c r="O23" i="6"/>
  <c r="O108" i="6"/>
  <c r="O111" i="6"/>
  <c r="O112" i="6"/>
  <c r="O116" i="6"/>
  <c r="O118" i="6"/>
  <c r="O122" i="6"/>
  <c r="O163" i="6"/>
  <c r="O12" i="6"/>
  <c r="O15" i="6"/>
  <c r="O119" i="6"/>
  <c r="O120" i="6"/>
  <c r="O121" i="6"/>
  <c r="O123" i="6"/>
  <c r="O125" i="6"/>
  <c r="O164" i="6"/>
  <c r="O165" i="6"/>
  <c r="O166" i="6"/>
  <c r="O170" i="6"/>
  <c r="O124" i="6"/>
  <c r="O126" i="6"/>
  <c r="O130" i="6"/>
  <c r="O131" i="6"/>
  <c r="O133" i="6"/>
  <c r="O167" i="6"/>
  <c r="O168" i="6"/>
  <c r="O169" i="6"/>
  <c r="O171" i="6"/>
  <c r="O173" i="6"/>
  <c r="O174" i="6"/>
  <c r="O178" i="6"/>
  <c r="O127" i="6"/>
  <c r="O129" i="6"/>
  <c r="O132" i="6"/>
  <c r="O134" i="6"/>
  <c r="O137" i="6"/>
  <c r="O172" i="6"/>
  <c r="O175" i="6"/>
  <c r="O176" i="6"/>
  <c r="O177" i="6"/>
  <c r="O179" i="6"/>
  <c r="O181" i="6"/>
  <c r="O182" i="6"/>
  <c r="O128" i="6"/>
  <c r="O135" i="6"/>
  <c r="O136" i="6"/>
  <c r="O138" i="6"/>
  <c r="O180" i="6"/>
  <c r="O183" i="6"/>
  <c r="O184" i="6"/>
  <c r="O186" i="6"/>
  <c r="O193" i="6"/>
  <c r="O139" i="6"/>
  <c r="O185" i="6"/>
  <c r="O187" i="6"/>
  <c r="O189" i="6"/>
  <c r="O190" i="6"/>
  <c r="O191" i="6"/>
  <c r="O192" i="6"/>
  <c r="O140" i="6"/>
  <c r="O141" i="6"/>
  <c r="O188" i="6"/>
  <c r="O145" i="6"/>
  <c r="O142" i="6"/>
  <c r="O143" i="6"/>
  <c r="O144" i="6"/>
  <c r="S6" i="6"/>
  <c r="S188" i="6"/>
  <c r="W188" i="6" s="1"/>
  <c r="S189" i="6"/>
  <c r="W189" i="6" s="1"/>
  <c r="S190" i="6"/>
  <c r="W190" i="6" s="1"/>
  <c r="S140" i="6"/>
  <c r="W140" i="6" s="1"/>
  <c r="S141" i="6"/>
  <c r="W141" i="6" s="1"/>
  <c r="S142" i="6"/>
  <c r="W142" i="6" s="1"/>
  <c r="S143" i="6"/>
  <c r="W143" i="6" s="1"/>
  <c r="S144" i="6"/>
  <c r="W144" i="6" s="1"/>
  <c r="S145" i="6"/>
  <c r="W145" i="6" s="1"/>
  <c r="S146" i="6"/>
  <c r="W146" i="6" s="1"/>
  <c r="S147" i="6"/>
  <c r="W147" i="6" s="1"/>
  <c r="S66" i="6"/>
  <c r="W66" i="6" s="1"/>
  <c r="S67" i="6"/>
  <c r="W67" i="6" s="1"/>
  <c r="S74" i="6"/>
  <c r="W74" i="6" s="1"/>
  <c r="S75" i="6"/>
  <c r="W75" i="6" s="1"/>
  <c r="S148" i="6"/>
  <c r="W148" i="6" s="1"/>
  <c r="S149" i="6"/>
  <c r="W149" i="6" s="1"/>
  <c r="S150" i="6"/>
  <c r="W150" i="6" s="1"/>
  <c r="S151" i="6"/>
  <c r="W151" i="6" s="1"/>
  <c r="S152" i="6"/>
  <c r="W152" i="6" s="1"/>
  <c r="S153" i="6"/>
  <c r="W153" i="6" s="1"/>
  <c r="S58" i="6"/>
  <c r="W58" i="6" s="1"/>
  <c r="S59" i="6"/>
  <c r="W59" i="6" s="1"/>
  <c r="S64" i="6"/>
  <c r="W64" i="6" s="1"/>
  <c r="S65" i="6"/>
  <c r="W65" i="6" s="1"/>
  <c r="S68" i="6"/>
  <c r="W68" i="6" s="1"/>
  <c r="S69" i="6"/>
  <c r="W69" i="6" s="1"/>
  <c r="S70" i="6"/>
  <c r="W70" i="6" s="1"/>
  <c r="S71" i="6"/>
  <c r="W71" i="6" s="1"/>
  <c r="S72" i="6"/>
  <c r="W72" i="6" s="1"/>
  <c r="S73" i="6"/>
  <c r="W73" i="6" s="1"/>
  <c r="S76" i="6"/>
  <c r="W76" i="6" s="1"/>
  <c r="S77" i="6"/>
  <c r="W77" i="6" s="1"/>
  <c r="S78" i="6"/>
  <c r="W78" i="6" s="1"/>
  <c r="S79" i="6"/>
  <c r="W79" i="6" s="1"/>
  <c r="S80" i="6"/>
  <c r="W80" i="6" s="1"/>
  <c r="S81" i="6"/>
  <c r="W81" i="6" s="1"/>
  <c r="S82" i="6"/>
  <c r="W82" i="6" s="1"/>
  <c r="S83" i="6"/>
  <c r="W83" i="6" s="1"/>
  <c r="S50" i="6"/>
  <c r="W50" i="6" s="1"/>
  <c r="S51" i="6"/>
  <c r="W51" i="6" s="1"/>
  <c r="S56" i="6"/>
  <c r="W56" i="6" s="1"/>
  <c r="S57" i="6"/>
  <c r="W57" i="6" s="1"/>
  <c r="S60" i="6"/>
  <c r="W60" i="6" s="1"/>
  <c r="S61" i="6"/>
  <c r="W61" i="6" s="1"/>
  <c r="S62" i="6"/>
  <c r="W62" i="6" s="1"/>
  <c r="S63" i="6"/>
  <c r="W63" i="6" s="1"/>
  <c r="S84" i="6"/>
  <c r="W84" i="6" s="1"/>
  <c r="S85" i="6"/>
  <c r="W85" i="6" s="1"/>
  <c r="S86" i="6"/>
  <c r="W86" i="6" s="1"/>
  <c r="S87" i="6"/>
  <c r="W87" i="6" s="1"/>
  <c r="S88" i="6"/>
  <c r="W88" i="6" s="1"/>
  <c r="S89" i="6"/>
  <c r="W89" i="6" s="1"/>
  <c r="S90" i="6"/>
  <c r="W90" i="6" s="1"/>
  <c r="S91" i="6"/>
  <c r="W91" i="6" s="1"/>
  <c r="S154" i="6"/>
  <c r="W154" i="6" s="1"/>
  <c r="S155" i="6"/>
  <c r="W155" i="6" s="1"/>
  <c r="S26" i="6"/>
  <c r="W26" i="6" s="1"/>
  <c r="S27" i="6"/>
  <c r="W27" i="6" s="1"/>
  <c r="S34" i="6"/>
  <c r="W34" i="6" s="1"/>
  <c r="S35" i="6"/>
  <c r="W35" i="6" s="1"/>
  <c r="S42" i="6"/>
  <c r="W42" i="6" s="1"/>
  <c r="S43" i="6"/>
  <c r="W43" i="6" s="1"/>
  <c r="S48" i="6"/>
  <c r="W48" i="6" s="1"/>
  <c r="S49" i="6"/>
  <c r="W49" i="6" s="1"/>
  <c r="S52" i="6"/>
  <c r="W52" i="6" s="1"/>
  <c r="S53" i="6"/>
  <c r="W53" i="6" s="1"/>
  <c r="S54" i="6"/>
  <c r="W54" i="6" s="1"/>
  <c r="S55" i="6"/>
  <c r="W55" i="6" s="1"/>
  <c r="S92" i="6"/>
  <c r="W92" i="6" s="1"/>
  <c r="S93" i="6"/>
  <c r="W93" i="6" s="1"/>
  <c r="S94" i="6"/>
  <c r="W94" i="6" s="1"/>
  <c r="S95" i="6"/>
  <c r="W95" i="6" s="1"/>
  <c r="S96" i="6"/>
  <c r="W96" i="6" s="1"/>
  <c r="S97" i="6"/>
  <c r="W97" i="6" s="1"/>
  <c r="S98" i="6"/>
  <c r="W98" i="6" s="1"/>
  <c r="S99" i="6"/>
  <c r="W99" i="6" s="1"/>
  <c r="S156" i="6"/>
  <c r="W156" i="6" s="1"/>
  <c r="S157" i="6"/>
  <c r="W157" i="6" s="1"/>
  <c r="S158" i="6"/>
  <c r="W158" i="6" s="1"/>
  <c r="S159" i="6"/>
  <c r="W159" i="6" s="1"/>
  <c r="S160" i="6"/>
  <c r="W160" i="6" s="1"/>
  <c r="S161" i="6"/>
  <c r="W161" i="6" s="1"/>
  <c r="S18" i="6"/>
  <c r="W18" i="6" s="1"/>
  <c r="S19" i="6"/>
  <c r="W19" i="6" s="1"/>
  <c r="S24" i="6"/>
  <c r="W24" i="6" s="1"/>
  <c r="S25" i="6"/>
  <c r="W25" i="6" s="1"/>
  <c r="S28" i="6"/>
  <c r="W28" i="6" s="1"/>
  <c r="S29" i="6"/>
  <c r="W29" i="6" s="1"/>
  <c r="S30" i="6"/>
  <c r="W30" i="6" s="1"/>
  <c r="S31" i="6"/>
  <c r="W31" i="6" s="1"/>
  <c r="S32" i="6"/>
  <c r="W32" i="6" s="1"/>
  <c r="S33" i="6"/>
  <c r="W33" i="6" s="1"/>
  <c r="S36" i="6"/>
  <c r="W36" i="6" s="1"/>
  <c r="S37" i="6"/>
  <c r="W37" i="6" s="1"/>
  <c r="S38" i="6"/>
  <c r="W38" i="6" s="1"/>
  <c r="S39" i="6"/>
  <c r="W39" i="6" s="1"/>
  <c r="S40" i="6"/>
  <c r="W40" i="6" s="1"/>
  <c r="S41" i="6"/>
  <c r="W41" i="6" s="1"/>
  <c r="S44" i="6"/>
  <c r="W44" i="6" s="1"/>
  <c r="S45" i="6"/>
  <c r="W45" i="6" s="1"/>
  <c r="S46" i="6"/>
  <c r="W46" i="6" s="1"/>
  <c r="S47" i="6"/>
  <c r="W47" i="6" s="1"/>
  <c r="S100" i="6"/>
  <c r="W100" i="6" s="1"/>
  <c r="S101" i="6"/>
  <c r="W101" i="6" s="1"/>
  <c r="S102" i="6"/>
  <c r="W102" i="6" s="1"/>
  <c r="S103" i="6"/>
  <c r="W103" i="6" s="1"/>
  <c r="S104" i="6"/>
  <c r="W104" i="6" s="1"/>
  <c r="S105" i="6"/>
  <c r="W105" i="6" s="1"/>
  <c r="S106" i="6"/>
  <c r="W106" i="6" s="1"/>
  <c r="S107" i="6"/>
  <c r="W107" i="6" s="1"/>
  <c r="S113" i="6"/>
  <c r="W113" i="6" s="1"/>
  <c r="S114" i="6"/>
  <c r="W114" i="6" s="1"/>
  <c r="S115" i="6"/>
  <c r="W115" i="6" s="1"/>
  <c r="S16" i="6"/>
  <c r="W16" i="6" s="1"/>
  <c r="S17" i="6"/>
  <c r="W17" i="6" s="1"/>
  <c r="S20" i="6"/>
  <c r="W20" i="6" s="1"/>
  <c r="S21" i="6"/>
  <c r="W21" i="6" s="1"/>
  <c r="S22" i="6"/>
  <c r="W22" i="6" s="1"/>
  <c r="S23" i="6"/>
  <c r="W23" i="6" s="1"/>
  <c r="S108" i="6"/>
  <c r="W108" i="6" s="1"/>
  <c r="S109" i="6"/>
  <c r="W109" i="6" s="1"/>
  <c r="S110" i="6"/>
  <c r="W110" i="6" s="1"/>
  <c r="S111" i="6"/>
  <c r="W111" i="6" s="1"/>
  <c r="S112" i="6"/>
  <c r="W112" i="6" s="1"/>
  <c r="S116" i="6"/>
  <c r="W116" i="6" s="1"/>
  <c r="S117" i="6"/>
  <c r="W117" i="6" s="1"/>
  <c r="S162" i="6"/>
  <c r="W162" i="6" s="1"/>
  <c r="S163" i="6"/>
  <c r="W163" i="6" s="1"/>
  <c r="S12" i="6"/>
  <c r="W12" i="6" s="1"/>
  <c r="S13" i="6"/>
  <c r="W13" i="6" s="1"/>
  <c r="S14" i="6"/>
  <c r="W14" i="6" s="1"/>
  <c r="S15" i="6"/>
  <c r="W15" i="6" s="1"/>
  <c r="S118" i="6"/>
  <c r="W118" i="6" s="1"/>
  <c r="S119" i="6"/>
  <c r="W119" i="6" s="1"/>
  <c r="S120" i="6"/>
  <c r="W120" i="6" s="1"/>
  <c r="S121" i="6"/>
  <c r="W121" i="6" s="1"/>
  <c r="S122" i="6"/>
  <c r="W122" i="6" s="1"/>
  <c r="S123" i="6"/>
  <c r="W123" i="6" s="1"/>
  <c r="S124" i="6"/>
  <c r="W124" i="6" s="1"/>
  <c r="S125" i="6"/>
  <c r="W125" i="6" s="1"/>
  <c r="S130" i="6"/>
  <c r="W130" i="6" s="1"/>
  <c r="S131" i="6"/>
  <c r="W131" i="6" s="1"/>
  <c r="S164" i="6"/>
  <c r="W164" i="6" s="1"/>
  <c r="S165" i="6"/>
  <c r="W165" i="6" s="1"/>
  <c r="S166" i="6"/>
  <c r="W166" i="6" s="1"/>
  <c r="S167" i="6"/>
  <c r="W167" i="6" s="1"/>
  <c r="S168" i="6"/>
  <c r="W168" i="6" s="1"/>
  <c r="S169" i="6"/>
  <c r="W169" i="6" s="1"/>
  <c r="S170" i="6"/>
  <c r="W170" i="6" s="1"/>
  <c r="S171" i="6"/>
  <c r="W171" i="6" s="1"/>
  <c r="S126" i="6"/>
  <c r="W126" i="6" s="1"/>
  <c r="S127" i="6"/>
  <c r="W127" i="6" s="1"/>
  <c r="S129" i="6"/>
  <c r="W129" i="6" s="1"/>
  <c r="S132" i="6"/>
  <c r="W132" i="6" s="1"/>
  <c r="S133" i="6"/>
  <c r="W133" i="6" s="1"/>
  <c r="S137" i="6"/>
  <c r="W137" i="6" s="1"/>
  <c r="S172" i="6"/>
  <c r="W172" i="6" s="1"/>
  <c r="S173" i="6"/>
  <c r="W173" i="6" s="1"/>
  <c r="S174" i="6"/>
  <c r="W174" i="6" s="1"/>
  <c r="S175" i="6"/>
  <c r="W175" i="6" s="1"/>
  <c r="S176" i="6"/>
  <c r="W176" i="6" s="1"/>
  <c r="S177" i="6"/>
  <c r="W177" i="6" s="1"/>
  <c r="S178" i="6"/>
  <c r="W178" i="6" s="1"/>
  <c r="S179" i="6"/>
  <c r="W179" i="6" s="1"/>
  <c r="S138" i="6"/>
  <c r="W138" i="6" s="1"/>
  <c r="S185" i="6"/>
  <c r="W185" i="6" s="1"/>
  <c r="S187" i="6"/>
  <c r="W187" i="6" s="1"/>
  <c r="S192" i="6"/>
  <c r="W192" i="6" s="1"/>
  <c r="S128" i="6"/>
  <c r="W128" i="6" s="1"/>
  <c r="S134" i="6"/>
  <c r="W134" i="6" s="1"/>
  <c r="S135" i="6"/>
  <c r="W135" i="6" s="1"/>
  <c r="S136" i="6"/>
  <c r="W136" i="6" s="1"/>
  <c r="S180" i="6"/>
  <c r="W180" i="6" s="1"/>
  <c r="S181" i="6"/>
  <c r="W181" i="6" s="1"/>
  <c r="S182" i="6"/>
  <c r="W182" i="6" s="1"/>
  <c r="S183" i="6"/>
  <c r="W183" i="6" s="1"/>
  <c r="S184" i="6"/>
  <c r="W184" i="6" s="1"/>
  <c r="S193" i="6"/>
  <c r="W193" i="6" s="1"/>
  <c r="S139" i="6"/>
  <c r="W139" i="6" s="1"/>
  <c r="S186" i="6"/>
  <c r="W186" i="6" s="1"/>
  <c r="S191" i="6"/>
  <c r="W191" i="6" s="1"/>
  <c r="D7" i="17"/>
  <c r="F7" i="17" s="1"/>
  <c r="D10" i="17"/>
  <c r="F10" i="17" s="1"/>
  <c r="D8" i="17"/>
  <c r="F8" i="17" s="1"/>
  <c r="D9" i="17"/>
  <c r="F9" i="17" s="1"/>
  <c r="D6" i="17"/>
  <c r="F6" i="17" s="1"/>
  <c r="H6" i="17" s="1"/>
  <c r="D11" i="17"/>
  <c r="F11" i="17" s="1"/>
  <c r="P11" i="3"/>
  <c r="K3" i="2"/>
  <c r="K9" i="2"/>
  <c r="K10" i="2"/>
  <c r="K5" i="2"/>
  <c r="K4" i="2"/>
  <c r="K6" i="2"/>
  <c r="K8" i="2"/>
  <c r="K7" i="2"/>
  <c r="K11" i="2"/>
  <c r="K12" i="2"/>
  <c r="K13" i="2"/>
  <c r="K14" i="2"/>
  <c r="P11" i="6"/>
  <c r="P10" i="6"/>
  <c r="P9" i="6"/>
  <c r="P8" i="6"/>
  <c r="P7" i="6"/>
  <c r="P6" i="3"/>
  <c r="P7" i="3"/>
  <c r="P8" i="3"/>
  <c r="P9" i="3"/>
  <c r="N8" i="6"/>
  <c r="S10" i="6"/>
  <c r="K206" i="17"/>
  <c r="I206" i="17"/>
  <c r="L206" i="17"/>
  <c r="R7" i="6"/>
  <c r="T7" i="6"/>
  <c r="O8" i="6"/>
  <c r="N11" i="6"/>
  <c r="O11" i="6"/>
  <c r="R11" i="6"/>
  <c r="S7" i="6"/>
  <c r="T10" i="6"/>
  <c r="R8" i="6"/>
  <c r="S11" i="6"/>
  <c r="S8" i="6"/>
  <c r="T11" i="6"/>
  <c r="T8" i="6"/>
  <c r="N9" i="6"/>
  <c r="N6" i="6"/>
  <c r="O9" i="6"/>
  <c r="O6" i="6"/>
  <c r="R9" i="6"/>
  <c r="R6" i="6"/>
  <c r="S9" i="6"/>
  <c r="T9" i="6"/>
  <c r="N10" i="6"/>
  <c r="O10" i="6"/>
  <c r="J206" i="17"/>
  <c r="Q167" i="15" l="1"/>
  <c r="V167" i="15" s="1"/>
  <c r="X167" i="15" s="1"/>
  <c r="Q78" i="15"/>
  <c r="V78" i="15" s="1"/>
  <c r="X78" i="15" s="1"/>
  <c r="Q179" i="15"/>
  <c r="V179" i="15" s="1"/>
  <c r="X179" i="15" s="1"/>
  <c r="Q125" i="15"/>
  <c r="V125" i="15" s="1"/>
  <c r="X125" i="15" s="1"/>
  <c r="Q32" i="15"/>
  <c r="V32" i="15" s="1"/>
  <c r="X32" i="15" s="1"/>
  <c r="Q27" i="15"/>
  <c r="V27" i="15" s="1"/>
  <c r="X27" i="15" s="1"/>
  <c r="Q148" i="15"/>
  <c r="V148" i="15" s="1"/>
  <c r="X148" i="15" s="1"/>
  <c r="Q71" i="15"/>
  <c r="V71" i="15" s="1"/>
  <c r="X71" i="15" s="1"/>
  <c r="Q88" i="15"/>
  <c r="V88" i="15" s="1"/>
  <c r="X88" i="15" s="1"/>
  <c r="Q46" i="15"/>
  <c r="V46" i="15" s="1"/>
  <c r="X46" i="15" s="1"/>
  <c r="Q141" i="15"/>
  <c r="V141" i="15" s="1"/>
  <c r="X141" i="15" s="1"/>
  <c r="Q89" i="15"/>
  <c r="V89" i="15" s="1"/>
  <c r="Q175" i="14"/>
  <c r="V175" i="14" s="1"/>
  <c r="X175" i="14" s="1"/>
  <c r="X166" i="14"/>
  <c r="Q90" i="14"/>
  <c r="V90" i="14" s="1"/>
  <c r="X90" i="14" s="1"/>
  <c r="Q20" i="13"/>
  <c r="V20" i="13" s="1"/>
  <c r="X20" i="13" s="1"/>
  <c r="Q30" i="13"/>
  <c r="V30" i="13" s="1"/>
  <c r="X30" i="13" s="1"/>
  <c r="Q85" i="13"/>
  <c r="V85" i="13" s="1"/>
  <c r="X85" i="13" s="1"/>
  <c r="X74" i="12"/>
  <c r="Q179" i="12"/>
  <c r="V179" i="12" s="1"/>
  <c r="X179" i="12" s="1"/>
  <c r="X197" i="12"/>
  <c r="X33" i="12"/>
  <c r="X101" i="11"/>
  <c r="Q178" i="11"/>
  <c r="V178" i="11" s="1"/>
  <c r="X178" i="11" s="1"/>
  <c r="Q80" i="10"/>
  <c r="V80" i="10" s="1"/>
  <c r="X80" i="10" s="1"/>
  <c r="Q205" i="10"/>
  <c r="V205" i="10" s="1"/>
  <c r="X205" i="10" s="1"/>
  <c r="Q91" i="10"/>
  <c r="V91" i="10" s="1"/>
  <c r="X91" i="10" s="1"/>
  <c r="Q166" i="10"/>
  <c r="V166" i="10" s="1"/>
  <c r="X166" i="10" s="1"/>
  <c r="Q120" i="10"/>
  <c r="V120" i="10" s="1"/>
  <c r="X120" i="10" s="1"/>
  <c r="Q82" i="10"/>
  <c r="V82" i="10" s="1"/>
  <c r="X82" i="10" s="1"/>
  <c r="Q168" i="10"/>
  <c r="V168" i="10" s="1"/>
  <c r="X168" i="10" s="1"/>
  <c r="Q127" i="10"/>
  <c r="V127" i="10" s="1"/>
  <c r="X127" i="10" s="1"/>
  <c r="Q157" i="10"/>
  <c r="V157" i="10" s="1"/>
  <c r="Q176" i="10"/>
  <c r="V176" i="10" s="1"/>
  <c r="X176" i="10" s="1"/>
  <c r="Q24" i="10"/>
  <c r="V24" i="10" s="1"/>
  <c r="X24" i="10" s="1"/>
  <c r="Q37" i="10"/>
  <c r="V37" i="10" s="1"/>
  <c r="X37" i="10" s="1"/>
  <c r="Q49" i="10"/>
  <c r="V49" i="10" s="1"/>
  <c r="X49" i="10" s="1"/>
  <c r="Q34" i="10"/>
  <c r="V34" i="10" s="1"/>
  <c r="X34" i="10" s="1"/>
  <c r="X165" i="9"/>
  <c r="X92" i="8"/>
  <c r="X163" i="8"/>
  <c r="X90" i="8"/>
  <c r="X54" i="7"/>
  <c r="Q48" i="7"/>
  <c r="V48" i="7" s="1"/>
  <c r="X48" i="7" s="1"/>
  <c r="Q186" i="7"/>
  <c r="V186" i="7" s="1"/>
  <c r="X186" i="7" s="1"/>
  <c r="Q112" i="4"/>
  <c r="V112" i="4" s="1"/>
  <c r="X112" i="4" s="1"/>
  <c r="X72" i="4"/>
  <c r="Q126" i="4"/>
  <c r="V126" i="4" s="1"/>
  <c r="X126" i="4" s="1"/>
  <c r="Q59" i="4"/>
  <c r="V59" i="4" s="1"/>
  <c r="X59" i="4" s="1"/>
  <c r="Q147" i="4"/>
  <c r="V147" i="4" s="1"/>
  <c r="X147" i="4" s="1"/>
  <c r="Q93" i="4"/>
  <c r="V93" i="4" s="1"/>
  <c r="Q116" i="4"/>
  <c r="V116" i="4" s="1"/>
  <c r="X116" i="4" s="1"/>
  <c r="Q92" i="4"/>
  <c r="V92" i="4" s="1"/>
  <c r="X92" i="4" s="1"/>
  <c r="Q20" i="4"/>
  <c r="V20" i="4" s="1"/>
  <c r="X20" i="4" s="1"/>
  <c r="Q79" i="4"/>
  <c r="V79" i="4" s="1"/>
  <c r="Q41" i="4"/>
  <c r="V41" i="4" s="1"/>
  <c r="X41" i="4" s="1"/>
  <c r="Q127" i="4"/>
  <c r="V127" i="4" s="1"/>
  <c r="X127" i="4" s="1"/>
  <c r="Q130" i="7"/>
  <c r="V130" i="7" s="1"/>
  <c r="X130" i="7" s="1"/>
  <c r="Q54" i="9"/>
  <c r="V54" i="9" s="1"/>
  <c r="X54" i="9" s="1"/>
  <c r="Q175" i="13"/>
  <c r="V175" i="13" s="1"/>
  <c r="X175" i="13" s="1"/>
  <c r="Q55" i="15"/>
  <c r="V55" i="15" s="1"/>
  <c r="X55" i="15" s="1"/>
  <c r="X109" i="10"/>
  <c r="Q119" i="12"/>
  <c r="V119" i="12" s="1"/>
  <c r="X119" i="12" s="1"/>
  <c r="Q83" i="12"/>
  <c r="V83" i="12" s="1"/>
  <c r="X83" i="12" s="1"/>
  <c r="X53" i="12"/>
  <c r="X102" i="14"/>
  <c r="Q117" i="14"/>
  <c r="V117" i="14" s="1"/>
  <c r="X117" i="14" s="1"/>
  <c r="X34" i="9"/>
  <c r="X123" i="9"/>
  <c r="Q133" i="9"/>
  <c r="V133" i="9" s="1"/>
  <c r="X133" i="9" s="1"/>
  <c r="X185" i="9"/>
  <c r="X138" i="13"/>
  <c r="Q176" i="13"/>
  <c r="V176" i="13" s="1"/>
  <c r="X176" i="13" s="1"/>
  <c r="Q23" i="8"/>
  <c r="V23" i="8" s="1"/>
  <c r="X23" i="8" s="1"/>
  <c r="Q172" i="8"/>
  <c r="V172" i="8" s="1"/>
  <c r="X172" i="8" s="1"/>
  <c r="X91" i="7"/>
  <c r="X144" i="7"/>
  <c r="Q125" i="7"/>
  <c r="V125" i="7" s="1"/>
  <c r="X125" i="7" s="1"/>
  <c r="Q27" i="7"/>
  <c r="V27" i="7" s="1"/>
  <c r="X27" i="7" s="1"/>
  <c r="Q67" i="15"/>
  <c r="V67" i="15" s="1"/>
  <c r="X67" i="15" s="1"/>
  <c r="X40" i="11"/>
  <c r="Q129" i="4"/>
  <c r="V129" i="4" s="1"/>
  <c r="X129" i="4" s="1"/>
  <c r="Q75" i="4"/>
  <c r="V75" i="4" s="1"/>
  <c r="X75" i="4" s="1"/>
  <c r="Q24" i="4"/>
  <c r="V24" i="4" s="1"/>
  <c r="X24" i="4" s="1"/>
  <c r="Q117" i="4"/>
  <c r="V117" i="4" s="1"/>
  <c r="X117" i="4" s="1"/>
  <c r="Q150" i="4"/>
  <c r="V150" i="4" s="1"/>
  <c r="X150" i="4" s="1"/>
  <c r="Q50" i="4"/>
  <c r="V50" i="4" s="1"/>
  <c r="X50" i="4" s="1"/>
  <c r="Q72" i="10"/>
  <c r="V72" i="10" s="1"/>
  <c r="X72" i="10" s="1"/>
  <c r="Q39" i="10"/>
  <c r="V39" i="10" s="1"/>
  <c r="X39" i="10" s="1"/>
  <c r="X65" i="10"/>
  <c r="Q149" i="10"/>
  <c r="V149" i="10" s="1"/>
  <c r="X149" i="10" s="1"/>
  <c r="X184" i="12"/>
  <c r="Q120" i="12"/>
  <c r="V120" i="12" s="1"/>
  <c r="X120" i="12" s="1"/>
  <c r="X150" i="12"/>
  <c r="Q45" i="14"/>
  <c r="V45" i="14" s="1"/>
  <c r="X45" i="14" s="1"/>
  <c r="X73" i="14"/>
  <c r="X118" i="14"/>
  <c r="Q120" i="9"/>
  <c r="V120" i="9" s="1"/>
  <c r="X120" i="9" s="1"/>
  <c r="X82" i="9"/>
  <c r="X176" i="9"/>
  <c r="Q24" i="9"/>
  <c r="V24" i="9" s="1"/>
  <c r="X24" i="9" s="1"/>
  <c r="X17" i="13"/>
  <c r="X158" i="13"/>
  <c r="Q26" i="13"/>
  <c r="V26" i="13" s="1"/>
  <c r="X26" i="13" s="1"/>
  <c r="X71" i="8"/>
  <c r="Q16" i="8"/>
  <c r="V16" i="8" s="1"/>
  <c r="X16" i="8" s="1"/>
  <c r="X18" i="7"/>
  <c r="Q161" i="15"/>
  <c r="V161" i="15" s="1"/>
  <c r="X161" i="15" s="1"/>
  <c r="Q95" i="15"/>
  <c r="V95" i="15" s="1"/>
  <c r="X95" i="15" s="1"/>
  <c r="X96" i="15"/>
  <c r="X76" i="11"/>
  <c r="X142" i="11"/>
  <c r="Q61" i="11"/>
  <c r="V61" i="11" s="1"/>
  <c r="X61" i="11" s="1"/>
  <c r="Q139" i="4"/>
  <c r="V139" i="4" s="1"/>
  <c r="X139" i="4" s="1"/>
  <c r="Q85" i="4"/>
  <c r="V85" i="4" s="1"/>
  <c r="X85" i="4" s="1"/>
  <c r="Q63" i="4"/>
  <c r="V63" i="4" s="1"/>
  <c r="X63" i="4" s="1"/>
  <c r="Q158" i="10"/>
  <c r="V158" i="10" s="1"/>
  <c r="Q114" i="10"/>
  <c r="V114" i="10" s="1"/>
  <c r="X114" i="10" s="1"/>
  <c r="Q31" i="12"/>
  <c r="V31" i="12" s="1"/>
  <c r="X31" i="12" s="1"/>
  <c r="Q107" i="15"/>
  <c r="V107" i="15" s="1"/>
  <c r="X107" i="15" s="1"/>
  <c r="Q135" i="11"/>
  <c r="V135" i="11" s="1"/>
  <c r="X135" i="11" s="1"/>
  <c r="X20" i="10"/>
  <c r="Q72" i="12"/>
  <c r="V72" i="12" s="1"/>
  <c r="X72" i="12" s="1"/>
  <c r="X115" i="12"/>
  <c r="Q156" i="12"/>
  <c r="V156" i="12" s="1"/>
  <c r="X156" i="12" s="1"/>
  <c r="Q106" i="12"/>
  <c r="V106" i="12" s="1"/>
  <c r="X106" i="12" s="1"/>
  <c r="Q199" i="12"/>
  <c r="V199" i="12" s="1"/>
  <c r="X199" i="12" s="1"/>
  <c r="X125" i="14"/>
  <c r="X76" i="14"/>
  <c r="X204" i="14"/>
  <c r="X25" i="9"/>
  <c r="Q28" i="9"/>
  <c r="V28" i="9" s="1"/>
  <c r="X28" i="9" s="1"/>
  <c r="Q18" i="13"/>
  <c r="V18" i="13" s="1"/>
  <c r="X18" i="13" s="1"/>
  <c r="X40" i="13"/>
  <c r="X178" i="13"/>
  <c r="Q111" i="8"/>
  <c r="V111" i="8" s="1"/>
  <c r="X111" i="8" s="1"/>
  <c r="X17" i="8"/>
  <c r="X60" i="8"/>
  <c r="Q95" i="8"/>
  <c r="V95" i="8" s="1"/>
  <c r="X95" i="8" s="1"/>
  <c r="Q147" i="8"/>
  <c r="V147" i="8" s="1"/>
  <c r="X147" i="8" s="1"/>
  <c r="X174" i="8"/>
  <c r="Q137" i="7"/>
  <c r="V137" i="7" s="1"/>
  <c r="X137" i="7" s="1"/>
  <c r="X158" i="7"/>
  <c r="Q119" i="15"/>
  <c r="V119" i="15" s="1"/>
  <c r="X104" i="11"/>
  <c r="Q199" i="11"/>
  <c r="V199" i="11" s="1"/>
  <c r="X199" i="11" s="1"/>
  <c r="Q86" i="4"/>
  <c r="V86" i="4" s="1"/>
  <c r="X86" i="4" s="1"/>
  <c r="X93" i="4"/>
  <c r="Q67" i="4"/>
  <c r="V67" i="4" s="1"/>
  <c r="X67" i="4" s="1"/>
  <c r="Q121" i="4"/>
  <c r="V121" i="4" s="1"/>
  <c r="X121" i="4" s="1"/>
  <c r="Q150" i="10"/>
  <c r="V150" i="10" s="1"/>
  <c r="X150" i="10" s="1"/>
  <c r="Q203" i="10"/>
  <c r="V203" i="10" s="1"/>
  <c r="X203" i="10" s="1"/>
  <c r="Q53" i="10"/>
  <c r="V53" i="10" s="1"/>
  <c r="X53" i="10" s="1"/>
  <c r="Q186" i="12"/>
  <c r="V186" i="12" s="1"/>
  <c r="X186" i="12" s="1"/>
  <c r="Q135" i="12"/>
  <c r="V135" i="12" s="1"/>
  <c r="X135" i="12" s="1"/>
  <c r="Q140" i="12"/>
  <c r="V140" i="12" s="1"/>
  <c r="X140" i="12" s="1"/>
  <c r="X200" i="12"/>
  <c r="Q146" i="14"/>
  <c r="V146" i="14" s="1"/>
  <c r="X146" i="14" s="1"/>
  <c r="Q194" i="14"/>
  <c r="V194" i="14" s="1"/>
  <c r="X194" i="14" s="1"/>
  <c r="X23" i="14"/>
  <c r="Q134" i="14"/>
  <c r="V134" i="14" s="1"/>
  <c r="X134" i="14" s="1"/>
  <c r="X71" i="14"/>
  <c r="X183" i="9"/>
  <c r="X98" i="9"/>
  <c r="Q36" i="13"/>
  <c r="V36" i="13" s="1"/>
  <c r="X36" i="13" s="1"/>
  <c r="Q195" i="13"/>
  <c r="V195" i="13" s="1"/>
  <c r="X195" i="13" s="1"/>
  <c r="X33" i="8"/>
  <c r="X121" i="8"/>
  <c r="Q96" i="8"/>
  <c r="V96" i="8" s="1"/>
  <c r="X96" i="8" s="1"/>
  <c r="X57" i="7"/>
  <c r="X114" i="7"/>
  <c r="X20" i="7"/>
  <c r="Q159" i="7"/>
  <c r="V159" i="7" s="1"/>
  <c r="X159" i="7" s="1"/>
  <c r="X185" i="7"/>
  <c r="Q22" i="7"/>
  <c r="V22" i="7" s="1"/>
  <c r="X22" i="7" s="1"/>
  <c r="Q63" i="7"/>
  <c r="V63" i="7" s="1"/>
  <c r="X63" i="7" s="1"/>
  <c r="Q99" i="15"/>
  <c r="V99" i="15" s="1"/>
  <c r="X99" i="15" s="1"/>
  <c r="X178" i="15"/>
  <c r="X21" i="15"/>
  <c r="Q23" i="15"/>
  <c r="V23" i="15" s="1"/>
  <c r="X23" i="15" s="1"/>
  <c r="Q190" i="15"/>
  <c r="V190" i="15" s="1"/>
  <c r="X190" i="15" s="1"/>
  <c r="Q78" i="11"/>
  <c r="V78" i="11" s="1"/>
  <c r="X78" i="11" s="1"/>
  <c r="Q64" i="11"/>
  <c r="V64" i="11" s="1"/>
  <c r="X64" i="11" s="1"/>
  <c r="X154" i="11"/>
  <c r="X197" i="11"/>
  <c r="X149" i="4"/>
  <c r="Q65" i="4"/>
  <c r="V65" i="4" s="1"/>
  <c r="X65" i="4" s="1"/>
  <c r="X68" i="4"/>
  <c r="Q168" i="4"/>
  <c r="V168" i="4" s="1"/>
  <c r="P206" i="8"/>
  <c r="Q155" i="12"/>
  <c r="V155" i="12" s="1"/>
  <c r="X155" i="12" s="1"/>
  <c r="X74" i="10"/>
  <c r="Q25" i="10"/>
  <c r="V25" i="10" s="1"/>
  <c r="X25" i="10" s="1"/>
  <c r="X47" i="10"/>
  <c r="X54" i="10"/>
  <c r="X98" i="10"/>
  <c r="X193" i="10"/>
  <c r="X164" i="10"/>
  <c r="Q187" i="12"/>
  <c r="V187" i="12" s="1"/>
  <c r="X187" i="12" s="1"/>
  <c r="X90" i="12"/>
  <c r="X150" i="14"/>
  <c r="Q121" i="14"/>
  <c r="V121" i="14" s="1"/>
  <c r="X121" i="14" s="1"/>
  <c r="Q65" i="14"/>
  <c r="V65" i="14" s="1"/>
  <c r="X65" i="14" s="1"/>
  <c r="Q129" i="9"/>
  <c r="V129" i="9" s="1"/>
  <c r="Q119" i="9"/>
  <c r="V119" i="9" s="1"/>
  <c r="X119" i="9" s="1"/>
  <c r="X37" i="13"/>
  <c r="X13" i="13"/>
  <c r="X198" i="13"/>
  <c r="Q194" i="13"/>
  <c r="V194" i="13" s="1"/>
  <c r="X194" i="13" s="1"/>
  <c r="Q131" i="8"/>
  <c r="V131" i="8" s="1"/>
  <c r="X131" i="8" s="1"/>
  <c r="Q87" i="7"/>
  <c r="V87" i="7" s="1"/>
  <c r="X87" i="7" s="1"/>
  <c r="Q68" i="7"/>
  <c r="V68" i="7" s="1"/>
  <c r="X68" i="7" s="1"/>
  <c r="Q106" i="7"/>
  <c r="V106" i="7" s="1"/>
  <c r="X106" i="7" s="1"/>
  <c r="X201" i="7"/>
  <c r="X123" i="15"/>
  <c r="X14" i="15"/>
  <c r="X157" i="15"/>
  <c r="Q191" i="15"/>
  <c r="V191" i="15" s="1"/>
  <c r="X191" i="15" s="1"/>
  <c r="Q17" i="11"/>
  <c r="V17" i="11" s="1"/>
  <c r="X17" i="11" s="1"/>
  <c r="X167" i="11"/>
  <c r="Q122" i="11"/>
  <c r="V122" i="11" s="1"/>
  <c r="X122" i="11" s="1"/>
  <c r="Q151" i="4"/>
  <c r="V151" i="4" s="1"/>
  <c r="X151" i="4" s="1"/>
  <c r="Q136" i="4"/>
  <c r="V136" i="4" s="1"/>
  <c r="X136" i="4" s="1"/>
  <c r="X95" i="4"/>
  <c r="Q66" i="4"/>
  <c r="V66" i="4" s="1"/>
  <c r="X66" i="4" s="1"/>
  <c r="Q107" i="10"/>
  <c r="V107" i="10" s="1"/>
  <c r="X107" i="10" s="1"/>
  <c r="Q115" i="10"/>
  <c r="V115" i="10" s="1"/>
  <c r="X115" i="10" s="1"/>
  <c r="X133" i="10"/>
  <c r="Q194" i="10"/>
  <c r="V194" i="10" s="1"/>
  <c r="X194" i="10" s="1"/>
  <c r="X105" i="10"/>
  <c r="X98" i="12"/>
  <c r="X118" i="12"/>
  <c r="X159" i="12"/>
  <c r="Q12" i="14"/>
  <c r="V12" i="14" s="1"/>
  <c r="X12" i="14" s="1"/>
  <c r="X142" i="14"/>
  <c r="Q132" i="14"/>
  <c r="V132" i="14" s="1"/>
  <c r="X132" i="14" s="1"/>
  <c r="Q116" i="14"/>
  <c r="V116" i="14" s="1"/>
  <c r="X116" i="14" s="1"/>
  <c r="X170" i="9"/>
  <c r="Q78" i="9"/>
  <c r="V78" i="9" s="1"/>
  <c r="X78" i="9" s="1"/>
  <c r="X181" i="9"/>
  <c r="X68" i="9"/>
  <c r="Q31" i="9"/>
  <c r="V31" i="9" s="1"/>
  <c r="X31" i="9" s="1"/>
  <c r="X67" i="13"/>
  <c r="Q14" i="13"/>
  <c r="V14" i="13" s="1"/>
  <c r="X14" i="13" s="1"/>
  <c r="Q180" i="13"/>
  <c r="V180" i="13" s="1"/>
  <c r="X180" i="13" s="1"/>
  <c r="Q84" i="8"/>
  <c r="V84" i="8" s="1"/>
  <c r="X84" i="8" s="1"/>
  <c r="X63" i="8"/>
  <c r="Q194" i="8"/>
  <c r="V194" i="8" s="1"/>
  <c r="X194" i="8" s="1"/>
  <c r="Q13" i="7"/>
  <c r="V13" i="7" s="1"/>
  <c r="X13" i="7" s="1"/>
  <c r="X100" i="7"/>
  <c r="X107" i="7"/>
  <c r="Q84" i="7"/>
  <c r="V84" i="7" s="1"/>
  <c r="X84" i="7" s="1"/>
  <c r="X54" i="15"/>
  <c r="Q142" i="15"/>
  <c r="V142" i="15" s="1"/>
  <c r="X142" i="15" s="1"/>
  <c r="X171" i="15"/>
  <c r="Q80" i="11"/>
  <c r="V80" i="11" s="1"/>
  <c r="X80" i="11" s="1"/>
  <c r="X146" i="11"/>
  <c r="Q168" i="11"/>
  <c r="V168" i="11" s="1"/>
  <c r="X168" i="11" s="1"/>
  <c r="X165" i="4"/>
  <c r="X151" i="10"/>
  <c r="X29" i="10"/>
  <c r="X87" i="10"/>
  <c r="Q124" i="10"/>
  <c r="V124" i="10" s="1"/>
  <c r="X124" i="10" s="1"/>
  <c r="X134" i="10"/>
  <c r="Q67" i="12"/>
  <c r="V67" i="12" s="1"/>
  <c r="X67" i="12" s="1"/>
  <c r="Q101" i="12"/>
  <c r="V101" i="12" s="1"/>
  <c r="X101" i="12" s="1"/>
  <c r="X143" i="12"/>
  <c r="Q65" i="12"/>
  <c r="V65" i="12" s="1"/>
  <c r="X65" i="12" s="1"/>
  <c r="Q99" i="12"/>
  <c r="V99" i="12" s="1"/>
  <c r="X99" i="12" s="1"/>
  <c r="X95" i="14"/>
  <c r="Q139" i="14"/>
  <c r="V139" i="14" s="1"/>
  <c r="X139" i="14" s="1"/>
  <c r="X151" i="9"/>
  <c r="Q69" i="9"/>
  <c r="V69" i="9" s="1"/>
  <c r="X69" i="9" s="1"/>
  <c r="Q140" i="9"/>
  <c r="V140" i="9" s="1"/>
  <c r="X140" i="9" s="1"/>
  <c r="X145" i="9"/>
  <c r="Q68" i="13"/>
  <c r="V68" i="13" s="1"/>
  <c r="X68" i="13" s="1"/>
  <c r="X162" i="13"/>
  <c r="X108" i="13"/>
  <c r="X181" i="13"/>
  <c r="Q43" i="8"/>
  <c r="V43" i="8" s="1"/>
  <c r="X43" i="8" s="1"/>
  <c r="Q159" i="8"/>
  <c r="V159" i="8" s="1"/>
  <c r="X159" i="8" s="1"/>
  <c r="Q76" i="8"/>
  <c r="V76" i="8" s="1"/>
  <c r="X76" i="8" s="1"/>
  <c r="Q57" i="8"/>
  <c r="V57" i="8" s="1"/>
  <c r="X57" i="8" s="1"/>
  <c r="Q160" i="8"/>
  <c r="V160" i="8" s="1"/>
  <c r="X160" i="8" s="1"/>
  <c r="Q14" i="7"/>
  <c r="V14" i="7" s="1"/>
  <c r="X14" i="7" s="1"/>
  <c r="X169" i="7"/>
  <c r="Q197" i="6"/>
  <c r="Q199" i="15"/>
  <c r="V199" i="15" s="1"/>
  <c r="X199" i="15" s="1"/>
  <c r="Q44" i="11"/>
  <c r="V44" i="11" s="1"/>
  <c r="X44" i="11" s="1"/>
  <c r="Q67" i="11"/>
  <c r="V67" i="11" s="1"/>
  <c r="X67" i="11" s="1"/>
  <c r="Q24" i="11"/>
  <c r="V24" i="11" s="1"/>
  <c r="X24" i="11" s="1"/>
  <c r="Q190" i="11"/>
  <c r="V190" i="11" s="1"/>
  <c r="X190" i="11" s="1"/>
  <c r="Q177" i="4"/>
  <c r="V177" i="4" s="1"/>
  <c r="X177" i="4" s="1"/>
  <c r="Q125" i="4"/>
  <c r="V125" i="4" s="1"/>
  <c r="X125" i="4" s="1"/>
  <c r="Q148" i="4"/>
  <c r="V148" i="4" s="1"/>
  <c r="X148" i="4" s="1"/>
  <c r="Q125" i="10"/>
  <c r="V125" i="10" s="1"/>
  <c r="X125" i="10" s="1"/>
  <c r="Q140" i="10"/>
  <c r="V140" i="10" s="1"/>
  <c r="X140" i="10" s="1"/>
  <c r="Q32" i="12"/>
  <c r="V32" i="12" s="1"/>
  <c r="X32" i="12" s="1"/>
  <c r="X168" i="12"/>
  <c r="X171" i="12"/>
  <c r="Q100" i="12"/>
  <c r="V100" i="12" s="1"/>
  <c r="X100" i="12" s="1"/>
  <c r="X16" i="14"/>
  <c r="X39" i="14"/>
  <c r="X84" i="14"/>
  <c r="Q177" i="14"/>
  <c r="V177" i="14" s="1"/>
  <c r="X177" i="14" s="1"/>
  <c r="Q147" i="9"/>
  <c r="V147" i="9" s="1"/>
  <c r="X147" i="9" s="1"/>
  <c r="X202" i="9"/>
  <c r="X18" i="9"/>
  <c r="Q158" i="9"/>
  <c r="V158" i="9" s="1"/>
  <c r="X158" i="9" s="1"/>
  <c r="X141" i="9"/>
  <c r="Q146" i="9"/>
  <c r="V146" i="9" s="1"/>
  <c r="X146" i="9" s="1"/>
  <c r="X69" i="13"/>
  <c r="Q62" i="13"/>
  <c r="V62" i="13" s="1"/>
  <c r="X62" i="13" s="1"/>
  <c r="X92" i="13"/>
  <c r="X139" i="13"/>
  <c r="Q200" i="13"/>
  <c r="V200" i="13" s="1"/>
  <c r="X200" i="13" s="1"/>
  <c r="Q187" i="13"/>
  <c r="V187" i="13" s="1"/>
  <c r="X187" i="13" s="1"/>
  <c r="Q104" i="8"/>
  <c r="V104" i="8" s="1"/>
  <c r="X104" i="8" s="1"/>
  <c r="Q77" i="8"/>
  <c r="V77" i="8" s="1"/>
  <c r="X77" i="8" s="1"/>
  <c r="X36" i="8"/>
  <c r="Q89" i="8"/>
  <c r="V89" i="8" s="1"/>
  <c r="X89" i="8" s="1"/>
  <c r="X204" i="8"/>
  <c r="X11" i="7"/>
  <c r="X190" i="7"/>
  <c r="X80" i="7"/>
  <c r="Q149" i="15"/>
  <c r="V149" i="15" s="1"/>
  <c r="X149" i="15" s="1"/>
  <c r="X83" i="15"/>
  <c r="Q66" i="15"/>
  <c r="V66" i="15" s="1"/>
  <c r="X66" i="15" s="1"/>
  <c r="Q189" i="15"/>
  <c r="V189" i="15" s="1"/>
  <c r="X189" i="15" s="1"/>
  <c r="Q11" i="11"/>
  <c r="V11" i="11" s="1"/>
  <c r="X11" i="11" s="1"/>
  <c r="Q70" i="11"/>
  <c r="V70" i="11" s="1"/>
  <c r="X70" i="11" s="1"/>
  <c r="X178" i="4"/>
  <c r="X54" i="4"/>
  <c r="Q98" i="4"/>
  <c r="V98" i="4" s="1"/>
  <c r="R206" i="9"/>
  <c r="Q177" i="10"/>
  <c r="V177" i="10" s="1"/>
  <c r="X177" i="10" s="1"/>
  <c r="X157" i="10"/>
  <c r="Q204" i="12"/>
  <c r="V204" i="12" s="1"/>
  <c r="X204" i="12" s="1"/>
  <c r="Q48" i="12"/>
  <c r="V48" i="12" s="1"/>
  <c r="X48" i="12" s="1"/>
  <c r="Q17" i="14"/>
  <c r="V17" i="14" s="1"/>
  <c r="X17" i="14" s="1"/>
  <c r="X87" i="14"/>
  <c r="X48" i="14"/>
  <c r="Q138" i="14"/>
  <c r="V138" i="14" s="1"/>
  <c r="X138" i="14" s="1"/>
  <c r="Q78" i="8"/>
  <c r="V78" i="8" s="1"/>
  <c r="X78" i="8" s="1"/>
  <c r="X186" i="8"/>
  <c r="Q205" i="8"/>
  <c r="V205" i="8" s="1"/>
  <c r="X205" i="8" s="1"/>
  <c r="Q33" i="7"/>
  <c r="V33" i="7" s="1"/>
  <c r="X33" i="7" s="1"/>
  <c r="X15" i="7"/>
  <c r="Q81" i="7"/>
  <c r="V81" i="7" s="1"/>
  <c r="X81" i="7" s="1"/>
  <c r="Q153" i="7"/>
  <c r="V153" i="7" s="1"/>
  <c r="X153" i="7" s="1"/>
  <c r="Q150" i="15"/>
  <c r="V150" i="15" s="1"/>
  <c r="X150" i="15" s="1"/>
  <c r="Q110" i="15"/>
  <c r="V110" i="15" s="1"/>
  <c r="X110" i="15" s="1"/>
  <c r="X53" i="11"/>
  <c r="Q92" i="11"/>
  <c r="V92" i="11" s="1"/>
  <c r="X92" i="11" s="1"/>
  <c r="Q99" i="4"/>
  <c r="V99" i="4" s="1"/>
  <c r="X99" i="4" s="1"/>
  <c r="X205" i="4"/>
  <c r="Q92" i="10"/>
  <c r="V92" i="10" s="1"/>
  <c r="X92" i="10" s="1"/>
  <c r="Q141" i="10"/>
  <c r="V141" i="10" s="1"/>
  <c r="X141" i="10" s="1"/>
  <c r="Q67" i="10"/>
  <c r="V67" i="10" s="1"/>
  <c r="X67" i="10" s="1"/>
  <c r="X49" i="12"/>
  <c r="X146" i="12"/>
  <c r="X18" i="12"/>
  <c r="Q169" i="12"/>
  <c r="V169" i="12" s="1"/>
  <c r="X169" i="12" s="1"/>
  <c r="X60" i="14"/>
  <c r="Q128" i="14"/>
  <c r="V128" i="14" s="1"/>
  <c r="X128" i="14" s="1"/>
  <c r="Q13" i="9"/>
  <c r="V13" i="9" s="1"/>
  <c r="X13" i="9" s="1"/>
  <c r="Q41" i="9"/>
  <c r="V41" i="9" s="1"/>
  <c r="X41" i="9" s="1"/>
  <c r="Q114" i="9"/>
  <c r="V114" i="9" s="1"/>
  <c r="X114" i="9" s="1"/>
  <c r="Q73" i="9"/>
  <c r="V73" i="9" s="1"/>
  <c r="X73" i="9" s="1"/>
  <c r="X74" i="13"/>
  <c r="Q75" i="13"/>
  <c r="V75" i="13" s="1"/>
  <c r="X75" i="13" s="1"/>
  <c r="X99" i="13"/>
  <c r="Q94" i="13"/>
  <c r="V94" i="13" s="1"/>
  <c r="X94" i="13" s="1"/>
  <c r="X165" i="13"/>
  <c r="X103" i="13"/>
  <c r="X111" i="13"/>
  <c r="X51" i="13"/>
  <c r="X49" i="8"/>
  <c r="X79" i="8"/>
  <c r="Q83" i="8"/>
  <c r="V83" i="8" s="1"/>
  <c r="X83" i="8" s="1"/>
  <c r="X179" i="8"/>
  <c r="X34" i="7"/>
  <c r="X192" i="7"/>
  <c r="X174" i="7"/>
  <c r="X146" i="15"/>
  <c r="Q100" i="11"/>
  <c r="V100" i="11" s="1"/>
  <c r="X100" i="11" s="1"/>
  <c r="X138" i="11"/>
  <c r="X69" i="11"/>
  <c r="X84" i="11"/>
  <c r="X193" i="11"/>
  <c r="Q201" i="11"/>
  <c r="V201" i="11" s="1"/>
  <c r="X201" i="11" s="1"/>
  <c r="X183" i="4"/>
  <c r="Q100" i="4"/>
  <c r="V100" i="4" s="1"/>
  <c r="X100" i="4" s="1"/>
  <c r="Q101" i="4"/>
  <c r="V101" i="4" s="1"/>
  <c r="X101" i="4" s="1"/>
  <c r="Q24" i="7"/>
  <c r="V24" i="7" s="1"/>
  <c r="X24" i="7" s="1"/>
  <c r="X160" i="10"/>
  <c r="X147" i="10"/>
  <c r="Q42" i="10"/>
  <c r="V42" i="10" s="1"/>
  <c r="X42" i="10" s="1"/>
  <c r="Q199" i="10"/>
  <c r="V199" i="10" s="1"/>
  <c r="X199" i="10" s="1"/>
  <c r="Q44" i="12"/>
  <c r="V44" i="12" s="1"/>
  <c r="X44" i="12" s="1"/>
  <c r="Q188" i="12"/>
  <c r="V188" i="12" s="1"/>
  <c r="X188" i="12" s="1"/>
  <c r="Q152" i="12"/>
  <c r="V152" i="12" s="1"/>
  <c r="X152" i="12" s="1"/>
  <c r="Q37" i="12"/>
  <c r="V37" i="12" s="1"/>
  <c r="X37" i="12" s="1"/>
  <c r="Q203" i="12"/>
  <c r="V203" i="12" s="1"/>
  <c r="X203" i="12" s="1"/>
  <c r="Q35" i="14"/>
  <c r="V35" i="14" s="1"/>
  <c r="X35" i="14" s="1"/>
  <c r="X80" i="14"/>
  <c r="Q151" i="14"/>
  <c r="V151" i="14" s="1"/>
  <c r="X151" i="14" s="1"/>
  <c r="Q108" i="14"/>
  <c r="V108" i="14" s="1"/>
  <c r="X108" i="14" s="1"/>
  <c r="Q203" i="14"/>
  <c r="V203" i="14" s="1"/>
  <c r="X203" i="14" s="1"/>
  <c r="X50" i="14"/>
  <c r="Q32" i="14"/>
  <c r="V32" i="14" s="1"/>
  <c r="X32" i="14" s="1"/>
  <c r="X197" i="9"/>
  <c r="X192" i="9"/>
  <c r="X154" i="13"/>
  <c r="Q87" i="13"/>
  <c r="V87" i="13" s="1"/>
  <c r="X87" i="13" s="1"/>
  <c r="Q76" i="13"/>
  <c r="V76" i="13" s="1"/>
  <c r="X76" i="13" s="1"/>
  <c r="X68" i="8"/>
  <c r="X106" i="8"/>
  <c r="X52" i="8"/>
  <c r="X98" i="7"/>
  <c r="Q115" i="7"/>
  <c r="V115" i="7" s="1"/>
  <c r="X115" i="7" s="1"/>
  <c r="Q52" i="7"/>
  <c r="V52" i="7" s="1"/>
  <c r="X52" i="7" s="1"/>
  <c r="X175" i="15"/>
  <c r="X103" i="15"/>
  <c r="X89" i="15"/>
  <c r="X194" i="15"/>
  <c r="X174" i="11"/>
  <c r="X124" i="11"/>
  <c r="Q16" i="4"/>
  <c r="V16" i="4" s="1"/>
  <c r="X16" i="4" s="1"/>
  <c r="X77" i="4"/>
  <c r="Q117" i="8"/>
  <c r="V117" i="8" s="1"/>
  <c r="X117" i="8" s="1"/>
  <c r="Q94" i="10"/>
  <c r="V94" i="10" s="1"/>
  <c r="X94" i="10" s="1"/>
  <c r="X78" i="10"/>
  <c r="Q181" i="10"/>
  <c r="V181" i="10" s="1"/>
  <c r="X181" i="10" s="1"/>
  <c r="Q43" i="10"/>
  <c r="V43" i="10" s="1"/>
  <c r="X43" i="10" s="1"/>
  <c r="X121" i="10"/>
  <c r="Q93" i="10"/>
  <c r="V93" i="10" s="1"/>
  <c r="X93" i="10" s="1"/>
  <c r="X189" i="12"/>
  <c r="Q55" i="12"/>
  <c r="V55" i="12" s="1"/>
  <c r="X55" i="12" s="1"/>
  <c r="Q125" i="12"/>
  <c r="V125" i="12" s="1"/>
  <c r="X125" i="12" s="1"/>
  <c r="Q172" i="12"/>
  <c r="V172" i="12" s="1"/>
  <c r="X172" i="12" s="1"/>
  <c r="X159" i="14"/>
  <c r="X15" i="9"/>
  <c r="Q46" i="9"/>
  <c r="V46" i="9" s="1"/>
  <c r="X46" i="9" s="1"/>
  <c r="Q143" i="13"/>
  <c r="V143" i="13" s="1"/>
  <c r="X143" i="13" s="1"/>
  <c r="Q86" i="13"/>
  <c r="V86" i="13" s="1"/>
  <c r="X86" i="13" s="1"/>
  <c r="Q130" i="13"/>
  <c r="V130" i="13" s="1"/>
  <c r="X130" i="13" s="1"/>
  <c r="X67" i="8"/>
  <c r="Q69" i="8"/>
  <c r="V69" i="8" s="1"/>
  <c r="X69" i="8" s="1"/>
  <c r="X153" i="8"/>
  <c r="X188" i="8"/>
  <c r="Q73" i="7"/>
  <c r="V73" i="7" s="1"/>
  <c r="X73" i="7" s="1"/>
  <c r="X151" i="7"/>
  <c r="Q200" i="6"/>
  <c r="X173" i="15"/>
  <c r="Q108" i="15"/>
  <c r="V108" i="15" s="1"/>
  <c r="X108" i="15" s="1"/>
  <c r="X88" i="11"/>
  <c r="Q108" i="11"/>
  <c r="V108" i="11" s="1"/>
  <c r="X108" i="11" s="1"/>
  <c r="Q55" i="11"/>
  <c r="V55" i="11" s="1"/>
  <c r="X55" i="11" s="1"/>
  <c r="Q112" i="11"/>
  <c r="V112" i="11" s="1"/>
  <c r="X112" i="11" s="1"/>
  <c r="Q125" i="11"/>
  <c r="V125" i="11" s="1"/>
  <c r="X125" i="11" s="1"/>
  <c r="X79" i="4"/>
  <c r="X192" i="4"/>
  <c r="X163" i="4"/>
  <c r="Q79" i="10"/>
  <c r="V79" i="10" s="1"/>
  <c r="X79" i="10" s="1"/>
  <c r="X182" i="10"/>
  <c r="Q62" i="10"/>
  <c r="V62" i="10" s="1"/>
  <c r="X62" i="10" s="1"/>
  <c r="X139" i="10"/>
  <c r="Q11" i="10"/>
  <c r="V11" i="10" s="1"/>
  <c r="X11" i="10" s="1"/>
  <c r="Q43" i="12"/>
  <c r="V43" i="12" s="1"/>
  <c r="X43" i="12" s="1"/>
  <c r="Q28" i="12"/>
  <c r="V28" i="12" s="1"/>
  <c r="X28" i="12" s="1"/>
  <c r="Q59" i="14"/>
  <c r="V59" i="14" s="1"/>
  <c r="X59" i="14" s="1"/>
  <c r="Q172" i="14"/>
  <c r="V172" i="14" s="1"/>
  <c r="X172" i="14" s="1"/>
  <c r="Q131" i="14"/>
  <c r="V131" i="14" s="1"/>
  <c r="X131" i="14" s="1"/>
  <c r="Q46" i="14"/>
  <c r="V46" i="14" s="1"/>
  <c r="X46" i="14" s="1"/>
  <c r="X125" i="9"/>
  <c r="Q104" i="9"/>
  <c r="V104" i="9" s="1"/>
  <c r="X104" i="9" s="1"/>
  <c r="X134" i="9"/>
  <c r="Q139" i="9"/>
  <c r="V139" i="9" s="1"/>
  <c r="X139" i="9" s="1"/>
  <c r="Q190" i="9"/>
  <c r="V190" i="9" s="1"/>
  <c r="X190" i="9" s="1"/>
  <c r="Q167" i="9"/>
  <c r="V167" i="9" s="1"/>
  <c r="X167" i="9" s="1"/>
  <c r="X10" i="13"/>
  <c r="X28" i="13"/>
  <c r="X119" i="13"/>
  <c r="Q80" i="13"/>
  <c r="V80" i="13" s="1"/>
  <c r="X80" i="13" s="1"/>
  <c r="Q105" i="13"/>
  <c r="V105" i="13" s="1"/>
  <c r="X105" i="13" s="1"/>
  <c r="Q205" i="13"/>
  <c r="V205" i="13" s="1"/>
  <c r="X205" i="13" s="1"/>
  <c r="X30" i="8"/>
  <c r="X182" i="8"/>
  <c r="X12" i="7"/>
  <c r="Q140" i="7"/>
  <c r="V140" i="7" s="1"/>
  <c r="X140" i="7" s="1"/>
  <c r="Q201" i="6"/>
  <c r="X203" i="15"/>
  <c r="X36" i="15"/>
  <c r="X105" i="15"/>
  <c r="Q63" i="15"/>
  <c r="V63" i="15" s="1"/>
  <c r="X63" i="15" s="1"/>
  <c r="Q109" i="15"/>
  <c r="V109" i="15" s="1"/>
  <c r="X109" i="15" s="1"/>
  <c r="X70" i="15"/>
  <c r="X139" i="15"/>
  <c r="X49" i="11"/>
  <c r="X174" i="4"/>
  <c r="Q203" i="4"/>
  <c r="V203" i="4" s="1"/>
  <c r="X203" i="4" s="1"/>
  <c r="P206" i="12"/>
  <c r="R206" i="15"/>
  <c r="P206" i="15"/>
  <c r="P206" i="10"/>
  <c r="R206" i="4"/>
  <c r="T206" i="9"/>
  <c r="R206" i="7"/>
  <c r="R206" i="14"/>
  <c r="R206" i="8"/>
  <c r="T206" i="8"/>
  <c r="T206" i="10"/>
  <c r="R206" i="11"/>
  <c r="T206" i="15"/>
  <c r="Q61" i="12"/>
  <c r="V61" i="12" s="1"/>
  <c r="X61" i="12" s="1"/>
  <c r="Q195" i="14"/>
  <c r="V195" i="14" s="1"/>
  <c r="X195" i="14" s="1"/>
  <c r="Q51" i="14"/>
  <c r="V51" i="14" s="1"/>
  <c r="X51" i="14" s="1"/>
  <c r="Q106" i="9"/>
  <c r="V106" i="9" s="1"/>
  <c r="X106" i="9" s="1"/>
  <c r="Q100" i="13"/>
  <c r="V100" i="13" s="1"/>
  <c r="X100" i="13" s="1"/>
  <c r="Q84" i="13"/>
  <c r="V84" i="13" s="1"/>
  <c r="X84" i="13" s="1"/>
  <c r="Q149" i="13"/>
  <c r="V149" i="13" s="1"/>
  <c r="X149" i="13" s="1"/>
  <c r="Q41" i="8"/>
  <c r="V41" i="8" s="1"/>
  <c r="X41" i="8" s="1"/>
  <c r="Q128" i="7"/>
  <c r="V128" i="7" s="1"/>
  <c r="X128" i="7" s="1"/>
  <c r="Q202" i="6"/>
  <c r="Q12" i="15"/>
  <c r="V12" i="15" s="1"/>
  <c r="X12" i="15" s="1"/>
  <c r="Q177" i="11"/>
  <c r="V177" i="11" s="1"/>
  <c r="X177" i="11" s="1"/>
  <c r="Q158" i="11"/>
  <c r="V158" i="11" s="1"/>
  <c r="X158" i="11" s="1"/>
  <c r="Q50" i="11"/>
  <c r="V50" i="11" s="1"/>
  <c r="X50" i="11" s="1"/>
  <c r="Q166" i="11"/>
  <c r="V166" i="11" s="1"/>
  <c r="X166" i="11" s="1"/>
  <c r="Q25" i="7"/>
  <c r="V25" i="7" s="1"/>
  <c r="X25" i="7" s="1"/>
  <c r="Q96" i="11"/>
  <c r="V96" i="11" s="1"/>
  <c r="X96" i="11" s="1"/>
  <c r="Q28" i="11"/>
  <c r="V28" i="11" s="1"/>
  <c r="X28" i="11" s="1"/>
  <c r="Q170" i="11"/>
  <c r="V170" i="11" s="1"/>
  <c r="X170" i="11" s="1"/>
  <c r="Q82" i="4"/>
  <c r="V82" i="4" s="1"/>
  <c r="X82" i="4" s="1"/>
  <c r="Q26" i="4"/>
  <c r="V26" i="4" s="1"/>
  <c r="X26" i="4" s="1"/>
  <c r="Q169" i="10"/>
  <c r="V169" i="10" s="1"/>
  <c r="X169" i="10" s="1"/>
  <c r="Q108" i="10"/>
  <c r="V108" i="10" s="1"/>
  <c r="X108" i="10" s="1"/>
  <c r="Q51" i="12"/>
  <c r="V51" i="12" s="1"/>
  <c r="X51" i="12" s="1"/>
  <c r="Q201" i="12"/>
  <c r="V201" i="12" s="1"/>
  <c r="X201" i="12" s="1"/>
  <c r="Q61" i="14"/>
  <c r="V61" i="14" s="1"/>
  <c r="X61" i="14" s="1"/>
  <c r="Q148" i="14"/>
  <c r="V148" i="14" s="1"/>
  <c r="X148" i="14" s="1"/>
  <c r="Q25" i="14"/>
  <c r="V25" i="14" s="1"/>
  <c r="X25" i="14" s="1"/>
  <c r="Q153" i="9"/>
  <c r="V153" i="9" s="1"/>
  <c r="X153" i="9" s="1"/>
  <c r="Q20" i="9"/>
  <c r="V20" i="9" s="1"/>
  <c r="X20" i="9" s="1"/>
  <c r="Q186" i="9"/>
  <c r="V186" i="9" s="1"/>
  <c r="X186" i="9" s="1"/>
  <c r="Q95" i="9"/>
  <c r="V95" i="9" s="1"/>
  <c r="X95" i="9" s="1"/>
  <c r="Q124" i="13"/>
  <c r="V124" i="13" s="1"/>
  <c r="X124" i="13" s="1"/>
  <c r="Q173" i="13"/>
  <c r="V173" i="13" s="1"/>
  <c r="X173" i="13" s="1"/>
  <c r="Q45" i="8"/>
  <c r="V45" i="8" s="1"/>
  <c r="X45" i="8" s="1"/>
  <c r="Q73" i="8"/>
  <c r="V73" i="8" s="1"/>
  <c r="X73" i="8" s="1"/>
  <c r="Q99" i="8"/>
  <c r="V99" i="8" s="1"/>
  <c r="X99" i="8" s="1"/>
  <c r="Q126" i="8"/>
  <c r="V126" i="8" s="1"/>
  <c r="X126" i="8" s="1"/>
  <c r="Q111" i="7"/>
  <c r="V111" i="7" s="1"/>
  <c r="X111" i="7" s="1"/>
  <c r="Q44" i="7"/>
  <c r="V44" i="7" s="1"/>
  <c r="X44" i="7" s="1"/>
  <c r="Q79" i="15"/>
  <c r="V79" i="15" s="1"/>
  <c r="X79" i="15" s="1"/>
  <c r="Q84" i="15"/>
  <c r="V84" i="15" s="1"/>
  <c r="X84" i="15" s="1"/>
  <c r="Q160" i="15"/>
  <c r="V160" i="15" s="1"/>
  <c r="X160" i="15" s="1"/>
  <c r="Q94" i="15"/>
  <c r="V94" i="15" s="1"/>
  <c r="X94" i="15" s="1"/>
  <c r="Q98" i="11"/>
  <c r="V98" i="11" s="1"/>
  <c r="X98" i="11" s="1"/>
  <c r="Q131" i="11"/>
  <c r="V131" i="11" s="1"/>
  <c r="X131" i="11" s="1"/>
  <c r="Q34" i="4"/>
  <c r="V34" i="4" s="1"/>
  <c r="X34" i="4" s="1"/>
  <c r="Q130" i="6"/>
  <c r="Q148" i="9"/>
  <c r="V148" i="9" s="1"/>
  <c r="X148" i="9" s="1"/>
  <c r="Q161" i="8"/>
  <c r="V161" i="8" s="1"/>
  <c r="X161" i="8" s="1"/>
  <c r="Q94" i="8"/>
  <c r="V94" i="8" s="1"/>
  <c r="X94" i="8" s="1"/>
  <c r="Q136" i="7"/>
  <c r="V136" i="7" s="1"/>
  <c r="X136" i="7" s="1"/>
  <c r="Q168" i="7"/>
  <c r="V168" i="7" s="1"/>
  <c r="X168" i="7" s="1"/>
  <c r="Q106" i="15"/>
  <c r="V106" i="15" s="1"/>
  <c r="X106" i="15" s="1"/>
  <c r="Q183" i="11"/>
  <c r="V183" i="11" s="1"/>
  <c r="X183" i="11" s="1"/>
  <c r="Q140" i="4"/>
  <c r="V140" i="4" s="1"/>
  <c r="X140" i="4" s="1"/>
  <c r="Q51" i="4"/>
  <c r="V51" i="4" s="1"/>
  <c r="X51" i="4" s="1"/>
  <c r="Q40" i="4"/>
  <c r="V40" i="4" s="1"/>
  <c r="X40" i="4" s="1"/>
  <c r="Q166" i="4"/>
  <c r="V166" i="4" s="1"/>
  <c r="X166" i="4" s="1"/>
  <c r="P206" i="11"/>
  <c r="Q133" i="14"/>
  <c r="V133" i="14" s="1"/>
  <c r="X133" i="14" s="1"/>
  <c r="Q140" i="14"/>
  <c r="V140" i="14" s="1"/>
  <c r="X140" i="14" s="1"/>
  <c r="Q159" i="9"/>
  <c r="V159" i="9" s="1"/>
  <c r="X159" i="9" s="1"/>
  <c r="Q49" i="13"/>
  <c r="V49" i="13" s="1"/>
  <c r="X49" i="13" s="1"/>
  <c r="Q120" i="8"/>
  <c r="V120" i="8" s="1"/>
  <c r="X120" i="8" s="1"/>
  <c r="Q92" i="7"/>
  <c r="V92" i="7" s="1"/>
  <c r="X92" i="7" s="1"/>
  <c r="Q62" i="7"/>
  <c r="V62" i="7" s="1"/>
  <c r="X62" i="7" s="1"/>
  <c r="Q155" i="7"/>
  <c r="V155" i="7" s="1"/>
  <c r="X155" i="7" s="1"/>
  <c r="Q10" i="15"/>
  <c r="V10" i="15" s="1"/>
  <c r="X10" i="15" s="1"/>
  <c r="Q90" i="15"/>
  <c r="V90" i="15" s="1"/>
  <c r="X90" i="15" s="1"/>
  <c r="Q166" i="15"/>
  <c r="V166" i="15" s="1"/>
  <c r="X166" i="15" s="1"/>
  <c r="Q143" i="11"/>
  <c r="V143" i="11" s="1"/>
  <c r="Q169" i="4"/>
  <c r="V169" i="4" s="1"/>
  <c r="X169" i="4" s="1"/>
  <c r="Q167" i="4"/>
  <c r="V167" i="4" s="1"/>
  <c r="X167" i="4" s="1"/>
  <c r="Q195" i="4"/>
  <c r="V195" i="4" s="1"/>
  <c r="X195" i="4" s="1"/>
  <c r="Q114" i="4"/>
  <c r="V114" i="4" s="1"/>
  <c r="X114" i="4" s="1"/>
  <c r="Q68" i="6"/>
  <c r="Q83" i="7"/>
  <c r="V83" i="7" s="1"/>
  <c r="X83" i="7" s="1"/>
  <c r="Q156" i="11"/>
  <c r="V156" i="11" s="1"/>
  <c r="X156" i="11" s="1"/>
  <c r="Q200" i="11"/>
  <c r="V200" i="11" s="1"/>
  <c r="X200" i="11" s="1"/>
  <c r="Q89" i="4"/>
  <c r="V89" i="4" s="1"/>
  <c r="X89" i="4" s="1"/>
  <c r="Q154" i="4"/>
  <c r="V154" i="4" s="1"/>
  <c r="X154" i="4" s="1"/>
  <c r="Q107" i="13"/>
  <c r="V107" i="13" s="1"/>
  <c r="X107" i="13" s="1"/>
  <c r="Q38" i="8"/>
  <c r="V38" i="8" s="1"/>
  <c r="X38" i="8" s="1"/>
  <c r="Q58" i="7"/>
  <c r="V58" i="7" s="1"/>
  <c r="X58" i="7" s="1"/>
  <c r="Q60" i="7"/>
  <c r="V60" i="7" s="1"/>
  <c r="X60" i="7" s="1"/>
  <c r="Q53" i="15"/>
  <c r="V53" i="15" s="1"/>
  <c r="X53" i="15" s="1"/>
  <c r="Q65" i="11"/>
  <c r="V65" i="11" s="1"/>
  <c r="X65" i="11" s="1"/>
  <c r="Q159" i="4"/>
  <c r="V159" i="4" s="1"/>
  <c r="X159" i="4" s="1"/>
  <c r="Q27" i="4"/>
  <c r="V27" i="4" s="1"/>
  <c r="X27" i="4" s="1"/>
  <c r="Q123" i="4"/>
  <c r="V123" i="4" s="1"/>
  <c r="X123" i="4" s="1"/>
  <c r="Q175" i="9"/>
  <c r="V175" i="9" s="1"/>
  <c r="X175" i="9" s="1"/>
  <c r="Q66" i="9"/>
  <c r="V66" i="9" s="1"/>
  <c r="X66" i="9" s="1"/>
  <c r="Q158" i="8"/>
  <c r="V158" i="8" s="1"/>
  <c r="X158" i="8" s="1"/>
  <c r="Q88" i="7"/>
  <c r="V88" i="7" s="1"/>
  <c r="X88" i="7" s="1"/>
  <c r="Q15" i="15"/>
  <c r="V15" i="15" s="1"/>
  <c r="X15" i="15" s="1"/>
  <c r="Q183" i="15"/>
  <c r="V183" i="15" s="1"/>
  <c r="X183" i="15" s="1"/>
  <c r="Q66" i="11"/>
  <c r="V66" i="11" s="1"/>
  <c r="X66" i="11" s="1"/>
  <c r="Q205" i="11"/>
  <c r="V205" i="11" s="1"/>
  <c r="X205" i="11" s="1"/>
  <c r="Q123" i="11"/>
  <c r="V123" i="11" s="1"/>
  <c r="X123" i="11" s="1"/>
  <c r="Q200" i="4"/>
  <c r="V200" i="4" s="1"/>
  <c r="X200" i="4" s="1"/>
  <c r="Q90" i="4"/>
  <c r="V90" i="4" s="1"/>
  <c r="X90" i="4" s="1"/>
  <c r="Q102" i="4"/>
  <c r="V102" i="4" s="1"/>
  <c r="X102" i="4" s="1"/>
  <c r="Q196" i="4"/>
  <c r="V196" i="4" s="1"/>
  <c r="X196" i="4" s="1"/>
  <c r="Q190" i="4"/>
  <c r="V190" i="4" s="1"/>
  <c r="X190" i="4" s="1"/>
  <c r="Q133" i="4"/>
  <c r="V133" i="4" s="1"/>
  <c r="X133" i="4" s="1"/>
  <c r="Q158" i="4"/>
  <c r="V158" i="4" s="1"/>
  <c r="X158" i="4" s="1"/>
  <c r="Q28" i="7"/>
  <c r="V28" i="7" s="1"/>
  <c r="X28" i="7" s="1"/>
  <c r="Q42" i="7"/>
  <c r="V42" i="7" s="1"/>
  <c r="X42" i="7" s="1"/>
  <c r="Q143" i="15"/>
  <c r="V143" i="15" s="1"/>
  <c r="X143" i="15" s="1"/>
  <c r="Q35" i="11"/>
  <c r="V35" i="11" s="1"/>
  <c r="X35" i="11" s="1"/>
  <c r="Q19" i="11"/>
  <c r="V19" i="11" s="1"/>
  <c r="X19" i="11" s="1"/>
  <c r="Q97" i="4"/>
  <c r="V97" i="4" s="1"/>
  <c r="X97" i="4" s="1"/>
  <c r="Q44" i="6"/>
  <c r="Q160" i="6"/>
  <c r="Q59" i="6"/>
  <c r="Q99" i="10"/>
  <c r="V99" i="10" s="1"/>
  <c r="X99" i="10" s="1"/>
  <c r="Q12" i="12"/>
  <c r="V12" i="12" s="1"/>
  <c r="X12" i="12" s="1"/>
  <c r="Q55" i="14"/>
  <c r="V55" i="14" s="1"/>
  <c r="X55" i="14" s="1"/>
  <c r="Q168" i="14"/>
  <c r="V168" i="14" s="1"/>
  <c r="X168" i="14" s="1"/>
  <c r="Q79" i="9"/>
  <c r="V79" i="9" s="1"/>
  <c r="X79" i="9" s="1"/>
  <c r="Q142" i="9"/>
  <c r="V142" i="9" s="1"/>
  <c r="X142" i="9" s="1"/>
  <c r="Q164" i="13"/>
  <c r="V164" i="13" s="1"/>
  <c r="X164" i="13" s="1"/>
  <c r="Q169" i="8"/>
  <c r="V169" i="8" s="1"/>
  <c r="X169" i="8" s="1"/>
  <c r="Q96" i="7"/>
  <c r="V96" i="7" s="1"/>
  <c r="X96" i="7" s="1"/>
  <c r="Q191" i="7"/>
  <c r="V191" i="7" s="1"/>
  <c r="X191" i="7" s="1"/>
  <c r="Q128" i="15"/>
  <c r="V128" i="15" s="1"/>
  <c r="X128" i="15" s="1"/>
  <c r="Q19" i="15"/>
  <c r="V19" i="15" s="1"/>
  <c r="X19" i="15" s="1"/>
  <c r="Q72" i="15"/>
  <c r="V72" i="15" s="1"/>
  <c r="X72" i="15" s="1"/>
  <c r="Q140" i="15"/>
  <c r="V140" i="15" s="1"/>
  <c r="X140" i="15" s="1"/>
  <c r="Q201" i="15"/>
  <c r="V201" i="15" s="1"/>
  <c r="X201" i="15" s="1"/>
  <c r="Q22" i="11"/>
  <c r="V22" i="11" s="1"/>
  <c r="X22" i="11" s="1"/>
  <c r="Q83" i="11"/>
  <c r="V83" i="11" s="1"/>
  <c r="X83" i="11" s="1"/>
  <c r="Q91" i="11"/>
  <c r="V91" i="11" s="1"/>
  <c r="X91" i="11" s="1"/>
  <c r="Q134" i="11"/>
  <c r="V134" i="11" s="1"/>
  <c r="X134" i="11" s="1"/>
  <c r="Q37" i="11"/>
  <c r="V37" i="11" s="1"/>
  <c r="X37" i="11" s="1"/>
  <c r="Q86" i="11"/>
  <c r="V86" i="11" s="1"/>
  <c r="X86" i="11" s="1"/>
  <c r="Q89" i="11"/>
  <c r="V89" i="11" s="1"/>
  <c r="X89" i="11" s="1"/>
  <c r="Q192" i="11"/>
  <c r="V192" i="11" s="1"/>
  <c r="X192" i="11" s="1"/>
  <c r="Q173" i="11"/>
  <c r="V173" i="11" s="1"/>
  <c r="X173" i="11" s="1"/>
  <c r="Q182" i="4"/>
  <c r="V182" i="4" s="1"/>
  <c r="X182" i="4" s="1"/>
  <c r="Q138" i="4"/>
  <c r="V138" i="4" s="1"/>
  <c r="X138" i="4" s="1"/>
  <c r="Q84" i="4"/>
  <c r="V84" i="4" s="1"/>
  <c r="X84" i="4" s="1"/>
  <c r="Q58" i="4"/>
  <c r="V58" i="4" s="1"/>
  <c r="X58" i="4" s="1"/>
  <c r="Q120" i="4"/>
  <c r="V120" i="4" s="1"/>
  <c r="X120" i="4" s="1"/>
  <c r="Q179" i="4"/>
  <c r="V179" i="4" s="1"/>
  <c r="X179" i="4" s="1"/>
  <c r="N206" i="11"/>
  <c r="Q105" i="7"/>
  <c r="V105" i="7" s="1"/>
  <c r="X105" i="7" s="1"/>
  <c r="Q82" i="15"/>
  <c r="V82" i="15" s="1"/>
  <c r="X82" i="15" s="1"/>
  <c r="Q129" i="15"/>
  <c r="V129" i="15" s="1"/>
  <c r="X129" i="15" s="1"/>
  <c r="Q85" i="11"/>
  <c r="V85" i="11" s="1"/>
  <c r="X85" i="11" s="1"/>
  <c r="Q110" i="11"/>
  <c r="V110" i="11" s="1"/>
  <c r="X110" i="11" s="1"/>
  <c r="Q119" i="11"/>
  <c r="V119" i="11" s="1"/>
  <c r="X119" i="11" s="1"/>
  <c r="Q42" i="4"/>
  <c r="V42" i="4" s="1"/>
  <c r="X42" i="4" s="1"/>
  <c r="Q95" i="13"/>
  <c r="V95" i="13" s="1"/>
  <c r="X95" i="13" s="1"/>
  <c r="Q131" i="13"/>
  <c r="V131" i="13" s="1"/>
  <c r="X131" i="13" s="1"/>
  <c r="Q181" i="7"/>
  <c r="V181" i="7" s="1"/>
  <c r="X181" i="7" s="1"/>
  <c r="Q204" i="7"/>
  <c r="V204" i="7" s="1"/>
  <c r="X204" i="7" s="1"/>
  <c r="Q175" i="7"/>
  <c r="V175" i="7" s="1"/>
  <c r="X175" i="7" s="1"/>
  <c r="Q13" i="15"/>
  <c r="V13" i="15" s="1"/>
  <c r="X13" i="15" s="1"/>
  <c r="Q47" i="15"/>
  <c r="V47" i="15" s="1"/>
  <c r="X47" i="15" s="1"/>
  <c r="Q197" i="15"/>
  <c r="V197" i="15" s="1"/>
  <c r="X197" i="15" s="1"/>
  <c r="Q87" i="11"/>
  <c r="V87" i="11" s="1"/>
  <c r="X87" i="11" s="1"/>
  <c r="Q102" i="11"/>
  <c r="V102" i="11" s="1"/>
  <c r="X102" i="11" s="1"/>
  <c r="Q142" i="4"/>
  <c r="V142" i="4" s="1"/>
  <c r="X142" i="4" s="1"/>
  <c r="Q156" i="4"/>
  <c r="V156" i="4" s="1"/>
  <c r="X156" i="4" s="1"/>
  <c r="Q126" i="7"/>
  <c r="V126" i="7" s="1"/>
  <c r="X126" i="7" s="1"/>
  <c r="Q115" i="15"/>
  <c r="V115" i="15" s="1"/>
  <c r="X115" i="15" s="1"/>
  <c r="Q195" i="11"/>
  <c r="V195" i="11" s="1"/>
  <c r="X195" i="11" s="1"/>
  <c r="Q171" i="4"/>
  <c r="V171" i="4" s="1"/>
  <c r="X171" i="4" s="1"/>
  <c r="Q29" i="4"/>
  <c r="V29" i="4" s="1"/>
  <c r="X29" i="4" s="1"/>
  <c r="Q37" i="4"/>
  <c r="V37" i="4" s="1"/>
  <c r="X37" i="4" s="1"/>
  <c r="Q189" i="8"/>
  <c r="V189" i="8" s="1"/>
  <c r="X189" i="8" s="1"/>
  <c r="Q101" i="7"/>
  <c r="V101" i="7" s="1"/>
  <c r="X101" i="7" s="1"/>
  <c r="Q121" i="11"/>
  <c r="V121" i="11" s="1"/>
  <c r="X121" i="11" s="1"/>
  <c r="Q10" i="4"/>
  <c r="V10" i="4" s="1"/>
  <c r="X10" i="4" s="1"/>
  <c r="Q8" i="9"/>
  <c r="Q8" i="8"/>
  <c r="S206" i="7"/>
  <c r="Q8" i="7"/>
  <c r="Q8" i="4"/>
  <c r="Q8" i="10"/>
  <c r="Q8" i="11"/>
  <c r="Q8" i="12"/>
  <c r="Q8" i="13"/>
  <c r="Q8" i="14"/>
  <c r="Q8" i="15"/>
  <c r="T206" i="6"/>
  <c r="P206" i="6"/>
  <c r="Q9" i="15"/>
  <c r="Q9" i="14"/>
  <c r="Q9" i="13"/>
  <c r="Q9" i="12"/>
  <c r="Q9" i="11"/>
  <c r="Q9" i="10"/>
  <c r="Q9" i="9"/>
  <c r="Q9" i="7"/>
  <c r="Q9" i="4"/>
  <c r="T206" i="12"/>
  <c r="T206" i="13"/>
  <c r="T206" i="4"/>
  <c r="T206" i="14"/>
  <c r="T206" i="11"/>
  <c r="T206" i="7"/>
  <c r="X85" i="10"/>
  <c r="X18" i="8"/>
  <c r="S206" i="8"/>
  <c r="S206" i="4"/>
  <c r="X45" i="12"/>
  <c r="X119" i="14"/>
  <c r="X26" i="14"/>
  <c r="X33" i="14"/>
  <c r="X88" i="13"/>
  <c r="X99" i="7"/>
  <c r="X46" i="7"/>
  <c r="S206" i="13"/>
  <c r="X162" i="10"/>
  <c r="X113" i="8"/>
  <c r="X198" i="8"/>
  <c r="X49" i="7"/>
  <c r="X152" i="7"/>
  <c r="X109" i="11"/>
  <c r="S206" i="9"/>
  <c r="X10" i="12"/>
  <c r="X126" i="9"/>
  <c r="X67" i="9"/>
  <c r="X134" i="8"/>
  <c r="S206" i="10"/>
  <c r="X77" i="14"/>
  <c r="X136" i="13"/>
  <c r="X69" i="7"/>
  <c r="X23" i="7"/>
  <c r="X34" i="15"/>
  <c r="X188" i="4"/>
  <c r="S206" i="14"/>
  <c r="S206" i="12"/>
  <c r="X144" i="10"/>
  <c r="X158" i="10"/>
  <c r="X63" i="12"/>
  <c r="X30" i="14"/>
  <c r="X152" i="9"/>
  <c r="X156" i="13"/>
  <c r="S206" i="15"/>
  <c r="X183" i="12"/>
  <c r="X52" i="13"/>
  <c r="X54" i="11"/>
  <c r="X41" i="10"/>
  <c r="X54" i="12"/>
  <c r="X38" i="13"/>
  <c r="X107" i="8"/>
  <c r="X40" i="8"/>
  <c r="X165" i="7"/>
  <c r="X16" i="15"/>
  <c r="X68" i="15"/>
  <c r="X118" i="4"/>
  <c r="X96" i="14"/>
  <c r="X179" i="13"/>
  <c r="X77" i="15"/>
  <c r="X119" i="15"/>
  <c r="X77" i="11"/>
  <c r="X143" i="11"/>
  <c r="X143" i="4"/>
  <c r="X58" i="13"/>
  <c r="X168" i="4"/>
  <c r="S206" i="11"/>
  <c r="X110" i="10"/>
  <c r="X132" i="12"/>
  <c r="X129" i="9"/>
  <c r="X157" i="8"/>
  <c r="X159" i="13"/>
  <c r="X165" i="10"/>
  <c r="X130" i="12"/>
  <c r="X150" i="13"/>
  <c r="X27" i="8"/>
  <c r="X147" i="15"/>
  <c r="X153" i="15"/>
  <c r="X18" i="11"/>
  <c r="X91" i="12"/>
  <c r="X155" i="14"/>
  <c r="X180" i="14"/>
  <c r="X87" i="9"/>
  <c r="X203" i="8"/>
  <c r="X94" i="7"/>
  <c r="X133" i="7"/>
  <c r="X176" i="15"/>
  <c r="X64" i="15"/>
  <c r="X150" i="11"/>
  <c r="S206" i="6"/>
  <c r="X184" i="10"/>
  <c r="X144" i="12"/>
  <c r="X167" i="14"/>
  <c r="X23" i="9"/>
  <c r="X64" i="9"/>
  <c r="X112" i="9"/>
  <c r="X53" i="9"/>
  <c r="X97" i="13"/>
  <c r="X186" i="4"/>
  <c r="X98" i="4"/>
  <c r="X44" i="10"/>
  <c r="X195" i="15"/>
  <c r="R206" i="6"/>
  <c r="R206" i="12"/>
  <c r="R206" i="10"/>
  <c r="P206" i="3"/>
  <c r="P206" i="14"/>
  <c r="P206" i="13"/>
  <c r="P206" i="7"/>
  <c r="P206" i="4"/>
  <c r="P206" i="9"/>
  <c r="O206" i="7"/>
  <c r="O206" i="9"/>
  <c r="O206" i="12"/>
  <c r="O206" i="10"/>
  <c r="O206" i="4"/>
  <c r="O206" i="13"/>
  <c r="O206" i="14"/>
  <c r="O206" i="6"/>
  <c r="O206" i="8"/>
  <c r="O206" i="11"/>
  <c r="O206" i="15"/>
  <c r="N206" i="14"/>
  <c r="N206" i="8"/>
  <c r="N206" i="10"/>
  <c r="N206" i="9"/>
  <c r="N206" i="13"/>
  <c r="N206" i="6"/>
  <c r="N206" i="12"/>
  <c r="N206" i="15"/>
  <c r="N206" i="4"/>
  <c r="Q164" i="7"/>
  <c r="V164" i="7" s="1"/>
  <c r="X164" i="7" s="1"/>
  <c r="Q60" i="15"/>
  <c r="V60" i="15" s="1"/>
  <c r="X60" i="15" s="1"/>
  <c r="Q48" i="15"/>
  <c r="V48" i="15" s="1"/>
  <c r="X48" i="15" s="1"/>
  <c r="Q117" i="15"/>
  <c r="V117" i="15" s="1"/>
  <c r="X117" i="15" s="1"/>
  <c r="Q81" i="11"/>
  <c r="V81" i="11" s="1"/>
  <c r="X81" i="11" s="1"/>
  <c r="Q147" i="11"/>
  <c r="V147" i="11" s="1"/>
  <c r="X147" i="11" s="1"/>
  <c r="Q12" i="11"/>
  <c r="V12" i="11" s="1"/>
  <c r="X12" i="11" s="1"/>
  <c r="M206" i="12"/>
  <c r="Q47" i="8"/>
  <c r="V47" i="8" s="1"/>
  <c r="X47" i="8" s="1"/>
  <c r="Q43" i="7"/>
  <c r="V43" i="7" s="1"/>
  <c r="X43" i="7" s="1"/>
  <c r="Q132" i="7"/>
  <c r="V132" i="7" s="1"/>
  <c r="X132" i="7" s="1"/>
  <c r="Q185" i="15"/>
  <c r="V185" i="15" s="1"/>
  <c r="X185" i="15" s="1"/>
  <c r="Q90" i="11"/>
  <c r="V90" i="11" s="1"/>
  <c r="X90" i="11" s="1"/>
  <c r="Q191" i="11"/>
  <c r="V191" i="11" s="1"/>
  <c r="X191" i="11" s="1"/>
  <c r="Q106" i="4"/>
  <c r="V106" i="4" s="1"/>
  <c r="X106" i="4" s="1"/>
  <c r="Q149" i="12"/>
  <c r="V149" i="12" s="1"/>
  <c r="X149" i="12" s="1"/>
  <c r="Q76" i="10"/>
  <c r="V76" i="10" s="1"/>
  <c r="X76" i="10" s="1"/>
  <c r="Q32" i="10"/>
  <c r="V32" i="10" s="1"/>
  <c r="X32" i="10" s="1"/>
  <c r="Q138" i="10"/>
  <c r="V138" i="10" s="1"/>
  <c r="X138" i="10" s="1"/>
  <c r="Q13" i="10"/>
  <c r="V13" i="10" s="1"/>
  <c r="X13" i="10" s="1"/>
  <c r="Q83" i="13"/>
  <c r="V83" i="13" s="1"/>
  <c r="X83" i="13" s="1"/>
  <c r="Q29" i="8"/>
  <c r="V29" i="8" s="1"/>
  <c r="X29" i="8" s="1"/>
  <c r="Q110" i="7"/>
  <c r="V110" i="7" s="1"/>
  <c r="X110" i="7" s="1"/>
  <c r="Q109" i="7"/>
  <c r="V109" i="7" s="1"/>
  <c r="X109" i="7" s="1"/>
  <c r="Q59" i="15"/>
  <c r="V59" i="15" s="1"/>
  <c r="X59" i="15" s="1"/>
  <c r="Q68" i="11"/>
  <c r="V68" i="11" s="1"/>
  <c r="X68" i="11" s="1"/>
  <c r="Q21" i="4"/>
  <c r="V21" i="4" s="1"/>
  <c r="X21" i="4" s="1"/>
  <c r="Q14" i="4"/>
  <c r="V14" i="4" s="1"/>
  <c r="X14" i="4" s="1"/>
  <c r="Q193" i="4"/>
  <c r="V193" i="4" s="1"/>
  <c r="X193" i="4" s="1"/>
  <c r="Q46" i="12"/>
  <c r="V46" i="12" s="1"/>
  <c r="X46" i="12" s="1"/>
  <c r="Q189" i="13"/>
  <c r="V189" i="13" s="1"/>
  <c r="X189" i="13" s="1"/>
  <c r="Q97" i="7"/>
  <c r="V97" i="7" s="1"/>
  <c r="X97" i="7" s="1"/>
  <c r="Q196" i="15"/>
  <c r="V196" i="15" s="1"/>
  <c r="X196" i="15" s="1"/>
  <c r="Q22" i="4"/>
  <c r="V22" i="4" s="1"/>
  <c r="X22" i="4" s="1"/>
  <c r="Q194" i="4"/>
  <c r="V194" i="4" s="1"/>
  <c r="X194" i="4" s="1"/>
  <c r="M206" i="7"/>
  <c r="M206" i="15"/>
  <c r="Q143" i="14"/>
  <c r="V143" i="14" s="1"/>
  <c r="X143" i="14" s="1"/>
  <c r="Q108" i="12"/>
  <c r="V108" i="12" s="1"/>
  <c r="X108" i="12" s="1"/>
  <c r="Q188" i="9"/>
  <c r="V188" i="9" s="1"/>
  <c r="X188" i="9" s="1"/>
  <c r="Q190" i="13"/>
  <c r="V190" i="13" s="1"/>
  <c r="X190" i="13" s="1"/>
  <c r="Q71" i="13"/>
  <c r="V71" i="13" s="1"/>
  <c r="X71" i="13" s="1"/>
  <c r="Q80" i="8"/>
  <c r="V80" i="8" s="1"/>
  <c r="X80" i="8" s="1"/>
  <c r="Q144" i="8"/>
  <c r="V144" i="8" s="1"/>
  <c r="X144" i="8" s="1"/>
  <c r="Q36" i="7"/>
  <c r="V36" i="7" s="1"/>
  <c r="X36" i="7" s="1"/>
  <c r="Q155" i="15"/>
  <c r="V155" i="15" s="1"/>
  <c r="X155" i="15" s="1"/>
  <c r="Q111" i="11"/>
  <c r="V111" i="11" s="1"/>
  <c r="X111" i="11" s="1"/>
  <c r="Q71" i="4"/>
  <c r="V71" i="4" s="1"/>
  <c r="X71" i="4" s="1"/>
  <c r="Q60" i="4"/>
  <c r="V60" i="4" s="1"/>
  <c r="X60" i="4" s="1"/>
  <c r="Q11" i="4"/>
  <c r="V11" i="4" s="1"/>
  <c r="X11" i="4" s="1"/>
  <c r="Q52" i="9"/>
  <c r="V52" i="9" s="1"/>
  <c r="X52" i="9" s="1"/>
  <c r="Q130" i="10"/>
  <c r="V130" i="10" s="1"/>
  <c r="X130" i="10" s="1"/>
  <c r="Q163" i="12"/>
  <c r="V163" i="12" s="1"/>
  <c r="X163" i="12" s="1"/>
  <c r="Q176" i="7"/>
  <c r="V176" i="7" s="1"/>
  <c r="X176" i="7" s="1"/>
  <c r="Q190" i="12"/>
  <c r="V190" i="12" s="1"/>
  <c r="X190" i="12" s="1"/>
  <c r="Q95" i="12"/>
  <c r="V95" i="12" s="1"/>
  <c r="X95" i="12" s="1"/>
  <c r="Q78" i="13"/>
  <c r="V78" i="13" s="1"/>
  <c r="X78" i="13" s="1"/>
  <c r="Q70" i="8"/>
  <c r="V70" i="8" s="1"/>
  <c r="X70" i="8" s="1"/>
  <c r="Q65" i="7"/>
  <c r="V65" i="7" s="1"/>
  <c r="X65" i="7" s="1"/>
  <c r="Q56" i="11"/>
  <c r="V56" i="11" s="1"/>
  <c r="X56" i="11" s="1"/>
  <c r="Q173" i="6"/>
  <c r="Q121" i="6"/>
  <c r="Q14" i="6"/>
  <c r="Q40" i="6"/>
  <c r="Q91" i="6"/>
  <c r="Q85" i="6"/>
  <c r="Q112" i="10"/>
  <c r="V112" i="10" s="1"/>
  <c r="X112" i="10" s="1"/>
  <c r="Q111" i="12"/>
  <c r="V111" i="12" s="1"/>
  <c r="X111" i="12" s="1"/>
  <c r="Q78" i="14"/>
  <c r="V78" i="14" s="1"/>
  <c r="X78" i="14" s="1"/>
  <c r="Q26" i="9"/>
  <c r="V26" i="9" s="1"/>
  <c r="X26" i="9" s="1"/>
  <c r="Q91" i="13"/>
  <c r="V91" i="13" s="1"/>
  <c r="X91" i="13" s="1"/>
  <c r="Q134" i="13"/>
  <c r="V134" i="13" s="1"/>
  <c r="X134" i="13" s="1"/>
  <c r="Q190" i="8"/>
  <c r="V190" i="8" s="1"/>
  <c r="X190" i="8" s="1"/>
  <c r="Q203" i="7"/>
  <c r="V203" i="7" s="1"/>
  <c r="X203" i="7" s="1"/>
  <c r="Q163" i="7"/>
  <c r="V163" i="7" s="1"/>
  <c r="X163" i="7" s="1"/>
  <c r="Q178" i="7"/>
  <c r="V178" i="7" s="1"/>
  <c r="X178" i="7" s="1"/>
  <c r="Q29" i="15"/>
  <c r="V29" i="15" s="1"/>
  <c r="X29" i="15" s="1"/>
  <c r="Q18" i="4"/>
  <c r="V18" i="4" s="1"/>
  <c r="X18" i="4" s="1"/>
  <c r="Q187" i="4"/>
  <c r="V187" i="4" s="1"/>
  <c r="X187" i="4" s="1"/>
  <c r="M206" i="10"/>
  <c r="Q150" i="6"/>
  <c r="Q140" i="6"/>
  <c r="Q120" i="6"/>
  <c r="Q13" i="6"/>
  <c r="Q39" i="6"/>
  <c r="Q114" i="6"/>
  <c r="Q42" i="6"/>
  <c r="Q89" i="6"/>
  <c r="Q83" i="6"/>
  <c r="Q30" i="12"/>
  <c r="V30" i="12" s="1"/>
  <c r="X30" i="12" s="1"/>
  <c r="Q52" i="14"/>
  <c r="V52" i="14" s="1"/>
  <c r="X52" i="14" s="1"/>
  <c r="Q26" i="8"/>
  <c r="V26" i="8" s="1"/>
  <c r="X26" i="8" s="1"/>
  <c r="Q108" i="8"/>
  <c r="V108" i="8" s="1"/>
  <c r="X108" i="8" s="1"/>
  <c r="Q19" i="4"/>
  <c r="V19" i="4" s="1"/>
  <c r="X19" i="4" s="1"/>
  <c r="M206" i="9"/>
  <c r="M206" i="11"/>
  <c r="Q149" i="6"/>
  <c r="Q19" i="10"/>
  <c r="V19" i="10" s="1"/>
  <c r="X19" i="10" s="1"/>
  <c r="Q199" i="14"/>
  <c r="V199" i="14" s="1"/>
  <c r="X199" i="14" s="1"/>
  <c r="Q62" i="9"/>
  <c r="V62" i="9" s="1"/>
  <c r="X62" i="9" s="1"/>
  <c r="Q120" i="13"/>
  <c r="V120" i="13" s="1"/>
  <c r="X120" i="13" s="1"/>
  <c r="Q125" i="8"/>
  <c r="V125" i="8" s="1"/>
  <c r="X125" i="8" s="1"/>
  <c r="Q90" i="7"/>
  <c r="V90" i="7" s="1"/>
  <c r="X90" i="7" s="1"/>
  <c r="Q154" i="15"/>
  <c r="V154" i="15" s="1"/>
  <c r="X154" i="15" s="1"/>
  <c r="Q179" i="11"/>
  <c r="V179" i="11" s="1"/>
  <c r="X179" i="11" s="1"/>
  <c r="Q97" i="11"/>
  <c r="V97" i="11" s="1"/>
  <c r="X97" i="11" s="1"/>
  <c r="Q160" i="11"/>
  <c r="V160" i="11" s="1"/>
  <c r="X160" i="11" s="1"/>
  <c r="Q171" i="11"/>
  <c r="V171" i="11" s="1"/>
  <c r="X171" i="11" s="1"/>
  <c r="Q23" i="4"/>
  <c r="V23" i="4" s="1"/>
  <c r="X23" i="4" s="1"/>
  <c r="Q61" i="4"/>
  <c r="V61" i="4" s="1"/>
  <c r="X61" i="4" s="1"/>
  <c r="Q12" i="4"/>
  <c r="V12" i="4" s="1"/>
  <c r="X12" i="4" s="1"/>
  <c r="Q145" i="4"/>
  <c r="V145" i="4" s="1"/>
  <c r="X145" i="4" s="1"/>
  <c r="M206" i="13"/>
  <c r="Q179" i="10"/>
  <c r="V179" i="10" s="1"/>
  <c r="X179" i="10" s="1"/>
  <c r="Q70" i="12"/>
  <c r="V70" i="12" s="1"/>
  <c r="X70" i="12" s="1"/>
  <c r="Q181" i="14"/>
  <c r="V181" i="14" s="1"/>
  <c r="X181" i="14" s="1"/>
  <c r="Q29" i="14"/>
  <c r="V29" i="14" s="1"/>
  <c r="X29" i="14" s="1"/>
  <c r="Q111" i="9"/>
  <c r="V111" i="9" s="1"/>
  <c r="X111" i="9" s="1"/>
  <c r="Q16" i="13"/>
  <c r="V16" i="13" s="1"/>
  <c r="X16" i="13" s="1"/>
  <c r="Q116" i="7"/>
  <c r="V116" i="7" s="1"/>
  <c r="X116" i="7" s="1"/>
  <c r="Q71" i="7"/>
  <c r="V71" i="7" s="1"/>
  <c r="X71" i="7" s="1"/>
  <c r="Q165" i="11"/>
  <c r="V165" i="11" s="1"/>
  <c r="X165" i="11" s="1"/>
  <c r="Q74" i="4"/>
  <c r="V74" i="4" s="1"/>
  <c r="X74" i="4" s="1"/>
  <c r="Q171" i="10"/>
  <c r="V171" i="10" s="1"/>
  <c r="X171" i="10" s="1"/>
  <c r="Q21" i="14"/>
  <c r="V21" i="14" s="1"/>
  <c r="X21" i="14" s="1"/>
  <c r="Q154" i="9"/>
  <c r="V154" i="9" s="1"/>
  <c r="X154" i="9" s="1"/>
  <c r="Q75" i="9"/>
  <c r="V75" i="9" s="1"/>
  <c r="X75" i="9" s="1"/>
  <c r="Q138" i="7"/>
  <c r="V138" i="7" s="1"/>
  <c r="X138" i="7" s="1"/>
  <c r="Q193" i="15"/>
  <c r="V193" i="15" s="1"/>
  <c r="X193" i="15" s="1"/>
  <c r="Q132" i="11"/>
  <c r="V132" i="11" s="1"/>
  <c r="X132" i="11" s="1"/>
  <c r="Q113" i="4"/>
  <c r="V113" i="4" s="1"/>
  <c r="X113" i="4" s="1"/>
  <c r="Q27" i="10"/>
  <c r="V27" i="10" s="1"/>
  <c r="X27" i="10" s="1"/>
  <c r="Q103" i="9"/>
  <c r="V103" i="9" s="1"/>
  <c r="X103" i="9" s="1"/>
  <c r="Q155" i="9"/>
  <c r="V155" i="9" s="1"/>
  <c r="X155" i="9" s="1"/>
  <c r="Q44" i="13"/>
  <c r="V44" i="13" s="1"/>
  <c r="X44" i="13" s="1"/>
  <c r="Q155" i="8"/>
  <c r="V155" i="8" s="1"/>
  <c r="X155" i="8" s="1"/>
  <c r="Q9" i="8"/>
  <c r="Q37" i="7"/>
  <c r="V37" i="7" s="1"/>
  <c r="X37" i="7" s="1"/>
  <c r="Q171" i="7"/>
  <c r="V171" i="7" s="1"/>
  <c r="X171" i="7" s="1"/>
  <c r="Q197" i="7"/>
  <c r="V197" i="7" s="1"/>
  <c r="X197" i="7" s="1"/>
  <c r="Q159" i="15"/>
  <c r="V159" i="15" s="1"/>
  <c r="X159" i="15" s="1"/>
  <c r="Q31" i="11"/>
  <c r="V31" i="11" s="1"/>
  <c r="X31" i="11" s="1"/>
  <c r="Q132" i="4"/>
  <c r="V132" i="4" s="1"/>
  <c r="X132" i="4" s="1"/>
  <c r="Q52" i="4"/>
  <c r="V52" i="4" s="1"/>
  <c r="X52" i="4" s="1"/>
  <c r="Q104" i="12"/>
  <c r="V104" i="12" s="1"/>
  <c r="X104" i="12" s="1"/>
  <c r="Q21" i="10"/>
  <c r="V21" i="10" s="1"/>
  <c r="X21" i="10" s="1"/>
  <c r="Q205" i="14"/>
  <c r="V205" i="14" s="1"/>
  <c r="X205" i="14" s="1"/>
  <c r="Q97" i="14"/>
  <c r="V97" i="14" s="1"/>
  <c r="X97" i="14" s="1"/>
  <c r="Q179" i="9"/>
  <c r="V179" i="9" s="1"/>
  <c r="X179" i="9" s="1"/>
  <c r="Q70" i="9"/>
  <c r="V70" i="9" s="1"/>
  <c r="X70" i="9" s="1"/>
  <c r="Q167" i="8"/>
  <c r="V167" i="8" s="1"/>
  <c r="X167" i="8" s="1"/>
  <c r="Q38" i="7"/>
  <c r="V38" i="7" s="1"/>
  <c r="X38" i="7" s="1"/>
  <c r="Q42" i="11"/>
  <c r="V42" i="11" s="1"/>
  <c r="X42" i="11" s="1"/>
  <c r="Q144" i="4"/>
  <c r="V144" i="4" s="1"/>
  <c r="X144" i="4" s="1"/>
  <c r="Q94" i="4"/>
  <c r="V94" i="4" s="1"/>
  <c r="X94" i="4" s="1"/>
  <c r="M206" i="14"/>
  <c r="Q70" i="6"/>
  <c r="Q39" i="12"/>
  <c r="V39" i="12" s="1"/>
  <c r="X39" i="12" s="1"/>
  <c r="Q169" i="14"/>
  <c r="V169" i="14" s="1"/>
  <c r="X169" i="14" s="1"/>
  <c r="Q42" i="14"/>
  <c r="V42" i="14" s="1"/>
  <c r="X42" i="14" s="1"/>
  <c r="Q111" i="14"/>
  <c r="V111" i="14" s="1"/>
  <c r="X111" i="14" s="1"/>
  <c r="Q50" i="9"/>
  <c r="V50" i="9" s="1"/>
  <c r="X50" i="9" s="1"/>
  <c r="Q145" i="13"/>
  <c r="V145" i="13" s="1"/>
  <c r="X145" i="13" s="1"/>
  <c r="Q46" i="13"/>
  <c r="V46" i="13" s="1"/>
  <c r="X46" i="13" s="1"/>
  <c r="Q10" i="8"/>
  <c r="V10" i="8" s="1"/>
  <c r="X10" i="8" s="1"/>
  <c r="Q160" i="7"/>
  <c r="V160" i="7" s="1"/>
  <c r="X160" i="7" s="1"/>
  <c r="Q121" i="15"/>
  <c r="V121" i="15" s="1"/>
  <c r="X121" i="15" s="1"/>
  <c r="Q79" i="11"/>
  <c r="V79" i="11" s="1"/>
  <c r="X79" i="11" s="1"/>
  <c r="Q157" i="11"/>
  <c r="V157" i="11" s="1"/>
  <c r="X157" i="11" s="1"/>
  <c r="Q155" i="11"/>
  <c r="V155" i="11" s="1"/>
  <c r="X155" i="11" s="1"/>
  <c r="Q189" i="11"/>
  <c r="V189" i="11" s="1"/>
  <c r="X189" i="11" s="1"/>
  <c r="Q161" i="4"/>
  <c r="V161" i="4" s="1"/>
  <c r="X161" i="4" s="1"/>
  <c r="Q198" i="4"/>
  <c r="V198" i="4" s="1"/>
  <c r="X198" i="4" s="1"/>
  <c r="M206" i="4"/>
  <c r="M206" i="8"/>
  <c r="Q7" i="13"/>
  <c r="L206" i="12"/>
  <c r="Q6" i="12"/>
  <c r="L206" i="7"/>
  <c r="Q6" i="7"/>
  <c r="Q7" i="4"/>
  <c r="L206" i="15"/>
  <c r="Q6" i="15"/>
  <c r="Q7" i="12"/>
  <c r="L206" i="14"/>
  <c r="Q6" i="14"/>
  <c r="Q7" i="14"/>
  <c r="Q7" i="7"/>
  <c r="L206" i="4"/>
  <c r="Q6" i="4"/>
  <c r="Q187" i="6"/>
  <c r="Q176" i="6"/>
  <c r="Q7" i="10"/>
  <c r="Q7" i="15"/>
  <c r="V16" i="9"/>
  <c r="X16" i="9" s="1"/>
  <c r="Q6" i="8"/>
  <c r="L206" i="8"/>
  <c r="Q7" i="8"/>
  <c r="Q6" i="13"/>
  <c r="L206" i="13"/>
  <c r="Q124" i="6"/>
  <c r="Q184" i="6"/>
  <c r="Q6" i="11"/>
  <c r="L206" i="11"/>
  <c r="Q144" i="6"/>
  <c r="Q6" i="10"/>
  <c r="L206" i="10"/>
  <c r="Q6" i="9"/>
  <c r="L206" i="9"/>
  <c r="Q7" i="9"/>
  <c r="Q7" i="11"/>
  <c r="Q182" i="6"/>
  <c r="Q169" i="6"/>
  <c r="Q119" i="6"/>
  <c r="Q162" i="6"/>
  <c r="Q36" i="6"/>
  <c r="Q106" i="6"/>
  <c r="Q38" i="6"/>
  <c r="Q88" i="6"/>
  <c r="Q81" i="6"/>
  <c r="Q191" i="6"/>
  <c r="Q181" i="6"/>
  <c r="Q15" i="6"/>
  <c r="Q117" i="6"/>
  <c r="Q33" i="6"/>
  <c r="Q102" i="6"/>
  <c r="Q37" i="6"/>
  <c r="Q87" i="6"/>
  <c r="Q80" i="6"/>
  <c r="Q190" i="6"/>
  <c r="Q148" i="6"/>
  <c r="Q132" i="6"/>
  <c r="Q108" i="6"/>
  <c r="Q19" i="6"/>
  <c r="Q51" i="6"/>
  <c r="Q136" i="6"/>
  <c r="Q151" i="6"/>
  <c r="Q188" i="6"/>
  <c r="Q143" i="6"/>
  <c r="Q129" i="6"/>
  <c r="Q165" i="6"/>
  <c r="Q23" i="6"/>
  <c r="Q100" i="6"/>
  <c r="Q18" i="6"/>
  <c r="Q49" i="6"/>
  <c r="Q50" i="6"/>
  <c r="Q62" i="6"/>
  <c r="Q142" i="6"/>
  <c r="Q138" i="6"/>
  <c r="Q127" i="6"/>
  <c r="Q164" i="6"/>
  <c r="Q20" i="6"/>
  <c r="Q47" i="6"/>
  <c r="Q161" i="6"/>
  <c r="Q48" i="6"/>
  <c r="Q98" i="6"/>
  <c r="Q154" i="6"/>
  <c r="Q61" i="6"/>
  <c r="Q189" i="6"/>
  <c r="Q167" i="6"/>
  <c r="Q12" i="6"/>
  <c r="Q115" i="6"/>
  <c r="Q32" i="6"/>
  <c r="Q101" i="6"/>
  <c r="Q84" i="6"/>
  <c r="Q79" i="6"/>
  <c r="Q147" i="6"/>
  <c r="Q82" i="6"/>
  <c r="Q177" i="6"/>
  <c r="Q133" i="6"/>
  <c r="Q163" i="6"/>
  <c r="Q113" i="6"/>
  <c r="Q31" i="6"/>
  <c r="Q99" i="6"/>
  <c r="Q34" i="6"/>
  <c r="Q63" i="6"/>
  <c r="Q76" i="6"/>
  <c r="Q185" i="6"/>
  <c r="Q131" i="6"/>
  <c r="Q110" i="6"/>
  <c r="Q73" i="6"/>
  <c r="Q60" i="6"/>
  <c r="Q69" i="6"/>
  <c r="Q175" i="6"/>
  <c r="Q118" i="6"/>
  <c r="Q109" i="6"/>
  <c r="Q25" i="6"/>
  <c r="Q96" i="6"/>
  <c r="Q29" i="6"/>
  <c r="Q57" i="6"/>
  <c r="Q72" i="6"/>
  <c r="Q97" i="6"/>
  <c r="Q180" i="6"/>
  <c r="Q155" i="6"/>
  <c r="Q67" i="6"/>
  <c r="Q193" i="6"/>
  <c r="Q126" i="6"/>
  <c r="Q107" i="6"/>
  <c r="Q24" i="6"/>
  <c r="Q95" i="6"/>
  <c r="Q56" i="6"/>
  <c r="Q71" i="6"/>
  <c r="Q28" i="6"/>
  <c r="Q153" i="6"/>
  <c r="Q146" i="6"/>
  <c r="Q186" i="6"/>
  <c r="Q137" i="6"/>
  <c r="Q112" i="6"/>
  <c r="Q105" i="6"/>
  <c r="Q22" i="6"/>
  <c r="Q92" i="6"/>
  <c r="Q26" i="6"/>
  <c r="Q54" i="6"/>
  <c r="Q30" i="6"/>
  <c r="Q145" i="6"/>
  <c r="Q134" i="6"/>
  <c r="Q170" i="6"/>
  <c r="Q111" i="6"/>
  <c r="Q104" i="6"/>
  <c r="Q21" i="6"/>
  <c r="Q55" i="6"/>
  <c r="Q158" i="6"/>
  <c r="Q53" i="6"/>
  <c r="Q65" i="6"/>
  <c r="Q122" i="6"/>
  <c r="Q78" i="6"/>
  <c r="Q183" i="6"/>
  <c r="Q166" i="6"/>
  <c r="Q103" i="6"/>
  <c r="Q52" i="6"/>
  <c r="Q157" i="6"/>
  <c r="Q64" i="6"/>
  <c r="Q128" i="6"/>
  <c r="Q156" i="6"/>
  <c r="Q43" i="6"/>
  <c r="Q77" i="6"/>
  <c r="Q192" i="6"/>
  <c r="Q171" i="6"/>
  <c r="Q152" i="6"/>
  <c r="Q74" i="6"/>
  <c r="Q178" i="6"/>
  <c r="Q125" i="6"/>
  <c r="Q17" i="6"/>
  <c r="Q46" i="6"/>
  <c r="Q94" i="6"/>
  <c r="Q90" i="6"/>
  <c r="Q75" i="6"/>
  <c r="Q168" i="6"/>
  <c r="Q66" i="6"/>
  <c r="Q141" i="6"/>
  <c r="Q135" i="6"/>
  <c r="Q174" i="6"/>
  <c r="Q123" i="6"/>
  <c r="Q16" i="6"/>
  <c r="Q41" i="6"/>
  <c r="Q159" i="6"/>
  <c r="Q45" i="6"/>
  <c r="Q93" i="6"/>
  <c r="Q86" i="6"/>
  <c r="Q58" i="6"/>
  <c r="Q11" i="17"/>
  <c r="H11" i="17"/>
  <c r="Q9" i="17"/>
  <c r="H9" i="17"/>
  <c r="Q8" i="17"/>
  <c r="H8" i="17"/>
  <c r="Q10" i="17"/>
  <c r="H10" i="17"/>
  <c r="H7" i="17"/>
  <c r="Q7" i="17"/>
  <c r="Q6" i="17"/>
  <c r="K15" i="2"/>
  <c r="B2" i="16"/>
  <c r="B7" i="3"/>
  <c r="B8" i="3"/>
  <c r="B9" i="3"/>
  <c r="B10" i="3"/>
  <c r="B11" i="3"/>
  <c r="B6" i="3"/>
  <c r="U8" i="10" l="1" a="1"/>
  <c r="U8" i="10" s="1"/>
  <c r="V8" i="10" s="1"/>
  <c r="U8" i="11" a="1"/>
  <c r="U8" i="11" s="1"/>
  <c r="V8" i="11" s="1"/>
  <c r="U8" i="12" a="1"/>
  <c r="U8" i="12" s="1"/>
  <c r="V8" i="12" s="1"/>
  <c r="U8" i="13" a="1"/>
  <c r="U8" i="13" s="1"/>
  <c r="V8" i="13" s="1"/>
  <c r="U8" i="14" a="1"/>
  <c r="U8" i="14" s="1"/>
  <c r="V8" i="14" s="1"/>
  <c r="U8" i="15" a="1"/>
  <c r="U8" i="15" s="1"/>
  <c r="V8" i="15" s="1"/>
  <c r="U9" i="9" a="1"/>
  <c r="U9" i="9" s="1"/>
  <c r="V9" i="9" s="1"/>
  <c r="U9" i="8" a="1"/>
  <c r="U9" i="8" s="1"/>
  <c r="V9" i="8" s="1"/>
  <c r="X9" i="8" s="1"/>
  <c r="U9" i="7" a="1"/>
  <c r="U9" i="7" s="1"/>
  <c r="V9" i="7" s="1"/>
  <c r="X9" i="7" s="1"/>
  <c r="U9" i="4" a="1"/>
  <c r="U9" i="4" s="1"/>
  <c r="V9" i="4" s="1"/>
  <c r="X9" i="4" s="1"/>
  <c r="Q206" i="11"/>
  <c r="Q206" i="10"/>
  <c r="Q206" i="15"/>
  <c r="Q206" i="4"/>
  <c r="Q206" i="7"/>
  <c r="Q206" i="13"/>
  <c r="Q206" i="8"/>
  <c r="Q206" i="12"/>
  <c r="Q206" i="9"/>
  <c r="Q206" i="14"/>
  <c r="Q206" i="17"/>
  <c r="H206" i="17"/>
  <c r="O5" i="3"/>
  <c r="N5" i="3"/>
  <c r="N11" i="3" s="1"/>
  <c r="O11" i="17" s="1"/>
  <c r="M5" i="3"/>
  <c r="L5" i="3"/>
  <c r="O196" i="3" l="1"/>
  <c r="P196" i="17" s="1"/>
  <c r="O204" i="3"/>
  <c r="P204" i="17" s="1"/>
  <c r="O195" i="3"/>
  <c r="P195" i="17" s="1"/>
  <c r="O203" i="3"/>
  <c r="P203" i="17" s="1"/>
  <c r="O202" i="3"/>
  <c r="P202" i="17" s="1"/>
  <c r="O201" i="3"/>
  <c r="P201" i="17" s="1"/>
  <c r="O200" i="3"/>
  <c r="P200" i="17" s="1"/>
  <c r="O199" i="3"/>
  <c r="P199" i="17" s="1"/>
  <c r="O198" i="3"/>
  <c r="P198" i="17" s="1"/>
  <c r="O197" i="3"/>
  <c r="P197" i="17" s="1"/>
  <c r="O205" i="3"/>
  <c r="P205" i="17" s="1"/>
  <c r="M205" i="3"/>
  <c r="N205" i="17" s="1"/>
  <c r="M203" i="3"/>
  <c r="N203" i="17" s="1"/>
  <c r="M204" i="3"/>
  <c r="N204" i="17" s="1"/>
  <c r="M202" i="3"/>
  <c r="N202" i="17" s="1"/>
  <c r="M201" i="3"/>
  <c r="N201" i="17" s="1"/>
  <c r="M200" i="3"/>
  <c r="N200" i="17" s="1"/>
  <c r="M199" i="3"/>
  <c r="N199" i="17" s="1"/>
  <c r="M198" i="3"/>
  <c r="N198" i="17" s="1"/>
  <c r="M197" i="3"/>
  <c r="N197" i="17" s="1"/>
  <c r="M196" i="3"/>
  <c r="N196" i="17" s="1"/>
  <c r="M195" i="3"/>
  <c r="N195" i="17" s="1"/>
  <c r="L199" i="3"/>
  <c r="L200" i="3"/>
  <c r="L201" i="3"/>
  <c r="L202" i="3"/>
  <c r="L203" i="3"/>
  <c r="L204" i="3"/>
  <c r="L205" i="3"/>
  <c r="L196" i="3"/>
  <c r="L195" i="3"/>
  <c r="L197" i="3"/>
  <c r="L198" i="3"/>
  <c r="L11" i="3"/>
  <c r="L36" i="3"/>
  <c r="M36" i="17" s="1"/>
  <c r="L90" i="3"/>
  <c r="M90" i="17" s="1"/>
  <c r="L91" i="3"/>
  <c r="M91" i="17" s="1"/>
  <c r="L111" i="3"/>
  <c r="M111" i="17" s="1"/>
  <c r="L112" i="3"/>
  <c r="M112" i="17" s="1"/>
  <c r="L138" i="3"/>
  <c r="M138" i="17" s="1"/>
  <c r="L139" i="3"/>
  <c r="M139" i="17" s="1"/>
  <c r="L17" i="3"/>
  <c r="L18" i="3"/>
  <c r="L37" i="3"/>
  <c r="M37" i="17" s="1"/>
  <c r="L71" i="3"/>
  <c r="M71" i="17" s="1"/>
  <c r="L72" i="3"/>
  <c r="M72" i="17" s="1"/>
  <c r="L73" i="3"/>
  <c r="M73" i="17" s="1"/>
  <c r="L92" i="3"/>
  <c r="M92" i="17" s="1"/>
  <c r="L140" i="3"/>
  <c r="L161" i="3"/>
  <c r="M161" i="17" s="1"/>
  <c r="L188" i="3"/>
  <c r="M188" i="17" s="1"/>
  <c r="L19" i="3"/>
  <c r="L38" i="3"/>
  <c r="M38" i="17" s="1"/>
  <c r="L74" i="3"/>
  <c r="M74" i="17" s="1"/>
  <c r="L75" i="3"/>
  <c r="M75" i="17" s="1"/>
  <c r="L113" i="3"/>
  <c r="M113" i="17" s="1"/>
  <c r="L114" i="3"/>
  <c r="M114" i="17" s="1"/>
  <c r="L20" i="3"/>
  <c r="M20" i="17" s="1"/>
  <c r="L39" i="3"/>
  <c r="M39" i="17" s="1"/>
  <c r="L40" i="3"/>
  <c r="M40" i="17" s="1"/>
  <c r="L41" i="3"/>
  <c r="M41" i="17" s="1"/>
  <c r="L21" i="3"/>
  <c r="L42" i="3"/>
  <c r="M42" i="17" s="1"/>
  <c r="L43" i="3"/>
  <c r="M43" i="17" s="1"/>
  <c r="L58" i="3"/>
  <c r="L59" i="3"/>
  <c r="M59" i="17" s="1"/>
  <c r="L22" i="3"/>
  <c r="M22" i="17" s="1"/>
  <c r="L44" i="3"/>
  <c r="M44" i="17" s="1"/>
  <c r="L60" i="3"/>
  <c r="M60" i="17" s="1"/>
  <c r="L77" i="3"/>
  <c r="M77" i="17" s="1"/>
  <c r="L78" i="3"/>
  <c r="M78" i="17" s="1"/>
  <c r="L95" i="3"/>
  <c r="M95" i="17" s="1"/>
  <c r="L96" i="3"/>
  <c r="M96" i="17" s="1"/>
  <c r="L122" i="3"/>
  <c r="L123" i="3"/>
  <c r="L143" i="3"/>
  <c r="M143" i="17" s="1"/>
  <c r="L144" i="3"/>
  <c r="M144" i="17" s="1"/>
  <c r="L170" i="3"/>
  <c r="M170" i="17" s="1"/>
  <c r="L171" i="3"/>
  <c r="M171" i="17" s="1"/>
  <c r="L191" i="3"/>
  <c r="M191" i="17" s="1"/>
  <c r="L192" i="3"/>
  <c r="M192" i="17" s="1"/>
  <c r="L23" i="3"/>
  <c r="M23" i="17" s="1"/>
  <c r="L24" i="3"/>
  <c r="M24" i="17" s="1"/>
  <c r="L25" i="3"/>
  <c r="M25" i="17" s="1"/>
  <c r="L26" i="3"/>
  <c r="M26" i="17" s="1"/>
  <c r="L27" i="3"/>
  <c r="M27" i="17" s="1"/>
  <c r="L45" i="3"/>
  <c r="M45" i="17" s="1"/>
  <c r="L46" i="3"/>
  <c r="M46" i="17" s="1"/>
  <c r="L61" i="3"/>
  <c r="M61" i="17" s="1"/>
  <c r="L62" i="3"/>
  <c r="M62" i="17" s="1"/>
  <c r="L79" i="3"/>
  <c r="M79" i="17" s="1"/>
  <c r="L80" i="3"/>
  <c r="M80" i="17" s="1"/>
  <c r="L97" i="3"/>
  <c r="M97" i="17" s="1"/>
  <c r="L98" i="3"/>
  <c r="L124" i="3"/>
  <c r="L145" i="3"/>
  <c r="M145" i="17" s="1"/>
  <c r="L146" i="3"/>
  <c r="L193" i="3"/>
  <c r="M193" i="17" s="1"/>
  <c r="L194" i="3"/>
  <c r="M194" i="17" s="1"/>
  <c r="L28" i="3"/>
  <c r="M28" i="17" s="1"/>
  <c r="L99" i="3"/>
  <c r="M99" i="17" s="1"/>
  <c r="L147" i="3"/>
  <c r="M147" i="17" s="1"/>
  <c r="L173" i="3"/>
  <c r="M173" i="17" s="1"/>
  <c r="L174" i="3"/>
  <c r="M174" i="17" s="1"/>
  <c r="L47" i="3"/>
  <c r="M47" i="17" s="1"/>
  <c r="L48" i="3"/>
  <c r="M48" i="17" s="1"/>
  <c r="L63" i="3"/>
  <c r="M63" i="17" s="1"/>
  <c r="L64" i="3"/>
  <c r="M64" i="17" s="1"/>
  <c r="L81" i="3"/>
  <c r="L82" i="3"/>
  <c r="L100" i="3"/>
  <c r="M100" i="17" s="1"/>
  <c r="L101" i="3"/>
  <c r="L102" i="3"/>
  <c r="M102" i="17" s="1"/>
  <c r="L125" i="3"/>
  <c r="M125" i="17" s="1"/>
  <c r="L126" i="3"/>
  <c r="M126" i="17" s="1"/>
  <c r="L148" i="3"/>
  <c r="M148" i="17" s="1"/>
  <c r="L149" i="3"/>
  <c r="M149" i="17" s="1"/>
  <c r="L150" i="3"/>
  <c r="M150" i="17" s="1"/>
  <c r="L151" i="3"/>
  <c r="M151" i="17" s="1"/>
  <c r="L152" i="3"/>
  <c r="M152" i="17" s="1"/>
  <c r="L153" i="3"/>
  <c r="M153" i="17" s="1"/>
  <c r="L29" i="3"/>
  <c r="L30" i="3"/>
  <c r="L83" i="3"/>
  <c r="M83" i="17" s="1"/>
  <c r="L103" i="3"/>
  <c r="L104" i="3"/>
  <c r="M104" i="17" s="1"/>
  <c r="L105" i="3"/>
  <c r="L154" i="3"/>
  <c r="M154" i="17" s="1"/>
  <c r="L155" i="3"/>
  <c r="M155" i="17" s="1"/>
  <c r="L175" i="3"/>
  <c r="M175" i="17" s="1"/>
  <c r="L176" i="3"/>
  <c r="M176" i="17" s="1"/>
  <c r="L12" i="3"/>
  <c r="L31" i="3"/>
  <c r="M31" i="17" s="1"/>
  <c r="L32" i="3"/>
  <c r="M32" i="17" s="1"/>
  <c r="L51" i="3"/>
  <c r="M51" i="17" s="1"/>
  <c r="L67" i="3"/>
  <c r="L13" i="3"/>
  <c r="L14" i="3"/>
  <c r="L52" i="3"/>
  <c r="M52" i="17" s="1"/>
  <c r="L68" i="3"/>
  <c r="M68" i="17" s="1"/>
  <c r="L69" i="3"/>
  <c r="L70" i="3"/>
  <c r="M70" i="17" s="1"/>
  <c r="L129" i="3"/>
  <c r="M129" i="17" s="1"/>
  <c r="L130" i="3"/>
  <c r="M130" i="17" s="1"/>
  <c r="L157" i="3"/>
  <c r="M157" i="17" s="1"/>
  <c r="L158" i="3"/>
  <c r="M158" i="17" s="1"/>
  <c r="L179" i="3"/>
  <c r="M179" i="17" s="1"/>
  <c r="L33" i="3"/>
  <c r="L34" i="3"/>
  <c r="L53" i="3"/>
  <c r="M53" i="17" s="1"/>
  <c r="L109" i="3"/>
  <c r="L110" i="3"/>
  <c r="M110" i="17" s="1"/>
  <c r="L131" i="3"/>
  <c r="M131" i="17" s="1"/>
  <c r="L168" i="3"/>
  <c r="L88" i="3"/>
  <c r="L93" i="3"/>
  <c r="M93" i="17" s="1"/>
  <c r="L159" i="3"/>
  <c r="L117" i="3"/>
  <c r="M117" i="17" s="1"/>
  <c r="L136" i="3"/>
  <c r="M136" i="17" s="1"/>
  <c r="L190" i="3"/>
  <c r="M190" i="17" s="1"/>
  <c r="L89" i="3"/>
  <c r="M89" i="17" s="1"/>
  <c r="L57" i="3"/>
  <c r="M57" i="17" s="1"/>
  <c r="L142" i="3"/>
  <c r="M142" i="17" s="1"/>
  <c r="L156" i="3"/>
  <c r="M156" i="17" s="1"/>
  <c r="L167" i="3"/>
  <c r="M167" i="17" s="1"/>
  <c r="L187" i="3"/>
  <c r="M187" i="17" s="1"/>
  <c r="L189" i="3"/>
  <c r="M189" i="17" s="1"/>
  <c r="L177" i="3"/>
  <c r="L66" i="3"/>
  <c r="L76" i="3"/>
  <c r="M76" i="17" s="1"/>
  <c r="L87" i="3"/>
  <c r="L50" i="3"/>
  <c r="M50" i="17" s="1"/>
  <c r="L108" i="3"/>
  <c r="L116" i="3"/>
  <c r="M116" i="17" s="1"/>
  <c r="L135" i="3"/>
  <c r="M135" i="17" s="1"/>
  <c r="L141" i="3"/>
  <c r="M141" i="17" s="1"/>
  <c r="L186" i="3"/>
  <c r="M186" i="17" s="1"/>
  <c r="L56" i="3"/>
  <c r="M56" i="17" s="1"/>
  <c r="L86" i="3"/>
  <c r="M86" i="17" s="1"/>
  <c r="L121" i="3"/>
  <c r="L128" i="3"/>
  <c r="L166" i="3"/>
  <c r="M166" i="17" s="1"/>
  <c r="L185" i="3"/>
  <c r="M185" i="17" s="1"/>
  <c r="L65" i="3"/>
  <c r="M65" i="17" s="1"/>
  <c r="L107" i="3"/>
  <c r="M107" i="17" s="1"/>
  <c r="L115" i="3"/>
  <c r="M115" i="17" s="1"/>
  <c r="L184" i="3"/>
  <c r="L49" i="3"/>
  <c r="L127" i="3"/>
  <c r="M127" i="17" s="1"/>
  <c r="L134" i="3"/>
  <c r="M134" i="17" s="1"/>
  <c r="L172" i="3"/>
  <c r="M172" i="17" s="1"/>
  <c r="L183" i="3"/>
  <c r="M183" i="17" s="1"/>
  <c r="L132" i="3"/>
  <c r="M132" i="17" s="1"/>
  <c r="L118" i="3"/>
  <c r="L16" i="3"/>
  <c r="L35" i="3"/>
  <c r="M35" i="17" s="1"/>
  <c r="L55" i="3"/>
  <c r="L85" i="3"/>
  <c r="M85" i="17" s="1"/>
  <c r="L120" i="3"/>
  <c r="L165" i="3"/>
  <c r="M165" i="17" s="1"/>
  <c r="L182" i="3"/>
  <c r="L94" i="3"/>
  <c r="L106" i="3"/>
  <c r="L181" i="3"/>
  <c r="M181" i="17" s="1"/>
  <c r="L137" i="3"/>
  <c r="L54" i="3"/>
  <c r="M54" i="17" s="1"/>
  <c r="L133" i="3"/>
  <c r="M133" i="17" s="1"/>
  <c r="L180" i="3"/>
  <c r="M180" i="17" s="1"/>
  <c r="L160" i="3"/>
  <c r="M160" i="17" s="1"/>
  <c r="L15" i="3"/>
  <c r="L84" i="3"/>
  <c r="M84" i="17" s="1"/>
  <c r="L119" i="3"/>
  <c r="L164" i="3"/>
  <c r="M164" i="17" s="1"/>
  <c r="L163" i="3"/>
  <c r="M163" i="17" s="1"/>
  <c r="L169" i="3"/>
  <c r="M169" i="17" s="1"/>
  <c r="L178" i="3"/>
  <c r="L162" i="3"/>
  <c r="M162" i="17" s="1"/>
  <c r="M11" i="3"/>
  <c r="M15" i="3"/>
  <c r="N15" i="17" s="1"/>
  <c r="M16" i="3"/>
  <c r="N16" i="17" s="1"/>
  <c r="M35" i="3"/>
  <c r="N35" i="17" s="1"/>
  <c r="M54" i="3"/>
  <c r="N54" i="17" s="1"/>
  <c r="M87" i="3"/>
  <c r="N87" i="17" s="1"/>
  <c r="M88" i="3"/>
  <c r="N88" i="17" s="1"/>
  <c r="M89" i="3"/>
  <c r="N89" i="17" s="1"/>
  <c r="M132" i="3"/>
  <c r="M133" i="3"/>
  <c r="M134" i="3"/>
  <c r="N134" i="17" s="1"/>
  <c r="M135" i="3"/>
  <c r="N135" i="17" s="1"/>
  <c r="M136" i="3"/>
  <c r="N136" i="17" s="1"/>
  <c r="M137" i="3"/>
  <c r="N137" i="17" s="1"/>
  <c r="M159" i="3"/>
  <c r="N159" i="17" s="1"/>
  <c r="M160" i="3"/>
  <c r="N160" i="17" s="1"/>
  <c r="M186" i="3"/>
  <c r="N186" i="17" s="1"/>
  <c r="M187" i="3"/>
  <c r="N187" i="17" s="1"/>
  <c r="M36" i="3"/>
  <c r="M90" i="3"/>
  <c r="N90" i="17" s="1"/>
  <c r="M91" i="3"/>
  <c r="N91" i="17" s="1"/>
  <c r="M111" i="3"/>
  <c r="N111" i="17" s="1"/>
  <c r="M112" i="3"/>
  <c r="N112" i="17" s="1"/>
  <c r="M138" i="3"/>
  <c r="N138" i="17" s="1"/>
  <c r="M139" i="3"/>
  <c r="N139" i="17" s="1"/>
  <c r="M17" i="3"/>
  <c r="N17" i="17" s="1"/>
  <c r="M18" i="3"/>
  <c r="N18" i="17" s="1"/>
  <c r="M37" i="3"/>
  <c r="N37" i="17" s="1"/>
  <c r="M71" i="3"/>
  <c r="N71" i="17" s="1"/>
  <c r="M72" i="3"/>
  <c r="N72" i="17" s="1"/>
  <c r="M73" i="3"/>
  <c r="N73" i="17" s="1"/>
  <c r="M92" i="3"/>
  <c r="N92" i="17" s="1"/>
  <c r="M140" i="3"/>
  <c r="N140" i="17" s="1"/>
  <c r="M19" i="3"/>
  <c r="N19" i="17" s="1"/>
  <c r="M38" i="3"/>
  <c r="M20" i="3"/>
  <c r="M39" i="3"/>
  <c r="N39" i="17" s="1"/>
  <c r="M40" i="3"/>
  <c r="N40" i="17" s="1"/>
  <c r="M41" i="3"/>
  <c r="N41" i="17" s="1"/>
  <c r="M55" i="3"/>
  <c r="N55" i="17" s="1"/>
  <c r="M56" i="3"/>
  <c r="N56" i="17" s="1"/>
  <c r="M57" i="3"/>
  <c r="N57" i="17" s="1"/>
  <c r="M76" i="3"/>
  <c r="N76" i="17" s="1"/>
  <c r="M93" i="3"/>
  <c r="N93" i="17" s="1"/>
  <c r="M94" i="3"/>
  <c r="N94" i="17" s="1"/>
  <c r="M21" i="3"/>
  <c r="N21" i="17" s="1"/>
  <c r="M42" i="3"/>
  <c r="N42" i="17" s="1"/>
  <c r="M43" i="3"/>
  <c r="N43" i="17" s="1"/>
  <c r="M58" i="3"/>
  <c r="N58" i="17" s="1"/>
  <c r="M59" i="3"/>
  <c r="N59" i="17" s="1"/>
  <c r="M116" i="3"/>
  <c r="N116" i="17" s="1"/>
  <c r="M117" i="3"/>
  <c r="M118" i="3"/>
  <c r="N118" i="17" s="1"/>
  <c r="M119" i="3"/>
  <c r="N119" i="17" s="1"/>
  <c r="M120" i="3"/>
  <c r="N120" i="17" s="1"/>
  <c r="M121" i="3"/>
  <c r="N121" i="17" s="1"/>
  <c r="M164" i="3"/>
  <c r="N164" i="17" s="1"/>
  <c r="M165" i="3"/>
  <c r="N165" i="17" s="1"/>
  <c r="M166" i="3"/>
  <c r="N166" i="17" s="1"/>
  <c r="M167" i="3"/>
  <c r="M168" i="3"/>
  <c r="N168" i="17" s="1"/>
  <c r="M169" i="3"/>
  <c r="N169" i="17" s="1"/>
  <c r="M22" i="3"/>
  <c r="M44" i="3"/>
  <c r="N44" i="17" s="1"/>
  <c r="M60" i="3"/>
  <c r="N60" i="17" s="1"/>
  <c r="M77" i="3"/>
  <c r="N77" i="17" s="1"/>
  <c r="M78" i="3"/>
  <c r="N78" i="17" s="1"/>
  <c r="M95" i="3"/>
  <c r="N95" i="17" s="1"/>
  <c r="M96" i="3"/>
  <c r="N96" i="17" s="1"/>
  <c r="M122" i="3"/>
  <c r="N122" i="17" s="1"/>
  <c r="M123" i="3"/>
  <c r="N123" i="17" s="1"/>
  <c r="M143" i="3"/>
  <c r="N143" i="17" s="1"/>
  <c r="M144" i="3"/>
  <c r="N144" i="17" s="1"/>
  <c r="M23" i="3"/>
  <c r="M24" i="3"/>
  <c r="N24" i="17" s="1"/>
  <c r="M25" i="3"/>
  <c r="N25" i="17" s="1"/>
  <c r="M172" i="3"/>
  <c r="N172" i="17" s="1"/>
  <c r="M26" i="3"/>
  <c r="N26" i="17" s="1"/>
  <c r="M27" i="3"/>
  <c r="N27" i="17" s="1"/>
  <c r="M45" i="3"/>
  <c r="N45" i="17" s="1"/>
  <c r="M46" i="3"/>
  <c r="N46" i="17" s="1"/>
  <c r="M61" i="3"/>
  <c r="N61" i="17" s="1"/>
  <c r="M62" i="3"/>
  <c r="N62" i="17" s="1"/>
  <c r="M79" i="3"/>
  <c r="N79" i="17" s="1"/>
  <c r="M80" i="3"/>
  <c r="N80" i="17" s="1"/>
  <c r="M97" i="3"/>
  <c r="N97" i="17" s="1"/>
  <c r="M98" i="3"/>
  <c r="N98" i="17" s="1"/>
  <c r="M124" i="3"/>
  <c r="N124" i="17" s="1"/>
  <c r="M145" i="3"/>
  <c r="N145" i="17" s="1"/>
  <c r="M146" i="3"/>
  <c r="N146" i="17" s="1"/>
  <c r="M193" i="3"/>
  <c r="N193" i="17" s="1"/>
  <c r="M194" i="3"/>
  <c r="N194" i="17" s="1"/>
  <c r="M28" i="3"/>
  <c r="N28" i="17" s="1"/>
  <c r="M99" i="3"/>
  <c r="N99" i="17" s="1"/>
  <c r="M147" i="3"/>
  <c r="N147" i="17" s="1"/>
  <c r="M173" i="3"/>
  <c r="N173" i="17" s="1"/>
  <c r="M174" i="3"/>
  <c r="N174" i="17" s="1"/>
  <c r="M47" i="3"/>
  <c r="N47" i="17" s="1"/>
  <c r="M48" i="3"/>
  <c r="N48" i="17" s="1"/>
  <c r="M63" i="3"/>
  <c r="N63" i="17" s="1"/>
  <c r="M64" i="3"/>
  <c r="N64" i="17" s="1"/>
  <c r="M81" i="3"/>
  <c r="N81" i="17" s="1"/>
  <c r="M82" i="3"/>
  <c r="N82" i="17" s="1"/>
  <c r="M100" i="3"/>
  <c r="M101" i="3"/>
  <c r="N101" i="17" s="1"/>
  <c r="M102" i="3"/>
  <c r="N102" i="17" s="1"/>
  <c r="M125" i="3"/>
  <c r="N125" i="17" s="1"/>
  <c r="M126" i="3"/>
  <c r="N126" i="17" s="1"/>
  <c r="M148" i="3"/>
  <c r="M149" i="3"/>
  <c r="N149" i="17" s="1"/>
  <c r="M150" i="3"/>
  <c r="M151" i="3"/>
  <c r="N151" i="17" s="1"/>
  <c r="M152" i="3"/>
  <c r="N152" i="17" s="1"/>
  <c r="M153" i="3"/>
  <c r="N153" i="17" s="1"/>
  <c r="M29" i="3"/>
  <c r="N29" i="17" s="1"/>
  <c r="M30" i="3"/>
  <c r="N30" i="17" s="1"/>
  <c r="M12" i="3"/>
  <c r="N12" i="17" s="1"/>
  <c r="M49" i="3"/>
  <c r="N49" i="17" s="1"/>
  <c r="M50" i="3"/>
  <c r="N50" i="17" s="1"/>
  <c r="M65" i="3"/>
  <c r="N65" i="17" s="1"/>
  <c r="M66" i="3"/>
  <c r="N66" i="17" s="1"/>
  <c r="M84" i="3"/>
  <c r="N84" i="17" s="1"/>
  <c r="M85" i="3"/>
  <c r="N85" i="17" s="1"/>
  <c r="M86" i="3"/>
  <c r="N86" i="17" s="1"/>
  <c r="M106" i="3"/>
  <c r="N106" i="17" s="1"/>
  <c r="M31" i="3"/>
  <c r="N31" i="17" s="1"/>
  <c r="M32" i="3"/>
  <c r="N32" i="17" s="1"/>
  <c r="M51" i="3"/>
  <c r="N51" i="17" s="1"/>
  <c r="M67" i="3"/>
  <c r="N67" i="17" s="1"/>
  <c r="M108" i="3"/>
  <c r="N108" i="17" s="1"/>
  <c r="M177" i="3"/>
  <c r="N177" i="17" s="1"/>
  <c r="M178" i="3"/>
  <c r="N178" i="17" s="1"/>
  <c r="M13" i="3"/>
  <c r="N13" i="17" s="1"/>
  <c r="M14" i="3"/>
  <c r="N14" i="17" s="1"/>
  <c r="M52" i="3"/>
  <c r="N52" i="17" s="1"/>
  <c r="M68" i="3"/>
  <c r="N68" i="17" s="1"/>
  <c r="M69" i="3"/>
  <c r="N69" i="17" s="1"/>
  <c r="M70" i="3"/>
  <c r="N70" i="17" s="1"/>
  <c r="M129" i="3"/>
  <c r="N129" i="17" s="1"/>
  <c r="M130" i="3"/>
  <c r="N130" i="17" s="1"/>
  <c r="M176" i="3"/>
  <c r="N176" i="17" s="1"/>
  <c r="M192" i="3"/>
  <c r="N192" i="17" s="1"/>
  <c r="M103" i="3"/>
  <c r="N103" i="17" s="1"/>
  <c r="M110" i="3"/>
  <c r="N110" i="17" s="1"/>
  <c r="M158" i="3"/>
  <c r="N158" i="17" s="1"/>
  <c r="M191" i="3"/>
  <c r="N191" i="17" s="1"/>
  <c r="M33" i="3"/>
  <c r="N33" i="17" s="1"/>
  <c r="M175" i="3"/>
  <c r="N175" i="17" s="1"/>
  <c r="M188" i="3"/>
  <c r="N188" i="17" s="1"/>
  <c r="M190" i="3"/>
  <c r="N190" i="17" s="1"/>
  <c r="M83" i="3"/>
  <c r="N83" i="17" s="1"/>
  <c r="M161" i="3"/>
  <c r="N161" i="17" s="1"/>
  <c r="M109" i="3"/>
  <c r="N109" i="17" s="1"/>
  <c r="M142" i="3"/>
  <c r="N142" i="17" s="1"/>
  <c r="M156" i="3"/>
  <c r="N156" i="17" s="1"/>
  <c r="M157" i="3"/>
  <c r="N157" i="17" s="1"/>
  <c r="M189" i="3"/>
  <c r="N189" i="17" s="1"/>
  <c r="M155" i="3"/>
  <c r="N155" i="17" s="1"/>
  <c r="M104" i="3"/>
  <c r="N104" i="17" s="1"/>
  <c r="M131" i="3"/>
  <c r="M141" i="3"/>
  <c r="N141" i="17" s="1"/>
  <c r="M163" i="3"/>
  <c r="N163" i="17" s="1"/>
  <c r="M75" i="3"/>
  <c r="N75" i="17" s="1"/>
  <c r="M128" i="3"/>
  <c r="N128" i="17" s="1"/>
  <c r="M185" i="3"/>
  <c r="N185" i="17" s="1"/>
  <c r="M107" i="3"/>
  <c r="N107" i="17" s="1"/>
  <c r="M115" i="3"/>
  <c r="N115" i="17" s="1"/>
  <c r="M154" i="3"/>
  <c r="N154" i="17" s="1"/>
  <c r="M184" i="3"/>
  <c r="N184" i="17" s="1"/>
  <c r="M179" i="3"/>
  <c r="N179" i="17" s="1"/>
  <c r="M162" i="3"/>
  <c r="N162" i="17" s="1"/>
  <c r="M114" i="3"/>
  <c r="N114" i="17" s="1"/>
  <c r="M127" i="3"/>
  <c r="N127" i="17" s="1"/>
  <c r="M171" i="3"/>
  <c r="N171" i="17" s="1"/>
  <c r="M183" i="3"/>
  <c r="N183" i="17" s="1"/>
  <c r="M74" i="3"/>
  <c r="N74" i="17" s="1"/>
  <c r="M182" i="3"/>
  <c r="N182" i="17" s="1"/>
  <c r="M34" i="3"/>
  <c r="N34" i="17" s="1"/>
  <c r="M170" i="3"/>
  <c r="N170" i="17" s="1"/>
  <c r="M181" i="3"/>
  <c r="N181" i="17" s="1"/>
  <c r="M105" i="3"/>
  <c r="N105" i="17" s="1"/>
  <c r="M113" i="3"/>
  <c r="N113" i="17" s="1"/>
  <c r="M180" i="3"/>
  <c r="M53" i="3"/>
  <c r="N53" i="17" s="1"/>
  <c r="O11" i="3"/>
  <c r="P11" i="17" s="1"/>
  <c r="O13" i="3"/>
  <c r="P13" i="17" s="1"/>
  <c r="O14" i="3"/>
  <c r="P14" i="17" s="1"/>
  <c r="O52" i="3"/>
  <c r="P52" i="17" s="1"/>
  <c r="O68" i="3"/>
  <c r="P68" i="17" s="1"/>
  <c r="O69" i="3"/>
  <c r="P69" i="17" s="1"/>
  <c r="O70" i="3"/>
  <c r="P70" i="17" s="1"/>
  <c r="O129" i="3"/>
  <c r="P129" i="17" s="1"/>
  <c r="O130" i="3"/>
  <c r="P130" i="17" s="1"/>
  <c r="O157" i="3"/>
  <c r="P157" i="17" s="1"/>
  <c r="O158" i="3"/>
  <c r="P158" i="17" s="1"/>
  <c r="O179" i="3"/>
  <c r="P179" i="17" s="1"/>
  <c r="O33" i="3"/>
  <c r="P33" i="17" s="1"/>
  <c r="O34" i="3"/>
  <c r="P34" i="17" s="1"/>
  <c r="O53" i="3"/>
  <c r="P53" i="17" s="1"/>
  <c r="O109" i="3"/>
  <c r="P109" i="17" s="1"/>
  <c r="O110" i="3"/>
  <c r="P110" i="17" s="1"/>
  <c r="O131" i="3"/>
  <c r="P131" i="17" s="1"/>
  <c r="O180" i="3"/>
  <c r="P180" i="17" s="1"/>
  <c r="O181" i="3"/>
  <c r="P181" i="17" s="1"/>
  <c r="O182" i="3"/>
  <c r="P182" i="17" s="1"/>
  <c r="O183" i="3"/>
  <c r="P183" i="17" s="1"/>
  <c r="O184" i="3"/>
  <c r="P184" i="17" s="1"/>
  <c r="O185" i="3"/>
  <c r="P185" i="17" s="1"/>
  <c r="O15" i="3"/>
  <c r="P15" i="17" s="1"/>
  <c r="O16" i="3"/>
  <c r="P16" i="17" s="1"/>
  <c r="O35" i="3"/>
  <c r="P35" i="17" s="1"/>
  <c r="O54" i="3"/>
  <c r="P54" i="17" s="1"/>
  <c r="O87" i="3"/>
  <c r="P87" i="17" s="1"/>
  <c r="O88" i="3"/>
  <c r="P88" i="17" s="1"/>
  <c r="O89" i="3"/>
  <c r="P89" i="17" s="1"/>
  <c r="O132" i="3"/>
  <c r="P132" i="17" s="1"/>
  <c r="O133" i="3"/>
  <c r="P133" i="17" s="1"/>
  <c r="O134" i="3"/>
  <c r="P134" i="17" s="1"/>
  <c r="O135" i="3"/>
  <c r="P135" i="17" s="1"/>
  <c r="O136" i="3"/>
  <c r="P136" i="17" s="1"/>
  <c r="O137" i="3"/>
  <c r="P137" i="17" s="1"/>
  <c r="O36" i="3"/>
  <c r="P36" i="17" s="1"/>
  <c r="O17" i="3"/>
  <c r="P17" i="17" s="1"/>
  <c r="O18" i="3"/>
  <c r="P18" i="17" s="1"/>
  <c r="O37" i="3"/>
  <c r="P37" i="17" s="1"/>
  <c r="O71" i="3"/>
  <c r="P71" i="17" s="1"/>
  <c r="O72" i="3"/>
  <c r="P72" i="17" s="1"/>
  <c r="O73" i="3"/>
  <c r="P73" i="17" s="1"/>
  <c r="O92" i="3"/>
  <c r="P92" i="17" s="1"/>
  <c r="O19" i="3"/>
  <c r="P19" i="17" s="1"/>
  <c r="O38" i="3"/>
  <c r="P38" i="17" s="1"/>
  <c r="O74" i="3"/>
  <c r="P74" i="17" s="1"/>
  <c r="O75" i="3"/>
  <c r="P75" i="17" s="1"/>
  <c r="O113" i="3"/>
  <c r="P113" i="17" s="1"/>
  <c r="O114" i="3"/>
  <c r="P114" i="17" s="1"/>
  <c r="O162" i="3"/>
  <c r="P162" i="17" s="1"/>
  <c r="O20" i="3"/>
  <c r="P20" i="17" s="1"/>
  <c r="O39" i="3"/>
  <c r="P39" i="17" s="1"/>
  <c r="O40" i="3"/>
  <c r="P40" i="17" s="1"/>
  <c r="O41" i="3"/>
  <c r="P41" i="17" s="1"/>
  <c r="O55" i="3"/>
  <c r="P55" i="17" s="1"/>
  <c r="O56" i="3"/>
  <c r="P56" i="17" s="1"/>
  <c r="O57" i="3"/>
  <c r="P57" i="17" s="1"/>
  <c r="O76" i="3"/>
  <c r="P76" i="17" s="1"/>
  <c r="O93" i="3"/>
  <c r="P93" i="17" s="1"/>
  <c r="O94" i="3"/>
  <c r="P94" i="17" s="1"/>
  <c r="O115" i="3"/>
  <c r="P115" i="17" s="1"/>
  <c r="O141" i="3"/>
  <c r="P141" i="17" s="1"/>
  <c r="O142" i="3"/>
  <c r="P142" i="17" s="1"/>
  <c r="O21" i="3"/>
  <c r="P21" i="17" s="1"/>
  <c r="O42" i="3"/>
  <c r="P42" i="17" s="1"/>
  <c r="O43" i="3"/>
  <c r="P43" i="17" s="1"/>
  <c r="O58" i="3"/>
  <c r="P58" i="17" s="1"/>
  <c r="O59" i="3"/>
  <c r="P59" i="17" s="1"/>
  <c r="O116" i="3"/>
  <c r="P116" i="17" s="1"/>
  <c r="O117" i="3"/>
  <c r="P117" i="17" s="1"/>
  <c r="O118" i="3"/>
  <c r="P118" i="17" s="1"/>
  <c r="O119" i="3"/>
  <c r="P119" i="17" s="1"/>
  <c r="O120" i="3"/>
  <c r="P120" i="17" s="1"/>
  <c r="O121" i="3"/>
  <c r="P121" i="17" s="1"/>
  <c r="O164" i="3"/>
  <c r="P164" i="17" s="1"/>
  <c r="O165" i="3"/>
  <c r="P165" i="17" s="1"/>
  <c r="O166" i="3"/>
  <c r="P166" i="17" s="1"/>
  <c r="O167" i="3"/>
  <c r="P167" i="17" s="1"/>
  <c r="O168" i="3"/>
  <c r="P168" i="17" s="1"/>
  <c r="O169" i="3"/>
  <c r="P169" i="17" s="1"/>
  <c r="O22" i="3"/>
  <c r="P22" i="17" s="1"/>
  <c r="O44" i="3"/>
  <c r="P44" i="17" s="1"/>
  <c r="O60" i="3"/>
  <c r="P60" i="17" s="1"/>
  <c r="O77" i="3"/>
  <c r="P77" i="17" s="1"/>
  <c r="O78" i="3"/>
  <c r="P78" i="17" s="1"/>
  <c r="O95" i="3"/>
  <c r="P95" i="17" s="1"/>
  <c r="O96" i="3"/>
  <c r="P96" i="17" s="1"/>
  <c r="O122" i="3"/>
  <c r="P122" i="17" s="1"/>
  <c r="O123" i="3"/>
  <c r="P123" i="17" s="1"/>
  <c r="O143" i="3"/>
  <c r="P143" i="17" s="1"/>
  <c r="O144" i="3"/>
  <c r="P144" i="17" s="1"/>
  <c r="O170" i="3"/>
  <c r="P170" i="17" s="1"/>
  <c r="O171" i="3"/>
  <c r="P171" i="17" s="1"/>
  <c r="O191" i="3"/>
  <c r="P191" i="17" s="1"/>
  <c r="O192" i="3"/>
  <c r="P192" i="17" s="1"/>
  <c r="O23" i="3"/>
  <c r="P23" i="17" s="1"/>
  <c r="O24" i="3"/>
  <c r="P24" i="17" s="1"/>
  <c r="O25" i="3"/>
  <c r="P25" i="17" s="1"/>
  <c r="O172" i="3"/>
  <c r="P172" i="17" s="1"/>
  <c r="O26" i="3"/>
  <c r="P26" i="17" s="1"/>
  <c r="O27" i="3"/>
  <c r="P27" i="17" s="1"/>
  <c r="O45" i="3"/>
  <c r="P45" i="17" s="1"/>
  <c r="O46" i="3"/>
  <c r="P46" i="17" s="1"/>
  <c r="O61" i="3"/>
  <c r="P61" i="17" s="1"/>
  <c r="O62" i="3"/>
  <c r="P62" i="17" s="1"/>
  <c r="O79" i="3"/>
  <c r="P79" i="17" s="1"/>
  <c r="O80" i="3"/>
  <c r="P80" i="17" s="1"/>
  <c r="O97" i="3"/>
  <c r="P97" i="17" s="1"/>
  <c r="O98" i="3"/>
  <c r="P98" i="17" s="1"/>
  <c r="O124" i="3"/>
  <c r="P124" i="17" s="1"/>
  <c r="O145" i="3"/>
  <c r="P145" i="17" s="1"/>
  <c r="O146" i="3"/>
  <c r="P146" i="17" s="1"/>
  <c r="O193" i="3"/>
  <c r="P193" i="17" s="1"/>
  <c r="O194" i="3"/>
  <c r="P194" i="17" s="1"/>
  <c r="O28" i="3"/>
  <c r="P28" i="17" s="1"/>
  <c r="O47" i="3"/>
  <c r="P47" i="17" s="1"/>
  <c r="O48" i="3"/>
  <c r="P48" i="17" s="1"/>
  <c r="O63" i="3"/>
  <c r="P63" i="17" s="1"/>
  <c r="O64" i="3"/>
  <c r="P64" i="17" s="1"/>
  <c r="O81" i="3"/>
  <c r="P81" i="17" s="1"/>
  <c r="O82" i="3"/>
  <c r="P82" i="17" s="1"/>
  <c r="O100" i="3"/>
  <c r="P100" i="17" s="1"/>
  <c r="O101" i="3"/>
  <c r="P101" i="17" s="1"/>
  <c r="O102" i="3"/>
  <c r="P102" i="17" s="1"/>
  <c r="O29" i="3"/>
  <c r="P29" i="17" s="1"/>
  <c r="O30" i="3"/>
  <c r="P30" i="17" s="1"/>
  <c r="O83" i="3"/>
  <c r="P83" i="17" s="1"/>
  <c r="O103" i="3"/>
  <c r="P103" i="17" s="1"/>
  <c r="O104" i="3"/>
  <c r="P104" i="17" s="1"/>
  <c r="O105" i="3"/>
  <c r="P105" i="17" s="1"/>
  <c r="O154" i="3"/>
  <c r="P154" i="17" s="1"/>
  <c r="O155" i="3"/>
  <c r="P155" i="17" s="1"/>
  <c r="O175" i="3"/>
  <c r="P175" i="17" s="1"/>
  <c r="O176" i="3"/>
  <c r="P176" i="17" s="1"/>
  <c r="O12" i="3"/>
  <c r="P12" i="17" s="1"/>
  <c r="O49" i="3"/>
  <c r="P49" i="17" s="1"/>
  <c r="O50" i="3"/>
  <c r="P50" i="17" s="1"/>
  <c r="O65" i="3"/>
  <c r="P65" i="17" s="1"/>
  <c r="O66" i="3"/>
  <c r="P66" i="17" s="1"/>
  <c r="O84" i="3"/>
  <c r="P84" i="17" s="1"/>
  <c r="O85" i="3"/>
  <c r="P85" i="17" s="1"/>
  <c r="O86" i="3"/>
  <c r="P86" i="17" s="1"/>
  <c r="O106" i="3"/>
  <c r="P106" i="17" s="1"/>
  <c r="O107" i="3"/>
  <c r="P107" i="17" s="1"/>
  <c r="O127" i="3"/>
  <c r="P127" i="17" s="1"/>
  <c r="O128" i="3"/>
  <c r="P128" i="17" s="1"/>
  <c r="O163" i="3"/>
  <c r="P163" i="17" s="1"/>
  <c r="O177" i="3"/>
  <c r="P177" i="17" s="1"/>
  <c r="O99" i="3"/>
  <c r="P99" i="17" s="1"/>
  <c r="O150" i="3"/>
  <c r="P150" i="17" s="1"/>
  <c r="O160" i="3"/>
  <c r="P160" i="17" s="1"/>
  <c r="O161" i="3"/>
  <c r="P161" i="17" s="1"/>
  <c r="O32" i="3"/>
  <c r="P32" i="17" s="1"/>
  <c r="O67" i="3"/>
  <c r="P67" i="17" s="1"/>
  <c r="O111" i="3"/>
  <c r="P111" i="17" s="1"/>
  <c r="O51" i="3"/>
  <c r="P51" i="17" s="1"/>
  <c r="O149" i="3"/>
  <c r="P149" i="17" s="1"/>
  <c r="O159" i="3"/>
  <c r="P159" i="17" s="1"/>
  <c r="O31" i="3"/>
  <c r="P31" i="17" s="1"/>
  <c r="O148" i="3"/>
  <c r="P148" i="17" s="1"/>
  <c r="O174" i="3"/>
  <c r="P174" i="17" s="1"/>
  <c r="O187" i="3"/>
  <c r="P187" i="17" s="1"/>
  <c r="O188" i="3"/>
  <c r="P188" i="17" s="1"/>
  <c r="O190" i="3"/>
  <c r="P190" i="17" s="1"/>
  <c r="O147" i="3"/>
  <c r="P147" i="17" s="1"/>
  <c r="O156" i="3"/>
  <c r="P156" i="17" s="1"/>
  <c r="O189" i="3"/>
  <c r="P189" i="17" s="1"/>
  <c r="O108" i="3"/>
  <c r="P108" i="17" s="1"/>
  <c r="O173" i="3"/>
  <c r="P173" i="17" s="1"/>
  <c r="O186" i="3"/>
  <c r="P186" i="17" s="1"/>
  <c r="O140" i="3"/>
  <c r="P140" i="17" s="1"/>
  <c r="O91" i="3"/>
  <c r="P91" i="17" s="1"/>
  <c r="O112" i="3"/>
  <c r="P112" i="17" s="1"/>
  <c r="O126" i="3"/>
  <c r="P126" i="17" s="1"/>
  <c r="O139" i="3"/>
  <c r="P139" i="17" s="1"/>
  <c r="O153" i="3"/>
  <c r="P153" i="17" s="1"/>
  <c r="O178" i="3"/>
  <c r="P178" i="17" s="1"/>
  <c r="O90" i="3"/>
  <c r="P90" i="17" s="1"/>
  <c r="O125" i="3"/>
  <c r="P125" i="17" s="1"/>
  <c r="O152" i="3"/>
  <c r="P152" i="17" s="1"/>
  <c r="O138" i="3"/>
  <c r="P138" i="17" s="1"/>
  <c r="O151" i="3"/>
  <c r="P151" i="17" s="1"/>
  <c r="N8" i="3"/>
  <c r="O8" i="17" s="1"/>
  <c r="N9" i="3"/>
  <c r="O9" i="17" s="1"/>
  <c r="N10" i="3"/>
  <c r="O10" i="17" s="1"/>
  <c r="N7" i="3"/>
  <c r="O7" i="17" s="1"/>
  <c r="N6" i="3"/>
  <c r="Q11" i="3"/>
  <c r="V11" i="3" s="1"/>
  <c r="R134" i="17" l="1"/>
  <c r="R76" i="17"/>
  <c r="R48" i="17"/>
  <c r="R62" i="17"/>
  <c r="R153" i="17"/>
  <c r="R47" i="17"/>
  <c r="R61" i="17"/>
  <c r="R114" i="17"/>
  <c r="R139" i="17"/>
  <c r="R35" i="17"/>
  <c r="R135" i="17"/>
  <c r="R42" i="17"/>
  <c r="R73" i="17"/>
  <c r="R116" i="17"/>
  <c r="R104" i="17"/>
  <c r="R170" i="17"/>
  <c r="R72" i="17"/>
  <c r="O6" i="17"/>
  <c r="O206" i="17" s="1"/>
  <c r="N206" i="3"/>
  <c r="R162" i="17"/>
  <c r="R107" i="17"/>
  <c r="R96" i="17"/>
  <c r="Q150" i="3"/>
  <c r="V150" i="3" s="1"/>
  <c r="N150" i="17"/>
  <c r="R150" i="17" s="1"/>
  <c r="R165" i="17"/>
  <c r="R65" i="17"/>
  <c r="R110" i="17"/>
  <c r="R152" i="17"/>
  <c r="R174" i="17"/>
  <c r="R46" i="17"/>
  <c r="R95" i="17"/>
  <c r="R113" i="17"/>
  <c r="R138" i="17"/>
  <c r="R169" i="17"/>
  <c r="R185" i="17"/>
  <c r="R189" i="17"/>
  <c r="R51" i="17"/>
  <c r="R151" i="17"/>
  <c r="R173" i="17"/>
  <c r="R45" i="17"/>
  <c r="R78" i="17"/>
  <c r="R75" i="17"/>
  <c r="R112" i="17"/>
  <c r="Q148" i="3"/>
  <c r="V148" i="3" s="1"/>
  <c r="N148" i="17"/>
  <c r="R148" i="17" s="1"/>
  <c r="R163" i="17"/>
  <c r="R85" i="17"/>
  <c r="R166" i="17"/>
  <c r="R187" i="17"/>
  <c r="R53" i="17"/>
  <c r="R32" i="17"/>
  <c r="R147" i="17"/>
  <c r="R27" i="17"/>
  <c r="R77" i="17"/>
  <c r="R74" i="17"/>
  <c r="R111" i="17"/>
  <c r="Q167" i="3"/>
  <c r="V167" i="3" s="1"/>
  <c r="N167" i="17"/>
  <c r="R167" i="17" s="1"/>
  <c r="R164" i="17"/>
  <c r="R31" i="17"/>
  <c r="R149" i="17"/>
  <c r="R99" i="17"/>
  <c r="R26" i="17"/>
  <c r="R60" i="17"/>
  <c r="R91" i="17"/>
  <c r="R156" i="17"/>
  <c r="R28" i="17"/>
  <c r="R25" i="17"/>
  <c r="R44" i="17"/>
  <c r="R90" i="17"/>
  <c r="Q133" i="3"/>
  <c r="V133" i="3" s="1"/>
  <c r="N133" i="17"/>
  <c r="R133" i="17" s="1"/>
  <c r="R84" i="17"/>
  <c r="R86" i="17"/>
  <c r="R142" i="17"/>
  <c r="R179" i="17"/>
  <c r="R176" i="17"/>
  <c r="R126" i="17"/>
  <c r="R194" i="17"/>
  <c r="R24" i="17"/>
  <c r="R188" i="17"/>
  <c r="Q131" i="3"/>
  <c r="V131" i="3" s="1"/>
  <c r="N131" i="17"/>
  <c r="R131" i="17" s="1"/>
  <c r="Q132" i="3"/>
  <c r="V132" i="3" s="1"/>
  <c r="N132" i="17"/>
  <c r="R132" i="17" s="1"/>
  <c r="R56" i="17"/>
  <c r="R57" i="17"/>
  <c r="R158" i="17"/>
  <c r="R175" i="17"/>
  <c r="R125" i="17"/>
  <c r="R193" i="17"/>
  <c r="R59" i="17"/>
  <c r="R161" i="17"/>
  <c r="Q100" i="3"/>
  <c r="V100" i="3" s="1"/>
  <c r="N100" i="17"/>
  <c r="R100" i="17" s="1"/>
  <c r="R160" i="17"/>
  <c r="R186" i="17"/>
  <c r="R89" i="17"/>
  <c r="R157" i="17"/>
  <c r="R155" i="17"/>
  <c r="R102" i="17"/>
  <c r="R192" i="17"/>
  <c r="Q180" i="3"/>
  <c r="V180" i="3" s="1"/>
  <c r="N180" i="17"/>
  <c r="R180" i="17" s="1"/>
  <c r="R183" i="17"/>
  <c r="R141" i="17"/>
  <c r="R190" i="17"/>
  <c r="R130" i="17"/>
  <c r="R154" i="17"/>
  <c r="R145" i="17"/>
  <c r="R191" i="17"/>
  <c r="R43" i="17"/>
  <c r="R92" i="17"/>
  <c r="R172" i="17"/>
  <c r="R136" i="17"/>
  <c r="R129" i="17"/>
  <c r="R171" i="17"/>
  <c r="R70" i="17"/>
  <c r="R54" i="17"/>
  <c r="Q117" i="3"/>
  <c r="V117" i="3" s="1"/>
  <c r="N117" i="17"/>
  <c r="R117" i="17" s="1"/>
  <c r="R127" i="17"/>
  <c r="R97" i="17"/>
  <c r="R144" i="17"/>
  <c r="R41" i="17"/>
  <c r="R71" i="17"/>
  <c r="Q38" i="3"/>
  <c r="V38" i="3" s="1"/>
  <c r="N38" i="17"/>
  <c r="R38" i="17" s="1"/>
  <c r="Q36" i="3"/>
  <c r="V36" i="3" s="1"/>
  <c r="N36" i="17"/>
  <c r="R36" i="17" s="1"/>
  <c r="R181" i="17"/>
  <c r="R50" i="17"/>
  <c r="R93" i="17"/>
  <c r="R68" i="17"/>
  <c r="R83" i="17"/>
  <c r="R64" i="17"/>
  <c r="R80" i="17"/>
  <c r="R143" i="17"/>
  <c r="R40" i="17"/>
  <c r="R37" i="17"/>
  <c r="R52" i="17"/>
  <c r="R63" i="17"/>
  <c r="R79" i="17"/>
  <c r="R39" i="17"/>
  <c r="R115" i="17"/>
  <c r="Q119" i="3"/>
  <c r="V119" i="3" s="1"/>
  <c r="M119" i="17"/>
  <c r="R119" i="17" s="1"/>
  <c r="Q121" i="3"/>
  <c r="V121" i="3" s="1"/>
  <c r="M121" i="17"/>
  <c r="R121" i="17" s="1"/>
  <c r="Q33" i="3"/>
  <c r="V33" i="3" s="1"/>
  <c r="M33" i="17"/>
  <c r="R33" i="17" s="1"/>
  <c r="Q118" i="3"/>
  <c r="V118" i="3" s="1"/>
  <c r="M118" i="17"/>
  <c r="R118" i="17" s="1"/>
  <c r="Q146" i="3"/>
  <c r="V146" i="3" s="1"/>
  <c r="M146" i="17"/>
  <c r="R146" i="17" s="1"/>
  <c r="Q58" i="3"/>
  <c r="V58" i="3" s="1"/>
  <c r="M58" i="17"/>
  <c r="R58" i="17" s="1"/>
  <c r="Q140" i="3"/>
  <c r="V140" i="3" s="1"/>
  <c r="M140" i="17"/>
  <c r="R140" i="17" s="1"/>
  <c r="Q68" i="3"/>
  <c r="V68" i="3" s="1"/>
  <c r="Q101" i="3"/>
  <c r="V101" i="3" s="1"/>
  <c r="M101" i="17"/>
  <c r="R101" i="17" s="1"/>
  <c r="Q124" i="3"/>
  <c r="V124" i="3" s="1"/>
  <c r="M124" i="17"/>
  <c r="R124" i="17" s="1"/>
  <c r="Q198" i="3"/>
  <c r="V198" i="3" s="1"/>
  <c r="AH198" i="17" s="1"/>
  <c r="M198" i="17"/>
  <c r="R198" i="17" s="1"/>
  <c r="Q84" i="3"/>
  <c r="V84" i="3" s="1"/>
  <c r="Q105" i="3"/>
  <c r="V105" i="3" s="1"/>
  <c r="M105" i="17"/>
  <c r="R105" i="17" s="1"/>
  <c r="Q82" i="3"/>
  <c r="V82" i="3" s="1"/>
  <c r="M82" i="17"/>
  <c r="R82" i="17" s="1"/>
  <c r="Q98" i="3"/>
  <c r="V98" i="3" s="1"/>
  <c r="M98" i="17"/>
  <c r="R98" i="17" s="1"/>
  <c r="Q197" i="3"/>
  <c r="V197" i="3" s="1"/>
  <c r="AH197" i="17" s="1"/>
  <c r="M197" i="17"/>
  <c r="R197" i="17" s="1"/>
  <c r="Q137" i="3"/>
  <c r="V137" i="3" s="1"/>
  <c r="M137" i="17"/>
  <c r="R137" i="17" s="1"/>
  <c r="Q108" i="3"/>
  <c r="V108" i="3" s="1"/>
  <c r="M108" i="17"/>
  <c r="R108" i="17" s="1"/>
  <c r="Q159" i="3"/>
  <c r="V159" i="3" s="1"/>
  <c r="M159" i="17"/>
  <c r="R159" i="17" s="1"/>
  <c r="Q69" i="3"/>
  <c r="V69" i="3" s="1"/>
  <c r="M69" i="17"/>
  <c r="R69" i="17" s="1"/>
  <c r="Q103" i="3"/>
  <c r="V103" i="3" s="1"/>
  <c r="M103" i="17"/>
  <c r="R103" i="17" s="1"/>
  <c r="Q81" i="3"/>
  <c r="V81" i="3" s="1"/>
  <c r="M81" i="17"/>
  <c r="R81" i="17" s="1"/>
  <c r="Q195" i="3"/>
  <c r="V195" i="3" s="1"/>
  <c r="AH195" i="17" s="1"/>
  <c r="M195" i="17"/>
  <c r="R195" i="17" s="1"/>
  <c r="Q196" i="3"/>
  <c r="V196" i="3" s="1"/>
  <c r="AH196" i="17" s="1"/>
  <c r="M196" i="17"/>
  <c r="R196" i="17" s="1"/>
  <c r="Q106" i="3"/>
  <c r="V106" i="3" s="1"/>
  <c r="M106" i="17"/>
  <c r="R106" i="17" s="1"/>
  <c r="Q184" i="3"/>
  <c r="V184" i="3" s="1"/>
  <c r="M184" i="17"/>
  <c r="R184" i="17" s="1"/>
  <c r="Q87" i="3"/>
  <c r="V87" i="3" s="1"/>
  <c r="M87" i="17"/>
  <c r="R87" i="17" s="1"/>
  <c r="Q88" i="3"/>
  <c r="V88" i="3" s="1"/>
  <c r="M88" i="17"/>
  <c r="R88" i="17" s="1"/>
  <c r="Q30" i="3"/>
  <c r="V30" i="3" s="1"/>
  <c r="M30" i="17"/>
  <c r="R30" i="17" s="1"/>
  <c r="Q123" i="3"/>
  <c r="V123" i="3" s="1"/>
  <c r="M123" i="17"/>
  <c r="R123" i="17" s="1"/>
  <c r="Q205" i="3"/>
  <c r="V205" i="3" s="1"/>
  <c r="AH205" i="17" s="1"/>
  <c r="M205" i="17"/>
  <c r="R205" i="17" s="1"/>
  <c r="Q168" i="3"/>
  <c r="V168" i="3" s="1"/>
  <c r="M168" i="17"/>
  <c r="R168" i="17" s="1"/>
  <c r="Q29" i="3"/>
  <c r="V29" i="3" s="1"/>
  <c r="M29" i="17"/>
  <c r="R29" i="17" s="1"/>
  <c r="Q122" i="3"/>
  <c r="V122" i="3" s="1"/>
  <c r="M122" i="17"/>
  <c r="R122" i="17" s="1"/>
  <c r="Q204" i="3"/>
  <c r="V204" i="3" s="1"/>
  <c r="AH204" i="17" s="1"/>
  <c r="M204" i="17"/>
  <c r="R204" i="17" s="1"/>
  <c r="Q94" i="3"/>
  <c r="V94" i="3" s="1"/>
  <c r="M94" i="17"/>
  <c r="R94" i="17" s="1"/>
  <c r="Q182" i="3"/>
  <c r="V182" i="3" s="1"/>
  <c r="M182" i="17"/>
  <c r="R182" i="17" s="1"/>
  <c r="Q66" i="3"/>
  <c r="V66" i="3" s="1"/>
  <c r="M66" i="17"/>
  <c r="R66" i="17" s="1"/>
  <c r="Q203" i="3"/>
  <c r="V203" i="3" s="1"/>
  <c r="AH203" i="17" s="1"/>
  <c r="M203" i="17"/>
  <c r="R203" i="17" s="1"/>
  <c r="Q178" i="3"/>
  <c r="V178" i="3" s="1"/>
  <c r="M178" i="17"/>
  <c r="R178" i="17" s="1"/>
  <c r="Q177" i="3"/>
  <c r="V177" i="3" s="1"/>
  <c r="M177" i="17"/>
  <c r="R177" i="17" s="1"/>
  <c r="Q67" i="3"/>
  <c r="V67" i="3" s="1"/>
  <c r="M67" i="17"/>
  <c r="R67" i="17" s="1"/>
  <c r="Q202" i="3"/>
  <c r="V202" i="3" s="1"/>
  <c r="AH202" i="17" s="1"/>
  <c r="M202" i="17"/>
  <c r="R202" i="17" s="1"/>
  <c r="Q201" i="3"/>
  <c r="V201" i="3" s="1"/>
  <c r="AH201" i="17" s="1"/>
  <c r="M201" i="17"/>
  <c r="R201" i="17" s="1"/>
  <c r="Q120" i="3"/>
  <c r="V120" i="3" s="1"/>
  <c r="M120" i="17"/>
  <c r="R120" i="17" s="1"/>
  <c r="Q109" i="3"/>
  <c r="V109" i="3" s="1"/>
  <c r="M109" i="17"/>
  <c r="R109" i="17" s="1"/>
  <c r="Q200" i="3"/>
  <c r="V200" i="3" s="1"/>
  <c r="AH200" i="17" s="1"/>
  <c r="M200" i="17"/>
  <c r="R200" i="17" s="1"/>
  <c r="Q49" i="3"/>
  <c r="V49" i="3" s="1"/>
  <c r="M49" i="17"/>
  <c r="R49" i="17" s="1"/>
  <c r="Q55" i="3"/>
  <c r="V55" i="3" s="1"/>
  <c r="M55" i="17"/>
  <c r="R55" i="17" s="1"/>
  <c r="Q128" i="3"/>
  <c r="V128" i="3" s="1"/>
  <c r="M128" i="17"/>
  <c r="R128" i="17" s="1"/>
  <c r="Q34" i="3"/>
  <c r="V34" i="3" s="1"/>
  <c r="M34" i="17"/>
  <c r="R34" i="17" s="1"/>
  <c r="Q199" i="3"/>
  <c r="V199" i="3" s="1"/>
  <c r="AH199" i="17" s="1"/>
  <c r="M199" i="17"/>
  <c r="R199" i="17" s="1"/>
  <c r="Q115" i="3"/>
  <c r="V115" i="3" s="1"/>
  <c r="Q76" i="3"/>
  <c r="V76" i="3" s="1"/>
  <c r="Q14" i="3"/>
  <c r="V14" i="3" s="1"/>
  <c r="W14" i="3" s="1"/>
  <c r="AH14" i="17" s="1"/>
  <c r="M14" i="17"/>
  <c r="R14" i="17" s="1"/>
  <c r="Q83" i="3"/>
  <c r="V83" i="3" s="1"/>
  <c r="Q145" i="3"/>
  <c r="V145" i="3" s="1"/>
  <c r="Q191" i="3"/>
  <c r="V191" i="3" s="1"/>
  <c r="Q43" i="3"/>
  <c r="V43" i="3" s="1"/>
  <c r="Q92" i="3"/>
  <c r="V92" i="3" s="1"/>
  <c r="Q162" i="3"/>
  <c r="V162" i="3" s="1"/>
  <c r="Q107" i="3"/>
  <c r="V107" i="3" s="1"/>
  <c r="Q13" i="3"/>
  <c r="V13" i="3" s="1"/>
  <c r="W13" i="3" s="1"/>
  <c r="AH13" i="17" s="1"/>
  <c r="M13" i="17"/>
  <c r="R13" i="17" s="1"/>
  <c r="Q171" i="3"/>
  <c r="V171" i="3" s="1"/>
  <c r="Q42" i="3"/>
  <c r="V42" i="3" s="1"/>
  <c r="Q73" i="3"/>
  <c r="V73" i="3" s="1"/>
  <c r="Q110" i="3"/>
  <c r="V110" i="3" s="1"/>
  <c r="Q170" i="3"/>
  <c r="V170" i="3" s="1"/>
  <c r="Q21" i="3"/>
  <c r="V21" i="3" s="1"/>
  <c r="W21" i="3" s="1"/>
  <c r="AH21" i="17" s="1"/>
  <c r="M21" i="17"/>
  <c r="R21" i="17" s="1"/>
  <c r="Q72" i="3"/>
  <c r="V72" i="3" s="1"/>
  <c r="Q22" i="3"/>
  <c r="V22" i="3" s="1"/>
  <c r="AH22" i="17" s="1"/>
  <c r="N22" i="17"/>
  <c r="R22" i="17" s="1"/>
  <c r="Q65" i="3"/>
  <c r="V65" i="3" s="1"/>
  <c r="Q169" i="3"/>
  <c r="V169" i="3" s="1"/>
  <c r="Q185" i="3"/>
  <c r="V185" i="3" s="1"/>
  <c r="Q189" i="3"/>
  <c r="V189" i="3" s="1"/>
  <c r="Q51" i="3"/>
  <c r="V51" i="3" s="1"/>
  <c r="Q64" i="3"/>
  <c r="V64" i="3" s="1"/>
  <c r="Q97" i="3"/>
  <c r="V97" i="3" s="1"/>
  <c r="Q144" i="3"/>
  <c r="V144" i="3" s="1"/>
  <c r="Q41" i="3"/>
  <c r="V41" i="3" s="1"/>
  <c r="Q71" i="3"/>
  <c r="V71" i="3" s="1"/>
  <c r="Q163" i="3"/>
  <c r="V163" i="3" s="1"/>
  <c r="Q85" i="3"/>
  <c r="V85" i="3" s="1"/>
  <c r="Q166" i="3"/>
  <c r="V166" i="3" s="1"/>
  <c r="Q187" i="3"/>
  <c r="V187" i="3" s="1"/>
  <c r="Q53" i="3"/>
  <c r="V53" i="3" s="1"/>
  <c r="Q32" i="3"/>
  <c r="V32" i="3" s="1"/>
  <c r="Q63" i="3"/>
  <c r="V63" i="3" s="1"/>
  <c r="Q80" i="3"/>
  <c r="V80" i="3" s="1"/>
  <c r="Q143" i="3"/>
  <c r="V143" i="3" s="1"/>
  <c r="Q40" i="3"/>
  <c r="V40" i="3" s="1"/>
  <c r="Q37" i="3"/>
  <c r="V37" i="3" s="1"/>
  <c r="Q18" i="3"/>
  <c r="V18" i="3" s="1"/>
  <c r="W18" i="3" s="1"/>
  <c r="AH18" i="17" s="1"/>
  <c r="M18" i="17"/>
  <c r="R18" i="17" s="1"/>
  <c r="Q52" i="3"/>
  <c r="V52" i="3" s="1"/>
  <c r="Q17" i="3"/>
  <c r="V17" i="3" s="1"/>
  <c r="W17" i="3" s="1"/>
  <c r="AH17" i="17" s="1"/>
  <c r="M17" i="17"/>
  <c r="R17" i="17" s="1"/>
  <c r="Q23" i="3"/>
  <c r="V23" i="3" s="1"/>
  <c r="AH23" i="17" s="1"/>
  <c r="N23" i="17"/>
  <c r="R23" i="17" s="1"/>
  <c r="Q165" i="3"/>
  <c r="V165" i="3" s="1"/>
  <c r="Q16" i="3"/>
  <c r="V16" i="3" s="1"/>
  <c r="W16" i="3" s="1"/>
  <c r="AH16" i="17" s="1"/>
  <c r="M16" i="17"/>
  <c r="R16" i="17" s="1"/>
  <c r="Q86" i="3"/>
  <c r="V86" i="3" s="1"/>
  <c r="Q142" i="3"/>
  <c r="V142" i="3" s="1"/>
  <c r="Q179" i="3"/>
  <c r="V179" i="3" s="1"/>
  <c r="Q152" i="3"/>
  <c r="V152" i="3" s="1"/>
  <c r="Q61" i="3"/>
  <c r="V61" i="3" s="1"/>
  <c r="Q96" i="3"/>
  <c r="V96" i="3" s="1"/>
  <c r="Q114" i="3"/>
  <c r="V114" i="3" s="1"/>
  <c r="Q139" i="3"/>
  <c r="V139" i="3" s="1"/>
  <c r="Q79" i="3"/>
  <c r="V79" i="3" s="1"/>
  <c r="Q35" i="3"/>
  <c r="V35" i="3" s="1"/>
  <c r="Q47" i="3"/>
  <c r="V47" i="3" s="1"/>
  <c r="Q164" i="3"/>
  <c r="V164" i="3" s="1"/>
  <c r="Q15" i="3"/>
  <c r="V15" i="3" s="1"/>
  <c r="W15" i="3" s="1"/>
  <c r="AH15" i="17" s="1"/>
  <c r="M15" i="17"/>
  <c r="R15" i="17" s="1"/>
  <c r="Q56" i="3"/>
  <c r="V56" i="3" s="1"/>
  <c r="Q57" i="3"/>
  <c r="V57" i="3" s="1"/>
  <c r="Q158" i="3"/>
  <c r="V158" i="3" s="1"/>
  <c r="Q151" i="3"/>
  <c r="V151" i="3" s="1"/>
  <c r="Q174" i="3"/>
  <c r="V174" i="3" s="1"/>
  <c r="Q46" i="3"/>
  <c r="V46" i="3" s="1"/>
  <c r="Q95" i="3"/>
  <c r="V95" i="3" s="1"/>
  <c r="Q113" i="3"/>
  <c r="V113" i="3" s="1"/>
  <c r="Q138" i="3"/>
  <c r="V138" i="3" s="1"/>
  <c r="Q48" i="3"/>
  <c r="V48" i="3" s="1"/>
  <c r="Q160" i="3"/>
  <c r="V160" i="3" s="1"/>
  <c r="Q186" i="3"/>
  <c r="V186" i="3" s="1"/>
  <c r="Q89" i="3"/>
  <c r="V89" i="3" s="1"/>
  <c r="Q157" i="3"/>
  <c r="V157" i="3" s="1"/>
  <c r="Q176" i="3"/>
  <c r="V176" i="3" s="1"/>
  <c r="Q173" i="3"/>
  <c r="V173" i="3" s="1"/>
  <c r="Q45" i="3"/>
  <c r="V45" i="3" s="1"/>
  <c r="Q78" i="3"/>
  <c r="V78" i="3" s="1"/>
  <c r="Q75" i="3"/>
  <c r="V75" i="3" s="1"/>
  <c r="Q112" i="3"/>
  <c r="V112" i="3" s="1"/>
  <c r="Q192" i="3"/>
  <c r="V192" i="3" s="1"/>
  <c r="Q31" i="3"/>
  <c r="V31" i="3" s="1"/>
  <c r="Q12" i="3"/>
  <c r="V12" i="3" s="1"/>
  <c r="W12" i="3" s="1"/>
  <c r="AH12" i="17" s="1"/>
  <c r="M12" i="17"/>
  <c r="R12" i="17" s="1"/>
  <c r="Q62" i="3"/>
  <c r="V62" i="3" s="1"/>
  <c r="Q183" i="3"/>
  <c r="V183" i="3" s="1"/>
  <c r="Q141" i="3"/>
  <c r="V141" i="3" s="1"/>
  <c r="Q190" i="3"/>
  <c r="V190" i="3" s="1"/>
  <c r="Q130" i="3"/>
  <c r="V130" i="3" s="1"/>
  <c r="Q175" i="3"/>
  <c r="V175" i="3" s="1"/>
  <c r="Q149" i="3"/>
  <c r="V149" i="3" s="1"/>
  <c r="Q147" i="3"/>
  <c r="V147" i="3" s="1"/>
  <c r="Q27" i="3"/>
  <c r="V27" i="3" s="1"/>
  <c r="Q77" i="3"/>
  <c r="V77" i="3" s="1"/>
  <c r="Q74" i="3"/>
  <c r="V74" i="3" s="1"/>
  <c r="Q111" i="3"/>
  <c r="V111" i="3" s="1"/>
  <c r="Q181" i="3"/>
  <c r="V181" i="3" s="1"/>
  <c r="Q172" i="3"/>
  <c r="V172" i="3" s="1"/>
  <c r="Q135" i="3"/>
  <c r="V135" i="3" s="1"/>
  <c r="Q136" i="3"/>
  <c r="V136" i="3" s="1"/>
  <c r="Q129" i="3"/>
  <c r="V129" i="3" s="1"/>
  <c r="Q155" i="3"/>
  <c r="V155" i="3" s="1"/>
  <c r="Q99" i="3"/>
  <c r="V99" i="3" s="1"/>
  <c r="Q26" i="3"/>
  <c r="V26" i="3" s="1"/>
  <c r="Q60" i="3"/>
  <c r="V60" i="3" s="1"/>
  <c r="Q91" i="3"/>
  <c r="V91" i="3" s="1"/>
  <c r="Q156" i="3"/>
  <c r="V156" i="3" s="1"/>
  <c r="Q153" i="3"/>
  <c r="V153" i="3" s="1"/>
  <c r="Q39" i="3"/>
  <c r="V39" i="3" s="1"/>
  <c r="Q54" i="3"/>
  <c r="V54" i="3" s="1"/>
  <c r="Q134" i="3"/>
  <c r="V134" i="3" s="1"/>
  <c r="Q116" i="3"/>
  <c r="V116" i="3" s="1"/>
  <c r="Q70" i="3"/>
  <c r="V70" i="3" s="1"/>
  <c r="Q154" i="3"/>
  <c r="V154" i="3" s="1"/>
  <c r="Q126" i="3"/>
  <c r="V126" i="3" s="1"/>
  <c r="Q28" i="3"/>
  <c r="V28" i="3" s="1"/>
  <c r="Q25" i="3"/>
  <c r="V25" i="3" s="1"/>
  <c r="Q44" i="3"/>
  <c r="V44" i="3" s="1"/>
  <c r="Q19" i="3"/>
  <c r="V19" i="3" s="1"/>
  <c r="W19" i="3" s="1"/>
  <c r="AH19" i="17" s="1"/>
  <c r="M19" i="17"/>
  <c r="R19" i="17" s="1"/>
  <c r="Q90" i="3"/>
  <c r="V90" i="3" s="1"/>
  <c r="Q20" i="3"/>
  <c r="V20" i="3" s="1"/>
  <c r="W20" i="3" s="1"/>
  <c r="AH20" i="17" s="1"/>
  <c r="N20" i="17"/>
  <c r="R20" i="17" s="1"/>
  <c r="Q127" i="3"/>
  <c r="V127" i="3" s="1"/>
  <c r="Q125" i="3"/>
  <c r="V125" i="3" s="1"/>
  <c r="Q194" i="3"/>
  <c r="V194" i="3" s="1"/>
  <c r="Q24" i="3"/>
  <c r="V24" i="3" s="1"/>
  <c r="Q188" i="3"/>
  <c r="V188" i="3" s="1"/>
  <c r="Q50" i="3"/>
  <c r="V50" i="3" s="1"/>
  <c r="Q93" i="3"/>
  <c r="V93" i="3" s="1"/>
  <c r="Q104" i="3"/>
  <c r="V104" i="3" s="1"/>
  <c r="Q102" i="3"/>
  <c r="V102" i="3" s="1"/>
  <c r="Q193" i="3"/>
  <c r="V193" i="3" s="1"/>
  <c r="Q59" i="3"/>
  <c r="V59" i="3" s="1"/>
  <c r="Q161" i="3"/>
  <c r="V161" i="3" s="1"/>
  <c r="W11" i="3"/>
  <c r="AH11" i="17" s="1"/>
  <c r="AH192" i="17" l="1"/>
  <c r="AJ192" i="17" s="1"/>
  <c r="AH140" i="17"/>
  <c r="AJ140" i="17" s="1"/>
  <c r="AH100" i="17"/>
  <c r="AJ100" i="17" s="1"/>
  <c r="AH174" i="17"/>
  <c r="AJ174" i="17" s="1"/>
  <c r="AH116" i="17"/>
  <c r="AJ116" i="17" s="1"/>
  <c r="AH53" i="17"/>
  <c r="AJ53" i="17" s="1"/>
  <c r="AH98" i="17"/>
  <c r="AJ98" i="17" s="1"/>
  <c r="AH58" i="17"/>
  <c r="AJ58" i="17" s="1"/>
  <c r="AH148" i="17"/>
  <c r="AJ148" i="17" s="1"/>
  <c r="AH169" i="17"/>
  <c r="AJ169" i="17" s="1"/>
  <c r="AH151" i="17"/>
  <c r="AJ151" i="17" s="1"/>
  <c r="AH74" i="17"/>
  <c r="AJ74" i="17" s="1"/>
  <c r="AH49" i="17"/>
  <c r="AJ49" i="17" s="1"/>
  <c r="AH194" i="17"/>
  <c r="AJ194" i="17" s="1"/>
  <c r="AH125" i="17"/>
  <c r="AJ125" i="17" s="1"/>
  <c r="AH127" i="17"/>
  <c r="AJ127" i="17" s="1"/>
  <c r="AH153" i="17"/>
  <c r="AJ153" i="17" s="1"/>
  <c r="AH147" i="17"/>
  <c r="AJ147" i="17" s="1"/>
  <c r="AH173" i="17"/>
  <c r="AJ173" i="17" s="1"/>
  <c r="AH165" i="17"/>
  <c r="AJ165" i="17" s="1"/>
  <c r="AH166" i="17"/>
  <c r="AJ166" i="17" s="1"/>
  <c r="AH179" i="17"/>
  <c r="AJ179" i="17" s="1"/>
  <c r="AH43" i="17"/>
  <c r="AJ43" i="17" s="1"/>
  <c r="AH134" i="17"/>
  <c r="AJ134" i="17" s="1"/>
  <c r="AH191" i="17"/>
  <c r="AJ191" i="17" s="1"/>
  <c r="AH78" i="17"/>
  <c r="AJ78" i="17" s="1"/>
  <c r="AH187" i="17"/>
  <c r="AJ187" i="17" s="1"/>
  <c r="AH83" i="17"/>
  <c r="AJ83" i="17" s="1"/>
  <c r="AH156" i="17"/>
  <c r="AJ156" i="17" s="1"/>
  <c r="AH149" i="17"/>
  <c r="AJ149" i="17" s="1"/>
  <c r="AH176" i="17"/>
  <c r="AJ176" i="17" s="1"/>
  <c r="AH85" i="17"/>
  <c r="AJ85" i="17" s="1"/>
  <c r="AH109" i="17"/>
  <c r="AJ109" i="17" s="1"/>
  <c r="AH66" i="17"/>
  <c r="AJ66" i="17" s="1"/>
  <c r="AH123" i="17"/>
  <c r="AJ123" i="17" s="1"/>
  <c r="AH81" i="17"/>
  <c r="AJ81" i="17" s="1"/>
  <c r="AH82" i="17"/>
  <c r="AJ82" i="17" s="1"/>
  <c r="AH146" i="17"/>
  <c r="AJ146" i="17" s="1"/>
  <c r="AH137" i="17"/>
  <c r="AJ137" i="17" s="1"/>
  <c r="AH188" i="17"/>
  <c r="AJ188" i="17" s="1"/>
  <c r="AH38" i="17"/>
  <c r="AJ38" i="17" s="1"/>
  <c r="AH75" i="17"/>
  <c r="AJ75" i="17" s="1"/>
  <c r="AH57" i="17"/>
  <c r="AJ57" i="17" s="1"/>
  <c r="AH27" i="17"/>
  <c r="AJ27" i="17" s="1"/>
  <c r="AH72" i="17"/>
  <c r="AJ72" i="17" s="1"/>
  <c r="AH175" i="17"/>
  <c r="AJ175" i="17" s="1"/>
  <c r="AH157" i="17"/>
  <c r="AJ157" i="17" s="1"/>
  <c r="AH164" i="17"/>
  <c r="AJ164" i="17" s="1"/>
  <c r="AH163" i="17"/>
  <c r="AJ163" i="17" s="1"/>
  <c r="AH170" i="17"/>
  <c r="AJ170" i="17" s="1"/>
  <c r="AH76" i="17"/>
  <c r="AJ76" i="17" s="1"/>
  <c r="AH167" i="17"/>
  <c r="AJ167" i="17" s="1"/>
  <c r="AH70" i="17"/>
  <c r="AJ70" i="17" s="1"/>
  <c r="AH29" i="17"/>
  <c r="AJ29" i="17" s="1"/>
  <c r="AH142" i="17"/>
  <c r="AJ142" i="17" s="1"/>
  <c r="AH77" i="17"/>
  <c r="AJ77" i="17" s="1"/>
  <c r="AH91" i="17"/>
  <c r="AJ91" i="17" s="1"/>
  <c r="AH90" i="17"/>
  <c r="AJ90" i="17" s="1"/>
  <c r="AH60" i="17"/>
  <c r="AJ60" i="17" s="1"/>
  <c r="AH130" i="17"/>
  <c r="AJ130" i="17" s="1"/>
  <c r="AH89" i="17"/>
  <c r="AJ89" i="17" s="1"/>
  <c r="AH47" i="17"/>
  <c r="AJ47" i="17" s="1"/>
  <c r="AH71" i="17"/>
  <c r="AJ71" i="17" s="1"/>
  <c r="AH110" i="17"/>
  <c r="AJ110" i="17" s="1"/>
  <c r="AH115" i="17"/>
  <c r="AJ115" i="17" s="1"/>
  <c r="AH120" i="17"/>
  <c r="AJ120" i="17" s="1"/>
  <c r="AH182" i="17"/>
  <c r="AJ182" i="17" s="1"/>
  <c r="AH30" i="17"/>
  <c r="AJ30" i="17" s="1"/>
  <c r="AH103" i="17"/>
  <c r="AJ103" i="17" s="1"/>
  <c r="AH105" i="17"/>
  <c r="AJ105" i="17" s="1"/>
  <c r="AH118" i="17"/>
  <c r="AJ118" i="17" s="1"/>
  <c r="AH117" i="17"/>
  <c r="AJ117" i="17" s="1"/>
  <c r="AH181" i="17"/>
  <c r="AJ181" i="17" s="1"/>
  <c r="AH111" i="17"/>
  <c r="AJ111" i="17" s="1"/>
  <c r="AH190" i="17"/>
  <c r="AJ190" i="17" s="1"/>
  <c r="AH186" i="17"/>
  <c r="AJ186" i="17" s="1"/>
  <c r="AH35" i="17"/>
  <c r="AJ35" i="17" s="1"/>
  <c r="AH41" i="17"/>
  <c r="AJ41" i="17" s="1"/>
  <c r="AH73" i="17"/>
  <c r="AJ73" i="17" s="1"/>
  <c r="AH84" i="17"/>
  <c r="AJ84" i="17" s="1"/>
  <c r="AH180" i="17"/>
  <c r="AJ180" i="17" s="1"/>
  <c r="AH133" i="17"/>
  <c r="AJ133" i="17" s="1"/>
  <c r="AH150" i="17"/>
  <c r="AJ150" i="17" s="1"/>
  <c r="AH55" i="17"/>
  <c r="AJ55" i="17" s="1"/>
  <c r="AH65" i="17"/>
  <c r="AJ65" i="17" s="1"/>
  <c r="AH158" i="17"/>
  <c r="AJ158" i="17" s="1"/>
  <c r="AH178" i="17"/>
  <c r="AJ178" i="17" s="1"/>
  <c r="AH56" i="17"/>
  <c r="AJ56" i="17" s="1"/>
  <c r="AH99" i="17"/>
  <c r="AJ99" i="17" s="1"/>
  <c r="AH160" i="17"/>
  <c r="AJ160" i="17" s="1"/>
  <c r="AH52" i="17"/>
  <c r="AJ52" i="17" s="1"/>
  <c r="AH144" i="17"/>
  <c r="AJ144" i="17" s="1"/>
  <c r="AH42" i="17"/>
  <c r="AJ42" i="17" s="1"/>
  <c r="AH94" i="17"/>
  <c r="AJ94" i="17" s="1"/>
  <c r="AH88" i="17"/>
  <c r="AJ88" i="17" s="1"/>
  <c r="AH69" i="17"/>
  <c r="AJ69" i="17" s="1"/>
  <c r="AH33" i="17"/>
  <c r="AJ33" i="17" s="1"/>
  <c r="AH50" i="17"/>
  <c r="AJ50" i="17" s="1"/>
  <c r="AH177" i="17"/>
  <c r="AJ177" i="17" s="1"/>
  <c r="AH63" i="17"/>
  <c r="AJ63" i="17" s="1"/>
  <c r="AH32" i="17"/>
  <c r="AJ32" i="17" s="1"/>
  <c r="AH145" i="17"/>
  <c r="AJ145" i="17" s="1"/>
  <c r="AH45" i="17"/>
  <c r="AJ45" i="17" s="1"/>
  <c r="AH141" i="17"/>
  <c r="AJ141" i="17" s="1"/>
  <c r="AH79" i="17"/>
  <c r="AJ79" i="17" s="1"/>
  <c r="AH59" i="17"/>
  <c r="AJ59" i="17" s="1"/>
  <c r="AH44" i="17"/>
  <c r="AJ44" i="17" s="1"/>
  <c r="AH155" i="17"/>
  <c r="AJ155" i="17" s="1"/>
  <c r="AH183" i="17"/>
  <c r="AJ183" i="17" s="1"/>
  <c r="AH48" i="17"/>
  <c r="AJ48" i="17" s="1"/>
  <c r="AH139" i="17"/>
  <c r="AJ139" i="17" s="1"/>
  <c r="AH97" i="17"/>
  <c r="AJ97" i="17" s="1"/>
  <c r="AH171" i="17"/>
  <c r="AJ171" i="17" s="1"/>
  <c r="AH80" i="17"/>
  <c r="AJ80" i="17" s="1"/>
  <c r="AH112" i="17"/>
  <c r="AJ112" i="17" s="1"/>
  <c r="AH54" i="17"/>
  <c r="AJ54" i="17" s="1"/>
  <c r="AH64" i="17"/>
  <c r="AJ64" i="17" s="1"/>
  <c r="AH34" i="17"/>
  <c r="AJ34" i="17" s="1"/>
  <c r="AH87" i="17"/>
  <c r="AJ87" i="17" s="1"/>
  <c r="AH159" i="17"/>
  <c r="AJ159" i="17" s="1"/>
  <c r="AH121" i="17"/>
  <c r="AJ121" i="17" s="1"/>
  <c r="AH132" i="17"/>
  <c r="AJ132" i="17" s="1"/>
  <c r="AH68" i="17"/>
  <c r="AJ68" i="17" s="1"/>
  <c r="AH39" i="17"/>
  <c r="AJ39" i="17" s="1"/>
  <c r="AH161" i="17"/>
  <c r="AJ161" i="17" s="1"/>
  <c r="AH25" i="17"/>
  <c r="AJ25" i="17" s="1"/>
  <c r="AH28" i="17"/>
  <c r="AJ28" i="17" s="1"/>
  <c r="AH113" i="17"/>
  <c r="AJ113" i="17" s="1"/>
  <c r="AH96" i="17"/>
  <c r="AJ96" i="17" s="1"/>
  <c r="AH37" i="17"/>
  <c r="AJ37" i="17" s="1"/>
  <c r="AH51" i="17"/>
  <c r="AJ51" i="17" s="1"/>
  <c r="AH124" i="17"/>
  <c r="AJ124" i="17" s="1"/>
  <c r="AH92" i="17"/>
  <c r="AJ92" i="17" s="1"/>
  <c r="AH168" i="17"/>
  <c r="AJ168" i="17" s="1"/>
  <c r="AH129" i="17"/>
  <c r="AJ129" i="17" s="1"/>
  <c r="AH138" i="17"/>
  <c r="AJ138" i="17" s="1"/>
  <c r="AH102" i="17"/>
  <c r="AJ102" i="17" s="1"/>
  <c r="AH126" i="17"/>
  <c r="AJ126" i="17" s="1"/>
  <c r="AH95" i="17"/>
  <c r="AJ95" i="17" s="1"/>
  <c r="AH61" i="17"/>
  <c r="AJ61" i="17" s="1"/>
  <c r="AH40" i="17"/>
  <c r="AJ40" i="17" s="1"/>
  <c r="AH189" i="17"/>
  <c r="AJ189" i="17" s="1"/>
  <c r="AH107" i="17"/>
  <c r="AJ107" i="17" s="1"/>
  <c r="AH128" i="17"/>
  <c r="AJ128" i="17" s="1"/>
  <c r="AH67" i="17"/>
  <c r="AJ67" i="17" s="1"/>
  <c r="AH122" i="17"/>
  <c r="AJ122" i="17" s="1"/>
  <c r="AH184" i="17"/>
  <c r="AJ184" i="17" s="1"/>
  <c r="AH108" i="17"/>
  <c r="AJ108" i="17" s="1"/>
  <c r="AH119" i="17"/>
  <c r="AJ119" i="17" s="1"/>
  <c r="AH131" i="17"/>
  <c r="AJ131" i="17" s="1"/>
  <c r="AH106" i="17"/>
  <c r="AJ106" i="17" s="1"/>
  <c r="AH86" i="17"/>
  <c r="AJ86" i="17" s="1"/>
  <c r="AH193" i="17"/>
  <c r="AJ193" i="17" s="1"/>
  <c r="AH62" i="17"/>
  <c r="AJ62" i="17" s="1"/>
  <c r="AH114" i="17"/>
  <c r="AJ114" i="17" s="1"/>
  <c r="AH136" i="17"/>
  <c r="AJ136" i="17" s="1"/>
  <c r="AH104" i="17"/>
  <c r="AJ104" i="17" s="1"/>
  <c r="AH135" i="17"/>
  <c r="AJ135" i="17" s="1"/>
  <c r="AH93" i="17"/>
  <c r="AJ93" i="17" s="1"/>
  <c r="AH154" i="17"/>
  <c r="AJ154" i="17" s="1"/>
  <c r="AH172" i="17"/>
  <c r="AJ172" i="17" s="1"/>
  <c r="AH31" i="17"/>
  <c r="AJ31" i="17" s="1"/>
  <c r="AH46" i="17"/>
  <c r="AJ46" i="17" s="1"/>
  <c r="AH152" i="17"/>
  <c r="AJ152" i="17" s="1"/>
  <c r="AH143" i="17"/>
  <c r="AJ143" i="17" s="1"/>
  <c r="AH185" i="17"/>
  <c r="AJ185" i="17" s="1"/>
  <c r="AH162" i="17"/>
  <c r="AJ162" i="17" s="1"/>
  <c r="AH101" i="17"/>
  <c r="AJ101" i="17" s="1"/>
  <c r="AH36" i="17"/>
  <c r="AJ36" i="17" s="1"/>
  <c r="AH24" i="17"/>
  <c r="AJ24" i="17" s="1"/>
  <c r="AH26" i="17"/>
  <c r="AJ26" i="17" s="1"/>
  <c r="AJ196" i="17"/>
  <c r="AJ195" i="17"/>
  <c r="AJ203" i="17"/>
  <c r="AJ201" i="17"/>
  <c r="AJ198" i="17"/>
  <c r="AJ202" i="17"/>
  <c r="AJ199" i="17"/>
  <c r="AJ200" i="17"/>
  <c r="AJ205" i="17"/>
  <c r="AJ197" i="17"/>
  <c r="AJ204" i="17"/>
  <c r="AJ17" i="17"/>
  <c r="AJ22" i="17"/>
  <c r="AJ18" i="17"/>
  <c r="AJ14" i="17"/>
  <c r="AJ23" i="17"/>
  <c r="AJ19" i="17"/>
  <c r="AJ12" i="17"/>
  <c r="AJ15" i="17"/>
  <c r="AJ21" i="17"/>
  <c r="AJ20" i="17"/>
  <c r="AJ13" i="17"/>
  <c r="AJ16" i="17"/>
  <c r="O7" i="3"/>
  <c r="P7" i="17" s="1"/>
  <c r="O8" i="3"/>
  <c r="P8" i="17" s="1"/>
  <c r="O9" i="3"/>
  <c r="P9" i="17" s="1"/>
  <c r="O10" i="3"/>
  <c r="P10" i="17" s="1"/>
  <c r="O6" i="3"/>
  <c r="J2" i="2"/>
  <c r="J7" i="2" s="1"/>
  <c r="I2" i="2"/>
  <c r="P6" i="17" l="1"/>
  <c r="P206" i="17" s="1"/>
  <c r="O206" i="3"/>
  <c r="I11" i="2"/>
  <c r="I10" i="2"/>
  <c r="I12" i="2"/>
  <c r="I13" i="2"/>
  <c r="I14" i="2"/>
  <c r="I9" i="2"/>
  <c r="I4" i="2"/>
  <c r="I5" i="2"/>
  <c r="I6" i="2"/>
  <c r="I7" i="2"/>
  <c r="I8" i="2"/>
  <c r="J8" i="2"/>
  <c r="J5" i="2"/>
  <c r="J9" i="2"/>
  <c r="J4" i="2"/>
  <c r="I3" i="2"/>
  <c r="J6" i="2"/>
  <c r="J11" i="2"/>
  <c r="J3" i="2"/>
  <c r="J14" i="2"/>
  <c r="J13" i="2"/>
  <c r="J12" i="2"/>
  <c r="J10" i="2"/>
  <c r="C2" i="6"/>
  <c r="E8" i="6" s="1"/>
  <c r="C2" i="15"/>
  <c r="C2" i="14"/>
  <c r="C2" i="13"/>
  <c r="C2" i="12"/>
  <c r="C2" i="11"/>
  <c r="C2" i="10"/>
  <c r="C2" i="9"/>
  <c r="E8" i="9" s="1"/>
  <c r="C2" i="8"/>
  <c r="E8" i="8" s="1"/>
  <c r="C2" i="7"/>
  <c r="E8" i="7" s="1"/>
  <c r="C2" i="4"/>
  <c r="E8" i="4" s="1"/>
  <c r="C2" i="3"/>
  <c r="E8" i="3" s="1"/>
  <c r="E8" i="15" l="1"/>
  <c r="X8" i="15" s="1"/>
  <c r="E8" i="14"/>
  <c r="X8" i="14" s="1"/>
  <c r="E8" i="13"/>
  <c r="X8" i="13" s="1"/>
  <c r="E8" i="12"/>
  <c r="X8" i="12" s="1"/>
  <c r="E8" i="11"/>
  <c r="X8" i="11" s="1"/>
  <c r="E8" i="10"/>
  <c r="X8" i="10" s="1"/>
  <c r="J15" i="2"/>
  <c r="I15" i="2"/>
  <c r="O2" i="2"/>
  <c r="N2" i="2"/>
  <c r="M2" i="2"/>
  <c r="H2" i="2"/>
  <c r="G2" i="2"/>
  <c r="T5" i="3"/>
  <c r="T11" i="3" s="1"/>
  <c r="S5" i="3"/>
  <c r="R5" i="3"/>
  <c r="R11" i="3" s="1"/>
  <c r="T11" i="17" s="1"/>
  <c r="S198" i="3" l="1"/>
  <c r="S203" i="3"/>
  <c r="S197" i="3"/>
  <c r="S202" i="3"/>
  <c r="S196" i="3"/>
  <c r="S201" i="3"/>
  <c r="S195" i="3"/>
  <c r="S200" i="3"/>
  <c r="S205" i="3"/>
  <c r="S204" i="3"/>
  <c r="S199" i="3"/>
  <c r="S11" i="3"/>
  <c r="U11" i="17" s="1"/>
  <c r="S29" i="3"/>
  <c r="S48" i="3"/>
  <c r="S64" i="3"/>
  <c r="S83" i="3"/>
  <c r="S102" i="3"/>
  <c r="S103" i="3"/>
  <c r="S104" i="3"/>
  <c r="S126" i="3"/>
  <c r="S153" i="3"/>
  <c r="S154" i="3"/>
  <c r="S155" i="3"/>
  <c r="S175" i="3"/>
  <c r="S30" i="3"/>
  <c r="S49" i="3"/>
  <c r="S50" i="3"/>
  <c r="S65" i="3"/>
  <c r="S66" i="3"/>
  <c r="S84" i="3"/>
  <c r="S85" i="3"/>
  <c r="S105" i="3"/>
  <c r="S106" i="3"/>
  <c r="S107" i="3"/>
  <c r="S127" i="3"/>
  <c r="S176" i="3"/>
  <c r="S12" i="3"/>
  <c r="S31" i="3"/>
  <c r="S51" i="3"/>
  <c r="S67" i="3"/>
  <c r="S86" i="3"/>
  <c r="S128" i="3"/>
  <c r="S13" i="3"/>
  <c r="S32" i="3"/>
  <c r="S14" i="3"/>
  <c r="S33" i="3"/>
  <c r="S34" i="3"/>
  <c r="S53" i="3"/>
  <c r="S70" i="3"/>
  <c r="S15" i="3"/>
  <c r="S35" i="3"/>
  <c r="S87" i="3"/>
  <c r="S88" i="3"/>
  <c r="S110" i="3"/>
  <c r="S132" i="3"/>
  <c r="S133" i="3"/>
  <c r="S134" i="3"/>
  <c r="S135" i="3"/>
  <c r="S136" i="3"/>
  <c r="S159" i="3"/>
  <c r="S185" i="3"/>
  <c r="S186" i="3"/>
  <c r="S16" i="3"/>
  <c r="S36" i="3"/>
  <c r="S54" i="3"/>
  <c r="S89" i="3"/>
  <c r="S90" i="3"/>
  <c r="S91" i="3"/>
  <c r="S111" i="3"/>
  <c r="S137" i="3"/>
  <c r="S138" i="3"/>
  <c r="S139" i="3"/>
  <c r="S17" i="3"/>
  <c r="S18" i="3"/>
  <c r="S37" i="3"/>
  <c r="S71" i="3"/>
  <c r="S72" i="3"/>
  <c r="S112" i="3"/>
  <c r="S161" i="3"/>
  <c r="S19" i="3"/>
  <c r="S38" i="3"/>
  <c r="S73" i="3"/>
  <c r="S74" i="3"/>
  <c r="S75" i="3"/>
  <c r="S92" i="3"/>
  <c r="S113" i="3"/>
  <c r="S114" i="3"/>
  <c r="S140" i="3"/>
  <c r="S162" i="3"/>
  <c r="S188" i="3"/>
  <c r="S20" i="3"/>
  <c r="S39" i="3"/>
  <c r="S40" i="3"/>
  <c r="S55" i="3"/>
  <c r="S56" i="3"/>
  <c r="S93" i="3"/>
  <c r="S115" i="3"/>
  <c r="S141" i="3"/>
  <c r="S163" i="3"/>
  <c r="S189" i="3"/>
  <c r="S21" i="3"/>
  <c r="S41" i="3"/>
  <c r="S42" i="3"/>
  <c r="S43" i="3"/>
  <c r="S57" i="3"/>
  <c r="S58" i="3"/>
  <c r="S59" i="3"/>
  <c r="S76" i="3"/>
  <c r="S94" i="3"/>
  <c r="S116" i="3"/>
  <c r="S117" i="3"/>
  <c r="S118" i="3"/>
  <c r="S119" i="3"/>
  <c r="S120" i="3"/>
  <c r="S142" i="3"/>
  <c r="S164" i="3"/>
  <c r="S165" i="3"/>
  <c r="S166" i="3"/>
  <c r="S167" i="3"/>
  <c r="S168" i="3"/>
  <c r="S190" i="3"/>
  <c r="S22" i="3"/>
  <c r="S23" i="3"/>
  <c r="S24" i="3"/>
  <c r="U24" i="17" s="1"/>
  <c r="V24" i="17" s="1"/>
  <c r="X24" i="17" s="1"/>
  <c r="Z24" i="17" s="1"/>
  <c r="S44" i="3"/>
  <c r="S60" i="3"/>
  <c r="S78" i="3"/>
  <c r="S96" i="3"/>
  <c r="S25" i="3"/>
  <c r="S26" i="3"/>
  <c r="S27" i="3"/>
  <c r="S45" i="3"/>
  <c r="S61" i="3"/>
  <c r="S79" i="3"/>
  <c r="S97" i="3"/>
  <c r="S98" i="3"/>
  <c r="S145" i="3"/>
  <c r="S146" i="3"/>
  <c r="S172" i="3"/>
  <c r="S193" i="3"/>
  <c r="S194" i="3"/>
  <c r="S46" i="3"/>
  <c r="S62" i="3"/>
  <c r="S80" i="3"/>
  <c r="S99" i="3"/>
  <c r="S124" i="3"/>
  <c r="S28" i="3"/>
  <c r="S125" i="3"/>
  <c r="S152" i="3"/>
  <c r="S180" i="3"/>
  <c r="S63" i="3"/>
  <c r="S169" i="3"/>
  <c r="S179" i="3"/>
  <c r="S47" i="3"/>
  <c r="S68" i="3"/>
  <c r="S144" i="3"/>
  <c r="S151" i="3"/>
  <c r="S178" i="3"/>
  <c r="S52" i="3"/>
  <c r="S131" i="3"/>
  <c r="S177" i="3"/>
  <c r="S82" i="3"/>
  <c r="S123" i="3"/>
  <c r="S150" i="3"/>
  <c r="S192" i="3"/>
  <c r="S77" i="3"/>
  <c r="S130" i="3"/>
  <c r="S143" i="3"/>
  <c r="S160" i="3"/>
  <c r="S69" i="3"/>
  <c r="S149" i="3"/>
  <c r="S191" i="3"/>
  <c r="S170" i="3"/>
  <c r="S81" i="3"/>
  <c r="S122" i="3"/>
  <c r="S158" i="3"/>
  <c r="S109" i="3"/>
  <c r="S129" i="3"/>
  <c r="S148" i="3"/>
  <c r="S157" i="3"/>
  <c r="S174" i="3"/>
  <c r="S100" i="3"/>
  <c r="S147" i="3"/>
  <c r="S156" i="3"/>
  <c r="S187" i="3"/>
  <c r="S95" i="3"/>
  <c r="S181" i="3"/>
  <c r="S108" i="3"/>
  <c r="S121" i="3"/>
  <c r="S173" i="3"/>
  <c r="S182" i="3"/>
  <c r="S101" i="3"/>
  <c r="S184" i="3"/>
  <c r="S183" i="3"/>
  <c r="S171" i="3"/>
  <c r="M9" i="2"/>
  <c r="M3" i="2"/>
  <c r="M10" i="2"/>
  <c r="M4" i="2"/>
  <c r="M6" i="2"/>
  <c r="M5" i="2"/>
  <c r="M7" i="2"/>
  <c r="M8" i="2"/>
  <c r="M11" i="2"/>
  <c r="M12" i="2"/>
  <c r="M13" i="2"/>
  <c r="M14" i="2"/>
  <c r="T7" i="3"/>
  <c r="T9" i="3"/>
  <c r="T8" i="3"/>
  <c r="T10" i="3"/>
  <c r="T6" i="3"/>
  <c r="R7" i="3"/>
  <c r="T7" i="17" s="1"/>
  <c r="R8" i="3"/>
  <c r="T8" i="17" s="1"/>
  <c r="R9" i="3"/>
  <c r="T9" i="17" s="1"/>
  <c r="R10" i="3"/>
  <c r="T10" i="17" s="1"/>
  <c r="R6" i="3"/>
  <c r="O7" i="2"/>
  <c r="O10" i="2"/>
  <c r="O4" i="2"/>
  <c r="O6" i="2"/>
  <c r="O8" i="2"/>
  <c r="O11" i="2"/>
  <c r="O12" i="2"/>
  <c r="O13" i="2"/>
  <c r="O9" i="2"/>
  <c r="O14" i="2"/>
  <c r="O5" i="2"/>
  <c r="O3" i="2"/>
  <c r="M11" i="6"/>
  <c r="L11" i="6"/>
  <c r="M10" i="6"/>
  <c r="L10" i="6"/>
  <c r="M9" i="6"/>
  <c r="L9" i="6"/>
  <c r="M8" i="6"/>
  <c r="L8" i="6"/>
  <c r="M7" i="6"/>
  <c r="L7" i="6"/>
  <c r="M6" i="6"/>
  <c r="L6" i="6"/>
  <c r="S10" i="3"/>
  <c r="U10" i="17" s="1"/>
  <c r="M10" i="3"/>
  <c r="L10" i="3"/>
  <c r="S9" i="3"/>
  <c r="U9" i="17" s="1"/>
  <c r="M9" i="3"/>
  <c r="L9" i="3"/>
  <c r="S8" i="3"/>
  <c r="U8" i="17" s="1"/>
  <c r="M8" i="3"/>
  <c r="L8" i="3"/>
  <c r="S7" i="3"/>
  <c r="U7" i="17" s="1"/>
  <c r="M7" i="3"/>
  <c r="L7" i="3"/>
  <c r="S6" i="3"/>
  <c r="M6" i="3"/>
  <c r="L6" i="3"/>
  <c r="W12" i="2"/>
  <c r="W11" i="2"/>
  <c r="S206" i="3" l="1"/>
  <c r="N7" i="17"/>
  <c r="R206" i="3"/>
  <c r="O15" i="2"/>
  <c r="T206" i="3"/>
  <c r="X118" i="3"/>
  <c r="U118" i="17"/>
  <c r="V118" i="17" s="1"/>
  <c r="X118" i="17" s="1"/>
  <c r="Z118" i="17" s="1"/>
  <c r="X78" i="3"/>
  <c r="U78" i="17"/>
  <c r="V78" i="17" s="1"/>
  <c r="X78" i="17" s="1"/>
  <c r="Z78" i="17" s="1"/>
  <c r="X34" i="3"/>
  <c r="U34" i="17"/>
  <c r="V34" i="17" s="1"/>
  <c r="X34" i="17" s="1"/>
  <c r="Z34" i="17" s="1"/>
  <c r="X173" i="3"/>
  <c r="U173" i="17"/>
  <c r="V173" i="17" s="1"/>
  <c r="X173" i="17" s="1"/>
  <c r="Z173" i="17" s="1"/>
  <c r="X81" i="3"/>
  <c r="U81" i="17"/>
  <c r="V81" i="17" s="1"/>
  <c r="X81" i="17" s="1"/>
  <c r="Z81" i="17" s="1"/>
  <c r="X178" i="3"/>
  <c r="U178" i="17"/>
  <c r="V178" i="17" s="1"/>
  <c r="X178" i="17" s="1"/>
  <c r="Z178" i="17" s="1"/>
  <c r="X46" i="3"/>
  <c r="U46" i="17"/>
  <c r="V46" i="17" s="1"/>
  <c r="X46" i="17" s="1"/>
  <c r="Z46" i="17" s="1"/>
  <c r="X60" i="3"/>
  <c r="U60" i="17"/>
  <c r="V60" i="17" s="1"/>
  <c r="X60" i="17" s="1"/>
  <c r="Z60" i="17" s="1"/>
  <c r="X116" i="3"/>
  <c r="U116" i="17"/>
  <c r="V116" i="17" s="1"/>
  <c r="X116" i="17" s="1"/>
  <c r="Z116" i="17" s="1"/>
  <c r="X55" i="3"/>
  <c r="U55" i="17"/>
  <c r="V55" i="17" s="1"/>
  <c r="X55" i="17" s="1"/>
  <c r="Z55" i="17" s="1"/>
  <c r="X112" i="3"/>
  <c r="U112" i="17"/>
  <c r="V112" i="17" s="1"/>
  <c r="X112" i="17" s="1"/>
  <c r="Z112" i="17" s="1"/>
  <c r="X186" i="3"/>
  <c r="U186" i="17"/>
  <c r="V186" i="17" s="1"/>
  <c r="X186" i="17" s="1"/>
  <c r="Z186" i="17" s="1"/>
  <c r="X33" i="3"/>
  <c r="U33" i="17"/>
  <c r="V33" i="17" s="1"/>
  <c r="X33" i="17" s="1"/>
  <c r="Z33" i="17" s="1"/>
  <c r="X84" i="3"/>
  <c r="U84" i="17"/>
  <c r="V84" i="17" s="1"/>
  <c r="X84" i="17" s="1"/>
  <c r="Z84" i="17" s="1"/>
  <c r="X48" i="3"/>
  <c r="U48" i="17"/>
  <c r="V48" i="17" s="1"/>
  <c r="X48" i="17" s="1"/>
  <c r="Z48" i="17" s="1"/>
  <c r="X101" i="3"/>
  <c r="U101" i="17"/>
  <c r="V101" i="17" s="1"/>
  <c r="X101" i="17" s="1"/>
  <c r="Z101" i="17" s="1"/>
  <c r="X83" i="3"/>
  <c r="U83" i="17"/>
  <c r="V83" i="17" s="1"/>
  <c r="X83" i="17" s="1"/>
  <c r="Z83" i="17" s="1"/>
  <c r="X121" i="3"/>
  <c r="U121" i="17"/>
  <c r="V121" i="17" s="1"/>
  <c r="X121" i="17" s="1"/>
  <c r="Z121" i="17" s="1"/>
  <c r="X94" i="3"/>
  <c r="U94" i="17"/>
  <c r="V94" i="17" s="1"/>
  <c r="X94" i="17" s="1"/>
  <c r="Z94" i="17" s="1"/>
  <c r="X29" i="3"/>
  <c r="U29" i="17"/>
  <c r="V29" i="17" s="1"/>
  <c r="X29" i="17" s="1"/>
  <c r="Z29" i="17" s="1"/>
  <c r="X158" i="3"/>
  <c r="U158" i="17"/>
  <c r="V158" i="17" s="1"/>
  <c r="X158" i="17" s="1"/>
  <c r="Z158" i="17" s="1"/>
  <c r="X36" i="3"/>
  <c r="U36" i="17"/>
  <c r="V36" i="17" s="1"/>
  <c r="X36" i="17" s="1"/>
  <c r="Z36" i="17" s="1"/>
  <c r="X62" i="3"/>
  <c r="U62" i="17"/>
  <c r="V62" i="17" s="1"/>
  <c r="X62" i="17" s="1"/>
  <c r="Z62" i="17" s="1"/>
  <c r="X193" i="3"/>
  <c r="U193" i="17"/>
  <c r="V193" i="17" s="1"/>
  <c r="X193" i="17" s="1"/>
  <c r="Z193" i="17" s="1"/>
  <c r="X96" i="3"/>
  <c r="U96" i="17"/>
  <c r="V96" i="17" s="1"/>
  <c r="X96" i="17" s="1"/>
  <c r="Z96" i="17" s="1"/>
  <c r="X182" i="3"/>
  <c r="U182" i="17"/>
  <c r="V182" i="17" s="1"/>
  <c r="X182" i="17" s="1"/>
  <c r="Z182" i="17" s="1"/>
  <c r="X85" i="3"/>
  <c r="U85" i="17"/>
  <c r="V85" i="17" s="1"/>
  <c r="X85" i="17" s="1"/>
  <c r="Z85" i="17" s="1"/>
  <c r="X135" i="3"/>
  <c r="U135" i="17"/>
  <c r="V135" i="17" s="1"/>
  <c r="X135" i="17" s="1"/>
  <c r="Z135" i="17" s="1"/>
  <c r="X172" i="3"/>
  <c r="U172" i="17"/>
  <c r="V172" i="17" s="1"/>
  <c r="X172" i="17" s="1"/>
  <c r="Z172" i="17" s="1"/>
  <c r="X37" i="3"/>
  <c r="U37" i="17"/>
  <c r="V37" i="17" s="1"/>
  <c r="X37" i="17" s="1"/>
  <c r="Z37" i="17" s="1"/>
  <c r="X95" i="3"/>
  <c r="U95" i="17"/>
  <c r="V95" i="17" s="1"/>
  <c r="X95" i="17" s="1"/>
  <c r="Z95" i="17" s="1"/>
  <c r="X146" i="3"/>
  <c r="U146" i="17"/>
  <c r="V146" i="17" s="1"/>
  <c r="X146" i="17" s="1"/>
  <c r="Z146" i="17" s="1"/>
  <c r="X58" i="3"/>
  <c r="U58" i="17"/>
  <c r="V58" i="17" s="1"/>
  <c r="X58" i="17" s="1"/>
  <c r="Z58" i="17" s="1"/>
  <c r="X179" i="3"/>
  <c r="U179" i="17"/>
  <c r="V179" i="17" s="1"/>
  <c r="X179" i="17" s="1"/>
  <c r="Z179" i="17" s="1"/>
  <c r="X57" i="3"/>
  <c r="U57" i="17"/>
  <c r="V57" i="17" s="1"/>
  <c r="X57" i="17" s="1"/>
  <c r="Z57" i="17" s="1"/>
  <c r="X134" i="3"/>
  <c r="U134" i="17"/>
  <c r="V134" i="17" s="1"/>
  <c r="X134" i="17" s="1"/>
  <c r="Z134" i="17" s="1"/>
  <c r="X86" i="3"/>
  <c r="U86" i="17"/>
  <c r="V86" i="17" s="1"/>
  <c r="X86" i="17" s="1"/>
  <c r="Z86" i="17" s="1"/>
  <c r="X30" i="3"/>
  <c r="U30" i="17"/>
  <c r="V30" i="17" s="1"/>
  <c r="X30" i="17" s="1"/>
  <c r="Z30" i="17" s="1"/>
  <c r="U205" i="17"/>
  <c r="V205" i="17" s="1"/>
  <c r="X205" i="17" s="1"/>
  <c r="Z205" i="17" s="1"/>
  <c r="X205" i="3"/>
  <c r="X80" i="3"/>
  <c r="U80" i="17"/>
  <c r="V80" i="17" s="1"/>
  <c r="X80" i="17" s="1"/>
  <c r="Z80" i="17" s="1"/>
  <c r="X53" i="3"/>
  <c r="U53" i="17"/>
  <c r="V53" i="17" s="1"/>
  <c r="X53" i="17" s="1"/>
  <c r="Z53" i="17" s="1"/>
  <c r="X52" i="3"/>
  <c r="U52" i="17"/>
  <c r="V52" i="17" s="1"/>
  <c r="X52" i="17" s="1"/>
  <c r="Z52" i="17" s="1"/>
  <c r="X72" i="3"/>
  <c r="U72" i="17"/>
  <c r="V72" i="17" s="1"/>
  <c r="X72" i="17" s="1"/>
  <c r="Z72" i="17" s="1"/>
  <c r="X160" i="3"/>
  <c r="U160" i="17"/>
  <c r="V160" i="17" s="1"/>
  <c r="X160" i="17" s="1"/>
  <c r="Z160" i="17" s="1"/>
  <c r="X145" i="3"/>
  <c r="U145" i="17"/>
  <c r="V145" i="17" s="1"/>
  <c r="X145" i="17" s="1"/>
  <c r="Z145" i="17" s="1"/>
  <c r="X162" i="3"/>
  <c r="U162" i="17"/>
  <c r="V162" i="17" s="1"/>
  <c r="X162" i="17" s="1"/>
  <c r="Z162" i="17" s="1"/>
  <c r="X156" i="3"/>
  <c r="U156" i="17"/>
  <c r="V156" i="17" s="1"/>
  <c r="X156" i="17" s="1"/>
  <c r="Z156" i="17" s="1"/>
  <c r="X143" i="3"/>
  <c r="U143" i="17"/>
  <c r="V143" i="17" s="1"/>
  <c r="X143" i="17" s="1"/>
  <c r="Z143" i="17" s="1"/>
  <c r="X169" i="3"/>
  <c r="U169" i="17"/>
  <c r="V169" i="17" s="1"/>
  <c r="X169" i="17" s="1"/>
  <c r="Z169" i="17" s="1"/>
  <c r="X98" i="3"/>
  <c r="U98" i="17"/>
  <c r="V98" i="17" s="1"/>
  <c r="X98" i="17" s="1"/>
  <c r="Z98" i="17" s="1"/>
  <c r="X168" i="3"/>
  <c r="U168" i="17"/>
  <c r="V168" i="17" s="1"/>
  <c r="X168" i="17" s="1"/>
  <c r="Z168" i="17" s="1"/>
  <c r="X43" i="3"/>
  <c r="U43" i="17"/>
  <c r="V43" i="17" s="1"/>
  <c r="X43" i="17" s="1"/>
  <c r="Z43" i="17" s="1"/>
  <c r="X140" i="3"/>
  <c r="U140" i="17"/>
  <c r="V140" i="17" s="1"/>
  <c r="X140" i="17" s="1"/>
  <c r="Z140" i="17" s="1"/>
  <c r="X139" i="3"/>
  <c r="U139" i="17"/>
  <c r="V139" i="17" s="1"/>
  <c r="X139" i="17" s="1"/>
  <c r="Z139" i="17" s="1"/>
  <c r="X133" i="3"/>
  <c r="U133" i="17"/>
  <c r="V133" i="17" s="1"/>
  <c r="X133" i="17" s="1"/>
  <c r="Z133" i="17" s="1"/>
  <c r="X67" i="3"/>
  <c r="U67" i="17"/>
  <c r="V67" i="17" s="1"/>
  <c r="X67" i="17" s="1"/>
  <c r="Z67" i="17" s="1"/>
  <c r="X175" i="3"/>
  <c r="U175" i="17"/>
  <c r="V175" i="17" s="1"/>
  <c r="X175" i="17" s="1"/>
  <c r="Z175" i="17" s="1"/>
  <c r="U200" i="17"/>
  <c r="V200" i="17" s="1"/>
  <c r="X200" i="17" s="1"/>
  <c r="Z200" i="17" s="1"/>
  <c r="X200" i="3"/>
  <c r="X191" i="3"/>
  <c r="U191" i="17"/>
  <c r="V191" i="17" s="1"/>
  <c r="X191" i="17" s="1"/>
  <c r="Z191" i="17" s="1"/>
  <c r="X76" i="3"/>
  <c r="U76" i="17"/>
  <c r="V76" i="17" s="1"/>
  <c r="X76" i="17" s="1"/>
  <c r="Z76" i="17" s="1"/>
  <c r="X32" i="3"/>
  <c r="U32" i="17"/>
  <c r="V32" i="17" s="1"/>
  <c r="X32" i="17" s="1"/>
  <c r="Z32" i="17" s="1"/>
  <c r="X149" i="3"/>
  <c r="U149" i="17"/>
  <c r="V149" i="17" s="1"/>
  <c r="X149" i="17" s="1"/>
  <c r="Z149" i="17" s="1"/>
  <c r="X136" i="3"/>
  <c r="U136" i="17"/>
  <c r="V136" i="17" s="1"/>
  <c r="X136" i="17" s="1"/>
  <c r="Z136" i="17" s="1"/>
  <c r="X69" i="3"/>
  <c r="U69" i="17"/>
  <c r="V69" i="17" s="1"/>
  <c r="X69" i="17" s="1"/>
  <c r="Z69" i="17" s="1"/>
  <c r="U204" i="17"/>
  <c r="V204" i="17" s="1"/>
  <c r="X204" i="17" s="1"/>
  <c r="Z204" i="17" s="1"/>
  <c r="X204" i="3"/>
  <c r="X147" i="3"/>
  <c r="U147" i="17"/>
  <c r="V147" i="17" s="1"/>
  <c r="X147" i="17" s="1"/>
  <c r="Z147" i="17" s="1"/>
  <c r="X130" i="3"/>
  <c r="U130" i="17"/>
  <c r="V130" i="17" s="1"/>
  <c r="X130" i="17" s="1"/>
  <c r="Z130" i="17" s="1"/>
  <c r="X63" i="3"/>
  <c r="U63" i="17"/>
  <c r="V63" i="17" s="1"/>
  <c r="X63" i="17" s="1"/>
  <c r="Z63" i="17" s="1"/>
  <c r="X97" i="3"/>
  <c r="U97" i="17"/>
  <c r="V97" i="17" s="1"/>
  <c r="X97" i="17" s="1"/>
  <c r="Z97" i="17" s="1"/>
  <c r="X167" i="3"/>
  <c r="U167" i="17"/>
  <c r="V167" i="17" s="1"/>
  <c r="X167" i="17" s="1"/>
  <c r="Z167" i="17" s="1"/>
  <c r="X42" i="3"/>
  <c r="U42" i="17"/>
  <c r="V42" i="17" s="1"/>
  <c r="X42" i="17" s="1"/>
  <c r="Z42" i="17" s="1"/>
  <c r="X114" i="3"/>
  <c r="U114" i="17"/>
  <c r="V114" i="17" s="1"/>
  <c r="X114" i="17" s="1"/>
  <c r="Z114" i="17" s="1"/>
  <c r="X138" i="3"/>
  <c r="U138" i="17"/>
  <c r="V138" i="17" s="1"/>
  <c r="X138" i="17" s="1"/>
  <c r="Z138" i="17" s="1"/>
  <c r="X132" i="3"/>
  <c r="U132" i="17"/>
  <c r="V132" i="17" s="1"/>
  <c r="X132" i="17" s="1"/>
  <c r="Z132" i="17" s="1"/>
  <c r="X51" i="3"/>
  <c r="U51" i="17"/>
  <c r="V51" i="17" s="1"/>
  <c r="X51" i="17" s="1"/>
  <c r="Z51" i="17" s="1"/>
  <c r="X155" i="3"/>
  <c r="U155" i="17"/>
  <c r="V155" i="17" s="1"/>
  <c r="X155" i="17" s="1"/>
  <c r="Z155" i="17" s="1"/>
  <c r="U195" i="17"/>
  <c r="V195" i="17" s="1"/>
  <c r="X195" i="17" s="1"/>
  <c r="Z195" i="17" s="1"/>
  <c r="X195" i="3"/>
  <c r="X71" i="3"/>
  <c r="U71" i="17"/>
  <c r="V71" i="17" s="1"/>
  <c r="X71" i="17" s="1"/>
  <c r="Z71" i="17" s="1"/>
  <c r="X159" i="3"/>
  <c r="U159" i="17"/>
  <c r="V159" i="17" s="1"/>
  <c r="X159" i="17" s="1"/>
  <c r="Z159" i="17" s="1"/>
  <c r="X181" i="3"/>
  <c r="U181" i="17"/>
  <c r="V181" i="17" s="1"/>
  <c r="X181" i="17" s="1"/>
  <c r="Z181" i="17" s="1"/>
  <c r="X59" i="3"/>
  <c r="U59" i="17"/>
  <c r="V59" i="17" s="1"/>
  <c r="X59" i="17" s="1"/>
  <c r="Z59" i="17" s="1"/>
  <c r="U199" i="17"/>
  <c r="V199" i="17" s="1"/>
  <c r="X199" i="17" s="1"/>
  <c r="Z199" i="17" s="1"/>
  <c r="X199" i="3"/>
  <c r="X49" i="3"/>
  <c r="U49" i="17"/>
  <c r="V49" i="17" s="1"/>
  <c r="X49" i="17" s="1"/>
  <c r="Z49" i="17" s="1"/>
  <c r="X11" i="3"/>
  <c r="X77" i="3"/>
  <c r="U77" i="17"/>
  <c r="V77" i="17" s="1"/>
  <c r="X77" i="17" s="1"/>
  <c r="Z77" i="17" s="1"/>
  <c r="X166" i="3"/>
  <c r="U166" i="17"/>
  <c r="V166" i="17" s="1"/>
  <c r="X166" i="17" s="1"/>
  <c r="Z166" i="17" s="1"/>
  <c r="X154" i="3"/>
  <c r="U154" i="17"/>
  <c r="V154" i="17" s="1"/>
  <c r="X154" i="17" s="1"/>
  <c r="Z154" i="17" s="1"/>
  <c r="X192" i="3"/>
  <c r="U192" i="17"/>
  <c r="V192" i="17" s="1"/>
  <c r="X192" i="17" s="1"/>
  <c r="Z192" i="17" s="1"/>
  <c r="X61" i="3"/>
  <c r="U61" i="17"/>
  <c r="V61" i="17" s="1"/>
  <c r="X61" i="17" s="1"/>
  <c r="Z61" i="17" s="1"/>
  <c r="X165" i="3"/>
  <c r="U165" i="17"/>
  <c r="V165" i="17" s="1"/>
  <c r="X165" i="17" s="1"/>
  <c r="Z165" i="17" s="1"/>
  <c r="X92" i="3"/>
  <c r="U92" i="17"/>
  <c r="V92" i="17" s="1"/>
  <c r="X92" i="17" s="1"/>
  <c r="Z92" i="17" s="1"/>
  <c r="X111" i="3"/>
  <c r="U111" i="17"/>
  <c r="V111" i="17" s="1"/>
  <c r="X111" i="17" s="1"/>
  <c r="Z111" i="17" s="1"/>
  <c r="X88" i="3"/>
  <c r="U88" i="17"/>
  <c r="V88" i="17" s="1"/>
  <c r="X88" i="17" s="1"/>
  <c r="Z88" i="17" s="1"/>
  <c r="X153" i="3"/>
  <c r="U153" i="17"/>
  <c r="V153" i="17" s="1"/>
  <c r="X153" i="17" s="1"/>
  <c r="Z153" i="17" s="1"/>
  <c r="U196" i="17"/>
  <c r="V196" i="17" s="1"/>
  <c r="X196" i="17" s="1"/>
  <c r="Z196" i="17" s="1"/>
  <c r="X196" i="3"/>
  <c r="X131" i="3"/>
  <c r="U131" i="17"/>
  <c r="V131" i="17" s="1"/>
  <c r="X131" i="17" s="1"/>
  <c r="Z131" i="17" s="1"/>
  <c r="X93" i="3"/>
  <c r="U93" i="17"/>
  <c r="V93" i="17" s="1"/>
  <c r="X93" i="17" s="1"/>
  <c r="Z93" i="17" s="1"/>
  <c r="X122" i="3"/>
  <c r="U122" i="17"/>
  <c r="V122" i="17" s="1"/>
  <c r="X122" i="17" s="1"/>
  <c r="Z122" i="17" s="1"/>
  <c r="X161" i="3"/>
  <c r="U161" i="17"/>
  <c r="V161" i="17" s="1"/>
  <c r="X161" i="17" s="1"/>
  <c r="Z161" i="17" s="1"/>
  <c r="X185" i="3"/>
  <c r="U185" i="17"/>
  <c r="V185" i="17" s="1"/>
  <c r="X185" i="17" s="1"/>
  <c r="Z185" i="17" s="1"/>
  <c r="X100" i="3"/>
  <c r="U100" i="17"/>
  <c r="V100" i="17" s="1"/>
  <c r="X100" i="17" s="1"/>
  <c r="Z100" i="17" s="1"/>
  <c r="X180" i="3"/>
  <c r="U180" i="17"/>
  <c r="V180" i="17" s="1"/>
  <c r="X180" i="17" s="1"/>
  <c r="Z180" i="17" s="1"/>
  <c r="X79" i="3"/>
  <c r="U79" i="17"/>
  <c r="V79" i="17" s="1"/>
  <c r="X79" i="17" s="1"/>
  <c r="Z79" i="17" s="1"/>
  <c r="X41" i="3"/>
  <c r="U41" i="17"/>
  <c r="V41" i="17" s="1"/>
  <c r="X41" i="17" s="1"/>
  <c r="Z41" i="17" s="1"/>
  <c r="X113" i="3"/>
  <c r="U113" i="17"/>
  <c r="V113" i="17" s="1"/>
  <c r="X113" i="17" s="1"/>
  <c r="Z113" i="17" s="1"/>
  <c r="X137" i="3"/>
  <c r="U137" i="17"/>
  <c r="V137" i="17" s="1"/>
  <c r="X137" i="17" s="1"/>
  <c r="Z137" i="17" s="1"/>
  <c r="X110" i="3"/>
  <c r="U110" i="17"/>
  <c r="V110" i="17" s="1"/>
  <c r="X110" i="17" s="1"/>
  <c r="Z110" i="17" s="1"/>
  <c r="X31" i="3"/>
  <c r="U31" i="17"/>
  <c r="V31" i="17" s="1"/>
  <c r="X31" i="17" s="1"/>
  <c r="Z31" i="17" s="1"/>
  <c r="U201" i="17"/>
  <c r="V201" i="17" s="1"/>
  <c r="X201" i="17" s="1"/>
  <c r="Z201" i="17" s="1"/>
  <c r="X201" i="3"/>
  <c r="X174" i="3"/>
  <c r="U174" i="17"/>
  <c r="V174" i="17" s="1"/>
  <c r="X174" i="17" s="1"/>
  <c r="Z174" i="17" s="1"/>
  <c r="X152" i="3"/>
  <c r="U152" i="17"/>
  <c r="V152" i="17" s="1"/>
  <c r="X152" i="17" s="1"/>
  <c r="Z152" i="17" s="1"/>
  <c r="X157" i="3"/>
  <c r="U157" i="17"/>
  <c r="V157" i="17" s="1"/>
  <c r="X157" i="17" s="1"/>
  <c r="Z157" i="17" s="1"/>
  <c r="X150" i="3"/>
  <c r="U150" i="17"/>
  <c r="V150" i="17" s="1"/>
  <c r="X150" i="17" s="1"/>
  <c r="Z150" i="17" s="1"/>
  <c r="X125" i="3"/>
  <c r="U125" i="17"/>
  <c r="V125" i="17" s="1"/>
  <c r="X125" i="17" s="1"/>
  <c r="Z125" i="17" s="1"/>
  <c r="X45" i="3"/>
  <c r="U45" i="17"/>
  <c r="V45" i="17" s="1"/>
  <c r="X45" i="17" s="1"/>
  <c r="Z45" i="17" s="1"/>
  <c r="X164" i="3"/>
  <c r="U164" i="17"/>
  <c r="V164" i="17" s="1"/>
  <c r="X164" i="17" s="1"/>
  <c r="Z164" i="17" s="1"/>
  <c r="X189" i="3"/>
  <c r="U189" i="17"/>
  <c r="V189" i="17" s="1"/>
  <c r="X189" i="17" s="1"/>
  <c r="Z189" i="17" s="1"/>
  <c r="X75" i="3"/>
  <c r="U75" i="17"/>
  <c r="V75" i="17" s="1"/>
  <c r="X75" i="17" s="1"/>
  <c r="Z75" i="17" s="1"/>
  <c r="X91" i="3"/>
  <c r="U91" i="17"/>
  <c r="V91" i="17" s="1"/>
  <c r="X91" i="17" s="1"/>
  <c r="Z91" i="17" s="1"/>
  <c r="X87" i="3"/>
  <c r="U87" i="17"/>
  <c r="V87" i="17" s="1"/>
  <c r="X87" i="17" s="1"/>
  <c r="Z87" i="17" s="1"/>
  <c r="X176" i="3"/>
  <c r="U176" i="17"/>
  <c r="V176" i="17" s="1"/>
  <c r="X176" i="17" s="1"/>
  <c r="Z176" i="17" s="1"/>
  <c r="X126" i="3"/>
  <c r="U126" i="17"/>
  <c r="V126" i="17" s="1"/>
  <c r="X126" i="17" s="1"/>
  <c r="Z126" i="17" s="1"/>
  <c r="U202" i="17"/>
  <c r="V202" i="17" s="1"/>
  <c r="X202" i="17" s="1"/>
  <c r="Z202" i="17" s="1"/>
  <c r="X202" i="3"/>
  <c r="X117" i="3"/>
  <c r="U117" i="17"/>
  <c r="V117" i="17" s="1"/>
  <c r="X117" i="17" s="1"/>
  <c r="Z117" i="17" s="1"/>
  <c r="X64" i="3"/>
  <c r="U64" i="17"/>
  <c r="V64" i="17" s="1"/>
  <c r="X64" i="17" s="1"/>
  <c r="Z64" i="17" s="1"/>
  <c r="X170" i="3"/>
  <c r="U170" i="17"/>
  <c r="V170" i="17" s="1"/>
  <c r="X170" i="17" s="1"/>
  <c r="Z170" i="17" s="1"/>
  <c r="X151" i="3"/>
  <c r="U151" i="17"/>
  <c r="V151" i="17" s="1"/>
  <c r="X151" i="17" s="1"/>
  <c r="Z151" i="17" s="1"/>
  <c r="X194" i="3"/>
  <c r="U194" i="17"/>
  <c r="V194" i="17" s="1"/>
  <c r="X194" i="17" s="1"/>
  <c r="Z194" i="17" s="1"/>
  <c r="X44" i="3"/>
  <c r="U44" i="17"/>
  <c r="V44" i="17" s="1"/>
  <c r="X44" i="17" s="1"/>
  <c r="Z44" i="17" s="1"/>
  <c r="X40" i="3"/>
  <c r="U40" i="17"/>
  <c r="V40" i="17" s="1"/>
  <c r="X40" i="17" s="1"/>
  <c r="Z40" i="17" s="1"/>
  <c r="X66" i="3"/>
  <c r="U66" i="17"/>
  <c r="V66" i="17" s="1"/>
  <c r="X66" i="17" s="1"/>
  <c r="Z66" i="17" s="1"/>
  <c r="X108" i="3"/>
  <c r="U108" i="17"/>
  <c r="V108" i="17" s="1"/>
  <c r="X108" i="17" s="1"/>
  <c r="Z108" i="17" s="1"/>
  <c r="X144" i="3"/>
  <c r="U144" i="17"/>
  <c r="V144" i="17" s="1"/>
  <c r="X144" i="17" s="1"/>
  <c r="Z144" i="17" s="1"/>
  <c r="X39" i="3"/>
  <c r="U39" i="17"/>
  <c r="V39" i="17" s="1"/>
  <c r="X39" i="17" s="1"/>
  <c r="Z39" i="17" s="1"/>
  <c r="X65" i="3"/>
  <c r="U65" i="17"/>
  <c r="V65" i="17" s="1"/>
  <c r="X65" i="17" s="1"/>
  <c r="Z65" i="17" s="1"/>
  <c r="X68" i="3"/>
  <c r="U68" i="17"/>
  <c r="V68" i="17" s="1"/>
  <c r="X68" i="17" s="1"/>
  <c r="Z68" i="17" s="1"/>
  <c r="X50" i="3"/>
  <c r="U50" i="17"/>
  <c r="V50" i="17" s="1"/>
  <c r="X50" i="17" s="1"/>
  <c r="Z50" i="17" s="1"/>
  <c r="X47" i="3"/>
  <c r="U47" i="17"/>
  <c r="V47" i="17" s="1"/>
  <c r="X47" i="17" s="1"/>
  <c r="Z47" i="17" s="1"/>
  <c r="X188" i="3"/>
  <c r="U188" i="17"/>
  <c r="V188" i="17" s="1"/>
  <c r="X188" i="17" s="1"/>
  <c r="Z188" i="17" s="1"/>
  <c r="X128" i="3"/>
  <c r="U128" i="17"/>
  <c r="V128" i="17" s="1"/>
  <c r="X128" i="17" s="1"/>
  <c r="Z128" i="17" s="1"/>
  <c r="X187" i="3"/>
  <c r="U187" i="17"/>
  <c r="V187" i="17" s="1"/>
  <c r="X187" i="17" s="1"/>
  <c r="Z187" i="17" s="1"/>
  <c r="X190" i="3"/>
  <c r="U190" i="17"/>
  <c r="V190" i="17" s="1"/>
  <c r="X190" i="17" s="1"/>
  <c r="Z190" i="17" s="1"/>
  <c r="X171" i="3"/>
  <c r="U171" i="17"/>
  <c r="V171" i="17" s="1"/>
  <c r="X171" i="17" s="1"/>
  <c r="Z171" i="17" s="1"/>
  <c r="X123" i="3"/>
  <c r="U123" i="17"/>
  <c r="V123" i="17" s="1"/>
  <c r="X123" i="17" s="1"/>
  <c r="Z123" i="17" s="1"/>
  <c r="X35" i="3"/>
  <c r="U35" i="17"/>
  <c r="V35" i="17" s="1"/>
  <c r="X35" i="17" s="1"/>
  <c r="Z35" i="17" s="1"/>
  <c r="X183" i="3"/>
  <c r="U183" i="17"/>
  <c r="V183" i="17" s="1"/>
  <c r="X183" i="17" s="1"/>
  <c r="Z183" i="17" s="1"/>
  <c r="X129" i="3"/>
  <c r="U129" i="17"/>
  <c r="V129" i="17" s="1"/>
  <c r="X129" i="17" s="1"/>
  <c r="Z129" i="17" s="1"/>
  <c r="X82" i="3"/>
  <c r="U82" i="17"/>
  <c r="V82" i="17" s="1"/>
  <c r="X82" i="17" s="1"/>
  <c r="Z82" i="17" s="1"/>
  <c r="X124" i="3"/>
  <c r="U124" i="17"/>
  <c r="V124" i="17" s="1"/>
  <c r="X124" i="17" s="1"/>
  <c r="Z124" i="17" s="1"/>
  <c r="X26" i="3"/>
  <c r="U26" i="17"/>
  <c r="V26" i="17" s="1"/>
  <c r="X26" i="17" s="1"/>
  <c r="Z26" i="17" s="1"/>
  <c r="X120" i="3"/>
  <c r="U120" i="17"/>
  <c r="V120" i="17" s="1"/>
  <c r="X120" i="17" s="1"/>
  <c r="Z120" i="17" s="1"/>
  <c r="X141" i="3"/>
  <c r="U141" i="17"/>
  <c r="V141" i="17" s="1"/>
  <c r="X141" i="17" s="1"/>
  <c r="Z141" i="17" s="1"/>
  <c r="X73" i="3"/>
  <c r="U73" i="17"/>
  <c r="V73" i="17" s="1"/>
  <c r="X73" i="17" s="1"/>
  <c r="Z73" i="17" s="1"/>
  <c r="X89" i="3"/>
  <c r="U89" i="17"/>
  <c r="V89" i="17" s="1"/>
  <c r="X89" i="17" s="1"/>
  <c r="Z89" i="17" s="1"/>
  <c r="X107" i="3"/>
  <c r="U107" i="17"/>
  <c r="V107" i="17" s="1"/>
  <c r="X107" i="17" s="1"/>
  <c r="Z107" i="17" s="1"/>
  <c r="X103" i="3"/>
  <c r="U103" i="17"/>
  <c r="V103" i="17" s="1"/>
  <c r="X103" i="17" s="1"/>
  <c r="Z103" i="17" s="1"/>
  <c r="U203" i="17"/>
  <c r="V203" i="17" s="1"/>
  <c r="X203" i="17" s="1"/>
  <c r="Z203" i="17" s="1"/>
  <c r="X203" i="3"/>
  <c r="X105" i="3"/>
  <c r="U105" i="17"/>
  <c r="V105" i="17" s="1"/>
  <c r="X105" i="17" s="1"/>
  <c r="Z105" i="17" s="1"/>
  <c r="X56" i="3"/>
  <c r="U56" i="17"/>
  <c r="V56" i="17" s="1"/>
  <c r="X56" i="17" s="1"/>
  <c r="Z56" i="17" s="1"/>
  <c r="X148" i="3"/>
  <c r="U148" i="17"/>
  <c r="V148" i="17" s="1"/>
  <c r="X148" i="17" s="1"/>
  <c r="Z148" i="17" s="1"/>
  <c r="X28" i="3"/>
  <c r="U28" i="17"/>
  <c r="V28" i="17" s="1"/>
  <c r="X28" i="17" s="1"/>
  <c r="Z28" i="17" s="1"/>
  <c r="X27" i="3"/>
  <c r="U27" i="17"/>
  <c r="V27" i="17" s="1"/>
  <c r="X27" i="17" s="1"/>
  <c r="Z27" i="17" s="1"/>
  <c r="X142" i="3"/>
  <c r="U142" i="17"/>
  <c r="V142" i="17" s="1"/>
  <c r="X142" i="17" s="1"/>
  <c r="Z142" i="17" s="1"/>
  <c r="X163" i="3"/>
  <c r="U163" i="17"/>
  <c r="V163" i="17" s="1"/>
  <c r="X163" i="17" s="1"/>
  <c r="Z163" i="17" s="1"/>
  <c r="X74" i="3"/>
  <c r="U74" i="17"/>
  <c r="V74" i="17" s="1"/>
  <c r="X74" i="17" s="1"/>
  <c r="Z74" i="17" s="1"/>
  <c r="X90" i="3"/>
  <c r="U90" i="17"/>
  <c r="V90" i="17" s="1"/>
  <c r="X90" i="17" s="1"/>
  <c r="Z90" i="17" s="1"/>
  <c r="X127" i="3"/>
  <c r="U127" i="17"/>
  <c r="V127" i="17" s="1"/>
  <c r="X127" i="17" s="1"/>
  <c r="Z127" i="17" s="1"/>
  <c r="X104" i="3"/>
  <c r="U104" i="17"/>
  <c r="V104" i="17" s="1"/>
  <c r="X104" i="17" s="1"/>
  <c r="Z104" i="17" s="1"/>
  <c r="U197" i="17"/>
  <c r="V197" i="17" s="1"/>
  <c r="X197" i="17" s="1"/>
  <c r="Z197" i="17" s="1"/>
  <c r="X197" i="3"/>
  <c r="X184" i="3"/>
  <c r="U184" i="17"/>
  <c r="V184" i="17" s="1"/>
  <c r="X184" i="17" s="1"/>
  <c r="Z184" i="17" s="1"/>
  <c r="X109" i="3"/>
  <c r="U109" i="17"/>
  <c r="V109" i="17" s="1"/>
  <c r="X109" i="17" s="1"/>
  <c r="Z109" i="17" s="1"/>
  <c r="X177" i="3"/>
  <c r="U177" i="17"/>
  <c r="V177" i="17" s="1"/>
  <c r="X177" i="17" s="1"/>
  <c r="Z177" i="17" s="1"/>
  <c r="X99" i="3"/>
  <c r="U99" i="17"/>
  <c r="V99" i="17" s="1"/>
  <c r="X99" i="17" s="1"/>
  <c r="Z99" i="17" s="1"/>
  <c r="X25" i="3"/>
  <c r="U25" i="17"/>
  <c r="V25" i="17" s="1"/>
  <c r="X25" i="17" s="1"/>
  <c r="Z25" i="17" s="1"/>
  <c r="X119" i="3"/>
  <c r="U119" i="17"/>
  <c r="V119" i="17" s="1"/>
  <c r="X119" i="17" s="1"/>
  <c r="Z119" i="17" s="1"/>
  <c r="X115" i="3"/>
  <c r="U115" i="17"/>
  <c r="V115" i="17" s="1"/>
  <c r="X115" i="17" s="1"/>
  <c r="Z115" i="17" s="1"/>
  <c r="X38" i="3"/>
  <c r="U38" i="17"/>
  <c r="V38" i="17" s="1"/>
  <c r="X38" i="17" s="1"/>
  <c r="Z38" i="17" s="1"/>
  <c r="X54" i="3"/>
  <c r="U54" i="17"/>
  <c r="V54" i="17" s="1"/>
  <c r="X54" i="17" s="1"/>
  <c r="Z54" i="17" s="1"/>
  <c r="X70" i="3"/>
  <c r="U70" i="17"/>
  <c r="V70" i="17" s="1"/>
  <c r="X70" i="17" s="1"/>
  <c r="Z70" i="17" s="1"/>
  <c r="X106" i="3"/>
  <c r="U106" i="17"/>
  <c r="V106" i="17" s="1"/>
  <c r="X106" i="17" s="1"/>
  <c r="Z106" i="17" s="1"/>
  <c r="X102" i="3"/>
  <c r="U102" i="17"/>
  <c r="V102" i="17" s="1"/>
  <c r="X102" i="17" s="1"/>
  <c r="Z102" i="17" s="1"/>
  <c r="U198" i="17"/>
  <c r="V198" i="17" s="1"/>
  <c r="X198" i="17" s="1"/>
  <c r="Z198" i="17" s="1"/>
  <c r="X198" i="3"/>
  <c r="M15" i="2"/>
  <c r="X11" i="2" s="1"/>
  <c r="M206" i="3"/>
  <c r="M206" i="6"/>
  <c r="L206" i="6"/>
  <c r="L206" i="3"/>
  <c r="U6" i="17"/>
  <c r="U206" i="17" s="1"/>
  <c r="U21" i="17"/>
  <c r="V21" i="17" s="1"/>
  <c r="X21" i="17" s="1"/>
  <c r="Z21" i="17" s="1"/>
  <c r="X21" i="3"/>
  <c r="U12" i="17"/>
  <c r="V12" i="17" s="1"/>
  <c r="X12" i="17" s="1"/>
  <c r="Z12" i="17" s="1"/>
  <c r="X12" i="3"/>
  <c r="U15" i="17"/>
  <c r="V15" i="17" s="1"/>
  <c r="X15" i="17" s="1"/>
  <c r="Z15" i="17" s="1"/>
  <c r="X15" i="3"/>
  <c r="U19" i="17"/>
  <c r="V19" i="17" s="1"/>
  <c r="X19" i="17" s="1"/>
  <c r="Z19" i="17" s="1"/>
  <c r="X19" i="3"/>
  <c r="U16" i="17"/>
  <c r="V16" i="17" s="1"/>
  <c r="X16" i="17" s="1"/>
  <c r="Z16" i="17" s="1"/>
  <c r="X16" i="3"/>
  <c r="U17" i="17"/>
  <c r="V17" i="17" s="1"/>
  <c r="X17" i="17" s="1"/>
  <c r="Z17" i="17" s="1"/>
  <c r="X17" i="3"/>
  <c r="T6" i="17"/>
  <c r="T206" i="17" s="1"/>
  <c r="U14" i="17"/>
  <c r="V14" i="17" s="1"/>
  <c r="X14" i="17" s="1"/>
  <c r="Z14" i="17" s="1"/>
  <c r="X14" i="3"/>
  <c r="X24" i="3"/>
  <c r="U23" i="17"/>
  <c r="V23" i="17" s="1"/>
  <c r="X23" i="17" s="1"/>
  <c r="Z23" i="17" s="1"/>
  <c r="X23" i="3"/>
  <c r="U20" i="17"/>
  <c r="V20" i="17" s="1"/>
  <c r="X20" i="17" s="1"/>
  <c r="Z20" i="17" s="1"/>
  <c r="X20" i="3"/>
  <c r="U13" i="17"/>
  <c r="V13" i="17" s="1"/>
  <c r="X13" i="17" s="1"/>
  <c r="Z13" i="17" s="1"/>
  <c r="X13" i="3"/>
  <c r="U22" i="17"/>
  <c r="V22" i="17" s="1"/>
  <c r="X22" i="17" s="1"/>
  <c r="Z22" i="17" s="1"/>
  <c r="X22" i="3"/>
  <c r="U18" i="17"/>
  <c r="V18" i="17" s="1"/>
  <c r="X18" i="17" s="1"/>
  <c r="Z18" i="17" s="1"/>
  <c r="X18" i="3"/>
  <c r="M9" i="17"/>
  <c r="M11" i="17"/>
  <c r="N11" i="17"/>
  <c r="N9" i="17"/>
  <c r="N6" i="17"/>
  <c r="M10" i="17"/>
  <c r="N10" i="17"/>
  <c r="N8" i="17"/>
  <c r="M8" i="17"/>
  <c r="M7" i="17"/>
  <c r="M6" i="17"/>
  <c r="Q7" i="6"/>
  <c r="Q10" i="6"/>
  <c r="Q9" i="6"/>
  <c r="Q8" i="6"/>
  <c r="Q11" i="6"/>
  <c r="Q6" i="6"/>
  <c r="Q6" i="3"/>
  <c r="Q9" i="3"/>
  <c r="Q7" i="3"/>
  <c r="Q10" i="3"/>
  <c r="V10" i="3" s="1"/>
  <c r="Q8" i="3"/>
  <c r="U9" i="3" l="1" a="1"/>
  <c r="U9" i="3" s="1"/>
  <c r="V9" i="3" s="1"/>
  <c r="Q206" i="3"/>
  <c r="Q206" i="6"/>
  <c r="R9" i="17"/>
  <c r="R10" i="17"/>
  <c r="R7" i="17"/>
  <c r="R8" i="17"/>
  <c r="R6" i="17"/>
  <c r="N206" i="17"/>
  <c r="M206" i="17"/>
  <c r="R11" i="17"/>
  <c r="V6" i="17" l="1"/>
  <c r="X6" i="17" s="1"/>
  <c r="Z6" i="17" s="1"/>
  <c r="V10" i="17"/>
  <c r="V7" i="17"/>
  <c r="V8" i="17"/>
  <c r="V9" i="17"/>
  <c r="R206" i="17"/>
  <c r="N14" i="2"/>
  <c r="N13" i="2"/>
  <c r="N12" i="2"/>
  <c r="N11" i="2"/>
  <c r="N10" i="2"/>
  <c r="N9" i="2"/>
  <c r="N8" i="2"/>
  <c r="N7" i="2"/>
  <c r="N6" i="2"/>
  <c r="N5" i="2"/>
  <c r="N4" i="2"/>
  <c r="N3" i="2"/>
  <c r="D15" i="2"/>
  <c r="C15" i="2"/>
  <c r="B15" i="2"/>
  <c r="H14" i="2"/>
  <c r="G14" i="2"/>
  <c r="H13" i="2"/>
  <c r="G13" i="2"/>
  <c r="X17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M6" i="1"/>
  <c r="F5" i="1"/>
  <c r="M5" i="1"/>
  <c r="F4" i="1"/>
  <c r="M4" i="1"/>
  <c r="F3" i="1"/>
  <c r="M3" i="1"/>
  <c r="M2" i="1"/>
  <c r="AC24" i="17" l="1"/>
  <c r="AC149" i="17"/>
  <c r="AC37" i="17"/>
  <c r="AC193" i="17"/>
  <c r="AC145" i="17"/>
  <c r="AC202" i="17"/>
  <c r="AC63" i="17"/>
  <c r="AC39" i="17"/>
  <c r="AC27" i="17"/>
  <c r="AC61" i="17"/>
  <c r="AC115" i="17"/>
  <c r="AC194" i="17"/>
  <c r="AC132" i="17"/>
  <c r="AC55" i="17"/>
  <c r="AC151" i="17"/>
  <c r="AC62" i="17"/>
  <c r="AC93" i="17"/>
  <c r="AC153" i="17"/>
  <c r="AC112" i="17"/>
  <c r="AC28" i="17"/>
  <c r="AC91" i="17"/>
  <c r="AC116" i="17"/>
  <c r="AC203" i="17"/>
  <c r="AC170" i="17"/>
  <c r="AC163" i="17"/>
  <c r="AC109" i="17"/>
  <c r="AC33" i="17"/>
  <c r="AC184" i="17"/>
  <c r="AC43" i="17"/>
  <c r="AC131" i="17"/>
  <c r="AC176" i="17"/>
  <c r="AC192" i="17"/>
  <c r="AC32" i="17"/>
  <c r="AC94" i="17"/>
  <c r="AC180" i="17"/>
  <c r="AC133" i="17"/>
  <c r="AC144" i="17"/>
  <c r="AC128" i="17"/>
  <c r="AC45" i="17"/>
  <c r="AC75" i="17"/>
  <c r="AC72" i="17"/>
  <c r="AC87" i="17"/>
  <c r="AC127" i="17"/>
  <c r="AC175" i="17"/>
  <c r="AC118" i="17"/>
  <c r="AC119" i="17"/>
  <c r="AC182" i="17"/>
  <c r="AC59" i="17"/>
  <c r="AC25" i="17"/>
  <c r="AC77" i="17"/>
  <c r="AC185" i="17"/>
  <c r="AC36" i="17"/>
  <c r="AC101" i="17"/>
  <c r="AC139" i="17"/>
  <c r="AC81" i="17"/>
  <c r="AC97" i="17"/>
  <c r="AC76" i="17"/>
  <c r="AC51" i="17"/>
  <c r="AC181" i="17"/>
  <c r="AC147" i="17"/>
  <c r="AC179" i="17"/>
  <c r="AC104" i="17"/>
  <c r="AC38" i="17"/>
  <c r="AC152" i="17"/>
  <c r="AC53" i="17"/>
  <c r="AC126" i="17"/>
  <c r="AC124" i="17"/>
  <c r="AC58" i="17"/>
  <c r="AC60" i="17"/>
  <c r="AC187" i="17"/>
  <c r="AC48" i="17"/>
  <c r="AC82" i="17"/>
  <c r="AC162" i="17"/>
  <c r="AC29" i="17"/>
  <c r="AC137" i="17"/>
  <c r="AC50" i="17"/>
  <c r="AC141" i="17"/>
  <c r="AC78" i="17"/>
  <c r="AC79" i="17"/>
  <c r="AC96" i="17"/>
  <c r="AC71" i="17"/>
  <c r="AC148" i="17"/>
  <c r="AC74" i="17"/>
  <c r="AC67" i="17"/>
  <c r="AC189" i="17"/>
  <c r="AC198" i="17"/>
  <c r="AC92" i="17"/>
  <c r="AC70" i="17"/>
  <c r="AC66" i="17"/>
  <c r="AC89" i="17"/>
  <c r="AC122" i="17"/>
  <c r="AC191" i="17"/>
  <c r="AC120" i="17"/>
  <c r="AC169" i="17"/>
  <c r="AC52" i="17"/>
  <c r="AC201" i="17"/>
  <c r="AC107" i="17"/>
  <c r="AC183" i="17"/>
  <c r="AC35" i="17"/>
  <c r="AC166" i="17"/>
  <c r="AC98" i="17"/>
  <c r="AC90" i="17"/>
  <c r="AC205" i="17"/>
  <c r="AC159" i="17"/>
  <c r="AC42" i="17"/>
  <c r="AC156" i="17"/>
  <c r="AC99" i="17"/>
  <c r="AC117" i="17"/>
  <c r="AC172" i="17"/>
  <c r="AC142" i="17"/>
  <c r="AC110" i="17"/>
  <c r="AC199" i="17"/>
  <c r="AC143" i="17"/>
  <c r="AC130" i="17"/>
  <c r="AC204" i="17"/>
  <c r="AC150" i="17"/>
  <c r="AC95" i="17"/>
  <c r="AC46" i="17"/>
  <c r="AC177" i="17"/>
  <c r="AC140" i="17"/>
  <c r="AC195" i="17"/>
  <c r="AC85" i="17"/>
  <c r="AC157" i="17"/>
  <c r="AC174" i="17"/>
  <c r="AC44" i="17"/>
  <c r="AC56" i="17"/>
  <c r="AC146" i="17"/>
  <c r="AC41" i="17"/>
  <c r="AC80" i="17"/>
  <c r="AC102" i="17"/>
  <c r="AC64" i="17"/>
  <c r="AC84" i="17"/>
  <c r="AC69" i="17"/>
  <c r="AC47" i="17"/>
  <c r="AC160" i="17"/>
  <c r="AC186" i="17"/>
  <c r="AC134" i="17"/>
  <c r="AC34" i="17"/>
  <c r="AC154" i="17"/>
  <c r="AC83" i="17"/>
  <c r="AC88" i="17"/>
  <c r="AC100" i="17"/>
  <c r="AC136" i="17"/>
  <c r="AC108" i="17"/>
  <c r="AC30" i="17"/>
  <c r="AC31" i="17"/>
  <c r="AC173" i="17"/>
  <c r="AC57" i="17"/>
  <c r="AC164" i="17"/>
  <c r="AC111" i="17"/>
  <c r="AC171" i="17"/>
  <c r="AC125" i="17"/>
  <c r="AC196" i="17"/>
  <c r="AC106" i="17"/>
  <c r="AC167" i="17"/>
  <c r="AC49" i="17"/>
  <c r="AC188" i="17"/>
  <c r="AC26" i="17"/>
  <c r="AC86" i="17"/>
  <c r="AC135" i="17"/>
  <c r="AC54" i="17"/>
  <c r="AC40" i="17"/>
  <c r="AC165" i="17"/>
  <c r="AC197" i="17"/>
  <c r="AC68" i="17"/>
  <c r="AC121" i="17"/>
  <c r="AC200" i="17"/>
  <c r="AC105" i="17"/>
  <c r="AC178" i="17"/>
  <c r="AC103" i="17"/>
  <c r="AC158" i="17"/>
  <c r="AC129" i="17"/>
  <c r="AC161" i="17"/>
  <c r="AC155" i="17"/>
  <c r="AC113" i="17"/>
  <c r="AC168" i="17"/>
  <c r="AC73" i="17"/>
  <c r="AC123" i="17"/>
  <c r="AC65" i="17"/>
  <c r="AC138" i="17"/>
  <c r="AC114" i="17"/>
  <c r="AC190" i="17"/>
  <c r="AE24" i="17"/>
  <c r="AE190" i="17"/>
  <c r="AE133" i="17"/>
  <c r="AE164" i="17"/>
  <c r="AE111" i="17"/>
  <c r="AE188" i="17"/>
  <c r="AE135" i="17"/>
  <c r="AE93" i="17"/>
  <c r="AE94" i="17"/>
  <c r="AE179" i="17"/>
  <c r="AE175" i="17"/>
  <c r="AE114" i="17"/>
  <c r="AE196" i="17"/>
  <c r="AE170" i="17"/>
  <c r="AE97" i="17"/>
  <c r="AE202" i="17"/>
  <c r="AE126" i="17"/>
  <c r="AE63" i="17"/>
  <c r="AE29" i="17"/>
  <c r="AE39" i="17"/>
  <c r="AE155" i="17"/>
  <c r="AE168" i="17"/>
  <c r="AE147" i="17"/>
  <c r="AE55" i="17"/>
  <c r="AE180" i="17"/>
  <c r="AE58" i="17"/>
  <c r="AE151" i="17"/>
  <c r="AE41" i="17"/>
  <c r="AE60" i="17"/>
  <c r="AE101" i="17"/>
  <c r="AE145" i="17"/>
  <c r="AE66" i="17"/>
  <c r="AE125" i="17"/>
  <c r="AE153" i="17"/>
  <c r="AE61" i="17"/>
  <c r="AE181" i="17"/>
  <c r="AE115" i="17"/>
  <c r="AE194" i="17"/>
  <c r="AE28" i="17"/>
  <c r="AE123" i="17"/>
  <c r="AE193" i="17"/>
  <c r="AE187" i="17"/>
  <c r="AE77" i="17"/>
  <c r="AE36" i="17"/>
  <c r="AE122" i="17"/>
  <c r="AE27" i="17"/>
  <c r="AE131" i="17"/>
  <c r="AE38" i="17"/>
  <c r="AE90" i="17"/>
  <c r="AE62" i="17"/>
  <c r="AE129" i="17"/>
  <c r="AE149" i="17"/>
  <c r="AE67" i="17"/>
  <c r="AE144" i="17"/>
  <c r="AE162" i="17"/>
  <c r="AE109" i="17"/>
  <c r="AE45" i="17"/>
  <c r="AE183" i="17"/>
  <c r="AE137" i="17"/>
  <c r="AE75" i="17"/>
  <c r="AE87" i="17"/>
  <c r="AE127" i="17"/>
  <c r="AE91" i="17"/>
  <c r="AE176" i="17"/>
  <c r="AE119" i="17"/>
  <c r="AE152" i="17"/>
  <c r="AE204" i="17"/>
  <c r="AE161" i="17"/>
  <c r="AE25" i="17"/>
  <c r="AE203" i="17"/>
  <c r="AE139" i="17"/>
  <c r="AE76" i="17"/>
  <c r="AE112" i="17"/>
  <c r="AE182" i="17"/>
  <c r="AE56" i="17"/>
  <c r="AE171" i="17"/>
  <c r="AE138" i="17"/>
  <c r="AE116" i="17"/>
  <c r="AE64" i="17"/>
  <c r="AE42" i="17"/>
  <c r="AE201" i="17"/>
  <c r="AE81" i="17"/>
  <c r="AE43" i="17"/>
  <c r="AE51" i="17"/>
  <c r="AE72" i="17"/>
  <c r="AE98" i="17"/>
  <c r="AE118" i="17"/>
  <c r="AE71" i="17"/>
  <c r="AE163" i="17"/>
  <c r="AE146" i="17"/>
  <c r="AE102" i="17"/>
  <c r="AE156" i="17"/>
  <c r="AE48" i="17"/>
  <c r="AE189" i="17"/>
  <c r="AE82" i="17"/>
  <c r="AE185" i="17"/>
  <c r="AE84" i="17"/>
  <c r="AE117" i="17"/>
  <c r="AE70" i="17"/>
  <c r="AE110" i="17"/>
  <c r="AE195" i="17"/>
  <c r="AE134" i="17"/>
  <c r="AE141" i="17"/>
  <c r="AE192" i="17"/>
  <c r="AE104" i="17"/>
  <c r="AE44" i="17"/>
  <c r="AE79" i="17"/>
  <c r="AE96" i="17"/>
  <c r="AE169" i="17"/>
  <c r="AE198" i="17"/>
  <c r="AE177" i="17"/>
  <c r="AE89" i="17"/>
  <c r="AE165" i="17"/>
  <c r="AE191" i="17"/>
  <c r="AE50" i="17"/>
  <c r="AE34" i="17"/>
  <c r="AE78" i="17"/>
  <c r="AE33" i="17"/>
  <c r="AE80" i="17"/>
  <c r="AE99" i="17"/>
  <c r="AE167" i="17"/>
  <c r="AE92" i="17"/>
  <c r="AE172" i="17"/>
  <c r="AE26" i="17"/>
  <c r="AE199" i="17"/>
  <c r="AE160" i="17"/>
  <c r="AE186" i="17"/>
  <c r="AE143" i="17"/>
  <c r="AE35" i="17"/>
  <c r="AE130" i="17"/>
  <c r="AE166" i="17"/>
  <c r="AE154" i="17"/>
  <c r="AE148" i="17"/>
  <c r="AE30" i="17"/>
  <c r="AE107" i="17"/>
  <c r="AE140" i="17"/>
  <c r="AE113" i="17"/>
  <c r="AE68" i="17"/>
  <c r="AE157" i="17"/>
  <c r="AE121" i="17"/>
  <c r="AE200" i="17"/>
  <c r="AE120" i="17"/>
  <c r="AE83" i="17"/>
  <c r="AE184" i="17"/>
  <c r="AE95" i="17"/>
  <c r="AE88" i="17"/>
  <c r="AE49" i="17"/>
  <c r="AE86" i="17"/>
  <c r="AE54" i="17"/>
  <c r="AE150" i="17"/>
  <c r="AE85" i="17"/>
  <c r="AE73" i="17"/>
  <c r="AE52" i="17"/>
  <c r="AE57" i="17"/>
  <c r="AE46" i="17"/>
  <c r="AE205" i="17"/>
  <c r="AE178" i="17"/>
  <c r="AE103" i="17"/>
  <c r="AE31" i="17"/>
  <c r="AE158" i="17"/>
  <c r="AE142" i="17"/>
  <c r="AE47" i="17"/>
  <c r="AE173" i="17"/>
  <c r="AE59" i="17"/>
  <c r="AE174" i="17"/>
  <c r="AE74" i="17"/>
  <c r="AE100" i="17"/>
  <c r="AE136" i="17"/>
  <c r="AE105" i="17"/>
  <c r="AE124" i="17"/>
  <c r="AE108" i="17"/>
  <c r="AE37" i="17"/>
  <c r="AE32" i="17"/>
  <c r="AE69" i="17"/>
  <c r="AE40" i="17"/>
  <c r="AE132" i="17"/>
  <c r="AE53" i="17"/>
  <c r="AE159" i="17"/>
  <c r="AE106" i="17"/>
  <c r="AE65" i="17"/>
  <c r="AE128" i="17"/>
  <c r="AE197" i="17"/>
  <c r="AD24" i="17"/>
  <c r="AD62" i="17"/>
  <c r="AD128" i="17"/>
  <c r="AD146" i="17"/>
  <c r="AD129" i="17"/>
  <c r="AD184" i="17"/>
  <c r="AD155" i="17"/>
  <c r="AD168" i="17"/>
  <c r="AD181" i="17"/>
  <c r="AD28" i="17"/>
  <c r="AD180" i="17"/>
  <c r="AD190" i="17"/>
  <c r="AD133" i="17"/>
  <c r="AD105" i="17"/>
  <c r="AD149" i="17"/>
  <c r="AD193" i="17"/>
  <c r="AD33" i="17"/>
  <c r="AD75" i="17"/>
  <c r="AD115" i="17"/>
  <c r="AD41" i="17"/>
  <c r="AD175" i="17"/>
  <c r="AD176" i="17"/>
  <c r="AD196" i="17"/>
  <c r="AD77" i="17"/>
  <c r="AD67" i="17"/>
  <c r="AD144" i="17"/>
  <c r="AD164" i="17"/>
  <c r="AD36" i="17"/>
  <c r="AD111" i="17"/>
  <c r="AD126" i="17"/>
  <c r="AD29" i="17"/>
  <c r="AD27" i="17"/>
  <c r="AD127" i="17"/>
  <c r="AD119" i="17"/>
  <c r="AD151" i="17"/>
  <c r="AD114" i="17"/>
  <c r="AD25" i="17"/>
  <c r="AD60" i="17"/>
  <c r="AD48" i="17"/>
  <c r="AD203" i="17"/>
  <c r="AD170" i="17"/>
  <c r="AD163" i="17"/>
  <c r="AD162" i="17"/>
  <c r="AD101" i="17"/>
  <c r="AD43" i="17"/>
  <c r="AD39" i="17"/>
  <c r="AD76" i="17"/>
  <c r="AD93" i="17"/>
  <c r="AD153" i="17"/>
  <c r="AD179" i="17"/>
  <c r="AD55" i="17"/>
  <c r="AD91" i="17"/>
  <c r="AD204" i="17"/>
  <c r="AD65" i="17"/>
  <c r="AD58" i="17"/>
  <c r="AD86" i="17"/>
  <c r="AD187" i="17"/>
  <c r="AD156" i="17"/>
  <c r="AD145" i="17"/>
  <c r="AD70" i="17"/>
  <c r="AD202" i="17"/>
  <c r="AD112" i="17"/>
  <c r="AD141" i="17"/>
  <c r="AD131" i="17"/>
  <c r="AD78" i="17"/>
  <c r="AD96" i="17"/>
  <c r="AD152" i="17"/>
  <c r="AD37" i="17"/>
  <c r="AD121" i="17"/>
  <c r="AD61" i="17"/>
  <c r="AD42" i="17"/>
  <c r="AD185" i="17"/>
  <c r="AD109" i="17"/>
  <c r="AD45" i="17"/>
  <c r="AD66" i="17"/>
  <c r="AD97" i="17"/>
  <c r="AD89" i="17"/>
  <c r="AD122" i="17"/>
  <c r="AD72" i="17"/>
  <c r="AD147" i="17"/>
  <c r="AD169" i="17"/>
  <c r="AD118" i="17"/>
  <c r="AD56" i="17"/>
  <c r="AD83" i="17"/>
  <c r="AD188" i="17"/>
  <c r="AD54" i="17"/>
  <c r="AD194" i="17"/>
  <c r="AD178" i="17"/>
  <c r="AD94" i="17"/>
  <c r="AD82" i="17"/>
  <c r="AD177" i="17"/>
  <c r="AD117" i="17"/>
  <c r="AD139" i="17"/>
  <c r="AD172" i="17"/>
  <c r="AD195" i="17"/>
  <c r="AD183" i="17"/>
  <c r="AD137" i="17"/>
  <c r="AD35" i="17"/>
  <c r="AD34" i="17"/>
  <c r="AD87" i="17"/>
  <c r="AD104" i="17"/>
  <c r="AD38" i="17"/>
  <c r="AD44" i="17"/>
  <c r="AD64" i="17"/>
  <c r="AD198" i="17"/>
  <c r="AD160" i="17"/>
  <c r="AD143" i="17"/>
  <c r="AD50" i="17"/>
  <c r="AD51" i="17"/>
  <c r="AD148" i="17"/>
  <c r="AD71" i="17"/>
  <c r="AD154" i="17"/>
  <c r="AD150" i="17"/>
  <c r="AD132" i="17"/>
  <c r="AD102" i="17"/>
  <c r="AD84" i="17"/>
  <c r="AD107" i="17"/>
  <c r="AD81" i="17"/>
  <c r="AD140" i="17"/>
  <c r="AD186" i="17"/>
  <c r="AD85" i="17"/>
  <c r="AD166" i="17"/>
  <c r="AD157" i="17"/>
  <c r="AD79" i="17"/>
  <c r="AD74" i="17"/>
  <c r="AD189" i="17"/>
  <c r="AD201" i="17"/>
  <c r="AD30" i="17"/>
  <c r="AD134" i="17"/>
  <c r="AD191" i="17"/>
  <c r="AD68" i="17"/>
  <c r="AD98" i="17"/>
  <c r="AD182" i="17"/>
  <c r="AD200" i="17"/>
  <c r="AD120" i="17"/>
  <c r="AD53" i="17"/>
  <c r="AD90" i="17"/>
  <c r="AD116" i="17"/>
  <c r="AD63" i="17"/>
  <c r="AD123" i="17"/>
  <c r="AD136" i="17"/>
  <c r="AD95" i="17"/>
  <c r="AD108" i="17"/>
  <c r="AD167" i="17"/>
  <c r="AD31" i="17"/>
  <c r="AD49" i="17"/>
  <c r="AD92" i="17"/>
  <c r="AD26" i="17"/>
  <c r="AD40" i="17"/>
  <c r="AD192" i="17"/>
  <c r="AD171" i="17"/>
  <c r="AD159" i="17"/>
  <c r="AD46" i="17"/>
  <c r="AD99" i="17"/>
  <c r="AD205" i="17"/>
  <c r="AD103" i="17"/>
  <c r="AD158" i="17"/>
  <c r="AD142" i="17"/>
  <c r="AD110" i="17"/>
  <c r="AD47" i="17"/>
  <c r="AD165" i="17"/>
  <c r="AD113" i="17"/>
  <c r="AD130" i="17"/>
  <c r="AD69" i="17"/>
  <c r="AD80" i="17"/>
  <c r="AD100" i="17"/>
  <c r="AD124" i="17"/>
  <c r="AD88" i="17"/>
  <c r="AD32" i="17"/>
  <c r="AD161" i="17"/>
  <c r="AD199" i="17"/>
  <c r="AD138" i="17"/>
  <c r="AD106" i="17"/>
  <c r="AD135" i="17"/>
  <c r="AD59" i="17"/>
  <c r="AD57" i="17"/>
  <c r="AD197" i="17"/>
  <c r="AD52" i="17"/>
  <c r="AD174" i="17"/>
  <c r="AD125" i="17"/>
  <c r="AD73" i="17"/>
  <c r="AD173" i="17"/>
  <c r="AA24" i="17"/>
  <c r="AA163" i="17"/>
  <c r="AA125" i="17"/>
  <c r="AA59" i="17"/>
  <c r="AA123" i="17"/>
  <c r="AA91" i="17"/>
  <c r="AA58" i="17"/>
  <c r="AA116" i="17"/>
  <c r="AA119" i="17"/>
  <c r="AA77" i="17"/>
  <c r="AA144" i="17"/>
  <c r="AA101" i="17"/>
  <c r="AA45" i="17"/>
  <c r="AA27" i="17"/>
  <c r="AA181" i="17"/>
  <c r="AA179" i="17"/>
  <c r="AA188" i="17"/>
  <c r="AA187" i="17"/>
  <c r="AA133" i="17"/>
  <c r="AA62" i="17"/>
  <c r="AA128" i="17"/>
  <c r="AA146" i="17"/>
  <c r="AA97" i="17"/>
  <c r="AA202" i="17"/>
  <c r="AA75" i="17"/>
  <c r="AA93" i="17"/>
  <c r="AA147" i="17"/>
  <c r="AA55" i="17"/>
  <c r="AA196" i="17"/>
  <c r="AA148" i="17"/>
  <c r="AF148" i="17" s="1"/>
  <c r="AA124" i="17"/>
  <c r="AA185" i="17"/>
  <c r="AA139" i="17"/>
  <c r="AA145" i="17"/>
  <c r="AA33" i="17"/>
  <c r="AA70" i="17"/>
  <c r="AA184" i="17"/>
  <c r="AA112" i="17"/>
  <c r="AA104" i="17"/>
  <c r="AA132" i="17"/>
  <c r="AA115" i="17"/>
  <c r="AA175" i="17"/>
  <c r="AA60" i="17"/>
  <c r="AA203" i="17"/>
  <c r="AA170" i="17"/>
  <c r="AA117" i="17"/>
  <c r="AA66" i="17"/>
  <c r="AA89" i="17"/>
  <c r="AA122" i="17"/>
  <c r="AA43" i="17"/>
  <c r="AA29" i="17"/>
  <c r="AA39" i="17"/>
  <c r="AA72" i="17"/>
  <c r="AA118" i="17"/>
  <c r="AA71" i="17"/>
  <c r="AA96" i="17"/>
  <c r="AA61" i="17"/>
  <c r="AA156" i="17"/>
  <c r="AA67" i="17"/>
  <c r="AA36" i="17"/>
  <c r="AA177" i="17"/>
  <c r="AA191" i="17"/>
  <c r="AA51" i="17"/>
  <c r="AA166" i="17"/>
  <c r="AA87" i="17"/>
  <c r="AA38" i="17"/>
  <c r="AA127" i="17"/>
  <c r="AA176" i="17"/>
  <c r="AA152" i="17"/>
  <c r="AA136" i="17"/>
  <c r="AA135" i="17"/>
  <c r="AA25" i="17"/>
  <c r="AA48" i="17"/>
  <c r="AA162" i="17"/>
  <c r="AA84" i="17"/>
  <c r="AA109" i="17"/>
  <c r="AA143" i="17"/>
  <c r="AA76" i="17"/>
  <c r="AA50" i="17"/>
  <c r="AA131" i="17"/>
  <c r="AA53" i="17"/>
  <c r="AA159" i="17"/>
  <c r="AA99" i="17"/>
  <c r="AA30" i="17"/>
  <c r="AA172" i="17"/>
  <c r="AA81" i="17"/>
  <c r="AA140" i="17"/>
  <c r="AA186" i="17"/>
  <c r="AA137" i="17"/>
  <c r="AA34" i="17"/>
  <c r="AA182" i="17"/>
  <c r="AA78" i="17"/>
  <c r="AA169" i="17"/>
  <c r="AA56" i="17"/>
  <c r="AA120" i="17"/>
  <c r="AA204" i="17"/>
  <c r="AA190" i="17"/>
  <c r="AA111" i="17"/>
  <c r="AA126" i="17"/>
  <c r="AA80" i="17"/>
  <c r="AA189" i="17"/>
  <c r="AA82" i="17"/>
  <c r="AA92" i="17"/>
  <c r="AA195" i="17"/>
  <c r="AA160" i="17"/>
  <c r="AA183" i="17"/>
  <c r="AA134" i="17"/>
  <c r="AA35" i="17"/>
  <c r="AA141" i="17"/>
  <c r="AA88" i="17"/>
  <c r="AA64" i="17"/>
  <c r="AA42" i="17"/>
  <c r="AA198" i="17"/>
  <c r="AA49" i="17"/>
  <c r="AA142" i="17"/>
  <c r="AA110" i="17"/>
  <c r="AA40" i="17"/>
  <c r="AA165" i="17"/>
  <c r="AA113" i="17"/>
  <c r="AA192" i="17"/>
  <c r="AA79" i="17"/>
  <c r="AA83" i="17"/>
  <c r="AA154" i="17"/>
  <c r="AA100" i="17"/>
  <c r="AA155" i="17"/>
  <c r="AA164" i="17"/>
  <c r="AA32" i="17"/>
  <c r="AA168" i="17"/>
  <c r="AA46" i="17"/>
  <c r="AA201" i="17"/>
  <c r="AA106" i="17"/>
  <c r="AA103" i="17"/>
  <c r="AA54" i="17"/>
  <c r="AA57" i="17"/>
  <c r="AA130" i="17"/>
  <c r="AA85" i="17"/>
  <c r="AA98" i="17"/>
  <c r="AA174" i="17"/>
  <c r="AA138" i="17"/>
  <c r="AA158" i="17"/>
  <c r="AA63" i="17"/>
  <c r="AA194" i="17"/>
  <c r="AF194" i="17" s="1"/>
  <c r="AA151" i="17"/>
  <c r="AA102" i="17"/>
  <c r="AA167" i="17"/>
  <c r="AA178" i="17"/>
  <c r="AA107" i="17"/>
  <c r="AA26" i="17"/>
  <c r="AA69" i="17"/>
  <c r="AA199" i="17"/>
  <c r="AA197" i="17"/>
  <c r="AA68" i="17"/>
  <c r="AA121" i="17"/>
  <c r="AA200" i="17"/>
  <c r="AA44" i="17"/>
  <c r="AA65" i="17"/>
  <c r="AA90" i="17"/>
  <c r="AA28" i="17"/>
  <c r="AA105" i="17"/>
  <c r="AA129" i="17"/>
  <c r="AA74" i="17"/>
  <c r="AA108" i="17"/>
  <c r="AA37" i="17"/>
  <c r="AA150" i="17"/>
  <c r="AA73" i="17"/>
  <c r="AA157" i="17"/>
  <c r="AA52" i="17"/>
  <c r="AA161" i="17"/>
  <c r="AA173" i="17"/>
  <c r="AA153" i="17"/>
  <c r="AA95" i="17"/>
  <c r="AA205" i="17"/>
  <c r="AA149" i="17"/>
  <c r="AA31" i="17"/>
  <c r="AF31" i="17" s="1"/>
  <c r="AA193" i="17"/>
  <c r="AA47" i="17"/>
  <c r="AA94" i="17"/>
  <c r="AA41" i="17"/>
  <c r="AA180" i="17"/>
  <c r="AA171" i="17"/>
  <c r="AA86" i="17"/>
  <c r="AA114" i="17"/>
  <c r="AB24" i="17"/>
  <c r="AB74" i="17"/>
  <c r="AB77" i="17"/>
  <c r="AB105" i="17"/>
  <c r="AB124" i="17"/>
  <c r="AB170" i="17"/>
  <c r="AB101" i="17"/>
  <c r="AB33" i="17"/>
  <c r="AB161" i="17"/>
  <c r="AB126" i="17"/>
  <c r="AB153" i="17"/>
  <c r="AB41" i="17"/>
  <c r="AB187" i="17"/>
  <c r="AB203" i="17"/>
  <c r="AB163" i="17"/>
  <c r="AB164" i="17"/>
  <c r="AB36" i="17"/>
  <c r="AB128" i="17"/>
  <c r="AB111" i="17"/>
  <c r="AB145" i="17"/>
  <c r="AB146" i="17"/>
  <c r="AB129" i="17"/>
  <c r="AB184" i="17"/>
  <c r="AB125" i="17"/>
  <c r="AB61" i="17"/>
  <c r="AB194" i="17"/>
  <c r="AB127" i="17"/>
  <c r="AB119" i="17"/>
  <c r="AB162" i="17"/>
  <c r="AB45" i="17"/>
  <c r="AB39" i="17"/>
  <c r="AB76" i="17"/>
  <c r="AB72" i="17"/>
  <c r="AB112" i="17"/>
  <c r="AB179" i="17"/>
  <c r="AB38" i="17"/>
  <c r="AB91" i="17"/>
  <c r="AB175" i="17"/>
  <c r="AB58" i="17"/>
  <c r="AB118" i="17"/>
  <c r="AB176" i="17"/>
  <c r="AB71" i="17"/>
  <c r="AB159" i="17"/>
  <c r="AB135" i="17"/>
  <c r="AB67" i="17"/>
  <c r="AB109" i="17"/>
  <c r="AB66" i="17"/>
  <c r="AB97" i="17"/>
  <c r="AB202" i="17"/>
  <c r="AB29" i="17"/>
  <c r="AB137" i="17"/>
  <c r="AB51" i="17"/>
  <c r="AB181" i="17"/>
  <c r="AB115" i="17"/>
  <c r="AB147" i="17"/>
  <c r="AB96" i="17"/>
  <c r="AB151" i="17"/>
  <c r="AB100" i="17"/>
  <c r="AB155" i="17"/>
  <c r="AB48" i="17"/>
  <c r="AB82" i="17"/>
  <c r="AB93" i="17"/>
  <c r="AB50" i="17"/>
  <c r="AB169" i="17"/>
  <c r="AB98" i="17"/>
  <c r="AB205" i="17"/>
  <c r="AB193" i="17"/>
  <c r="AB196" i="17"/>
  <c r="AB144" i="17"/>
  <c r="AB198" i="17"/>
  <c r="AB117" i="17"/>
  <c r="AB172" i="17"/>
  <c r="AB81" i="17"/>
  <c r="AB70" i="17"/>
  <c r="AB195" i="17"/>
  <c r="AB43" i="17"/>
  <c r="AB143" i="17"/>
  <c r="AB183" i="17"/>
  <c r="AB75" i="17"/>
  <c r="AB131" i="17"/>
  <c r="AB104" i="17"/>
  <c r="AB200" i="17"/>
  <c r="AB171" i="17"/>
  <c r="AB60" i="17"/>
  <c r="AB156" i="17"/>
  <c r="AB185" i="17"/>
  <c r="AB140" i="17"/>
  <c r="AB186" i="17"/>
  <c r="AB166" i="17"/>
  <c r="AB141" i="17"/>
  <c r="AB182" i="17"/>
  <c r="AB78" i="17"/>
  <c r="AB79" i="17"/>
  <c r="AB56" i="17"/>
  <c r="AB149" i="17"/>
  <c r="AB59" i="17"/>
  <c r="AB55" i="17"/>
  <c r="AB25" i="17"/>
  <c r="AB42" i="17"/>
  <c r="AB177" i="17"/>
  <c r="AB139" i="17"/>
  <c r="AB92" i="17"/>
  <c r="AB89" i="17"/>
  <c r="AB122" i="17"/>
  <c r="AB191" i="17"/>
  <c r="AB85" i="17"/>
  <c r="AB87" i="17"/>
  <c r="AB120" i="17"/>
  <c r="AB152" i="17"/>
  <c r="AB83" i="17"/>
  <c r="AB197" i="17"/>
  <c r="AB64" i="17"/>
  <c r="AB46" i="17"/>
  <c r="AB201" i="17"/>
  <c r="AB167" i="17"/>
  <c r="AB30" i="17"/>
  <c r="AB49" i="17"/>
  <c r="AB114" i="17"/>
  <c r="AB27" i="17"/>
  <c r="AB28" i="17"/>
  <c r="AB102" i="17"/>
  <c r="AB108" i="17"/>
  <c r="AB84" i="17"/>
  <c r="AB31" i="17"/>
  <c r="AB107" i="17"/>
  <c r="AB47" i="17"/>
  <c r="AB34" i="17"/>
  <c r="AB148" i="17"/>
  <c r="AB204" i="17"/>
  <c r="AB53" i="17"/>
  <c r="AB123" i="17"/>
  <c r="AB133" i="17"/>
  <c r="AB99" i="17"/>
  <c r="AB189" i="17"/>
  <c r="AB158" i="17"/>
  <c r="AB142" i="17"/>
  <c r="AB110" i="17"/>
  <c r="AB199" i="17"/>
  <c r="AB165" i="17"/>
  <c r="AB35" i="17"/>
  <c r="AB73" i="17"/>
  <c r="AB44" i="17"/>
  <c r="AB90" i="17"/>
  <c r="AB168" i="17"/>
  <c r="AB180" i="17"/>
  <c r="AB62" i="17"/>
  <c r="AB80" i="17"/>
  <c r="AB106" i="17"/>
  <c r="AB32" i="17"/>
  <c r="AB160" i="17"/>
  <c r="AB40" i="17"/>
  <c r="AB134" i="17"/>
  <c r="AB157" i="17"/>
  <c r="AB192" i="17"/>
  <c r="AB174" i="17"/>
  <c r="AB138" i="17"/>
  <c r="AB154" i="17"/>
  <c r="AB52" i="17"/>
  <c r="AB136" i="17"/>
  <c r="AB95" i="17"/>
  <c r="AB69" i="17"/>
  <c r="AB57" i="17"/>
  <c r="AB113" i="17"/>
  <c r="AB130" i="17"/>
  <c r="AB94" i="17"/>
  <c r="AB132" i="17"/>
  <c r="AB178" i="17"/>
  <c r="AB37" i="17"/>
  <c r="AB65" i="17"/>
  <c r="AB190" i="17"/>
  <c r="AB88" i="17"/>
  <c r="AB188" i="17"/>
  <c r="AB26" i="17"/>
  <c r="AB86" i="17"/>
  <c r="AB63" i="17"/>
  <c r="AB173" i="17"/>
  <c r="AB54" i="17"/>
  <c r="AB150" i="17"/>
  <c r="AB68" i="17"/>
  <c r="AB121" i="17"/>
  <c r="AB116" i="17"/>
  <c r="AB103" i="17"/>
  <c r="U7" i="15" a="1"/>
  <c r="U7" i="15" s="1"/>
  <c r="V7" i="15" s="1"/>
  <c r="X7" i="15" s="1"/>
  <c r="U8" i="4" a="1"/>
  <c r="U8" i="4" s="1"/>
  <c r="V8" i="4" s="1"/>
  <c r="W8" i="4" s="1"/>
  <c r="X8" i="4" s="1"/>
  <c r="U6" i="13" a="1"/>
  <c r="U6" i="13" s="1"/>
  <c r="V6" i="13" s="1"/>
  <c r="U8" i="7" a="1"/>
  <c r="U8" i="7" s="1"/>
  <c r="V8" i="7" s="1"/>
  <c r="X8" i="7" s="1"/>
  <c r="U7" i="12" a="1"/>
  <c r="U7" i="12" s="1"/>
  <c r="V7" i="12" s="1"/>
  <c r="X7" i="12" s="1"/>
  <c r="U9" i="11" a="1"/>
  <c r="U9" i="11" s="1"/>
  <c r="V9" i="11" s="1"/>
  <c r="X9" i="11" s="1"/>
  <c r="U7" i="10" a="1"/>
  <c r="U7" i="10" s="1"/>
  <c r="V7" i="10" s="1"/>
  <c r="X7" i="10" s="1"/>
  <c r="U9" i="15" a="1"/>
  <c r="U9" i="15" s="1"/>
  <c r="V9" i="15" s="1"/>
  <c r="X9" i="15" s="1"/>
  <c r="U6" i="10" a="1"/>
  <c r="U6" i="10" s="1"/>
  <c r="V6" i="10" s="1"/>
  <c r="U7" i="4" a="1"/>
  <c r="U7" i="4" s="1"/>
  <c r="V7" i="4" s="1"/>
  <c r="W7" i="4" s="1"/>
  <c r="X7" i="4" s="1"/>
  <c r="U6" i="14" a="1"/>
  <c r="U6" i="14" s="1"/>
  <c r="V6" i="14" s="1"/>
  <c r="U6" i="11" a="1"/>
  <c r="U6" i="11" s="1"/>
  <c r="V6" i="11" s="1"/>
  <c r="U7" i="7" a="1"/>
  <c r="U7" i="7" s="1"/>
  <c r="V7" i="7" s="1"/>
  <c r="X7" i="7" s="1"/>
  <c r="U6" i="8" a="1"/>
  <c r="U6" i="8" s="1"/>
  <c r="V6" i="8" s="1"/>
  <c r="U6" i="7" a="1"/>
  <c r="U6" i="7" s="1"/>
  <c r="V6" i="7" s="1"/>
  <c r="U7" i="8" a="1"/>
  <c r="U7" i="8" s="1"/>
  <c r="V7" i="8" s="1"/>
  <c r="X7" i="8" s="1"/>
  <c r="U9" i="14" a="1"/>
  <c r="U9" i="14" s="1"/>
  <c r="V9" i="14" s="1"/>
  <c r="X9" i="14" s="1"/>
  <c r="U7" i="11" a="1"/>
  <c r="U7" i="11" s="1"/>
  <c r="V7" i="11" s="1"/>
  <c r="X7" i="11" s="1"/>
  <c r="U6" i="12" a="1"/>
  <c r="U6" i="12" s="1"/>
  <c r="V6" i="12" s="1"/>
  <c r="U7" i="9" a="1"/>
  <c r="U7" i="9" s="1"/>
  <c r="V7" i="9" s="1"/>
  <c r="U6" i="15" a="1"/>
  <c r="U6" i="15" s="1"/>
  <c r="V6" i="15" s="1"/>
  <c r="U6" i="9" a="1"/>
  <c r="U6" i="9" s="1"/>
  <c r="V6" i="9" s="1"/>
  <c r="U8" i="8" a="1"/>
  <c r="U8" i="8" s="1"/>
  <c r="V8" i="8" s="1"/>
  <c r="X8" i="8" s="1"/>
  <c r="U9" i="13" a="1"/>
  <c r="U9" i="13" s="1"/>
  <c r="V9" i="13" s="1"/>
  <c r="X9" i="13" s="1"/>
  <c r="U6" i="4" a="1"/>
  <c r="U6" i="4" s="1"/>
  <c r="V6" i="4" s="1"/>
  <c r="U7" i="13" a="1"/>
  <c r="U7" i="13" s="1"/>
  <c r="V7" i="13" s="1"/>
  <c r="X7" i="13" s="1"/>
  <c r="U9" i="12" a="1"/>
  <c r="U9" i="12" s="1"/>
  <c r="V9" i="12" s="1"/>
  <c r="X9" i="12" s="1"/>
  <c r="U7" i="14" a="1"/>
  <c r="U7" i="14" s="1"/>
  <c r="V7" i="14" s="1"/>
  <c r="X7" i="14" s="1"/>
  <c r="U8" i="9" a="1"/>
  <c r="U8" i="9" s="1"/>
  <c r="V8" i="9" s="1"/>
  <c r="U9" i="10" a="1"/>
  <c r="U9" i="10" s="1"/>
  <c r="V9" i="10" s="1"/>
  <c r="X9" i="10" s="1"/>
  <c r="U7" i="3" a="1"/>
  <c r="U7" i="3" s="1"/>
  <c r="V7" i="3" s="1"/>
  <c r="U8" i="3" a="1"/>
  <c r="U8" i="3" s="1"/>
  <c r="V8" i="3" s="1"/>
  <c r="U6" i="3" a="1"/>
  <c r="U6" i="3" s="1"/>
  <c r="V6" i="3" s="1"/>
  <c r="V206" i="3" s="1"/>
  <c r="N15" i="2"/>
  <c r="X12" i="2" s="1"/>
  <c r="X10" i="17"/>
  <c r="Z10" i="17" s="1"/>
  <c r="AD10" i="17" s="1"/>
  <c r="X8" i="17"/>
  <c r="X7" i="17"/>
  <c r="X9" i="17"/>
  <c r="Y8" i="2"/>
  <c r="X10" i="2" s="1"/>
  <c r="S206" i="17"/>
  <c r="AD6" i="17"/>
  <c r="AE15" i="17"/>
  <c r="AE20" i="17"/>
  <c r="AE17" i="17"/>
  <c r="AE12" i="17"/>
  <c r="AE18" i="17"/>
  <c r="AE16" i="17"/>
  <c r="AE13" i="17"/>
  <c r="AE19" i="17"/>
  <c r="AE21" i="17"/>
  <c r="AE14" i="17"/>
  <c r="AE22" i="17"/>
  <c r="AE23" i="17"/>
  <c r="AE6" i="17"/>
  <c r="AB6" i="17"/>
  <c r="AA6" i="17"/>
  <c r="AB15" i="17"/>
  <c r="AB17" i="17"/>
  <c r="AB18" i="17"/>
  <c r="AB13" i="17"/>
  <c r="AB21" i="17"/>
  <c r="AB22" i="17"/>
  <c r="AB20" i="17"/>
  <c r="AB14" i="17"/>
  <c r="AB12" i="17"/>
  <c r="AB16" i="17"/>
  <c r="AB19" i="17"/>
  <c r="AB23" i="17"/>
  <c r="AC6" i="17"/>
  <c r="AA15" i="17"/>
  <c r="AA17" i="17"/>
  <c r="AA12" i="17"/>
  <c r="AA13" i="17"/>
  <c r="AA22" i="17"/>
  <c r="AA19" i="17"/>
  <c r="AA21" i="17"/>
  <c r="AA16" i="17"/>
  <c r="AA20" i="17"/>
  <c r="AA14" i="17"/>
  <c r="AA18" i="17"/>
  <c r="AA23" i="17"/>
  <c r="AC15" i="17"/>
  <c r="AC20" i="17"/>
  <c r="AC17" i="17"/>
  <c r="AC13" i="17"/>
  <c r="AC18" i="17"/>
  <c r="AC21" i="17"/>
  <c r="AC22" i="17"/>
  <c r="AC12" i="17"/>
  <c r="AC14" i="17"/>
  <c r="AC16" i="17"/>
  <c r="AC19" i="17"/>
  <c r="AC23" i="17"/>
  <c r="AD17" i="17"/>
  <c r="AD20" i="17"/>
  <c r="AD18" i="17"/>
  <c r="AD19" i="17"/>
  <c r="AD15" i="17"/>
  <c r="AD16" i="17"/>
  <c r="AD22" i="17"/>
  <c r="AD12" i="17"/>
  <c r="AD21" i="17"/>
  <c r="AD14" i="17"/>
  <c r="AD13" i="17"/>
  <c r="AD23" i="17"/>
  <c r="H15" i="2"/>
  <c r="G15" i="2"/>
  <c r="V11" i="17"/>
  <c r="L7" i="2"/>
  <c r="P7" i="2" s="1" a="1"/>
  <c r="P7" i="2" s="1"/>
  <c r="Q7" i="2" s="1"/>
  <c r="L3" i="2"/>
  <c r="L9" i="2"/>
  <c r="P9" i="2" s="1" a="1"/>
  <c r="P9" i="2" s="1"/>
  <c r="Q9" i="2" s="1"/>
  <c r="L12" i="2"/>
  <c r="P12" i="2" s="1" a="1"/>
  <c r="P12" i="2" s="1"/>
  <c r="Q12" i="2" s="1"/>
  <c r="L14" i="2"/>
  <c r="L8" i="2"/>
  <c r="P8" i="2" s="1" a="1"/>
  <c r="P8" i="2" s="1"/>
  <c r="Q8" i="2" s="1"/>
  <c r="L13" i="2"/>
  <c r="P13" i="2" s="1" a="1"/>
  <c r="P13" i="2" s="1"/>
  <c r="Q13" i="2" s="1"/>
  <c r="L6" i="2"/>
  <c r="P6" i="2" s="1" a="1"/>
  <c r="P6" i="2" s="1"/>
  <c r="Q6" i="2" s="1"/>
  <c r="L4" i="2"/>
  <c r="P4" i="2" s="1" a="1"/>
  <c r="P4" i="2" s="1"/>
  <c r="Q4" i="2" s="1"/>
  <c r="L11" i="2"/>
  <c r="P11" i="2" s="1" a="1"/>
  <c r="P11" i="2" s="1"/>
  <c r="Q11" i="2" s="1"/>
  <c r="L5" i="2"/>
  <c r="L10" i="2"/>
  <c r="P10" i="2" s="1" a="1"/>
  <c r="P10" i="2" s="1"/>
  <c r="Q10" i="2" s="1"/>
  <c r="AF164" i="17" l="1"/>
  <c r="AF88" i="17"/>
  <c r="AF117" i="17"/>
  <c r="AF161" i="17"/>
  <c r="AF95" i="17"/>
  <c r="AF56" i="17"/>
  <c r="AF76" i="17"/>
  <c r="AF191" i="17"/>
  <c r="AF27" i="17"/>
  <c r="AF173" i="17"/>
  <c r="AF149" i="17"/>
  <c r="AF90" i="17"/>
  <c r="AF63" i="17"/>
  <c r="AF141" i="17"/>
  <c r="AF143" i="17"/>
  <c r="AF65" i="17"/>
  <c r="AF100" i="17"/>
  <c r="AF153" i="17"/>
  <c r="AF162" i="17"/>
  <c r="AF61" i="17"/>
  <c r="AF155" i="17"/>
  <c r="AF169" i="17"/>
  <c r="AF35" i="17"/>
  <c r="AF78" i="17"/>
  <c r="AF138" i="17"/>
  <c r="AF154" i="17"/>
  <c r="AF67" i="17"/>
  <c r="AF48" i="17"/>
  <c r="AF85" i="17"/>
  <c r="AF195" i="17"/>
  <c r="AF71" i="17"/>
  <c r="AF205" i="17"/>
  <c r="AF36" i="17"/>
  <c r="AF200" i="17"/>
  <c r="AF174" i="17"/>
  <c r="AF34" i="17"/>
  <c r="AF79" i="17"/>
  <c r="AF75" i="17"/>
  <c r="AF110" i="17"/>
  <c r="AF176" i="17"/>
  <c r="AF39" i="17"/>
  <c r="AF70" i="17"/>
  <c r="AF177" i="17"/>
  <c r="AF170" i="17"/>
  <c r="AF196" i="17"/>
  <c r="AF45" i="17"/>
  <c r="AF158" i="17"/>
  <c r="AF109" i="17"/>
  <c r="AF203" i="17"/>
  <c r="AF55" i="17"/>
  <c r="AF101" i="17"/>
  <c r="AF28" i="17"/>
  <c r="W6" i="7"/>
  <c r="V206" i="7"/>
  <c r="AF44" i="17"/>
  <c r="AF134" i="17"/>
  <c r="AF182" i="17"/>
  <c r="AF84" i="17"/>
  <c r="AF60" i="17"/>
  <c r="AF147" i="17"/>
  <c r="AF144" i="17"/>
  <c r="W6" i="8"/>
  <c r="V206" i="8"/>
  <c r="AF83" i="17"/>
  <c r="AF183" i="17"/>
  <c r="AF156" i="17"/>
  <c r="AF175" i="17"/>
  <c r="AF93" i="17"/>
  <c r="AF77" i="17"/>
  <c r="AF121" i="17"/>
  <c r="AF98" i="17"/>
  <c r="AF160" i="17"/>
  <c r="AF137" i="17"/>
  <c r="AF115" i="17"/>
  <c r="AF119" i="17"/>
  <c r="V206" i="11"/>
  <c r="W6" i="11"/>
  <c r="AF68" i="17"/>
  <c r="AF192" i="17"/>
  <c r="AF186" i="17"/>
  <c r="AF25" i="17"/>
  <c r="AF96" i="17"/>
  <c r="AF132" i="17"/>
  <c r="AF202" i="17"/>
  <c r="AF116" i="17"/>
  <c r="V206" i="14"/>
  <c r="W6" i="14"/>
  <c r="AF52" i="17"/>
  <c r="AF197" i="17"/>
  <c r="AF130" i="17"/>
  <c r="AF113" i="17"/>
  <c r="AF92" i="17"/>
  <c r="AF140" i="17"/>
  <c r="AF135" i="17"/>
  <c r="AF104" i="17"/>
  <c r="AF97" i="17"/>
  <c r="AF58" i="17"/>
  <c r="AF114" i="17"/>
  <c r="AF157" i="17"/>
  <c r="AF199" i="17"/>
  <c r="AF57" i="17"/>
  <c r="AF165" i="17"/>
  <c r="AF82" i="17"/>
  <c r="AF81" i="17"/>
  <c r="AF136" i="17"/>
  <c r="AF118" i="17"/>
  <c r="AF112" i="17"/>
  <c r="AF146" i="17"/>
  <c r="AF91" i="17"/>
  <c r="V206" i="4"/>
  <c r="W6" i="4"/>
  <c r="W6" i="10"/>
  <c r="V206" i="10"/>
  <c r="AF86" i="17"/>
  <c r="AF73" i="17"/>
  <c r="AF69" i="17"/>
  <c r="AF54" i="17"/>
  <c r="AF40" i="17"/>
  <c r="AF189" i="17"/>
  <c r="AF172" i="17"/>
  <c r="AF152" i="17"/>
  <c r="AF72" i="17"/>
  <c r="AF184" i="17"/>
  <c r="AF128" i="17"/>
  <c r="AF123" i="17"/>
  <c r="AF171" i="17"/>
  <c r="AF150" i="17"/>
  <c r="AF26" i="17"/>
  <c r="AF103" i="17"/>
  <c r="AF80" i="17"/>
  <c r="AF30" i="17"/>
  <c r="AF62" i="17"/>
  <c r="AF59" i="17"/>
  <c r="AF180" i="17"/>
  <c r="AF37" i="17"/>
  <c r="AF107" i="17"/>
  <c r="AF106" i="17"/>
  <c r="AF142" i="17"/>
  <c r="AF126" i="17"/>
  <c r="AF99" i="17"/>
  <c r="AF127" i="17"/>
  <c r="AF29" i="17"/>
  <c r="AF33" i="17"/>
  <c r="AF133" i="17"/>
  <c r="AF125" i="17"/>
  <c r="W6" i="9"/>
  <c r="X6" i="9" s="1"/>
  <c r="V206" i="9"/>
  <c r="AF41" i="17"/>
  <c r="AF108" i="17"/>
  <c r="AF178" i="17"/>
  <c r="AF201" i="17"/>
  <c r="AF49" i="17"/>
  <c r="AF111" i="17"/>
  <c r="AF159" i="17"/>
  <c r="AF38" i="17"/>
  <c r="AF43" i="17"/>
  <c r="AF145" i="17"/>
  <c r="AF187" i="17"/>
  <c r="AF163" i="17"/>
  <c r="W6" i="15"/>
  <c r="V206" i="15"/>
  <c r="AF94" i="17"/>
  <c r="AF74" i="17"/>
  <c r="AF167" i="17"/>
  <c r="AF46" i="17"/>
  <c r="AF198" i="17"/>
  <c r="AF190" i="17"/>
  <c r="AF53" i="17"/>
  <c r="AF87" i="17"/>
  <c r="AF122" i="17"/>
  <c r="AF139" i="17"/>
  <c r="AF188" i="17"/>
  <c r="AF24" i="17"/>
  <c r="AF47" i="17"/>
  <c r="AF129" i="17"/>
  <c r="AF102" i="17"/>
  <c r="AF168" i="17"/>
  <c r="AF42" i="17"/>
  <c r="AF204" i="17"/>
  <c r="AF131" i="17"/>
  <c r="AF166" i="17"/>
  <c r="AF89" i="17"/>
  <c r="AF185" i="17"/>
  <c r="AF179" i="17"/>
  <c r="V206" i="12"/>
  <c r="W6" i="12"/>
  <c r="W6" i="13"/>
  <c r="V206" i="13"/>
  <c r="AF193" i="17"/>
  <c r="AF105" i="17"/>
  <c r="AF151" i="17"/>
  <c r="AF32" i="17"/>
  <c r="AF64" i="17"/>
  <c r="AF120" i="17"/>
  <c r="AF50" i="17"/>
  <c r="AF51" i="17"/>
  <c r="AF66" i="17"/>
  <c r="AF124" i="17"/>
  <c r="AF181" i="17"/>
  <c r="P3" i="2" a="1"/>
  <c r="P3" i="2" s="1"/>
  <c r="Q3" i="2" s="1"/>
  <c r="L15" i="2"/>
  <c r="AE10" i="17"/>
  <c r="AA10" i="17"/>
  <c r="AB10" i="17"/>
  <c r="AC10" i="17"/>
  <c r="Z9" i="17"/>
  <c r="AB9" i="17" s="1"/>
  <c r="Z7" i="17"/>
  <c r="AB7" i="17" s="1"/>
  <c r="Z8" i="17"/>
  <c r="AA8" i="17" s="1"/>
  <c r="X11" i="17"/>
  <c r="AF19" i="17"/>
  <c r="AF21" i="17"/>
  <c r="AF16" i="17"/>
  <c r="AF22" i="17"/>
  <c r="AF13" i="17"/>
  <c r="AF6" i="17"/>
  <c r="AG6" i="17" s="1"/>
  <c r="AF12" i="17"/>
  <c r="AF17" i="17"/>
  <c r="AF15" i="17"/>
  <c r="AF18" i="17"/>
  <c r="AF14" i="17"/>
  <c r="AF20" i="17"/>
  <c r="AF23" i="17"/>
  <c r="P5" i="2" a="1"/>
  <c r="P5" i="2" s="1"/>
  <c r="Q5" i="2" s="1"/>
  <c r="R6" i="2"/>
  <c r="S6" i="2" s="1"/>
  <c r="R8" i="2"/>
  <c r="S8" i="2" s="1"/>
  <c r="R12" i="2"/>
  <c r="S12" i="2" s="1"/>
  <c r="R11" i="2"/>
  <c r="S11" i="2" s="1"/>
  <c r="W10" i="3"/>
  <c r="AH10" i="17" s="1"/>
  <c r="W7" i="3"/>
  <c r="AE7" i="17" l="1"/>
  <c r="W206" i="14"/>
  <c r="X6" i="14"/>
  <c r="X206" i="14" s="1"/>
  <c r="W206" i="7"/>
  <c r="X6" i="7"/>
  <c r="X206" i="7" s="1"/>
  <c r="W206" i="15"/>
  <c r="X6" i="15"/>
  <c r="X206" i="15" s="1"/>
  <c r="X6" i="10"/>
  <c r="X206" i="10" s="1"/>
  <c r="W206" i="10"/>
  <c r="X6" i="8"/>
  <c r="X206" i="8" s="1"/>
  <c r="W206" i="8"/>
  <c r="W206" i="4"/>
  <c r="X6" i="4"/>
  <c r="X206" i="4" s="1"/>
  <c r="X6" i="11"/>
  <c r="X206" i="11" s="1"/>
  <c r="W206" i="11"/>
  <c r="W206" i="12"/>
  <c r="X6" i="12"/>
  <c r="X206" i="12" s="1"/>
  <c r="W206" i="13"/>
  <c r="X6" i="13"/>
  <c r="X206" i="13" s="1"/>
  <c r="AA7" i="17"/>
  <c r="AF10" i="17"/>
  <c r="AG10" i="17" s="1"/>
  <c r="AD7" i="17"/>
  <c r="AE9" i="17"/>
  <c r="AA9" i="17"/>
  <c r="AD9" i="17"/>
  <c r="AB8" i="17"/>
  <c r="AC7" i="17"/>
  <c r="AC9" i="17"/>
  <c r="Z11" i="17"/>
  <c r="AC11" i="17" s="1"/>
  <c r="AC8" i="17"/>
  <c r="AE8" i="17"/>
  <c r="AD8" i="17"/>
  <c r="W9" i="3"/>
  <c r="W8" i="3"/>
  <c r="X7" i="3"/>
  <c r="X10" i="3"/>
  <c r="X8" i="3" l="1"/>
  <c r="AH8" i="17"/>
  <c r="X9" i="3"/>
  <c r="AF7" i="17"/>
  <c r="AG7" i="17" s="1"/>
  <c r="AA11" i="17"/>
  <c r="AA206" i="17" s="1"/>
  <c r="AB11" i="17"/>
  <c r="AB206" i="17" s="1"/>
  <c r="AE11" i="17"/>
  <c r="AE206" i="17" s="1"/>
  <c r="AF9" i="17"/>
  <c r="AG9" i="17" s="1"/>
  <c r="AF8" i="17"/>
  <c r="AG8" i="17" s="1"/>
  <c r="AC206" i="17"/>
  <c r="AD11" i="17"/>
  <c r="AD206" i="17" s="1"/>
  <c r="AJ10" i="17"/>
  <c r="Y13" i="2"/>
  <c r="Y14" i="2" s="1"/>
  <c r="Y16" i="2" s="1"/>
  <c r="Y18" i="2" s="1"/>
  <c r="AF11" i="17" l="1"/>
  <c r="U10" i="6"/>
  <c r="U11" i="6"/>
  <c r="AG11" i="17" l="1"/>
  <c r="AJ11" i="17" s="1"/>
  <c r="U8" i="6"/>
  <c r="AF206" i="17"/>
  <c r="W23" i="2"/>
  <c r="X23" i="2" s="1"/>
  <c r="W24" i="2"/>
  <c r="X24" i="2" s="1"/>
  <c r="W21" i="2"/>
  <c r="X21" i="2" s="1"/>
  <c r="W22" i="2"/>
  <c r="X22" i="2" s="1"/>
  <c r="W25" i="2"/>
  <c r="X25" i="2" s="1"/>
  <c r="AJ8" i="17" l="1"/>
  <c r="Y26" i="2"/>
  <c r="Y27" i="2" s="1"/>
  <c r="V10" i="6"/>
  <c r="W10" i="6" s="1"/>
  <c r="V11" i="6"/>
  <c r="W11" i="6" s="1"/>
  <c r="W8" i="9" l="1"/>
  <c r="X8" i="9" s="1"/>
  <c r="V8" i="6"/>
  <c r="W8" i="6" l="1"/>
  <c r="R3" i="2" l="1"/>
  <c r="S3" i="2" s="1"/>
  <c r="R4" i="2" l="1"/>
  <c r="S4" i="2" s="1"/>
  <c r="AH9" i="17" l="1"/>
  <c r="W6" i="3"/>
  <c r="AH6" i="17" s="1"/>
  <c r="W206" i="3" l="1"/>
  <c r="X9" i="9"/>
  <c r="AJ9" i="17"/>
  <c r="U9" i="6" s="1"/>
  <c r="V9" i="6" s="1"/>
  <c r="W9" i="6" s="1"/>
  <c r="X6" i="3"/>
  <c r="X206" i="3" s="1"/>
  <c r="AJ6" i="17" l="1"/>
  <c r="U6" i="6" l="1"/>
  <c r="R13" i="2"/>
  <c r="S13" i="2" s="1"/>
  <c r="V6" i="6" l="1"/>
  <c r="R5" i="2"/>
  <c r="S5" i="2" s="1"/>
  <c r="R10" i="2"/>
  <c r="S10" i="2" s="1"/>
  <c r="R9" i="2"/>
  <c r="S9" i="2" s="1"/>
  <c r="W6" i="6" l="1"/>
  <c r="AH7" i="17" l="1"/>
  <c r="X7" i="9" l="1"/>
  <c r="X206" i="9" s="1"/>
  <c r="AJ7" i="17"/>
  <c r="AH206" i="17"/>
  <c r="W206" i="9"/>
  <c r="R7" i="2" l="1"/>
  <c r="AJ206" i="17"/>
  <c r="U7" i="6"/>
  <c r="S7" i="2" l="1"/>
  <c r="Y28" i="2"/>
  <c r="Y30" i="2" s="1"/>
  <c r="Q14" i="2" s="1"/>
  <c r="Q15" i="2" s="1"/>
  <c r="V7" i="6"/>
  <c r="U206" i="6"/>
  <c r="R14" i="2" l="1"/>
  <c r="R15" i="2" s="1"/>
  <c r="W7" i="6"/>
  <c r="W206" i="6" s="1"/>
  <c r="V206" i="6"/>
  <c r="S14" i="2" l="1"/>
  <c r="S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<sst xmlns="http://schemas.openxmlformats.org/spreadsheetml/2006/main" count="657" uniqueCount="156">
  <si>
    <t>Pajak</t>
  </si>
  <si>
    <t>Dari</t>
  </si>
  <si>
    <t>Sampai</t>
  </si>
  <si>
    <t>Rentang</t>
  </si>
  <si>
    <t>Status</t>
  </si>
  <si>
    <t>PTKP</t>
  </si>
  <si>
    <t>Kategori</t>
  </si>
  <si>
    <t>Penghasilan Mulai</t>
  </si>
  <si>
    <t>Penghasilan Sampai</t>
  </si>
  <si>
    <t>TK/0</t>
  </si>
  <si>
    <t>Kategori A</t>
  </si>
  <si>
    <t>K/0</t>
  </si>
  <si>
    <t>TK/1</t>
  </si>
  <si>
    <t>K/1</t>
  </si>
  <si>
    <t>K/2</t>
  </si>
  <si>
    <t>TK/2</t>
  </si>
  <si>
    <t>Kategori B</t>
  </si>
  <si>
    <t>K/3</t>
  </si>
  <si>
    <t>Kategori C</t>
  </si>
  <si>
    <t>Bulan</t>
  </si>
  <si>
    <t>Gaji</t>
  </si>
  <si>
    <t>Tunjangan</t>
  </si>
  <si>
    <t>THR</t>
  </si>
  <si>
    <t>Bonus</t>
  </si>
  <si>
    <t>Uang
Lembur</t>
  </si>
  <si>
    <t>Premi JKK</t>
  </si>
  <si>
    <t>Premi JKM</t>
  </si>
  <si>
    <t>Premi Kes</t>
  </si>
  <si>
    <t>Premi JP</t>
  </si>
  <si>
    <t>Premi JHT</t>
  </si>
  <si>
    <t>Penghasilan
Bruto</t>
  </si>
  <si>
    <t>Tarif
Pajak</t>
  </si>
  <si>
    <t>PPH 21</t>
  </si>
  <si>
    <t>Take Home Pay</t>
  </si>
  <si>
    <t>Nama</t>
  </si>
  <si>
    <t>Januari</t>
  </si>
  <si>
    <t>Februari</t>
  </si>
  <si>
    <t>Rumus</t>
  </si>
  <si>
    <t>Maret</t>
  </si>
  <si>
    <t>April</t>
  </si>
  <si>
    <t>Pengurang</t>
  </si>
  <si>
    <t>Mei</t>
  </si>
  <si>
    <t>• Biaya Jabatan</t>
  </si>
  <si>
    <t>Juni</t>
  </si>
  <si>
    <t>• Iuran JP</t>
  </si>
  <si>
    <t>Juli</t>
  </si>
  <si>
    <t>• Iuran JHT</t>
  </si>
  <si>
    <t>Agustus</t>
  </si>
  <si>
    <t>5=2+3+4</t>
  </si>
  <si>
    <t>September</t>
  </si>
  <si>
    <t>Penghasilan Netto Setahun</t>
  </si>
  <si>
    <t>Oktober</t>
  </si>
  <si>
    <t>Penghasilan Tidak Kena Pajak Setahun</t>
  </si>
  <si>
    <t>November</t>
  </si>
  <si>
    <t>Penghasilan Kena Pajak Setahun</t>
  </si>
  <si>
    <t>Desember</t>
  </si>
  <si>
    <t>Jumlah</t>
  </si>
  <si>
    <t>PPH 21 Terutang Setahun</t>
  </si>
  <si>
    <t>x</t>
  </si>
  <si>
    <t>14=9+10+11+12+13</t>
  </si>
  <si>
    <t>TK/3</t>
  </si>
  <si>
    <t>Andre</t>
  </si>
  <si>
    <t>Tarif Efektif Bulanan</t>
  </si>
  <si>
    <t>Penyesuaian PPH21</t>
  </si>
  <si>
    <t>Iuran JP</t>
  </si>
  <si>
    <t>Iuran JHT</t>
  </si>
  <si>
    <t>PKP</t>
  </si>
  <si>
    <t>PPH21 Terutang</t>
  </si>
  <si>
    <t>PPH21 Sudah Dibayar</t>
  </si>
  <si>
    <t>TOTAL</t>
  </si>
  <si>
    <t>Andri</t>
  </si>
  <si>
    <t>Andrew</t>
  </si>
  <si>
    <t>Andi</t>
  </si>
  <si>
    <t>Ali</t>
  </si>
  <si>
    <t>PPH21 Belum Dibayar</t>
  </si>
  <si>
    <t>Periode</t>
  </si>
  <si>
    <t>JKK</t>
  </si>
  <si>
    <t>JKM</t>
  </si>
  <si>
    <t>Kesehatan</t>
  </si>
  <si>
    <t>JP</t>
  </si>
  <si>
    <t>JHT</t>
  </si>
  <si>
    <t>kecelakaan</t>
  </si>
  <si>
    <t>kematian</t>
  </si>
  <si>
    <t>pensiun</t>
  </si>
  <si>
    <t>hari tua</t>
  </si>
  <si>
    <t>TUTORIAL WAREHOUSE</t>
  </si>
  <si>
    <t>Take
 Home Pay</t>
  </si>
  <si>
    <t>Tgl Masuk</t>
  </si>
  <si>
    <t>TAHUN</t>
  </si>
  <si>
    <t>kesehatan</t>
  </si>
  <si>
    <t>Premi Ditanggung Perusahaan</t>
  </si>
  <si>
    <t>Premi Ditanggung Karyawan</t>
  </si>
  <si>
    <t>Gaji Setahun</t>
  </si>
  <si>
    <t>ID</t>
  </si>
  <si>
    <t>E001</t>
  </si>
  <si>
    <t>E002</t>
  </si>
  <si>
    <t>E003</t>
  </si>
  <si>
    <t>E004</t>
  </si>
  <si>
    <t>E005</t>
  </si>
  <si>
    <t>Batasan upah tertinggi JP</t>
  </si>
  <si>
    <t>Batasan upah tertinggi KES</t>
  </si>
  <si>
    <t>E006</t>
  </si>
  <si>
    <t>Ari</t>
  </si>
  <si>
    <t>NPWP</t>
  </si>
  <si>
    <t>Biaya Jbtn</t>
  </si>
  <si>
    <t>PPH21 Terutang Setahun</t>
  </si>
  <si>
    <t>Tgl Resign</t>
  </si>
  <si>
    <t>Resign</t>
  </si>
  <si>
    <t>Tahun</t>
  </si>
  <si>
    <t>Jumlah Bulan Servis sd Akhir Tahun</t>
  </si>
  <si>
    <t>Start Service</t>
  </si>
  <si>
    <t>Penghasilan Netto Periode Sebelumnya</t>
  </si>
  <si>
    <t>Total Penghasilan Netto</t>
  </si>
  <si>
    <t>PPH21 Sudah Dibayar Periode Sebelumnya</t>
  </si>
  <si>
    <t>Penghasilan Netto Periode Kerja Sebelumnya *)</t>
  </si>
  <si>
    <t>PPH21 Sudah Dibayarkan Periode Kerja Sebelumnya *)</t>
  </si>
  <si>
    <t>*) Menggunakan bukti potong yang diserahkan pegawai dari perusahaan sebelumnya</t>
  </si>
  <si>
    <t>*) Contoh: periode Jan-Mar kerja di perusahaan A, dan mendapatkan bukti potong,</t>
  </si>
  <si>
    <t xml:space="preserve">     lanjut bekerja di perusahaan yang sekarang</t>
  </si>
  <si>
    <t>Jumlah Bulan Service</t>
  </si>
  <si>
    <t>*) dihitung dari start service sampai akhir tahun</t>
  </si>
  <si>
    <t>Jika resign date diisi, maka dihitung sampai resign date</t>
  </si>
  <si>
    <t>*) Khusus untuk pegawai yang resign dan pindah ke perusahaan yg sekarang di tahun berjalan</t>
  </si>
  <si>
    <t>Contoh full 1 tahun</t>
  </si>
  <si>
    <t>Pegawai baru didaftarkan di sheet Master</t>
  </si>
  <si>
    <t>Untuk proses gaji, langsung dientri di sheet sesuai dengan bulannya, misal sekarang penggajian bulan Januari, maka lakukan entri gaji di sheet Jan</t>
  </si>
  <si>
    <t>Untuk sheet Jan-Des, proses entri hanya dilakukan di kolom warna kuning, yakni Gaji, Tunjangan, Bonus, THR, dan Uang Lembur. Kolom yang lain adalah hasil dari formula.</t>
  </si>
  <si>
    <t>Sheet "Test per Pegawai" bisa digunakan untuk testing untuk mengetahui perhitungan pajak dan Take Home Pay</t>
  </si>
  <si>
    <t>Perhitungan Pajak sudah mencakup pegawai non-NPWP, resign tengah tahun, pegawai baru masuk tengah tahun (dengan atau tanpa bukti potong perusahaan sebelumnya / fresh graduate).</t>
  </si>
  <si>
    <t>Untuk karyawan yang pindah dari perusahaan lain, dan meneruskan perhitungan pph 21-nya, disediakan kolom W dan AI di sheet PPH21 Annual (angka didapat dari bukti potong)</t>
  </si>
  <si>
    <t>Catatan</t>
  </si>
  <si>
    <t>Contoh pegawai resign tengah tahun, tgl resign diisi di kolom F</t>
  </si>
  <si>
    <t>Contoh pegawai tanpa NPWP, kolom G kosong</t>
  </si>
  <si>
    <t>Contoh pegawai baru tengah tahun, mulai gajian sesuai tgl Masuk</t>
  </si>
  <si>
    <t>Judul</t>
  </si>
  <si>
    <t>Setup Judul di sheet Referensi</t>
  </si>
  <si>
    <t>Setup premi BPJS di sheet Referensi (default sudah disesuaikan dengan peraturan pemerintah)</t>
  </si>
  <si>
    <t>15-16-17</t>
  </si>
  <si>
    <t>6a=1-5</t>
  </si>
  <si>
    <t>6b</t>
  </si>
  <si>
    <t>6=6a+6b</t>
  </si>
  <si>
    <t>8=6-7 (pembulatan per seribu ke bawah</t>
  </si>
  <si>
    <t>yakni di sheet Referensi sel C26</t>
  </si>
  <si>
    <t>Tambahan informasi, per 1 Maret 2024 ada perubahan batasan upah tertinggi untuk perhitungan BPJS Jaminan Pensiun dari Rp.9.559.600 menjadi Rp.10.042.300. Sheet sudah disesuaikan</t>
  </si>
  <si>
    <t>Kolom ID, Nama, Status, Tgl Masuk WAJIB diisi</t>
  </si>
  <si>
    <t>STEP BY STEP</t>
  </si>
  <si>
    <t>Setting premi BPJS (persentase) di sheet Referensi</t>
  </si>
  <si>
    <t>Setting judul di sheet Referensi</t>
  </si>
  <si>
    <t>Tambah pegawai di sheet Master</t>
  </si>
  <si>
    <t>Entri gaji/thr/bonus di bulan yang sesuai</t>
  </si>
  <si>
    <t>Pastikan hanya mengentri di kolom warna kuning (gaji/thr/bonus) di sheet Jan-Des</t>
  </si>
  <si>
    <t>Default-nya saat ini mengikuti peraturan pemerintah. Jika tidak ada BPJS, bisa diset NOL semua.</t>
  </si>
  <si>
    <t>GUIDANCE</t>
  </si>
  <si>
    <t>Kolom Penyesuaian PPH21 akan otomatis menghitung jika karyawan resign (syarat: tanggal resign diisi)</t>
  </si>
  <si>
    <t>Kolom Penyesuaian PPH21 bisa juga diadjust manual untuk menghindari lebih bayar di akhir tahun, biasanya terjadi untuk kasus THR/Bonus awal sampai tengah tahun</t>
  </si>
  <si>
    <t>PPH21 yang dibayarkan adalah kolom Penyesuaian PPH21 (kolom X). Secara default, angkanya sama persis dengan kolom PPH21 (sebelah kirinya)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</si>
</sst>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d\-mmm\-yy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0">
    <xf numFmtId="0" fontId="0" fillId="0" borderId="0" xfId="0"/>
    <xf numFmtId="164" fontId="0" fillId="0" borderId="1" xfId="1" applyNumberFormat="1" applyFont="1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6" fillId="5" borderId="1" xfId="0" applyNumberFormat="1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/>
    <xf numFmtId="0" fontId="6" fillId="4" borderId="3" xfId="0" applyFont="1" applyFill="1" applyBorder="1" applyAlignment="1">
      <alignment horizontal="center"/>
    </xf>
    <xf numFmtId="0" fontId="0" fillId="0" borderId="2" xfId="0" applyBorder="1"/>
    <xf numFmtId="0" fontId="0" fillId="0" borderId="6" xfId="0" applyBorder="1"/>
    <xf numFmtId="164" fontId="0" fillId="0" borderId="6" xfId="0" applyNumberFormat="1" applyBorder="1"/>
    <xf numFmtId="0" fontId="7" fillId="6" borderId="1" xfId="0" applyFont="1" applyFill="1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7" fillId="6" borderId="3" xfId="0" applyFont="1" applyFill="1" applyBorder="1" applyAlignment="1">
      <alignment horizontal="left" indent="1"/>
    </xf>
    <xf numFmtId="0" fontId="0" fillId="0" borderId="4" xfId="0" applyBorder="1"/>
    <xf numFmtId="164" fontId="0" fillId="0" borderId="0" xfId="1" applyNumberFormat="1" applyFont="1" applyBorder="1"/>
    <xf numFmtId="0" fontId="7" fillId="6" borderId="9" xfId="0" applyFont="1" applyFill="1" applyBorder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7" fillId="6" borderId="5" xfId="0" applyFont="1" applyFill="1" applyBorder="1" applyAlignment="1">
      <alignment horizontal="left" indent="1"/>
    </xf>
    <xf numFmtId="164" fontId="0" fillId="0" borderId="0" xfId="1" applyNumberFormat="1" applyFont="1"/>
    <xf numFmtId="0" fontId="3" fillId="3" borderId="1" xfId="0" applyFont="1" applyFill="1" applyBorder="1"/>
    <xf numFmtId="164" fontId="3" fillId="3" borderId="1" xfId="1" applyNumberFormat="1" applyFont="1" applyFill="1" applyBorder="1"/>
    <xf numFmtId="164" fontId="0" fillId="0" borderId="11" xfId="1" applyNumberFormat="1" applyFont="1" applyBorder="1"/>
    <xf numFmtId="9" fontId="0" fillId="0" borderId="4" xfId="0" applyNumberFormat="1" applyBorder="1" applyAlignment="1">
      <alignment horizontal="center"/>
    </xf>
    <xf numFmtId="0" fontId="3" fillId="0" borderId="2" xfId="0" applyFont="1" applyBorder="1"/>
    <xf numFmtId="0" fontId="3" fillId="0" borderId="10" xfId="0" applyFont="1" applyBorder="1"/>
    <xf numFmtId="10" fontId="0" fillId="0" borderId="1" xfId="2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0" fillId="0" borderId="0" xfId="2" applyFont="1"/>
    <xf numFmtId="0" fontId="6" fillId="8" borderId="12" xfId="0" applyFont="1" applyFill="1" applyBorder="1" applyAlignment="1">
      <alignment horizontal="center"/>
    </xf>
    <xf numFmtId="0" fontId="5" fillId="0" borderId="12" xfId="4" applyBorder="1"/>
    <xf numFmtId="164" fontId="0" fillId="0" borderId="12" xfId="1" applyNumberFormat="1" applyFont="1" applyFill="1" applyBorder="1"/>
    <xf numFmtId="166" fontId="0" fillId="0" borderId="12" xfId="5" applyNumberFormat="1" applyFont="1" applyFill="1" applyBorder="1"/>
    <xf numFmtId="0" fontId="6" fillId="8" borderId="12" xfId="4" applyFont="1" applyFill="1" applyBorder="1" applyAlignment="1">
      <alignment horizontal="center"/>
    </xf>
    <xf numFmtId="166" fontId="6" fillId="8" borderId="12" xfId="5" applyNumberFormat="1" applyFont="1" applyFill="1" applyBorder="1" applyAlignment="1">
      <alignment horizontal="center"/>
    </xf>
    <xf numFmtId="10" fontId="6" fillId="8" borderId="12" xfId="6" applyNumberFormat="1" applyFont="1" applyFill="1" applyBorder="1" applyAlignment="1">
      <alignment horizontal="center"/>
    </xf>
    <xf numFmtId="10" fontId="0" fillId="0" borderId="12" xfId="6" applyNumberFormat="1" applyFont="1" applyFill="1" applyBorder="1"/>
    <xf numFmtId="9" fontId="6" fillId="8" borderId="12" xfId="2" applyFont="1" applyFill="1" applyBorder="1" applyAlignment="1">
      <alignment horizontal="center"/>
    </xf>
    <xf numFmtId="164" fontId="6" fillId="8" borderId="12" xfId="1" applyNumberFormat="1" applyFont="1" applyFill="1" applyBorder="1" applyAlignment="1">
      <alignment horizontal="center"/>
    </xf>
    <xf numFmtId="9" fontId="5" fillId="0" borderId="12" xfId="2" applyFont="1" applyFill="1" applyBorder="1"/>
    <xf numFmtId="0" fontId="6" fillId="8" borderId="12" xfId="0" applyFont="1" applyFill="1" applyBorder="1"/>
    <xf numFmtId="0" fontId="4" fillId="0" borderId="12" xfId="0" applyFont="1" applyBorder="1" applyAlignment="1">
      <alignment horizontal="left" vertical="center"/>
    </xf>
    <xf numFmtId="10" fontId="0" fillId="0" borderId="12" xfId="0" applyNumberFormat="1" applyBorder="1"/>
    <xf numFmtId="0" fontId="0" fillId="0" borderId="12" xfId="0" applyBorder="1"/>
    <xf numFmtId="0" fontId="4" fillId="0" borderId="12" xfId="0" applyFont="1" applyBorder="1" applyAlignment="1">
      <alignment horizontal="left" vertical="center" wrapText="1"/>
    </xf>
    <xf numFmtId="9" fontId="0" fillId="0" borderId="12" xfId="0" applyNumberFormat="1" applyBorder="1"/>
    <xf numFmtId="0" fontId="3" fillId="0" borderId="12" xfId="0" applyFont="1" applyBorder="1"/>
    <xf numFmtId="0" fontId="0" fillId="0" borderId="12" xfId="1" applyNumberFormat="1" applyFont="1" applyFill="1" applyBorder="1"/>
    <xf numFmtId="167" fontId="0" fillId="0" borderId="12" xfId="0" applyNumberFormat="1" applyBorder="1"/>
    <xf numFmtId="164" fontId="0" fillId="0" borderId="5" xfId="1" applyNumberFormat="1" applyFont="1" applyBorder="1"/>
    <xf numFmtId="164" fontId="0" fillId="0" borderId="5" xfId="0" applyNumberFormat="1" applyBorder="1"/>
    <xf numFmtId="164" fontId="6" fillId="4" borderId="13" xfId="1" applyNumberFormat="1" applyFont="1" applyFill="1" applyBorder="1" applyAlignment="1">
      <alignment horizontal="center" vertical="center"/>
    </xf>
    <xf numFmtId="9" fontId="6" fillId="4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3" borderId="15" xfId="0" applyFont="1" applyFill="1" applyBorder="1"/>
    <xf numFmtId="0" fontId="6" fillId="5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 wrapText="1"/>
    </xf>
    <xf numFmtId="10" fontId="6" fillId="5" borderId="13" xfId="0" applyNumberFormat="1" applyFont="1" applyFill="1" applyBorder="1" applyAlignment="1">
      <alignment horizontal="center" vertical="center"/>
    </xf>
    <xf numFmtId="9" fontId="6" fillId="5" borderId="13" xfId="0" applyNumberFormat="1" applyFont="1" applyFill="1" applyBorder="1" applyAlignment="1">
      <alignment horizontal="center" vertical="center" wrapText="1"/>
    </xf>
    <xf numFmtId="167" fontId="6" fillId="5" borderId="13" xfId="0" applyNumberFormat="1" applyFont="1" applyFill="1" applyBorder="1" applyAlignment="1">
      <alignment horizontal="center" vertical="center" wrapText="1"/>
    </xf>
    <xf numFmtId="164" fontId="0" fillId="0" borderId="1" xfId="1" applyNumberFormat="1" applyFont="1" applyFill="1" applyBorder="1"/>
    <xf numFmtId="15" fontId="0" fillId="0" borderId="1" xfId="0" applyNumberFormat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right" indent="1"/>
    </xf>
    <xf numFmtId="0" fontId="6" fillId="4" borderId="9" xfId="0" applyFont="1" applyFill="1" applyBorder="1" applyAlignment="1">
      <alignment horizontal="right" indent="1"/>
    </xf>
    <xf numFmtId="164" fontId="0" fillId="0" borderId="2" xfId="1" applyNumberFormat="1" applyFont="1" applyBorder="1"/>
    <xf numFmtId="164" fontId="3" fillId="3" borderId="2" xfId="1" applyNumberFormat="1" applyFont="1" applyFill="1" applyBorder="1"/>
    <xf numFmtId="0" fontId="3" fillId="7" borderId="1" xfId="0" applyFont="1" applyFill="1" applyBorder="1"/>
    <xf numFmtId="0" fontId="0" fillId="0" borderId="1" xfId="1" applyNumberFormat="1" applyFont="1" applyBorder="1" applyAlignment="1">
      <alignment horizontal="center" vertical="center"/>
    </xf>
    <xf numFmtId="164" fontId="0" fillId="0" borderId="0" xfId="0" applyNumberFormat="1"/>
    <xf numFmtId="0" fontId="7" fillId="0" borderId="4" xfId="0" applyFont="1" applyBorder="1"/>
    <xf numFmtId="0" fontId="7" fillId="0" borderId="0" xfId="0" applyFont="1"/>
    <xf numFmtId="0" fontId="7" fillId="0" borderId="11" xfId="0" applyFont="1" applyBorder="1"/>
    <xf numFmtId="0" fontId="7" fillId="0" borderId="10" xfId="0" applyFont="1" applyBorder="1"/>
    <xf numFmtId="164" fontId="7" fillId="9" borderId="0" xfId="1" applyNumberFormat="1" applyFont="1" applyFill="1"/>
    <xf numFmtId="164" fontId="7" fillId="9" borderId="15" xfId="1" applyNumberFormat="1" applyFont="1" applyFill="1" applyBorder="1"/>
    <xf numFmtId="0" fontId="7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6" fillId="4" borderId="1" xfId="0" applyFont="1" applyFill="1" applyBorder="1" applyAlignment="1">
      <alignment horizontal="right"/>
    </xf>
    <xf numFmtId="164" fontId="0" fillId="9" borderId="1" xfId="1" applyNumberFormat="1" applyFont="1" applyFill="1" applyBorder="1"/>
    <xf numFmtId="164" fontId="10" fillId="0" borderId="0" xfId="1" applyNumberFormat="1" applyFont="1"/>
    <xf numFmtId="0" fontId="10" fillId="0" borderId="1" xfId="0" applyFont="1" applyBorder="1"/>
    <xf numFmtId="0" fontId="6" fillId="8" borderId="0" xfId="0" applyFont="1" applyFill="1"/>
    <xf numFmtId="0" fontId="0" fillId="10" borderId="0" xfId="0" applyFill="1"/>
    <xf numFmtId="0" fontId="3" fillId="9" borderId="1" xfId="0" applyFont="1" applyFill="1" applyBorder="1" applyAlignment="1">
      <alignment horizontal="left"/>
    </xf>
    <xf numFmtId="15" fontId="3" fillId="9" borderId="1" xfId="0" applyNumberFormat="1" applyFont="1" applyFill="1" applyBorder="1" applyAlignment="1">
      <alignment horizontal="left"/>
    </xf>
    <xf numFmtId="168" fontId="3" fillId="9" borderId="1" xfId="0" applyNumberFormat="1" applyFont="1" applyFill="1" applyBorder="1" applyAlignment="1">
      <alignment horizontal="left"/>
    </xf>
    <xf numFmtId="0" fontId="0" fillId="0" borderId="0" xfId="1" applyNumberFormat="1" applyFont="1"/>
    <xf numFmtId="0" fontId="0" fillId="10" borderId="0" xfId="1" quotePrefix="1" applyNumberFormat="1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/>
    <xf numFmtId="0" fontId="0" fillId="9" borderId="15" xfId="0" applyFill="1" applyBorder="1"/>
    <xf numFmtId="0" fontId="0" fillId="9" borderId="2" xfId="0" applyFill="1" applyBorder="1" applyAlignment="1">
      <alignment horizontal="center"/>
    </xf>
    <xf numFmtId="15" fontId="0" fillId="9" borderId="15" xfId="0" applyNumberFormat="1" applyFill="1" applyBorder="1" applyAlignment="1">
      <alignment horizontal="center"/>
    </xf>
    <xf numFmtId="15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8" borderId="0" xfId="0" applyFont="1" applyFill="1"/>
    <xf numFmtId="0" fontId="11" fillId="8" borderId="0" xfId="0" applyFont="1" applyFill="1"/>
    <xf numFmtId="0" fontId="6" fillId="4" borderId="13" xfId="3" applyFont="1" applyFill="1" applyBorder="1" applyAlignment="1">
      <alignment horizontal="center" vertical="center"/>
    </xf>
    <xf numFmtId="0" fontId="6" fillId="4" borderId="16" xfId="3" applyFont="1" applyFill="1" applyBorder="1" applyAlignment="1">
      <alignment horizontal="center" vertical="center"/>
    </xf>
    <xf numFmtId="0" fontId="6" fillId="4" borderId="20" xfId="3" applyFont="1" applyFill="1" applyBorder="1" applyAlignment="1">
      <alignment horizontal="center" vertical="center"/>
    </xf>
    <xf numFmtId="0" fontId="6" fillId="4" borderId="14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 wrapText="1"/>
    </xf>
    <xf numFmtId="0" fontId="6" fillId="4" borderId="5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0" fontId="6" fillId="4" borderId="4" xfId="3" applyFont="1" applyFill="1" applyBorder="1" applyAlignment="1">
      <alignment horizontal="center" vertical="center" wrapText="1"/>
    </xf>
    <xf numFmtId="0" fontId="6" fillId="4" borderId="5" xfId="3" applyFont="1" applyFill="1" applyBorder="1" applyAlignment="1">
      <alignment horizontal="center" vertical="center" wrapText="1"/>
    </xf>
    <xf numFmtId="0" fontId="6" fillId="4" borderId="13" xfId="3" applyFont="1" applyFill="1" applyBorder="1" applyAlignment="1">
      <alignment horizontal="center" vertical="center" wrapText="1"/>
    </xf>
    <xf numFmtId="0" fontId="6" fillId="4" borderId="18" xfId="3" applyFont="1" applyFill="1" applyBorder="1" applyAlignment="1">
      <alignment horizontal="center" vertical="center"/>
    </xf>
    <xf numFmtId="0" fontId="6" fillId="4" borderId="19" xfId="3" applyFont="1" applyFill="1" applyBorder="1" applyAlignment="1">
      <alignment horizontal="center" vertical="center"/>
    </xf>
    <xf numFmtId="0" fontId="6" fillId="4" borderId="10" xfId="3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64" fontId="6" fillId="4" borderId="13" xfId="1" applyNumberFormat="1" applyFont="1" applyFill="1" applyBorder="1" applyAlignment="1">
      <alignment horizontal="center" vertical="center"/>
    </xf>
    <xf numFmtId="164" fontId="6" fillId="4" borderId="13" xfId="1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right" vertical="center"/>
    </xf>
    <xf numFmtId="0" fontId="6" fillId="4" borderId="9" xfId="3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right" wrapText="1"/>
    </xf>
  </cellXfs>
  <cellStyles count="7">
    <cellStyle name="Bad" xfId="3" builtinId="27"/>
    <cellStyle name="Comma" xfId="1" builtinId="3"/>
    <cellStyle name="Comma 2" xfId="5" xr:uid="{00000000-0005-0000-0000-000002000000}"/>
    <cellStyle name="Normal" xfId="0" builtinId="0"/>
    <cellStyle name="Normal 2" xfId="4" xr:uid="{00000000-0005-0000-0000-000004000000}"/>
    <cellStyle name="Percent" xfId="2" builtinId="5"/>
    <cellStyle name="Percent 2" xfId="6" xr:uid="{00000000-0005-0000-0000-000006000000}"/>
  </cellStyles>
  <dxfs count="15"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ECF5E7"/>
        </patternFill>
      </fill>
    </dxf>
    <dxf>
      <fill>
        <patternFill>
          <bgColor rgb="FFECF5E7"/>
        </patternFill>
      </fill>
    </dxf>
  </dxfs>
  <tableStyles count="0" defaultTableStyle="TableStyleMedium2" defaultPivotStyle="PivotStyleLight16"/>
  <colors>
    <mruColors>
      <color rgb="FFFFB9B9"/>
      <color rgb="FFFFB7B7"/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M126"/>
  <sheetViews>
    <sheetView zoomScale="115" zoomScaleNormal="115" workbookViewId="0">
      <pane ySplit="1" topLeftCell="A2" activePane="bottomLeft" state="frozen"/>
      <selection activeCell="I2" sqref="I2:J9"/>
      <selection pane="bottomLeft" activeCell="K39" sqref="K39"/>
    </sheetView>
  </sheetViews>
  <sheetFormatPr defaultRowHeight="15" x14ac:dyDescent="0.25"/>
  <cols>
    <col min="1" max="1" width="11.140625" customWidth="1"/>
    <col min="2" max="2" width="15" customWidth="1"/>
    <col min="3" max="3" width="15.42578125" customWidth="1"/>
    <col min="5" max="5" width="10.140625" bestFit="1" customWidth="1"/>
    <col min="6" max="6" width="18" customWidth="1"/>
    <col min="7" max="7" width="20.28515625" bestFit="1" customWidth="1"/>
    <col min="8" max="8" width="19.140625" bestFit="1" customWidth="1"/>
    <col min="10" max="10" width="10.85546875" style="46" bestFit="1" customWidth="1"/>
    <col min="11" max="11" width="17.85546875" bestFit="1" customWidth="1"/>
    <col min="12" max="12" width="19" bestFit="1" customWidth="1"/>
    <col min="13" max="13" width="20.28515625" bestFit="1" customWidth="1"/>
    <col min="14" max="14" width="8.85546875" customWidth="1"/>
  </cols>
  <sheetData>
    <row r="1" spans="1:13" x14ac:dyDescent="0.25">
      <c r="A1" s="47" t="s">
        <v>4</v>
      </c>
      <c r="B1" s="47" t="s">
        <v>5</v>
      </c>
      <c r="C1" s="47" t="s">
        <v>6</v>
      </c>
      <c r="E1" s="51" t="s">
        <v>6</v>
      </c>
      <c r="F1" s="52" t="s">
        <v>7</v>
      </c>
      <c r="G1" s="52" t="s">
        <v>8</v>
      </c>
      <c r="H1" s="53" t="s">
        <v>62</v>
      </c>
      <c r="J1" s="55" t="s">
        <v>0</v>
      </c>
      <c r="K1" s="56" t="s">
        <v>1</v>
      </c>
      <c r="L1" s="56" t="s">
        <v>2</v>
      </c>
      <c r="M1" s="56" t="s">
        <v>3</v>
      </c>
    </row>
    <row r="2" spans="1:13" x14ac:dyDescent="0.25">
      <c r="A2" s="48" t="s">
        <v>9</v>
      </c>
      <c r="B2" s="49">
        <v>54000000</v>
      </c>
      <c r="C2" s="50" t="s">
        <v>10</v>
      </c>
      <c r="E2" s="48" t="s">
        <v>10</v>
      </c>
      <c r="F2" s="50">
        <v>0</v>
      </c>
      <c r="G2" s="50">
        <v>5400000</v>
      </c>
      <c r="H2" s="54">
        <v>0</v>
      </c>
      <c r="J2" s="57">
        <v>0.05</v>
      </c>
      <c r="K2" s="49">
        <v>0</v>
      </c>
      <c r="L2" s="49">
        <v>60000000</v>
      </c>
      <c r="M2" s="49">
        <f>L2-K2</f>
        <v>60000000</v>
      </c>
    </row>
    <row r="3" spans="1:13" x14ac:dyDescent="0.25">
      <c r="A3" s="48" t="s">
        <v>12</v>
      </c>
      <c r="B3" s="49">
        <v>58500000</v>
      </c>
      <c r="C3" s="50" t="s">
        <v>10</v>
      </c>
      <c r="E3" s="48" t="s">
        <v>10</v>
      </c>
      <c r="F3" s="50">
        <f t="shared" ref="F3:F45" si="0">+G2</f>
        <v>5400000</v>
      </c>
      <c r="G3" s="50">
        <v>5650000</v>
      </c>
      <c r="H3" s="54">
        <v>2.5000000000000001E-3</v>
      </c>
      <c r="J3" s="57">
        <v>0.15</v>
      </c>
      <c r="K3" s="49">
        <v>60000000</v>
      </c>
      <c r="L3" s="49">
        <v>250000000</v>
      </c>
      <c r="M3" s="49">
        <f t="shared" ref="M3:M6" si="1">L3-K3</f>
        <v>190000000</v>
      </c>
    </row>
    <row r="4" spans="1:13" x14ac:dyDescent="0.25">
      <c r="A4" s="48" t="s">
        <v>11</v>
      </c>
      <c r="B4" s="49">
        <v>58500000</v>
      </c>
      <c r="C4" s="50" t="s">
        <v>10</v>
      </c>
      <c r="E4" s="48" t="s">
        <v>10</v>
      </c>
      <c r="F4" s="50">
        <f t="shared" si="0"/>
        <v>5650000</v>
      </c>
      <c r="G4" s="50">
        <v>5950000</v>
      </c>
      <c r="H4" s="54">
        <v>5.0000000000000001E-3</v>
      </c>
      <c r="J4" s="57">
        <v>0.25</v>
      </c>
      <c r="K4" s="49">
        <v>250000000</v>
      </c>
      <c r="L4" s="49">
        <v>500000000</v>
      </c>
      <c r="M4" s="49">
        <f t="shared" si="1"/>
        <v>250000000</v>
      </c>
    </row>
    <row r="5" spans="1:13" x14ac:dyDescent="0.25">
      <c r="A5" s="48" t="s">
        <v>15</v>
      </c>
      <c r="B5" s="49">
        <v>63000000</v>
      </c>
      <c r="C5" s="50" t="s">
        <v>16</v>
      </c>
      <c r="E5" s="48" t="s">
        <v>10</v>
      </c>
      <c r="F5" s="50">
        <f t="shared" si="0"/>
        <v>5950000</v>
      </c>
      <c r="G5" s="50">
        <v>6300000</v>
      </c>
      <c r="H5" s="54">
        <v>7.4999999999999997E-3</v>
      </c>
      <c r="J5" s="57">
        <v>0.3</v>
      </c>
      <c r="K5" s="49">
        <v>500000000</v>
      </c>
      <c r="L5" s="49">
        <v>5000000000</v>
      </c>
      <c r="M5" s="49">
        <f t="shared" si="1"/>
        <v>4500000000</v>
      </c>
    </row>
    <row r="6" spans="1:13" x14ac:dyDescent="0.25">
      <c r="A6" s="48" t="s">
        <v>60</v>
      </c>
      <c r="B6" s="49">
        <v>67500000</v>
      </c>
      <c r="C6" s="50" t="s">
        <v>16</v>
      </c>
      <c r="E6" s="48" t="s">
        <v>10</v>
      </c>
      <c r="F6" s="50">
        <f t="shared" si="0"/>
        <v>6300000</v>
      </c>
      <c r="G6" s="50">
        <v>6750000</v>
      </c>
      <c r="H6" s="54">
        <v>0.01</v>
      </c>
      <c r="J6" s="57">
        <v>0.35</v>
      </c>
      <c r="K6" s="49">
        <v>5000000000</v>
      </c>
      <c r="L6" s="49">
        <v>99999999999</v>
      </c>
      <c r="M6" s="49">
        <f t="shared" si="1"/>
        <v>94999999999</v>
      </c>
    </row>
    <row r="7" spans="1:13" x14ac:dyDescent="0.25">
      <c r="A7" s="48" t="s">
        <v>13</v>
      </c>
      <c r="B7" s="49">
        <v>63000000</v>
      </c>
      <c r="C7" s="50" t="s">
        <v>16</v>
      </c>
      <c r="E7" s="48" t="s">
        <v>10</v>
      </c>
      <c r="F7" s="50">
        <f t="shared" si="0"/>
        <v>6750000</v>
      </c>
      <c r="G7" s="50">
        <v>7500000</v>
      </c>
      <c r="H7" s="54">
        <v>1.2500000000000001E-2</v>
      </c>
    </row>
    <row r="8" spans="1:13" x14ac:dyDescent="0.25">
      <c r="A8" s="48" t="s">
        <v>14</v>
      </c>
      <c r="B8" s="49">
        <v>67500000</v>
      </c>
      <c r="C8" s="50" t="s">
        <v>16</v>
      </c>
      <c r="E8" s="48" t="s">
        <v>10</v>
      </c>
      <c r="F8" s="50">
        <f t="shared" si="0"/>
        <v>7500000</v>
      </c>
      <c r="G8" s="50">
        <v>8550000</v>
      </c>
      <c r="H8" s="54">
        <v>1.4999999999999999E-2</v>
      </c>
      <c r="J8"/>
    </row>
    <row r="9" spans="1:13" x14ac:dyDescent="0.25">
      <c r="A9" s="48" t="s">
        <v>17</v>
      </c>
      <c r="B9" s="49">
        <v>72000000</v>
      </c>
      <c r="C9" s="50" t="s">
        <v>18</v>
      </c>
      <c r="E9" s="48" t="s">
        <v>10</v>
      </c>
      <c r="F9" s="50">
        <f t="shared" si="0"/>
        <v>8550000</v>
      </c>
      <c r="G9" s="50">
        <v>9650000</v>
      </c>
      <c r="H9" s="54">
        <v>1.7500000000000002E-2</v>
      </c>
      <c r="J9"/>
    </row>
    <row r="10" spans="1:13" x14ac:dyDescent="0.25">
      <c r="E10" s="48" t="s">
        <v>10</v>
      </c>
      <c r="F10" s="50">
        <f t="shared" si="0"/>
        <v>9650000</v>
      </c>
      <c r="G10" s="50">
        <v>10050000</v>
      </c>
      <c r="H10" s="54">
        <v>0.02</v>
      </c>
      <c r="J10"/>
    </row>
    <row r="11" spans="1:13" x14ac:dyDescent="0.25">
      <c r="A11" s="58" t="s">
        <v>90</v>
      </c>
      <c r="B11" s="58"/>
      <c r="C11" s="58"/>
      <c r="E11" s="48" t="s">
        <v>10</v>
      </c>
      <c r="F11" s="50">
        <f t="shared" si="0"/>
        <v>10050000</v>
      </c>
      <c r="G11" s="50">
        <v>10350000</v>
      </c>
      <c r="H11" s="54">
        <v>2.2499999999999999E-2</v>
      </c>
      <c r="J11"/>
    </row>
    <row r="12" spans="1:13" x14ac:dyDescent="0.25">
      <c r="A12" s="59" t="s">
        <v>76</v>
      </c>
      <c r="B12" s="60">
        <v>2.3999999999999998E-3</v>
      </c>
      <c r="C12" s="61" t="s">
        <v>81</v>
      </c>
      <c r="D12" s="60">
        <v>2.3999999999999998E-3</v>
      </c>
      <c r="E12" s="48" t="s">
        <v>10</v>
      </c>
      <c r="F12" s="50">
        <f t="shared" si="0"/>
        <v>10350000</v>
      </c>
      <c r="G12" s="50">
        <v>10700000</v>
      </c>
      <c r="H12" s="54">
        <v>2.5000000000000001E-2</v>
      </c>
      <c r="J12"/>
    </row>
    <row r="13" spans="1:13" x14ac:dyDescent="0.25">
      <c r="A13" s="59" t="s">
        <v>77</v>
      </c>
      <c r="B13" s="60">
        <v>3.0000000000000001E-3</v>
      </c>
      <c r="C13" s="61" t="s">
        <v>82</v>
      </c>
      <c r="D13" s="60">
        <v>3.0000000000000001E-3</v>
      </c>
      <c r="E13" s="48" t="s">
        <v>10</v>
      </c>
      <c r="F13" s="50">
        <f t="shared" si="0"/>
        <v>10700000</v>
      </c>
      <c r="G13" s="50">
        <v>11050000</v>
      </c>
      <c r="H13" s="54">
        <v>0.03</v>
      </c>
      <c r="J13"/>
    </row>
    <row r="14" spans="1:13" x14ac:dyDescent="0.25">
      <c r="A14" s="62" t="s">
        <v>78</v>
      </c>
      <c r="B14" s="63">
        <v>0.04</v>
      </c>
      <c r="C14" s="61" t="s">
        <v>89</v>
      </c>
      <c r="D14" s="63">
        <v>0.04</v>
      </c>
      <c r="E14" s="48" t="s">
        <v>10</v>
      </c>
      <c r="F14" s="50">
        <f t="shared" si="0"/>
        <v>11050000</v>
      </c>
      <c r="G14" s="50">
        <v>11600000</v>
      </c>
      <c r="H14" s="54">
        <v>3.5000000000000003E-2</v>
      </c>
      <c r="J14"/>
    </row>
    <row r="15" spans="1:13" x14ac:dyDescent="0.25">
      <c r="A15" s="62" t="s">
        <v>80</v>
      </c>
      <c r="B15" s="66">
        <v>3.6999999999999998E-2</v>
      </c>
      <c r="C15" s="61" t="s">
        <v>84</v>
      </c>
      <c r="D15" s="66">
        <v>3.6999999999999998E-2</v>
      </c>
      <c r="E15" s="48" t="s">
        <v>10</v>
      </c>
      <c r="F15" s="50">
        <f t="shared" si="0"/>
        <v>11600000</v>
      </c>
      <c r="G15" s="50">
        <v>12500000</v>
      </c>
      <c r="H15" s="54">
        <v>0.04</v>
      </c>
      <c r="J15"/>
    </row>
    <row r="16" spans="1:13" x14ac:dyDescent="0.25">
      <c r="A16" s="62" t="s">
        <v>79</v>
      </c>
      <c r="B16" s="66">
        <v>0.02</v>
      </c>
      <c r="C16" s="61" t="s">
        <v>83</v>
      </c>
      <c r="D16" s="66">
        <v>0.02</v>
      </c>
      <c r="E16" s="48" t="s">
        <v>10</v>
      </c>
      <c r="F16" s="50">
        <f>+G15</f>
        <v>12500000</v>
      </c>
      <c r="G16" s="50">
        <v>13750000</v>
      </c>
      <c r="H16" s="54">
        <v>0.05</v>
      </c>
      <c r="J16"/>
    </row>
    <row r="17" spans="1:10" x14ac:dyDescent="0.25">
      <c r="E17" s="48" t="s">
        <v>10</v>
      </c>
      <c r="F17" s="50">
        <f t="shared" si="0"/>
        <v>13750000</v>
      </c>
      <c r="G17" s="50">
        <v>15100000</v>
      </c>
      <c r="H17" s="54">
        <v>0.06</v>
      </c>
      <c r="J17"/>
    </row>
    <row r="18" spans="1:10" x14ac:dyDescent="0.25">
      <c r="A18" s="58" t="s">
        <v>91</v>
      </c>
      <c r="B18" s="58"/>
      <c r="C18" s="58"/>
      <c r="E18" s="48" t="s">
        <v>10</v>
      </c>
      <c r="F18" s="50">
        <f t="shared" si="0"/>
        <v>15100000</v>
      </c>
      <c r="G18" s="50">
        <v>16950000</v>
      </c>
      <c r="H18" s="54">
        <v>7.0000000000000007E-2</v>
      </c>
      <c r="J18"/>
    </row>
    <row r="19" spans="1:10" x14ac:dyDescent="0.25">
      <c r="A19" s="64" t="s">
        <v>79</v>
      </c>
      <c r="B19" s="63">
        <v>0.01</v>
      </c>
      <c r="C19" s="61" t="s">
        <v>83</v>
      </c>
      <c r="D19" s="63">
        <v>0.01</v>
      </c>
      <c r="E19" s="48" t="s">
        <v>10</v>
      </c>
      <c r="F19" s="50">
        <f t="shared" si="0"/>
        <v>16950000</v>
      </c>
      <c r="G19" s="50">
        <v>19750000</v>
      </c>
      <c r="H19" s="54">
        <v>0.08</v>
      </c>
      <c r="J19"/>
    </row>
    <row r="20" spans="1:10" x14ac:dyDescent="0.25">
      <c r="A20" s="64" t="s">
        <v>80</v>
      </c>
      <c r="B20" s="63">
        <v>0.02</v>
      </c>
      <c r="C20" s="61" t="s">
        <v>84</v>
      </c>
      <c r="D20" s="63">
        <v>0.02</v>
      </c>
      <c r="E20" s="48" t="s">
        <v>10</v>
      </c>
      <c r="F20" s="50">
        <f t="shared" si="0"/>
        <v>19750000</v>
      </c>
      <c r="G20" s="50">
        <v>24150000</v>
      </c>
      <c r="H20" s="54">
        <v>0.09</v>
      </c>
      <c r="J20"/>
    </row>
    <row r="21" spans="1:10" x14ac:dyDescent="0.25">
      <c r="A21" s="64" t="s">
        <v>78</v>
      </c>
      <c r="B21" s="63">
        <v>0.01</v>
      </c>
      <c r="C21" s="61" t="s">
        <v>89</v>
      </c>
      <c r="D21" s="63">
        <v>0.01</v>
      </c>
      <c r="E21" s="48" t="s">
        <v>10</v>
      </c>
      <c r="F21" s="50">
        <f t="shared" si="0"/>
        <v>24150000</v>
      </c>
      <c r="G21" s="50">
        <v>26450000</v>
      </c>
      <c r="H21" s="54">
        <v>0.1</v>
      </c>
      <c r="J21"/>
    </row>
    <row r="22" spans="1:10" x14ac:dyDescent="0.25">
      <c r="E22" s="48" t="s">
        <v>10</v>
      </c>
      <c r="F22" s="50">
        <f t="shared" si="0"/>
        <v>26450000</v>
      </c>
      <c r="G22" s="50">
        <v>28000000</v>
      </c>
      <c r="H22" s="54">
        <v>0.11</v>
      </c>
    </row>
    <row r="23" spans="1:10" x14ac:dyDescent="0.25">
      <c r="A23" s="58" t="s">
        <v>88</v>
      </c>
      <c r="B23" s="65">
        <v>2024</v>
      </c>
      <c r="E23" s="48" t="s">
        <v>10</v>
      </c>
      <c r="F23" s="50">
        <f t="shared" si="0"/>
        <v>28000000</v>
      </c>
      <c r="G23" s="50">
        <v>30050000</v>
      </c>
      <c r="H23" s="54">
        <v>0.12</v>
      </c>
    </row>
    <row r="24" spans="1:10" x14ac:dyDescent="0.25">
      <c r="E24" s="48" t="s">
        <v>10</v>
      </c>
      <c r="F24" s="50">
        <f t="shared" si="0"/>
        <v>30050000</v>
      </c>
      <c r="G24" s="50">
        <v>32400000</v>
      </c>
      <c r="H24" s="54">
        <v>0.13</v>
      </c>
    </row>
    <row r="25" spans="1:10" x14ac:dyDescent="0.25">
      <c r="A25" s="58" t="s">
        <v>100</v>
      </c>
      <c r="B25" s="58"/>
      <c r="C25" s="49">
        <v>12000000</v>
      </c>
      <c r="E25" s="48" t="s">
        <v>10</v>
      </c>
      <c r="F25" s="50">
        <f t="shared" si="0"/>
        <v>32400000</v>
      </c>
      <c r="G25" s="50">
        <v>35400000</v>
      </c>
      <c r="H25" s="54">
        <v>0.14000000000000001</v>
      </c>
    </row>
    <row r="26" spans="1:10" x14ac:dyDescent="0.25">
      <c r="A26" s="58" t="s">
        <v>99</v>
      </c>
      <c r="B26" s="58"/>
      <c r="C26" s="49">
        <v>10042300</v>
      </c>
      <c r="E26" s="48" t="s">
        <v>10</v>
      </c>
      <c r="F26" s="50">
        <f t="shared" si="0"/>
        <v>35400000</v>
      </c>
      <c r="G26" s="50">
        <v>39100000</v>
      </c>
      <c r="H26" s="54">
        <v>0.15</v>
      </c>
    </row>
    <row r="27" spans="1:10" x14ac:dyDescent="0.25">
      <c r="E27" s="48" t="s">
        <v>10</v>
      </c>
      <c r="F27" s="50">
        <f t="shared" si="0"/>
        <v>39100000</v>
      </c>
      <c r="G27" s="50">
        <v>43850000</v>
      </c>
      <c r="H27" s="54">
        <v>0.16</v>
      </c>
    </row>
    <row r="28" spans="1:10" x14ac:dyDescent="0.25">
      <c r="A28" s="102" t="s">
        <v>134</v>
      </c>
      <c r="B28" t="s">
        <v>85</v>
      </c>
      <c r="E28" s="48" t="s">
        <v>10</v>
      </c>
      <c r="F28" s="50">
        <f t="shared" si="0"/>
        <v>43850000</v>
      </c>
      <c r="G28" s="50">
        <v>47800000</v>
      </c>
      <c r="H28" s="54">
        <v>0.17</v>
      </c>
    </row>
    <row r="29" spans="1:10" x14ac:dyDescent="0.25">
      <c r="E29" s="48" t="s">
        <v>10</v>
      </c>
      <c r="F29" s="50">
        <f t="shared" si="0"/>
        <v>47800000</v>
      </c>
      <c r="G29" s="50">
        <v>51400000</v>
      </c>
      <c r="H29" s="54">
        <v>0.18</v>
      </c>
    </row>
    <row r="30" spans="1:10" x14ac:dyDescent="0.25">
      <c r="E30" s="48" t="s">
        <v>10</v>
      </c>
      <c r="F30" s="50">
        <f t="shared" si="0"/>
        <v>51400000</v>
      </c>
      <c r="G30" s="50">
        <v>56300000</v>
      </c>
      <c r="H30" s="54">
        <v>0.19</v>
      </c>
    </row>
    <row r="31" spans="1:10" x14ac:dyDescent="0.25">
      <c r="E31" s="48" t="s">
        <v>10</v>
      </c>
      <c r="F31" s="50">
        <f t="shared" si="0"/>
        <v>56300000</v>
      </c>
      <c r="G31" s="50">
        <v>62200000</v>
      </c>
      <c r="H31" s="54">
        <v>0.2</v>
      </c>
    </row>
    <row r="32" spans="1:10" x14ac:dyDescent="0.25">
      <c r="E32" s="48" t="s">
        <v>10</v>
      </c>
      <c r="F32" s="50">
        <f t="shared" si="0"/>
        <v>62200000</v>
      </c>
      <c r="G32" s="50">
        <v>68600000</v>
      </c>
      <c r="H32" s="54">
        <v>0.21</v>
      </c>
    </row>
    <row r="33" spans="5:8" x14ac:dyDescent="0.25">
      <c r="E33" s="48" t="s">
        <v>10</v>
      </c>
      <c r="F33" s="50">
        <f t="shared" si="0"/>
        <v>68600000</v>
      </c>
      <c r="G33" s="50">
        <v>77500000</v>
      </c>
      <c r="H33" s="54">
        <v>0.22</v>
      </c>
    </row>
    <row r="34" spans="5:8" x14ac:dyDescent="0.25">
      <c r="E34" s="48" t="s">
        <v>10</v>
      </c>
      <c r="F34" s="50">
        <f t="shared" si="0"/>
        <v>77500000</v>
      </c>
      <c r="G34" s="50">
        <v>89000000</v>
      </c>
      <c r="H34" s="54">
        <v>0.23</v>
      </c>
    </row>
    <row r="35" spans="5:8" x14ac:dyDescent="0.25">
      <c r="E35" s="48" t="s">
        <v>10</v>
      </c>
      <c r="F35" s="50">
        <f t="shared" si="0"/>
        <v>89000000</v>
      </c>
      <c r="G35" s="50">
        <v>103000000</v>
      </c>
      <c r="H35" s="54">
        <v>0.24</v>
      </c>
    </row>
    <row r="36" spans="5:8" x14ac:dyDescent="0.25">
      <c r="E36" s="48" t="s">
        <v>10</v>
      </c>
      <c r="F36" s="50">
        <f t="shared" si="0"/>
        <v>103000000</v>
      </c>
      <c r="G36" s="50">
        <v>125000000</v>
      </c>
      <c r="H36" s="54">
        <v>0.25</v>
      </c>
    </row>
    <row r="37" spans="5:8" x14ac:dyDescent="0.25">
      <c r="E37" s="48" t="s">
        <v>10</v>
      </c>
      <c r="F37" s="50">
        <f t="shared" si="0"/>
        <v>125000000</v>
      </c>
      <c r="G37" s="50">
        <v>157000000</v>
      </c>
      <c r="H37" s="54">
        <v>0.26</v>
      </c>
    </row>
    <row r="38" spans="5:8" x14ac:dyDescent="0.25">
      <c r="E38" s="48" t="s">
        <v>10</v>
      </c>
      <c r="F38" s="50">
        <f t="shared" si="0"/>
        <v>157000000</v>
      </c>
      <c r="G38" s="50">
        <v>206000000</v>
      </c>
      <c r="H38" s="54">
        <v>0.27</v>
      </c>
    </row>
    <row r="39" spans="5:8" x14ac:dyDescent="0.25">
      <c r="E39" s="48" t="s">
        <v>10</v>
      </c>
      <c r="F39" s="50">
        <f t="shared" si="0"/>
        <v>206000000</v>
      </c>
      <c r="G39" s="50">
        <v>337000000</v>
      </c>
      <c r="H39" s="54">
        <v>0.28000000000000003</v>
      </c>
    </row>
    <row r="40" spans="5:8" x14ac:dyDescent="0.25">
      <c r="E40" s="48" t="s">
        <v>10</v>
      </c>
      <c r="F40" s="50">
        <f t="shared" si="0"/>
        <v>337000000</v>
      </c>
      <c r="G40" s="50">
        <v>454000000</v>
      </c>
      <c r="H40" s="54">
        <v>0.28999999999999998</v>
      </c>
    </row>
    <row r="41" spans="5:8" x14ac:dyDescent="0.25">
      <c r="E41" s="48" t="s">
        <v>10</v>
      </c>
      <c r="F41" s="50">
        <f t="shared" si="0"/>
        <v>454000000</v>
      </c>
      <c r="G41" s="50">
        <v>550000000</v>
      </c>
      <c r="H41" s="54">
        <v>0.3</v>
      </c>
    </row>
    <row r="42" spans="5:8" x14ac:dyDescent="0.25">
      <c r="E42" s="48" t="s">
        <v>10</v>
      </c>
      <c r="F42" s="50">
        <f t="shared" si="0"/>
        <v>550000000</v>
      </c>
      <c r="G42" s="50">
        <v>695000000</v>
      </c>
      <c r="H42" s="54">
        <v>0.31</v>
      </c>
    </row>
    <row r="43" spans="5:8" x14ac:dyDescent="0.25">
      <c r="E43" s="48" t="s">
        <v>10</v>
      </c>
      <c r="F43" s="50">
        <f t="shared" si="0"/>
        <v>695000000</v>
      </c>
      <c r="G43" s="50">
        <v>910000000</v>
      </c>
      <c r="H43" s="54">
        <v>0.32</v>
      </c>
    </row>
    <row r="44" spans="5:8" x14ac:dyDescent="0.25">
      <c r="E44" s="48" t="s">
        <v>10</v>
      </c>
      <c r="F44" s="50">
        <f t="shared" si="0"/>
        <v>910000000</v>
      </c>
      <c r="G44" s="50">
        <v>1400000000</v>
      </c>
      <c r="H44" s="54">
        <v>0.33</v>
      </c>
    </row>
    <row r="45" spans="5:8" x14ac:dyDescent="0.25">
      <c r="E45" s="48" t="s">
        <v>10</v>
      </c>
      <c r="F45" s="50">
        <f t="shared" si="0"/>
        <v>1400000000</v>
      </c>
      <c r="G45" s="50">
        <v>99999999999</v>
      </c>
      <c r="H45" s="54">
        <v>0.34</v>
      </c>
    </row>
    <row r="46" spans="5:8" x14ac:dyDescent="0.25">
      <c r="E46" s="48" t="s">
        <v>16</v>
      </c>
      <c r="F46" s="50">
        <v>0</v>
      </c>
      <c r="G46" s="50">
        <v>6200000</v>
      </c>
      <c r="H46" s="54">
        <v>0</v>
      </c>
    </row>
    <row r="47" spans="5:8" x14ac:dyDescent="0.25">
      <c r="E47" s="48" t="s">
        <v>16</v>
      </c>
      <c r="F47" s="50">
        <f t="shared" ref="F47:F85" si="2">+G46</f>
        <v>6200000</v>
      </c>
      <c r="G47" s="50">
        <v>6500000</v>
      </c>
      <c r="H47" s="54">
        <v>2.5000000000000001E-3</v>
      </c>
    </row>
    <row r="48" spans="5:8" x14ac:dyDescent="0.25">
      <c r="E48" s="48" t="s">
        <v>16</v>
      </c>
      <c r="F48" s="50">
        <f t="shared" si="2"/>
        <v>6500000</v>
      </c>
      <c r="G48" s="50">
        <v>6850000</v>
      </c>
      <c r="H48" s="54">
        <v>5.0000000000000001E-3</v>
      </c>
    </row>
    <row r="49" spans="5:8" x14ac:dyDescent="0.25">
      <c r="E49" s="48" t="s">
        <v>16</v>
      </c>
      <c r="F49" s="50">
        <f t="shared" si="2"/>
        <v>6850000</v>
      </c>
      <c r="G49" s="50">
        <v>7300000</v>
      </c>
      <c r="H49" s="54">
        <v>7.4999999999999997E-3</v>
      </c>
    </row>
    <row r="50" spans="5:8" x14ac:dyDescent="0.25">
      <c r="E50" s="48" t="s">
        <v>16</v>
      </c>
      <c r="F50" s="50">
        <f t="shared" si="2"/>
        <v>7300000</v>
      </c>
      <c r="G50" s="50">
        <v>9200000</v>
      </c>
      <c r="H50" s="54">
        <v>0.01</v>
      </c>
    </row>
    <row r="51" spans="5:8" x14ac:dyDescent="0.25">
      <c r="E51" s="48" t="s">
        <v>16</v>
      </c>
      <c r="F51" s="50">
        <f t="shared" si="2"/>
        <v>9200000</v>
      </c>
      <c r="G51" s="50">
        <v>10750000</v>
      </c>
      <c r="H51" s="54">
        <v>1.4999999999999999E-2</v>
      </c>
    </row>
    <row r="52" spans="5:8" x14ac:dyDescent="0.25">
      <c r="E52" s="48" t="s">
        <v>16</v>
      </c>
      <c r="F52" s="50">
        <f t="shared" si="2"/>
        <v>10750000</v>
      </c>
      <c r="G52" s="50">
        <v>11250000</v>
      </c>
      <c r="H52" s="54">
        <v>0.02</v>
      </c>
    </row>
    <row r="53" spans="5:8" x14ac:dyDescent="0.25">
      <c r="E53" s="48" t="s">
        <v>16</v>
      </c>
      <c r="F53" s="50">
        <f t="shared" si="2"/>
        <v>11250000</v>
      </c>
      <c r="G53" s="50">
        <v>11600000</v>
      </c>
      <c r="H53" s="54">
        <v>2.5000000000000001E-2</v>
      </c>
    </row>
    <row r="54" spans="5:8" x14ac:dyDescent="0.25">
      <c r="E54" s="48" t="s">
        <v>16</v>
      </c>
      <c r="F54" s="50">
        <f t="shared" si="2"/>
        <v>11600000</v>
      </c>
      <c r="G54" s="50">
        <v>12600000</v>
      </c>
      <c r="H54" s="54">
        <v>0.03</v>
      </c>
    </row>
    <row r="55" spans="5:8" x14ac:dyDescent="0.25">
      <c r="E55" s="48" t="s">
        <v>16</v>
      </c>
      <c r="F55" s="50">
        <f t="shared" si="2"/>
        <v>12600000</v>
      </c>
      <c r="G55" s="50">
        <v>13600000</v>
      </c>
      <c r="H55" s="54">
        <v>0.04</v>
      </c>
    </row>
    <row r="56" spans="5:8" x14ac:dyDescent="0.25">
      <c r="E56" s="48" t="s">
        <v>16</v>
      </c>
      <c r="F56" s="50">
        <f t="shared" si="2"/>
        <v>13600000</v>
      </c>
      <c r="G56" s="50">
        <v>14950000</v>
      </c>
      <c r="H56" s="54">
        <v>0.05</v>
      </c>
    </row>
    <row r="57" spans="5:8" x14ac:dyDescent="0.25">
      <c r="E57" s="48" t="s">
        <v>16</v>
      </c>
      <c r="F57" s="50">
        <f t="shared" si="2"/>
        <v>14950000</v>
      </c>
      <c r="G57" s="50">
        <v>16400000</v>
      </c>
      <c r="H57" s="54">
        <v>0.06</v>
      </c>
    </row>
    <row r="58" spans="5:8" x14ac:dyDescent="0.25">
      <c r="E58" s="48" t="s">
        <v>16</v>
      </c>
      <c r="F58" s="50">
        <f t="shared" si="2"/>
        <v>16400000</v>
      </c>
      <c r="G58" s="50">
        <v>18450000</v>
      </c>
      <c r="H58" s="54">
        <v>7.0000000000000007E-2</v>
      </c>
    </row>
    <row r="59" spans="5:8" x14ac:dyDescent="0.25">
      <c r="E59" s="48" t="s">
        <v>16</v>
      </c>
      <c r="F59" s="50">
        <f t="shared" si="2"/>
        <v>18450000</v>
      </c>
      <c r="G59" s="50">
        <v>21850000</v>
      </c>
      <c r="H59" s="54">
        <v>0.08</v>
      </c>
    </row>
    <row r="60" spans="5:8" x14ac:dyDescent="0.25">
      <c r="E60" s="48" t="s">
        <v>16</v>
      </c>
      <c r="F60" s="50">
        <f t="shared" si="2"/>
        <v>21850000</v>
      </c>
      <c r="G60" s="50">
        <v>26000000</v>
      </c>
      <c r="H60" s="54">
        <v>0.09</v>
      </c>
    </row>
    <row r="61" spans="5:8" x14ac:dyDescent="0.25">
      <c r="E61" s="48" t="s">
        <v>16</v>
      </c>
      <c r="F61" s="50">
        <f t="shared" si="2"/>
        <v>26000000</v>
      </c>
      <c r="G61" s="50">
        <v>27700000</v>
      </c>
      <c r="H61" s="54">
        <v>0.1</v>
      </c>
    </row>
    <row r="62" spans="5:8" x14ac:dyDescent="0.25">
      <c r="E62" s="48" t="s">
        <v>16</v>
      </c>
      <c r="F62" s="50">
        <f t="shared" si="2"/>
        <v>27700000</v>
      </c>
      <c r="G62" s="50">
        <v>29350000</v>
      </c>
      <c r="H62" s="54">
        <v>0.11</v>
      </c>
    </row>
    <row r="63" spans="5:8" x14ac:dyDescent="0.25">
      <c r="E63" s="48" t="s">
        <v>16</v>
      </c>
      <c r="F63" s="50">
        <f t="shared" si="2"/>
        <v>29350000</v>
      </c>
      <c r="G63" s="50">
        <v>31450000</v>
      </c>
      <c r="H63" s="54">
        <v>0.12</v>
      </c>
    </row>
    <row r="64" spans="5:8" x14ac:dyDescent="0.25">
      <c r="E64" s="48" t="s">
        <v>16</v>
      </c>
      <c r="F64" s="50">
        <f t="shared" si="2"/>
        <v>31450000</v>
      </c>
      <c r="G64" s="50">
        <v>33950000</v>
      </c>
      <c r="H64" s="54">
        <v>0.13</v>
      </c>
    </row>
    <row r="65" spans="5:8" x14ac:dyDescent="0.25">
      <c r="E65" s="48" t="s">
        <v>16</v>
      </c>
      <c r="F65" s="50">
        <f t="shared" si="2"/>
        <v>33950000</v>
      </c>
      <c r="G65" s="50">
        <v>37100000</v>
      </c>
      <c r="H65" s="54">
        <v>0.14000000000000001</v>
      </c>
    </row>
    <row r="66" spans="5:8" x14ac:dyDescent="0.25">
      <c r="E66" s="48" t="s">
        <v>16</v>
      </c>
      <c r="F66" s="50">
        <f t="shared" si="2"/>
        <v>37100000</v>
      </c>
      <c r="G66" s="50">
        <v>41100000</v>
      </c>
      <c r="H66" s="54">
        <v>0.15</v>
      </c>
    </row>
    <row r="67" spans="5:8" x14ac:dyDescent="0.25">
      <c r="E67" s="48" t="s">
        <v>16</v>
      </c>
      <c r="F67" s="50">
        <f t="shared" si="2"/>
        <v>41100000</v>
      </c>
      <c r="G67" s="50">
        <v>45800000</v>
      </c>
      <c r="H67" s="54">
        <v>0.16</v>
      </c>
    </row>
    <row r="68" spans="5:8" x14ac:dyDescent="0.25">
      <c r="E68" s="48" t="s">
        <v>16</v>
      </c>
      <c r="F68" s="50">
        <f t="shared" si="2"/>
        <v>45800000</v>
      </c>
      <c r="G68" s="50">
        <v>49500000</v>
      </c>
      <c r="H68" s="54">
        <v>0.17</v>
      </c>
    </row>
    <row r="69" spans="5:8" x14ac:dyDescent="0.25">
      <c r="E69" s="48" t="s">
        <v>16</v>
      </c>
      <c r="F69" s="50">
        <f t="shared" si="2"/>
        <v>49500000</v>
      </c>
      <c r="G69" s="50">
        <v>53800000</v>
      </c>
      <c r="H69" s="54">
        <v>0.18</v>
      </c>
    </row>
    <row r="70" spans="5:8" x14ac:dyDescent="0.25">
      <c r="E70" s="48" t="s">
        <v>16</v>
      </c>
      <c r="F70" s="50">
        <f t="shared" si="2"/>
        <v>53800000</v>
      </c>
      <c r="G70" s="50">
        <v>58500000</v>
      </c>
      <c r="H70" s="54">
        <v>0.19</v>
      </c>
    </row>
    <row r="71" spans="5:8" x14ac:dyDescent="0.25">
      <c r="E71" s="48" t="s">
        <v>16</v>
      </c>
      <c r="F71" s="50">
        <f t="shared" si="2"/>
        <v>58500000</v>
      </c>
      <c r="G71" s="50">
        <v>64000000</v>
      </c>
      <c r="H71" s="54">
        <v>0.2</v>
      </c>
    </row>
    <row r="72" spans="5:8" x14ac:dyDescent="0.25">
      <c r="E72" s="48" t="s">
        <v>16</v>
      </c>
      <c r="F72" s="50">
        <f t="shared" si="2"/>
        <v>64000000</v>
      </c>
      <c r="G72" s="50">
        <v>71000000</v>
      </c>
      <c r="H72" s="54">
        <v>0.21</v>
      </c>
    </row>
    <row r="73" spans="5:8" x14ac:dyDescent="0.25">
      <c r="E73" s="48" t="s">
        <v>16</v>
      </c>
      <c r="F73" s="50">
        <f t="shared" si="2"/>
        <v>71000000</v>
      </c>
      <c r="G73" s="50">
        <v>80000000</v>
      </c>
      <c r="H73" s="54">
        <v>0.22</v>
      </c>
    </row>
    <row r="74" spans="5:8" x14ac:dyDescent="0.25">
      <c r="E74" s="48" t="s">
        <v>16</v>
      </c>
      <c r="F74" s="50">
        <f t="shared" si="2"/>
        <v>80000000</v>
      </c>
      <c r="G74" s="50">
        <v>93000000</v>
      </c>
      <c r="H74" s="54">
        <v>0.23</v>
      </c>
    </row>
    <row r="75" spans="5:8" x14ac:dyDescent="0.25">
      <c r="E75" s="48" t="s">
        <v>16</v>
      </c>
      <c r="F75" s="50">
        <f t="shared" si="2"/>
        <v>93000000</v>
      </c>
      <c r="G75" s="50">
        <v>109000000</v>
      </c>
      <c r="H75" s="54">
        <v>0.24</v>
      </c>
    </row>
    <row r="76" spans="5:8" x14ac:dyDescent="0.25">
      <c r="E76" s="48" t="s">
        <v>16</v>
      </c>
      <c r="F76" s="50">
        <f t="shared" si="2"/>
        <v>109000000</v>
      </c>
      <c r="G76" s="50">
        <v>129000000</v>
      </c>
      <c r="H76" s="54">
        <v>0.25</v>
      </c>
    </row>
    <row r="77" spans="5:8" x14ac:dyDescent="0.25">
      <c r="E77" s="48" t="s">
        <v>16</v>
      </c>
      <c r="F77" s="50">
        <f t="shared" si="2"/>
        <v>129000000</v>
      </c>
      <c r="G77" s="50">
        <v>163000000</v>
      </c>
      <c r="H77" s="54">
        <v>0.26</v>
      </c>
    </row>
    <row r="78" spans="5:8" x14ac:dyDescent="0.25">
      <c r="E78" s="48" t="s">
        <v>16</v>
      </c>
      <c r="F78" s="50">
        <f t="shared" si="2"/>
        <v>163000000</v>
      </c>
      <c r="G78" s="50">
        <v>211000000</v>
      </c>
      <c r="H78" s="54">
        <v>0.27</v>
      </c>
    </row>
    <row r="79" spans="5:8" x14ac:dyDescent="0.25">
      <c r="E79" s="48" t="s">
        <v>16</v>
      </c>
      <c r="F79" s="50">
        <f t="shared" si="2"/>
        <v>211000000</v>
      </c>
      <c r="G79" s="50">
        <v>374000000</v>
      </c>
      <c r="H79" s="54">
        <v>0.28000000000000003</v>
      </c>
    </row>
    <row r="80" spans="5:8" x14ac:dyDescent="0.25">
      <c r="E80" s="48" t="s">
        <v>16</v>
      </c>
      <c r="F80" s="50">
        <f t="shared" si="2"/>
        <v>374000000</v>
      </c>
      <c r="G80" s="50">
        <v>459000000</v>
      </c>
      <c r="H80" s="54">
        <v>0.28999999999999998</v>
      </c>
    </row>
    <row r="81" spans="5:8" x14ac:dyDescent="0.25">
      <c r="E81" s="48" t="s">
        <v>16</v>
      </c>
      <c r="F81" s="50">
        <f t="shared" si="2"/>
        <v>459000000</v>
      </c>
      <c r="G81" s="50">
        <v>555000000</v>
      </c>
      <c r="H81" s="54">
        <v>0.3</v>
      </c>
    </row>
    <row r="82" spans="5:8" x14ac:dyDescent="0.25">
      <c r="E82" s="48" t="s">
        <v>16</v>
      </c>
      <c r="F82" s="50">
        <f t="shared" si="2"/>
        <v>555000000</v>
      </c>
      <c r="G82" s="50">
        <v>704000000</v>
      </c>
      <c r="H82" s="54">
        <v>0.31</v>
      </c>
    </row>
    <row r="83" spans="5:8" x14ac:dyDescent="0.25">
      <c r="E83" s="48" t="s">
        <v>16</v>
      </c>
      <c r="F83" s="50">
        <f t="shared" si="2"/>
        <v>704000000</v>
      </c>
      <c r="G83" s="50">
        <v>957000000</v>
      </c>
      <c r="H83" s="54">
        <v>0.32</v>
      </c>
    </row>
    <row r="84" spans="5:8" x14ac:dyDescent="0.25">
      <c r="E84" s="48" t="s">
        <v>16</v>
      </c>
      <c r="F84" s="50">
        <f t="shared" si="2"/>
        <v>957000000</v>
      </c>
      <c r="G84" s="50">
        <v>1405000000</v>
      </c>
      <c r="H84" s="54">
        <v>0.33</v>
      </c>
    </row>
    <row r="85" spans="5:8" x14ac:dyDescent="0.25">
      <c r="E85" s="48" t="s">
        <v>16</v>
      </c>
      <c r="F85" s="50">
        <f t="shared" si="2"/>
        <v>1405000000</v>
      </c>
      <c r="G85" s="50">
        <v>99999999999</v>
      </c>
      <c r="H85" s="54">
        <v>0.34</v>
      </c>
    </row>
    <row r="86" spans="5:8" x14ac:dyDescent="0.25">
      <c r="E86" s="48" t="s">
        <v>18</v>
      </c>
      <c r="F86" s="50">
        <v>0</v>
      </c>
      <c r="G86" s="50">
        <v>6600000</v>
      </c>
      <c r="H86" s="54">
        <v>0</v>
      </c>
    </row>
    <row r="87" spans="5:8" x14ac:dyDescent="0.25">
      <c r="E87" s="48" t="s">
        <v>18</v>
      </c>
      <c r="F87" s="50">
        <f t="shared" ref="F87:F126" si="3">+G86</f>
        <v>6600000</v>
      </c>
      <c r="G87" s="50">
        <v>6950000</v>
      </c>
      <c r="H87" s="54">
        <v>2.5000000000000001E-3</v>
      </c>
    </row>
    <row r="88" spans="5:8" x14ac:dyDescent="0.25">
      <c r="E88" s="48" t="s">
        <v>18</v>
      </c>
      <c r="F88" s="50">
        <f t="shared" si="3"/>
        <v>6950000</v>
      </c>
      <c r="G88" s="50">
        <v>7350000</v>
      </c>
      <c r="H88" s="54">
        <v>5.0000000000000001E-3</v>
      </c>
    </row>
    <row r="89" spans="5:8" x14ac:dyDescent="0.25">
      <c r="E89" s="48" t="s">
        <v>18</v>
      </c>
      <c r="F89" s="50">
        <f t="shared" si="3"/>
        <v>7350000</v>
      </c>
      <c r="G89" s="50">
        <v>7800000</v>
      </c>
      <c r="H89" s="54">
        <v>7.4999999999999997E-3</v>
      </c>
    </row>
    <row r="90" spans="5:8" x14ac:dyDescent="0.25">
      <c r="E90" s="48" t="s">
        <v>18</v>
      </c>
      <c r="F90" s="50">
        <f t="shared" si="3"/>
        <v>7800000</v>
      </c>
      <c r="G90" s="50">
        <v>8850000</v>
      </c>
      <c r="H90" s="54">
        <v>0.01</v>
      </c>
    </row>
    <row r="91" spans="5:8" x14ac:dyDescent="0.25">
      <c r="E91" s="48" t="s">
        <v>18</v>
      </c>
      <c r="F91" s="50">
        <f t="shared" si="3"/>
        <v>8850000</v>
      </c>
      <c r="G91" s="50">
        <v>9800000</v>
      </c>
      <c r="H91" s="54">
        <v>1.2500000000000001E-2</v>
      </c>
    </row>
    <row r="92" spans="5:8" x14ac:dyDescent="0.25">
      <c r="E92" s="48" t="s">
        <v>18</v>
      </c>
      <c r="F92" s="50">
        <f t="shared" si="3"/>
        <v>9800000</v>
      </c>
      <c r="G92" s="50">
        <v>10950000</v>
      </c>
      <c r="H92" s="54">
        <v>1.4999999999999999E-2</v>
      </c>
    </row>
    <row r="93" spans="5:8" x14ac:dyDescent="0.25">
      <c r="E93" s="48" t="s">
        <v>18</v>
      </c>
      <c r="F93" s="50">
        <f t="shared" si="3"/>
        <v>10950000</v>
      </c>
      <c r="G93" s="50">
        <v>11200000</v>
      </c>
      <c r="H93" s="54">
        <v>1.7500000000000002E-2</v>
      </c>
    </row>
    <row r="94" spans="5:8" x14ac:dyDescent="0.25">
      <c r="E94" s="48" t="s">
        <v>18</v>
      </c>
      <c r="F94" s="50">
        <f t="shared" si="3"/>
        <v>11200000</v>
      </c>
      <c r="G94" s="50">
        <v>12050000</v>
      </c>
      <c r="H94" s="54">
        <v>0.02</v>
      </c>
    </row>
    <row r="95" spans="5:8" x14ac:dyDescent="0.25">
      <c r="E95" s="48" t="s">
        <v>18</v>
      </c>
      <c r="F95" s="50">
        <f t="shared" si="3"/>
        <v>12050000</v>
      </c>
      <c r="G95" s="50">
        <v>12950000</v>
      </c>
      <c r="H95" s="54">
        <v>0.03</v>
      </c>
    </row>
    <row r="96" spans="5:8" x14ac:dyDescent="0.25">
      <c r="E96" s="48" t="s">
        <v>18</v>
      </c>
      <c r="F96" s="50">
        <f t="shared" si="3"/>
        <v>12950000</v>
      </c>
      <c r="G96" s="50">
        <v>14150000</v>
      </c>
      <c r="H96" s="54">
        <v>0.04</v>
      </c>
    </row>
    <row r="97" spans="5:8" x14ac:dyDescent="0.25">
      <c r="E97" s="48" t="s">
        <v>18</v>
      </c>
      <c r="F97" s="50">
        <f t="shared" si="3"/>
        <v>14150000</v>
      </c>
      <c r="G97" s="50">
        <v>15550000</v>
      </c>
      <c r="H97" s="54">
        <v>0.05</v>
      </c>
    </row>
    <row r="98" spans="5:8" x14ac:dyDescent="0.25">
      <c r="E98" s="48" t="s">
        <v>18</v>
      </c>
      <c r="F98" s="50">
        <f t="shared" si="3"/>
        <v>15550000</v>
      </c>
      <c r="G98" s="50">
        <v>17050000</v>
      </c>
      <c r="H98" s="54">
        <v>0.06</v>
      </c>
    </row>
    <row r="99" spans="5:8" x14ac:dyDescent="0.25">
      <c r="E99" s="48" t="s">
        <v>18</v>
      </c>
      <c r="F99" s="50">
        <f t="shared" si="3"/>
        <v>17050000</v>
      </c>
      <c r="G99" s="50">
        <v>19500000</v>
      </c>
      <c r="H99" s="54">
        <v>7.0000000000000007E-2</v>
      </c>
    </row>
    <row r="100" spans="5:8" x14ac:dyDescent="0.25">
      <c r="E100" s="48" t="s">
        <v>18</v>
      </c>
      <c r="F100" s="50">
        <f t="shared" si="3"/>
        <v>19500000</v>
      </c>
      <c r="G100" s="50">
        <v>22700000</v>
      </c>
      <c r="H100" s="54">
        <v>0.08</v>
      </c>
    </row>
    <row r="101" spans="5:8" x14ac:dyDescent="0.25">
      <c r="E101" s="48" t="s">
        <v>18</v>
      </c>
      <c r="F101" s="50">
        <f t="shared" si="3"/>
        <v>22700000</v>
      </c>
      <c r="G101" s="50">
        <v>26600000</v>
      </c>
      <c r="H101" s="54">
        <v>0.09</v>
      </c>
    </row>
    <row r="102" spans="5:8" x14ac:dyDescent="0.25">
      <c r="E102" s="48" t="s">
        <v>18</v>
      </c>
      <c r="F102" s="50">
        <f t="shared" si="3"/>
        <v>26600000</v>
      </c>
      <c r="G102" s="50">
        <v>28100000</v>
      </c>
      <c r="H102" s="54">
        <v>0.1</v>
      </c>
    </row>
    <row r="103" spans="5:8" x14ac:dyDescent="0.25">
      <c r="E103" s="48" t="s">
        <v>18</v>
      </c>
      <c r="F103" s="50">
        <f t="shared" si="3"/>
        <v>28100000</v>
      </c>
      <c r="G103" s="50">
        <v>30100000</v>
      </c>
      <c r="H103" s="54">
        <v>0.11</v>
      </c>
    </row>
    <row r="104" spans="5:8" x14ac:dyDescent="0.25">
      <c r="E104" s="48" t="s">
        <v>18</v>
      </c>
      <c r="F104" s="50">
        <f t="shared" si="3"/>
        <v>30100000</v>
      </c>
      <c r="G104" s="50">
        <v>32600000</v>
      </c>
      <c r="H104" s="54">
        <v>0.12</v>
      </c>
    </row>
    <row r="105" spans="5:8" x14ac:dyDescent="0.25">
      <c r="E105" s="48" t="s">
        <v>18</v>
      </c>
      <c r="F105" s="50">
        <f t="shared" si="3"/>
        <v>32600000</v>
      </c>
      <c r="G105" s="50">
        <v>35400000</v>
      </c>
      <c r="H105" s="54">
        <v>0.13</v>
      </c>
    </row>
    <row r="106" spans="5:8" x14ac:dyDescent="0.25">
      <c r="E106" s="48" t="s">
        <v>18</v>
      </c>
      <c r="F106" s="50">
        <f t="shared" si="3"/>
        <v>35400000</v>
      </c>
      <c r="G106" s="50">
        <v>38900000</v>
      </c>
      <c r="H106" s="54">
        <v>0.14000000000000001</v>
      </c>
    </row>
    <row r="107" spans="5:8" x14ac:dyDescent="0.25">
      <c r="E107" s="48" t="s">
        <v>18</v>
      </c>
      <c r="F107" s="50">
        <f t="shared" si="3"/>
        <v>38900000</v>
      </c>
      <c r="G107" s="50">
        <v>43000000</v>
      </c>
      <c r="H107" s="54">
        <v>0.15</v>
      </c>
    </row>
    <row r="108" spans="5:8" x14ac:dyDescent="0.25">
      <c r="E108" s="48" t="s">
        <v>18</v>
      </c>
      <c r="F108" s="50">
        <f t="shared" si="3"/>
        <v>43000000</v>
      </c>
      <c r="G108" s="50">
        <v>47400000</v>
      </c>
      <c r="H108" s="54">
        <v>0.16</v>
      </c>
    </row>
    <row r="109" spans="5:8" x14ac:dyDescent="0.25">
      <c r="E109" s="48" t="s">
        <v>18</v>
      </c>
      <c r="F109" s="50">
        <f t="shared" si="3"/>
        <v>47400000</v>
      </c>
      <c r="G109" s="50">
        <v>51200000</v>
      </c>
      <c r="H109" s="54">
        <v>0.17</v>
      </c>
    </row>
    <row r="110" spans="5:8" x14ac:dyDescent="0.25">
      <c r="E110" s="48" t="s">
        <v>18</v>
      </c>
      <c r="F110" s="50">
        <f t="shared" si="3"/>
        <v>51200000</v>
      </c>
      <c r="G110" s="50">
        <v>55800000</v>
      </c>
      <c r="H110" s="54">
        <v>0.18</v>
      </c>
    </row>
    <row r="111" spans="5:8" x14ac:dyDescent="0.25">
      <c r="E111" s="48" t="s">
        <v>18</v>
      </c>
      <c r="F111" s="50">
        <f t="shared" si="3"/>
        <v>55800000</v>
      </c>
      <c r="G111" s="50">
        <v>60400000</v>
      </c>
      <c r="H111" s="54">
        <v>0.19</v>
      </c>
    </row>
    <row r="112" spans="5:8" x14ac:dyDescent="0.25">
      <c r="E112" s="48" t="s">
        <v>18</v>
      </c>
      <c r="F112" s="50">
        <f t="shared" si="3"/>
        <v>60400000</v>
      </c>
      <c r="G112" s="50">
        <v>66700000</v>
      </c>
      <c r="H112" s="54">
        <v>0.2</v>
      </c>
    </row>
    <row r="113" spans="5:8" x14ac:dyDescent="0.25">
      <c r="E113" s="48" t="s">
        <v>18</v>
      </c>
      <c r="F113" s="50">
        <f t="shared" si="3"/>
        <v>66700000</v>
      </c>
      <c r="G113" s="50">
        <v>74500000</v>
      </c>
      <c r="H113" s="54">
        <v>0.21</v>
      </c>
    </row>
    <row r="114" spans="5:8" x14ac:dyDescent="0.25">
      <c r="E114" s="48" t="s">
        <v>18</v>
      </c>
      <c r="F114" s="50">
        <f t="shared" si="3"/>
        <v>74500000</v>
      </c>
      <c r="G114" s="50">
        <v>83200000</v>
      </c>
      <c r="H114" s="54">
        <v>0.22</v>
      </c>
    </row>
    <row r="115" spans="5:8" x14ac:dyDescent="0.25">
      <c r="E115" s="48" t="s">
        <v>18</v>
      </c>
      <c r="F115" s="50">
        <f t="shared" si="3"/>
        <v>83200000</v>
      </c>
      <c r="G115" s="50">
        <v>95600000</v>
      </c>
      <c r="H115" s="54">
        <v>0.23</v>
      </c>
    </row>
    <row r="116" spans="5:8" x14ac:dyDescent="0.25">
      <c r="E116" s="48" t="s">
        <v>18</v>
      </c>
      <c r="F116" s="50">
        <f t="shared" si="3"/>
        <v>95600000</v>
      </c>
      <c r="G116" s="50">
        <v>110000000</v>
      </c>
      <c r="H116" s="54">
        <v>0.24</v>
      </c>
    </row>
    <row r="117" spans="5:8" x14ac:dyDescent="0.25">
      <c r="E117" s="48" t="s">
        <v>18</v>
      </c>
      <c r="F117" s="50">
        <f t="shared" si="3"/>
        <v>110000000</v>
      </c>
      <c r="G117" s="50">
        <v>134000000</v>
      </c>
      <c r="H117" s="54">
        <v>0.25</v>
      </c>
    </row>
    <row r="118" spans="5:8" x14ac:dyDescent="0.25">
      <c r="E118" s="48" t="s">
        <v>18</v>
      </c>
      <c r="F118" s="50">
        <f t="shared" si="3"/>
        <v>134000000</v>
      </c>
      <c r="G118" s="50">
        <v>169000000</v>
      </c>
      <c r="H118" s="54">
        <v>0.26</v>
      </c>
    </row>
    <row r="119" spans="5:8" x14ac:dyDescent="0.25">
      <c r="E119" s="48" t="s">
        <v>18</v>
      </c>
      <c r="F119" s="50">
        <f t="shared" si="3"/>
        <v>169000000</v>
      </c>
      <c r="G119" s="50">
        <v>221000000</v>
      </c>
      <c r="H119" s="54">
        <v>0.27</v>
      </c>
    </row>
    <row r="120" spans="5:8" x14ac:dyDescent="0.25">
      <c r="E120" s="48" t="s">
        <v>18</v>
      </c>
      <c r="F120" s="50">
        <f t="shared" si="3"/>
        <v>221000000</v>
      </c>
      <c r="G120" s="50">
        <v>390000000</v>
      </c>
      <c r="H120" s="54">
        <v>0.28000000000000003</v>
      </c>
    </row>
    <row r="121" spans="5:8" x14ac:dyDescent="0.25">
      <c r="E121" s="48" t="s">
        <v>18</v>
      </c>
      <c r="F121" s="50">
        <f t="shared" si="3"/>
        <v>390000000</v>
      </c>
      <c r="G121" s="50">
        <v>463000000</v>
      </c>
      <c r="H121" s="54">
        <v>0.28999999999999998</v>
      </c>
    </row>
    <row r="122" spans="5:8" x14ac:dyDescent="0.25">
      <c r="E122" s="48" t="s">
        <v>18</v>
      </c>
      <c r="F122" s="50">
        <f t="shared" si="3"/>
        <v>463000000</v>
      </c>
      <c r="G122" s="50">
        <v>561000000</v>
      </c>
      <c r="H122" s="54">
        <v>0.3</v>
      </c>
    </row>
    <row r="123" spans="5:8" x14ac:dyDescent="0.25">
      <c r="E123" s="48" t="s">
        <v>18</v>
      </c>
      <c r="F123" s="50">
        <f t="shared" si="3"/>
        <v>561000000</v>
      </c>
      <c r="G123" s="50">
        <v>709000000</v>
      </c>
      <c r="H123" s="54">
        <v>0.31</v>
      </c>
    </row>
    <row r="124" spans="5:8" x14ac:dyDescent="0.25">
      <c r="E124" s="48" t="s">
        <v>18</v>
      </c>
      <c r="F124" s="50">
        <f t="shared" si="3"/>
        <v>709000000</v>
      </c>
      <c r="G124" s="50">
        <v>965000000</v>
      </c>
      <c r="H124" s="54">
        <v>0.32</v>
      </c>
    </row>
    <row r="125" spans="5:8" x14ac:dyDescent="0.25">
      <c r="E125" s="48" t="s">
        <v>18</v>
      </c>
      <c r="F125" s="50">
        <f t="shared" si="3"/>
        <v>965000000</v>
      </c>
      <c r="G125" s="50">
        <v>1419000000</v>
      </c>
      <c r="H125" s="54">
        <v>0.33</v>
      </c>
    </row>
    <row r="126" spans="5:8" x14ac:dyDescent="0.25">
      <c r="E126" s="48" t="s">
        <v>18</v>
      </c>
      <c r="F126" s="50">
        <f t="shared" si="3"/>
        <v>1419000000</v>
      </c>
      <c r="G126" s="50">
        <v>99999999999</v>
      </c>
      <c r="H126" s="54">
        <v>0.34</v>
      </c>
    </row>
  </sheetData>
  <phoneticPr fontId="8" type="noConversion"/>
  <conditionalFormatting sqref="A2:C9 E2:H126">
    <cfRule type="expression" dxfId="14" priority="2">
      <formula>MOD(ROW(),2)=0</formula>
    </cfRule>
  </conditionalFormatting>
  <conditionalFormatting sqref="J2:M6">
    <cfRule type="expression" dxfId="13" priority="4">
      <formula>MOD(ROW(),2)=0</formula>
    </cfRule>
  </conditionalFormatting>
  <dataValidations count="1">
    <dataValidation allowBlank="1" promptTitle="Premi Dibayar Perusahaan" prompt="Kolom G, H I ini adalah Premi Dibayar Perusahaan, dihitung sebagai penambah Penghasilan Bruto, tidak menambah Take Home Pay" sqref="D12:D16 D19:D21 A11:C23" xr:uid="{00000000-0002-0000-0000-000000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I205"/>
  <sheetViews>
    <sheetView zoomScaleNormal="100" workbookViewId="0">
      <selection activeCell="E16" sqref="E16"/>
    </sheetView>
  </sheetViews>
  <sheetFormatPr defaultRowHeight="15" x14ac:dyDescent="0.25"/>
  <cols>
    <col min="2" max="2" width="12.140625" customWidth="1"/>
    <col min="3" max="3" width="9" style="10" customWidth="1"/>
    <col min="4" max="4" width="12.42578125" style="10" customWidth="1"/>
    <col min="5" max="5" width="12.7109375" style="10" customWidth="1"/>
    <col min="6" max="6" width="11" style="10" customWidth="1"/>
    <col min="7" max="7" width="14.140625" style="10" customWidth="1"/>
    <col min="8" max="8" width="61.5703125" customWidth="1"/>
  </cols>
  <sheetData>
    <row r="1" spans="1:9" ht="26.25" x14ac:dyDescent="0.4">
      <c r="A1" s="41" t="str">
        <f>rgJudul</f>
        <v>TUTORIAL WAREHOUSE</v>
      </c>
      <c r="B1" s="43"/>
      <c r="E1" s="43"/>
      <c r="F1" s="43"/>
    </row>
    <row r="2" spans="1:9" x14ac:dyDescent="0.25">
      <c r="A2" s="39" t="s">
        <v>75</v>
      </c>
      <c r="B2" s="44">
        <f>PeriodeTahun</f>
        <v>2024</v>
      </c>
    </row>
    <row r="4" spans="1:9" s="5" customFormat="1" x14ac:dyDescent="0.25">
      <c r="A4" s="121" t="s">
        <v>93</v>
      </c>
      <c r="B4" s="121" t="s">
        <v>34</v>
      </c>
      <c r="C4" s="118" t="s">
        <v>4</v>
      </c>
      <c r="D4" s="118" t="s">
        <v>6</v>
      </c>
      <c r="E4" s="118" t="s">
        <v>87</v>
      </c>
      <c r="F4" s="119" t="s">
        <v>106</v>
      </c>
      <c r="G4" s="118" t="s">
        <v>103</v>
      </c>
      <c r="H4" s="118" t="s">
        <v>130</v>
      </c>
    </row>
    <row r="5" spans="1:9" s="5" customFormat="1" x14ac:dyDescent="0.25">
      <c r="A5" s="121"/>
      <c r="B5" s="121"/>
      <c r="C5" s="118"/>
      <c r="D5" s="119"/>
      <c r="E5" s="118"/>
      <c r="F5" s="120"/>
      <c r="G5" s="119"/>
      <c r="H5" s="119"/>
    </row>
    <row r="6" spans="1:9" x14ac:dyDescent="0.25">
      <c r="A6" s="110" t="s">
        <v>94</v>
      </c>
      <c r="B6" s="111" t="s">
        <v>61</v>
      </c>
      <c r="C6" s="112" t="s">
        <v>9</v>
      </c>
      <c r="D6" s="109" t="str">
        <f t="shared" ref="D6:D37" si="0">IF(C6="","-",VLOOKUP(C6,tabPTKP,3,FALSE))</f>
        <v>Kategori A</v>
      </c>
      <c r="E6" s="113">
        <v>44927</v>
      </c>
      <c r="F6" s="114"/>
      <c r="G6" s="115">
        <v>1234567891</v>
      </c>
      <c r="H6" s="101" t="s">
        <v>123</v>
      </c>
      <c r="I6" s="90" t="s">
        <v>144</v>
      </c>
    </row>
    <row r="7" spans="1:9" x14ac:dyDescent="0.25">
      <c r="A7" s="110" t="s">
        <v>95</v>
      </c>
      <c r="B7" s="111" t="s">
        <v>70</v>
      </c>
      <c r="C7" s="112" t="s">
        <v>9</v>
      </c>
      <c r="D7" s="109" t="str">
        <f t="shared" si="0"/>
        <v>Kategori A</v>
      </c>
      <c r="E7" s="113">
        <v>44927</v>
      </c>
      <c r="F7" s="114"/>
      <c r="G7" s="115"/>
      <c r="H7" s="101" t="s">
        <v>132</v>
      </c>
    </row>
    <row r="8" spans="1:9" x14ac:dyDescent="0.25">
      <c r="A8" s="110" t="s">
        <v>96</v>
      </c>
      <c r="B8" s="111" t="s">
        <v>71</v>
      </c>
      <c r="C8" s="112" t="s">
        <v>9</v>
      </c>
      <c r="D8" s="109" t="str">
        <f t="shared" si="0"/>
        <v>Kategori A</v>
      </c>
      <c r="E8" s="113">
        <v>44927</v>
      </c>
      <c r="F8" s="114">
        <v>45443</v>
      </c>
      <c r="G8" s="115">
        <v>1234567892</v>
      </c>
      <c r="H8" s="101" t="s">
        <v>131</v>
      </c>
    </row>
    <row r="9" spans="1:9" x14ac:dyDescent="0.25">
      <c r="A9" s="110" t="s">
        <v>97</v>
      </c>
      <c r="B9" s="111" t="s">
        <v>72</v>
      </c>
      <c r="C9" s="112" t="s">
        <v>14</v>
      </c>
      <c r="D9" s="109" t="str">
        <f t="shared" si="0"/>
        <v>Kategori B</v>
      </c>
      <c r="E9" s="113">
        <v>45444</v>
      </c>
      <c r="F9" s="114"/>
      <c r="G9" s="115">
        <v>1234567894</v>
      </c>
      <c r="H9" s="101" t="s">
        <v>133</v>
      </c>
    </row>
    <row r="10" spans="1:9" x14ac:dyDescent="0.25">
      <c r="A10" s="110" t="s">
        <v>98</v>
      </c>
      <c r="B10" s="111" t="s">
        <v>73</v>
      </c>
      <c r="C10" s="112" t="s">
        <v>17</v>
      </c>
      <c r="D10" s="109" t="str">
        <f t="shared" si="0"/>
        <v>Kategori C</v>
      </c>
      <c r="E10" s="113">
        <v>44927</v>
      </c>
      <c r="F10" s="114"/>
      <c r="G10" s="115">
        <v>1234567892</v>
      </c>
      <c r="H10" s="101"/>
    </row>
    <row r="11" spans="1:9" x14ac:dyDescent="0.25">
      <c r="A11" s="110" t="s">
        <v>101</v>
      </c>
      <c r="B11" s="111" t="s">
        <v>102</v>
      </c>
      <c r="C11" s="112" t="s">
        <v>9</v>
      </c>
      <c r="D11" s="109" t="str">
        <f t="shared" si="0"/>
        <v>Kategori A</v>
      </c>
      <c r="E11" s="113">
        <v>44927</v>
      </c>
      <c r="F11" s="114"/>
      <c r="G11" s="115">
        <v>1234567896</v>
      </c>
      <c r="H11" s="8"/>
    </row>
    <row r="12" spans="1:9" x14ac:dyDescent="0.25">
      <c r="A12" s="110"/>
      <c r="B12" s="111"/>
      <c r="C12" s="112"/>
      <c r="D12" s="109" t="str">
        <f t="shared" si="0"/>
        <v>-</v>
      </c>
      <c r="E12" s="113"/>
      <c r="F12" s="114"/>
      <c r="G12" s="115"/>
      <c r="H12" s="8"/>
    </row>
    <row r="13" spans="1:9" x14ac:dyDescent="0.25">
      <c r="A13" s="110"/>
      <c r="B13" s="111"/>
      <c r="C13" s="112"/>
      <c r="D13" s="109" t="str">
        <f t="shared" si="0"/>
        <v>-</v>
      </c>
      <c r="E13" s="113"/>
      <c r="F13" s="114"/>
      <c r="G13" s="115"/>
      <c r="H13" s="8"/>
    </row>
    <row r="14" spans="1:9" x14ac:dyDescent="0.25">
      <c r="A14" s="110"/>
      <c r="B14" s="111"/>
      <c r="C14" s="112"/>
      <c r="D14" s="109" t="str">
        <f t="shared" si="0"/>
        <v>-</v>
      </c>
      <c r="E14" s="113"/>
      <c r="F14" s="114"/>
      <c r="G14" s="115"/>
      <c r="H14" s="8"/>
    </row>
    <row r="15" spans="1:9" x14ac:dyDescent="0.25">
      <c r="A15" s="110"/>
      <c r="B15" s="111"/>
      <c r="C15" s="112"/>
      <c r="D15" s="109" t="str">
        <f t="shared" si="0"/>
        <v>-</v>
      </c>
      <c r="E15" s="113"/>
      <c r="F15" s="114"/>
      <c r="G15" s="115"/>
      <c r="H15" s="8"/>
    </row>
    <row r="16" spans="1:9" x14ac:dyDescent="0.25">
      <c r="A16" s="110"/>
      <c r="B16" s="111"/>
      <c r="C16" s="112"/>
      <c r="D16" s="109" t="str">
        <f t="shared" si="0"/>
        <v>-</v>
      </c>
      <c r="E16" s="113"/>
      <c r="F16" s="114"/>
      <c r="G16" s="115"/>
      <c r="H16" s="8"/>
    </row>
    <row r="17" spans="1:8" x14ac:dyDescent="0.25">
      <c r="A17" s="110"/>
      <c r="B17" s="111"/>
      <c r="C17" s="112"/>
      <c r="D17" s="109" t="str">
        <f t="shared" si="0"/>
        <v>-</v>
      </c>
      <c r="E17" s="113"/>
      <c r="F17" s="114"/>
      <c r="G17" s="115"/>
      <c r="H17" s="8"/>
    </row>
    <row r="18" spans="1:8" x14ac:dyDescent="0.25">
      <c r="A18" s="110"/>
      <c r="B18" s="111"/>
      <c r="C18" s="112"/>
      <c r="D18" s="109" t="str">
        <f t="shared" si="0"/>
        <v>-</v>
      </c>
      <c r="E18" s="113"/>
      <c r="F18" s="114"/>
      <c r="G18" s="115"/>
      <c r="H18" s="8"/>
    </row>
    <row r="19" spans="1:8" x14ac:dyDescent="0.25">
      <c r="A19" s="110"/>
      <c r="B19" s="111"/>
      <c r="C19" s="112"/>
      <c r="D19" s="109" t="str">
        <f t="shared" si="0"/>
        <v>-</v>
      </c>
      <c r="E19" s="113"/>
      <c r="F19" s="114"/>
      <c r="G19" s="115"/>
      <c r="H19" s="8"/>
    </row>
    <row r="20" spans="1:8" x14ac:dyDescent="0.25">
      <c r="A20" s="110"/>
      <c r="B20" s="111"/>
      <c r="C20" s="112"/>
      <c r="D20" s="109" t="str">
        <f t="shared" si="0"/>
        <v>-</v>
      </c>
      <c r="E20" s="113"/>
      <c r="F20" s="114"/>
      <c r="G20" s="115"/>
      <c r="H20" s="8"/>
    </row>
    <row r="21" spans="1:8" x14ac:dyDescent="0.25">
      <c r="A21" s="110"/>
      <c r="B21" s="111"/>
      <c r="C21" s="112"/>
      <c r="D21" s="109" t="str">
        <f t="shared" si="0"/>
        <v>-</v>
      </c>
      <c r="E21" s="113"/>
      <c r="F21" s="114"/>
      <c r="G21" s="115"/>
      <c r="H21" s="8"/>
    </row>
    <row r="22" spans="1:8" x14ac:dyDescent="0.25">
      <c r="A22" s="110"/>
      <c r="B22" s="111"/>
      <c r="C22" s="112"/>
      <c r="D22" s="109" t="str">
        <f t="shared" si="0"/>
        <v>-</v>
      </c>
      <c r="E22" s="113"/>
      <c r="F22" s="114"/>
      <c r="G22" s="115"/>
      <c r="H22" s="8"/>
    </row>
    <row r="23" spans="1:8" x14ac:dyDescent="0.25">
      <c r="A23" s="110"/>
      <c r="B23" s="111"/>
      <c r="C23" s="112"/>
      <c r="D23" s="109" t="str">
        <f t="shared" si="0"/>
        <v>-</v>
      </c>
      <c r="E23" s="113"/>
      <c r="F23" s="114"/>
      <c r="G23" s="115"/>
      <c r="H23" s="8"/>
    </row>
    <row r="24" spans="1:8" x14ac:dyDescent="0.25">
      <c r="A24" s="110"/>
      <c r="B24" s="111"/>
      <c r="C24" s="112"/>
      <c r="D24" s="109" t="str">
        <f t="shared" si="0"/>
        <v>-</v>
      </c>
      <c r="E24" s="113"/>
      <c r="F24" s="114"/>
      <c r="G24" s="115"/>
      <c r="H24" s="8"/>
    </row>
    <row r="25" spans="1:8" x14ac:dyDescent="0.25">
      <c r="A25" s="110"/>
      <c r="B25" s="111"/>
      <c r="C25" s="112"/>
      <c r="D25" s="109" t="str">
        <f t="shared" si="0"/>
        <v>-</v>
      </c>
      <c r="E25" s="113"/>
      <c r="F25" s="114"/>
      <c r="G25" s="115"/>
      <c r="H25" s="8"/>
    </row>
    <row r="26" spans="1:8" x14ac:dyDescent="0.25">
      <c r="A26" s="110"/>
      <c r="B26" s="111"/>
      <c r="C26" s="112"/>
      <c r="D26" s="109" t="str">
        <f t="shared" si="0"/>
        <v>-</v>
      </c>
      <c r="E26" s="113"/>
      <c r="F26" s="114"/>
      <c r="G26" s="115"/>
      <c r="H26" s="8"/>
    </row>
    <row r="27" spans="1:8" x14ac:dyDescent="0.25">
      <c r="A27" s="110"/>
      <c r="B27" s="111"/>
      <c r="C27" s="112"/>
      <c r="D27" s="109" t="str">
        <f t="shared" si="0"/>
        <v>-</v>
      </c>
      <c r="E27" s="113"/>
      <c r="F27" s="114"/>
      <c r="G27" s="115"/>
      <c r="H27" s="8"/>
    </row>
    <row r="28" spans="1:8" x14ac:dyDescent="0.25">
      <c r="A28" s="110"/>
      <c r="B28" s="111"/>
      <c r="C28" s="112"/>
      <c r="D28" s="109" t="str">
        <f t="shared" si="0"/>
        <v>-</v>
      </c>
      <c r="E28" s="113"/>
      <c r="F28" s="114"/>
      <c r="G28" s="115"/>
      <c r="H28" s="8"/>
    </row>
    <row r="29" spans="1:8" x14ac:dyDescent="0.25">
      <c r="A29" s="110"/>
      <c r="B29" s="111"/>
      <c r="C29" s="112"/>
      <c r="D29" s="109" t="str">
        <f t="shared" si="0"/>
        <v>-</v>
      </c>
      <c r="E29" s="113"/>
      <c r="F29" s="114"/>
      <c r="G29" s="115"/>
      <c r="H29" s="8"/>
    </row>
    <row r="30" spans="1:8" x14ac:dyDescent="0.25">
      <c r="A30" s="110"/>
      <c r="B30" s="111"/>
      <c r="C30" s="112"/>
      <c r="D30" s="109" t="str">
        <f t="shared" si="0"/>
        <v>-</v>
      </c>
      <c r="E30" s="113"/>
      <c r="F30" s="114"/>
      <c r="G30" s="115"/>
      <c r="H30" s="8"/>
    </row>
    <row r="31" spans="1:8" x14ac:dyDescent="0.25">
      <c r="A31" s="110"/>
      <c r="B31" s="111"/>
      <c r="C31" s="112"/>
      <c r="D31" s="109" t="str">
        <f t="shared" si="0"/>
        <v>-</v>
      </c>
      <c r="E31" s="113"/>
      <c r="F31" s="114"/>
      <c r="G31" s="115"/>
      <c r="H31" s="8"/>
    </row>
    <row r="32" spans="1:8" x14ac:dyDescent="0.25">
      <c r="A32" s="110"/>
      <c r="B32" s="111"/>
      <c r="C32" s="112"/>
      <c r="D32" s="109" t="str">
        <f t="shared" si="0"/>
        <v>-</v>
      </c>
      <c r="E32" s="113"/>
      <c r="F32" s="114"/>
      <c r="G32" s="115"/>
      <c r="H32" s="8"/>
    </row>
    <row r="33" spans="1:8" x14ac:dyDescent="0.25">
      <c r="A33" s="110"/>
      <c r="B33" s="111"/>
      <c r="C33" s="112"/>
      <c r="D33" s="109" t="str">
        <f t="shared" si="0"/>
        <v>-</v>
      </c>
      <c r="E33" s="113"/>
      <c r="F33" s="114"/>
      <c r="G33" s="115"/>
      <c r="H33" s="8"/>
    </row>
    <row r="34" spans="1:8" x14ac:dyDescent="0.25">
      <c r="A34" s="110"/>
      <c r="B34" s="111"/>
      <c r="C34" s="112"/>
      <c r="D34" s="109" t="str">
        <f t="shared" si="0"/>
        <v>-</v>
      </c>
      <c r="E34" s="113"/>
      <c r="F34" s="114"/>
      <c r="G34" s="115"/>
      <c r="H34" s="8"/>
    </row>
    <row r="35" spans="1:8" x14ac:dyDescent="0.25">
      <c r="A35" s="110"/>
      <c r="B35" s="111"/>
      <c r="C35" s="112"/>
      <c r="D35" s="109" t="str">
        <f t="shared" si="0"/>
        <v>-</v>
      </c>
      <c r="E35" s="113"/>
      <c r="F35" s="114"/>
      <c r="G35" s="115"/>
      <c r="H35" s="8"/>
    </row>
    <row r="36" spans="1:8" x14ac:dyDescent="0.25">
      <c r="A36" s="110"/>
      <c r="B36" s="111"/>
      <c r="C36" s="112"/>
      <c r="D36" s="109" t="str">
        <f t="shared" si="0"/>
        <v>-</v>
      </c>
      <c r="E36" s="113"/>
      <c r="F36" s="114"/>
      <c r="G36" s="115"/>
      <c r="H36" s="8"/>
    </row>
    <row r="37" spans="1:8" x14ac:dyDescent="0.25">
      <c r="A37" s="110"/>
      <c r="B37" s="111"/>
      <c r="C37" s="112"/>
      <c r="D37" s="109" t="str">
        <f t="shared" si="0"/>
        <v>-</v>
      </c>
      <c r="E37" s="113"/>
      <c r="F37" s="114"/>
      <c r="G37" s="115"/>
      <c r="H37" s="8"/>
    </row>
    <row r="38" spans="1:8" x14ac:dyDescent="0.25">
      <c r="A38" s="110"/>
      <c r="B38" s="111"/>
      <c r="C38" s="112"/>
      <c r="D38" s="109" t="str">
        <f t="shared" ref="D38:D69" si="1">IF(C38="","-",VLOOKUP(C38,tabPTKP,3,FALSE))</f>
        <v>-</v>
      </c>
      <c r="E38" s="113"/>
      <c r="F38" s="114"/>
      <c r="G38" s="115"/>
      <c r="H38" s="8"/>
    </row>
    <row r="39" spans="1:8" x14ac:dyDescent="0.25">
      <c r="A39" s="110"/>
      <c r="B39" s="111"/>
      <c r="C39" s="112"/>
      <c r="D39" s="109" t="str">
        <f t="shared" si="1"/>
        <v>-</v>
      </c>
      <c r="E39" s="113"/>
      <c r="F39" s="114"/>
      <c r="G39" s="115"/>
      <c r="H39" s="8"/>
    </row>
    <row r="40" spans="1:8" x14ac:dyDescent="0.25">
      <c r="A40" s="110"/>
      <c r="B40" s="111"/>
      <c r="C40" s="112"/>
      <c r="D40" s="109" t="str">
        <f t="shared" si="1"/>
        <v>-</v>
      </c>
      <c r="E40" s="113"/>
      <c r="F40" s="114"/>
      <c r="G40" s="115"/>
      <c r="H40" s="8"/>
    </row>
    <row r="41" spans="1:8" x14ac:dyDescent="0.25">
      <c r="A41" s="110"/>
      <c r="B41" s="111"/>
      <c r="C41" s="112"/>
      <c r="D41" s="109" t="str">
        <f t="shared" si="1"/>
        <v>-</v>
      </c>
      <c r="E41" s="113"/>
      <c r="F41" s="114"/>
      <c r="G41" s="115"/>
      <c r="H41" s="8"/>
    </row>
    <row r="42" spans="1:8" x14ac:dyDescent="0.25">
      <c r="A42" s="110"/>
      <c r="B42" s="111"/>
      <c r="C42" s="112"/>
      <c r="D42" s="109" t="str">
        <f t="shared" si="1"/>
        <v>-</v>
      </c>
      <c r="E42" s="113"/>
      <c r="F42" s="114"/>
      <c r="G42" s="115"/>
      <c r="H42" s="8"/>
    </row>
    <row r="43" spans="1:8" x14ac:dyDescent="0.25">
      <c r="A43" s="110"/>
      <c r="B43" s="111"/>
      <c r="C43" s="112"/>
      <c r="D43" s="109" t="str">
        <f t="shared" si="1"/>
        <v>-</v>
      </c>
      <c r="E43" s="113"/>
      <c r="F43" s="114"/>
      <c r="G43" s="115"/>
      <c r="H43" s="8"/>
    </row>
    <row r="44" spans="1:8" x14ac:dyDescent="0.25">
      <c r="A44" s="110"/>
      <c r="B44" s="111"/>
      <c r="C44" s="112"/>
      <c r="D44" s="109" t="str">
        <f t="shared" si="1"/>
        <v>-</v>
      </c>
      <c r="E44" s="113"/>
      <c r="F44" s="114"/>
      <c r="G44" s="115"/>
      <c r="H44" s="8"/>
    </row>
    <row r="45" spans="1:8" x14ac:dyDescent="0.25">
      <c r="A45" s="110"/>
      <c r="B45" s="111"/>
      <c r="C45" s="112"/>
      <c r="D45" s="109" t="str">
        <f t="shared" si="1"/>
        <v>-</v>
      </c>
      <c r="E45" s="113"/>
      <c r="F45" s="114"/>
      <c r="G45" s="115"/>
      <c r="H45" s="8"/>
    </row>
    <row r="46" spans="1:8" x14ac:dyDescent="0.25">
      <c r="A46" s="110"/>
      <c r="B46" s="111"/>
      <c r="C46" s="112"/>
      <c r="D46" s="109" t="str">
        <f t="shared" si="1"/>
        <v>-</v>
      </c>
      <c r="E46" s="113"/>
      <c r="F46" s="114"/>
      <c r="G46" s="115"/>
      <c r="H46" s="8"/>
    </row>
    <row r="47" spans="1:8" x14ac:dyDescent="0.25">
      <c r="A47" s="110"/>
      <c r="B47" s="111"/>
      <c r="C47" s="112"/>
      <c r="D47" s="109" t="str">
        <f t="shared" si="1"/>
        <v>-</v>
      </c>
      <c r="E47" s="113"/>
      <c r="F47" s="114"/>
      <c r="G47" s="115"/>
      <c r="H47" s="8"/>
    </row>
    <row r="48" spans="1:8" x14ac:dyDescent="0.25">
      <c r="A48" s="110"/>
      <c r="B48" s="111"/>
      <c r="C48" s="112"/>
      <c r="D48" s="109" t="str">
        <f t="shared" si="1"/>
        <v>-</v>
      </c>
      <c r="E48" s="113"/>
      <c r="F48" s="114"/>
      <c r="G48" s="115"/>
      <c r="H48" s="8"/>
    </row>
    <row r="49" spans="1:8" x14ac:dyDescent="0.25">
      <c r="A49" s="110"/>
      <c r="B49" s="111"/>
      <c r="C49" s="112"/>
      <c r="D49" s="109" t="str">
        <f t="shared" si="1"/>
        <v>-</v>
      </c>
      <c r="E49" s="113"/>
      <c r="F49" s="114"/>
      <c r="G49" s="115"/>
      <c r="H49" s="8"/>
    </row>
    <row r="50" spans="1:8" x14ac:dyDescent="0.25">
      <c r="A50" s="110"/>
      <c r="B50" s="111"/>
      <c r="C50" s="112"/>
      <c r="D50" s="109" t="str">
        <f t="shared" si="1"/>
        <v>-</v>
      </c>
      <c r="E50" s="113"/>
      <c r="F50" s="114"/>
      <c r="G50" s="115"/>
      <c r="H50" s="8"/>
    </row>
    <row r="51" spans="1:8" x14ac:dyDescent="0.25">
      <c r="A51" s="110"/>
      <c r="B51" s="111"/>
      <c r="C51" s="112"/>
      <c r="D51" s="109" t="str">
        <f t="shared" si="1"/>
        <v>-</v>
      </c>
      <c r="E51" s="113"/>
      <c r="F51" s="114"/>
      <c r="G51" s="115"/>
      <c r="H51" s="8"/>
    </row>
    <row r="52" spans="1:8" x14ac:dyDescent="0.25">
      <c r="A52" s="110"/>
      <c r="B52" s="111"/>
      <c r="C52" s="112"/>
      <c r="D52" s="109" t="str">
        <f t="shared" si="1"/>
        <v>-</v>
      </c>
      <c r="E52" s="113"/>
      <c r="F52" s="114"/>
      <c r="G52" s="115"/>
      <c r="H52" s="8"/>
    </row>
    <row r="53" spans="1:8" x14ac:dyDescent="0.25">
      <c r="A53" s="110"/>
      <c r="B53" s="111"/>
      <c r="C53" s="112"/>
      <c r="D53" s="109" t="str">
        <f t="shared" si="1"/>
        <v>-</v>
      </c>
      <c r="E53" s="113"/>
      <c r="F53" s="114"/>
      <c r="G53" s="115"/>
      <c r="H53" s="8"/>
    </row>
    <row r="54" spans="1:8" x14ac:dyDescent="0.25">
      <c r="A54" s="110"/>
      <c r="B54" s="111"/>
      <c r="C54" s="112"/>
      <c r="D54" s="109" t="str">
        <f t="shared" si="1"/>
        <v>-</v>
      </c>
      <c r="E54" s="113"/>
      <c r="F54" s="114"/>
      <c r="G54" s="115"/>
      <c r="H54" s="8"/>
    </row>
    <row r="55" spans="1:8" x14ac:dyDescent="0.25">
      <c r="A55" s="110"/>
      <c r="B55" s="111"/>
      <c r="C55" s="112"/>
      <c r="D55" s="109" t="str">
        <f t="shared" si="1"/>
        <v>-</v>
      </c>
      <c r="E55" s="113"/>
      <c r="F55" s="114"/>
      <c r="G55" s="115"/>
      <c r="H55" s="8"/>
    </row>
    <row r="56" spans="1:8" x14ac:dyDescent="0.25">
      <c r="A56" s="110"/>
      <c r="B56" s="111"/>
      <c r="C56" s="112"/>
      <c r="D56" s="109" t="str">
        <f t="shared" si="1"/>
        <v>-</v>
      </c>
      <c r="E56" s="113"/>
      <c r="F56" s="114"/>
      <c r="G56" s="115"/>
      <c r="H56" s="8"/>
    </row>
    <row r="57" spans="1:8" x14ac:dyDescent="0.25">
      <c r="A57" s="110"/>
      <c r="B57" s="111"/>
      <c r="C57" s="112"/>
      <c r="D57" s="109" t="str">
        <f t="shared" si="1"/>
        <v>-</v>
      </c>
      <c r="E57" s="113"/>
      <c r="F57" s="114"/>
      <c r="G57" s="115"/>
      <c r="H57" s="8"/>
    </row>
    <row r="58" spans="1:8" x14ac:dyDescent="0.25">
      <c r="A58" s="110"/>
      <c r="B58" s="111"/>
      <c r="C58" s="112"/>
      <c r="D58" s="109" t="str">
        <f t="shared" si="1"/>
        <v>-</v>
      </c>
      <c r="E58" s="113"/>
      <c r="F58" s="114"/>
      <c r="G58" s="115"/>
      <c r="H58" s="8"/>
    </row>
    <row r="59" spans="1:8" x14ac:dyDescent="0.25">
      <c r="A59" s="110"/>
      <c r="B59" s="111"/>
      <c r="C59" s="112"/>
      <c r="D59" s="109" t="str">
        <f t="shared" si="1"/>
        <v>-</v>
      </c>
      <c r="E59" s="113"/>
      <c r="F59" s="114"/>
      <c r="G59" s="115"/>
      <c r="H59" s="8"/>
    </row>
    <row r="60" spans="1:8" x14ac:dyDescent="0.25">
      <c r="A60" s="110"/>
      <c r="B60" s="111"/>
      <c r="C60" s="112"/>
      <c r="D60" s="109" t="str">
        <f t="shared" si="1"/>
        <v>-</v>
      </c>
      <c r="E60" s="113"/>
      <c r="F60" s="114"/>
      <c r="G60" s="115"/>
      <c r="H60" s="8"/>
    </row>
    <row r="61" spans="1:8" x14ac:dyDescent="0.25">
      <c r="A61" s="110"/>
      <c r="B61" s="111"/>
      <c r="C61" s="112"/>
      <c r="D61" s="109" t="str">
        <f t="shared" si="1"/>
        <v>-</v>
      </c>
      <c r="E61" s="113"/>
      <c r="F61" s="114"/>
      <c r="G61" s="115"/>
      <c r="H61" s="8"/>
    </row>
    <row r="62" spans="1:8" x14ac:dyDescent="0.25">
      <c r="A62" s="110"/>
      <c r="B62" s="111"/>
      <c r="C62" s="112"/>
      <c r="D62" s="109" t="str">
        <f t="shared" si="1"/>
        <v>-</v>
      </c>
      <c r="E62" s="113"/>
      <c r="F62" s="114"/>
      <c r="G62" s="115"/>
      <c r="H62" s="8"/>
    </row>
    <row r="63" spans="1:8" x14ac:dyDescent="0.25">
      <c r="A63" s="110"/>
      <c r="B63" s="111"/>
      <c r="C63" s="112"/>
      <c r="D63" s="109" t="str">
        <f t="shared" si="1"/>
        <v>-</v>
      </c>
      <c r="E63" s="113"/>
      <c r="F63" s="114"/>
      <c r="G63" s="115"/>
      <c r="H63" s="8"/>
    </row>
    <row r="64" spans="1:8" x14ac:dyDescent="0.25">
      <c r="A64" s="110"/>
      <c r="B64" s="111"/>
      <c r="C64" s="112"/>
      <c r="D64" s="109" t="str">
        <f t="shared" si="1"/>
        <v>-</v>
      </c>
      <c r="E64" s="113"/>
      <c r="F64" s="114"/>
      <c r="G64" s="115"/>
      <c r="H64" s="8"/>
    </row>
    <row r="65" spans="1:8" x14ac:dyDescent="0.25">
      <c r="A65" s="110"/>
      <c r="B65" s="111"/>
      <c r="C65" s="112"/>
      <c r="D65" s="109" t="str">
        <f t="shared" si="1"/>
        <v>-</v>
      </c>
      <c r="E65" s="113"/>
      <c r="F65" s="114"/>
      <c r="G65" s="115"/>
      <c r="H65" s="8"/>
    </row>
    <row r="66" spans="1:8" x14ac:dyDescent="0.25">
      <c r="A66" s="110"/>
      <c r="B66" s="111"/>
      <c r="C66" s="112"/>
      <c r="D66" s="109" t="str">
        <f t="shared" si="1"/>
        <v>-</v>
      </c>
      <c r="E66" s="113"/>
      <c r="F66" s="114"/>
      <c r="G66" s="115"/>
      <c r="H66" s="8"/>
    </row>
    <row r="67" spans="1:8" x14ac:dyDescent="0.25">
      <c r="A67" s="110"/>
      <c r="B67" s="111"/>
      <c r="C67" s="112"/>
      <c r="D67" s="109" t="str">
        <f t="shared" si="1"/>
        <v>-</v>
      </c>
      <c r="E67" s="113"/>
      <c r="F67" s="114"/>
      <c r="G67" s="115"/>
      <c r="H67" s="8"/>
    </row>
    <row r="68" spans="1:8" x14ac:dyDescent="0.25">
      <c r="A68" s="110"/>
      <c r="B68" s="111"/>
      <c r="C68" s="112"/>
      <c r="D68" s="109" t="str">
        <f t="shared" si="1"/>
        <v>-</v>
      </c>
      <c r="E68" s="113"/>
      <c r="F68" s="114"/>
      <c r="G68" s="115"/>
      <c r="H68" s="8"/>
    </row>
    <row r="69" spans="1:8" x14ac:dyDescent="0.25">
      <c r="A69" s="110"/>
      <c r="B69" s="111"/>
      <c r="C69" s="112"/>
      <c r="D69" s="109" t="str">
        <f t="shared" si="1"/>
        <v>-</v>
      </c>
      <c r="E69" s="113"/>
      <c r="F69" s="114"/>
      <c r="G69" s="115"/>
      <c r="H69" s="8"/>
    </row>
    <row r="70" spans="1:8" x14ac:dyDescent="0.25">
      <c r="A70" s="110"/>
      <c r="B70" s="111"/>
      <c r="C70" s="112"/>
      <c r="D70" s="109" t="str">
        <f t="shared" ref="D70:D101" si="2">IF(C70="","-",VLOOKUP(C70,tabPTKP,3,FALSE))</f>
        <v>-</v>
      </c>
      <c r="E70" s="113"/>
      <c r="F70" s="114"/>
      <c r="G70" s="115"/>
      <c r="H70" s="8"/>
    </row>
    <row r="71" spans="1:8" x14ac:dyDescent="0.25">
      <c r="A71" s="110"/>
      <c r="B71" s="111"/>
      <c r="C71" s="112"/>
      <c r="D71" s="109" t="str">
        <f t="shared" si="2"/>
        <v>-</v>
      </c>
      <c r="E71" s="113"/>
      <c r="F71" s="114"/>
      <c r="G71" s="115"/>
      <c r="H71" s="8"/>
    </row>
    <row r="72" spans="1:8" x14ac:dyDescent="0.25">
      <c r="A72" s="110"/>
      <c r="B72" s="111"/>
      <c r="C72" s="112"/>
      <c r="D72" s="109" t="str">
        <f t="shared" si="2"/>
        <v>-</v>
      </c>
      <c r="E72" s="113"/>
      <c r="F72" s="114"/>
      <c r="G72" s="115"/>
      <c r="H72" s="8"/>
    </row>
    <row r="73" spans="1:8" x14ac:dyDescent="0.25">
      <c r="A73" s="110"/>
      <c r="B73" s="111"/>
      <c r="C73" s="112"/>
      <c r="D73" s="109" t="str">
        <f t="shared" si="2"/>
        <v>-</v>
      </c>
      <c r="E73" s="113"/>
      <c r="F73" s="114"/>
      <c r="G73" s="115"/>
      <c r="H73" s="8"/>
    </row>
    <row r="74" spans="1:8" x14ac:dyDescent="0.25">
      <c r="A74" s="110"/>
      <c r="B74" s="111"/>
      <c r="C74" s="112"/>
      <c r="D74" s="109" t="str">
        <f t="shared" si="2"/>
        <v>-</v>
      </c>
      <c r="E74" s="113"/>
      <c r="F74" s="114"/>
      <c r="G74" s="115"/>
      <c r="H74" s="8"/>
    </row>
    <row r="75" spans="1:8" x14ac:dyDescent="0.25">
      <c r="A75" s="110"/>
      <c r="B75" s="111"/>
      <c r="C75" s="112"/>
      <c r="D75" s="109" t="str">
        <f t="shared" si="2"/>
        <v>-</v>
      </c>
      <c r="E75" s="113"/>
      <c r="F75" s="114"/>
      <c r="G75" s="115"/>
      <c r="H75" s="8"/>
    </row>
    <row r="76" spans="1:8" x14ac:dyDescent="0.25">
      <c r="A76" s="110"/>
      <c r="B76" s="111"/>
      <c r="C76" s="112"/>
      <c r="D76" s="109" t="str">
        <f t="shared" si="2"/>
        <v>-</v>
      </c>
      <c r="E76" s="113"/>
      <c r="F76" s="114"/>
      <c r="G76" s="115"/>
      <c r="H76" s="8"/>
    </row>
    <row r="77" spans="1:8" x14ac:dyDescent="0.25">
      <c r="A77" s="110"/>
      <c r="B77" s="111"/>
      <c r="C77" s="112"/>
      <c r="D77" s="109" t="str">
        <f t="shared" si="2"/>
        <v>-</v>
      </c>
      <c r="E77" s="113"/>
      <c r="F77" s="114"/>
      <c r="G77" s="115"/>
      <c r="H77" s="8"/>
    </row>
    <row r="78" spans="1:8" x14ac:dyDescent="0.25">
      <c r="A78" s="110"/>
      <c r="B78" s="111"/>
      <c r="C78" s="112"/>
      <c r="D78" s="109" t="str">
        <f t="shared" si="2"/>
        <v>-</v>
      </c>
      <c r="E78" s="113"/>
      <c r="F78" s="114"/>
      <c r="G78" s="115"/>
      <c r="H78" s="8"/>
    </row>
    <row r="79" spans="1:8" x14ac:dyDescent="0.25">
      <c r="A79" s="110"/>
      <c r="B79" s="111"/>
      <c r="C79" s="112"/>
      <c r="D79" s="109" t="str">
        <f t="shared" si="2"/>
        <v>-</v>
      </c>
      <c r="E79" s="113"/>
      <c r="F79" s="114"/>
      <c r="G79" s="115"/>
      <c r="H79" s="8"/>
    </row>
    <row r="80" spans="1:8" x14ac:dyDescent="0.25">
      <c r="A80" s="110"/>
      <c r="B80" s="111"/>
      <c r="C80" s="112"/>
      <c r="D80" s="109" t="str">
        <f t="shared" si="2"/>
        <v>-</v>
      </c>
      <c r="E80" s="113"/>
      <c r="F80" s="114"/>
      <c r="G80" s="115"/>
      <c r="H80" s="8"/>
    </row>
    <row r="81" spans="1:8" x14ac:dyDescent="0.25">
      <c r="A81" s="110"/>
      <c r="B81" s="111"/>
      <c r="C81" s="112"/>
      <c r="D81" s="109" t="str">
        <f t="shared" si="2"/>
        <v>-</v>
      </c>
      <c r="E81" s="113"/>
      <c r="F81" s="114"/>
      <c r="G81" s="115"/>
      <c r="H81" s="8"/>
    </row>
    <row r="82" spans="1:8" x14ac:dyDescent="0.25">
      <c r="A82" s="110"/>
      <c r="B82" s="111"/>
      <c r="C82" s="112"/>
      <c r="D82" s="109" t="str">
        <f t="shared" si="2"/>
        <v>-</v>
      </c>
      <c r="E82" s="113"/>
      <c r="F82" s="114"/>
      <c r="G82" s="115"/>
      <c r="H82" s="8"/>
    </row>
    <row r="83" spans="1:8" x14ac:dyDescent="0.25">
      <c r="A83" s="110"/>
      <c r="B83" s="111"/>
      <c r="C83" s="112"/>
      <c r="D83" s="109" t="str">
        <f t="shared" si="2"/>
        <v>-</v>
      </c>
      <c r="E83" s="113"/>
      <c r="F83" s="114"/>
      <c r="G83" s="115"/>
      <c r="H83" s="8"/>
    </row>
    <row r="84" spans="1:8" x14ac:dyDescent="0.25">
      <c r="A84" s="110"/>
      <c r="B84" s="111"/>
      <c r="C84" s="112"/>
      <c r="D84" s="109" t="str">
        <f t="shared" si="2"/>
        <v>-</v>
      </c>
      <c r="E84" s="113"/>
      <c r="F84" s="114"/>
      <c r="G84" s="115"/>
      <c r="H84" s="8"/>
    </row>
    <row r="85" spans="1:8" x14ac:dyDescent="0.25">
      <c r="A85" s="110"/>
      <c r="B85" s="111"/>
      <c r="C85" s="112"/>
      <c r="D85" s="109" t="str">
        <f t="shared" si="2"/>
        <v>-</v>
      </c>
      <c r="E85" s="113"/>
      <c r="F85" s="114"/>
      <c r="G85" s="115"/>
      <c r="H85" s="8"/>
    </row>
    <row r="86" spans="1:8" x14ac:dyDescent="0.25">
      <c r="A86" s="110"/>
      <c r="B86" s="111"/>
      <c r="C86" s="112"/>
      <c r="D86" s="109" t="str">
        <f t="shared" si="2"/>
        <v>-</v>
      </c>
      <c r="E86" s="113"/>
      <c r="F86" s="114"/>
      <c r="G86" s="115"/>
      <c r="H86" s="8"/>
    </row>
    <row r="87" spans="1:8" x14ac:dyDescent="0.25">
      <c r="A87" s="110"/>
      <c r="B87" s="111"/>
      <c r="C87" s="112"/>
      <c r="D87" s="109" t="str">
        <f t="shared" si="2"/>
        <v>-</v>
      </c>
      <c r="E87" s="113"/>
      <c r="F87" s="114"/>
      <c r="G87" s="115"/>
      <c r="H87" s="8"/>
    </row>
    <row r="88" spans="1:8" x14ac:dyDescent="0.25">
      <c r="A88" s="110"/>
      <c r="B88" s="111"/>
      <c r="C88" s="112"/>
      <c r="D88" s="109" t="str">
        <f t="shared" si="2"/>
        <v>-</v>
      </c>
      <c r="E88" s="113"/>
      <c r="F88" s="114"/>
      <c r="G88" s="115"/>
      <c r="H88" s="8"/>
    </row>
    <row r="89" spans="1:8" x14ac:dyDescent="0.25">
      <c r="A89" s="110"/>
      <c r="B89" s="111"/>
      <c r="C89" s="112"/>
      <c r="D89" s="109" t="str">
        <f t="shared" si="2"/>
        <v>-</v>
      </c>
      <c r="E89" s="113"/>
      <c r="F89" s="114"/>
      <c r="G89" s="115"/>
      <c r="H89" s="8"/>
    </row>
    <row r="90" spans="1:8" x14ac:dyDescent="0.25">
      <c r="A90" s="110"/>
      <c r="B90" s="111"/>
      <c r="C90" s="112"/>
      <c r="D90" s="109" t="str">
        <f t="shared" si="2"/>
        <v>-</v>
      </c>
      <c r="E90" s="113"/>
      <c r="F90" s="114"/>
      <c r="G90" s="115"/>
      <c r="H90" s="8"/>
    </row>
    <row r="91" spans="1:8" x14ac:dyDescent="0.25">
      <c r="A91" s="110"/>
      <c r="B91" s="111"/>
      <c r="C91" s="112"/>
      <c r="D91" s="109" t="str">
        <f t="shared" si="2"/>
        <v>-</v>
      </c>
      <c r="E91" s="113"/>
      <c r="F91" s="114"/>
      <c r="G91" s="115"/>
      <c r="H91" s="8"/>
    </row>
    <row r="92" spans="1:8" x14ac:dyDescent="0.25">
      <c r="A92" s="110"/>
      <c r="B92" s="111"/>
      <c r="C92" s="112"/>
      <c r="D92" s="109" t="str">
        <f t="shared" si="2"/>
        <v>-</v>
      </c>
      <c r="E92" s="113"/>
      <c r="F92" s="114"/>
      <c r="G92" s="115"/>
      <c r="H92" s="8"/>
    </row>
    <row r="93" spans="1:8" x14ac:dyDescent="0.25">
      <c r="A93" s="110"/>
      <c r="B93" s="111"/>
      <c r="C93" s="112"/>
      <c r="D93" s="109" t="str">
        <f t="shared" si="2"/>
        <v>-</v>
      </c>
      <c r="E93" s="113"/>
      <c r="F93" s="114"/>
      <c r="G93" s="115"/>
      <c r="H93" s="8"/>
    </row>
    <row r="94" spans="1:8" x14ac:dyDescent="0.25">
      <c r="A94" s="110"/>
      <c r="B94" s="111"/>
      <c r="C94" s="112"/>
      <c r="D94" s="109" t="str">
        <f t="shared" si="2"/>
        <v>-</v>
      </c>
      <c r="E94" s="113"/>
      <c r="F94" s="114"/>
      <c r="G94" s="115"/>
      <c r="H94" s="8"/>
    </row>
    <row r="95" spans="1:8" x14ac:dyDescent="0.25">
      <c r="A95" s="110"/>
      <c r="B95" s="111"/>
      <c r="C95" s="112"/>
      <c r="D95" s="109" t="str">
        <f t="shared" si="2"/>
        <v>-</v>
      </c>
      <c r="E95" s="113"/>
      <c r="F95" s="114"/>
      <c r="G95" s="115"/>
      <c r="H95" s="8"/>
    </row>
    <row r="96" spans="1:8" x14ac:dyDescent="0.25">
      <c r="A96" s="110"/>
      <c r="B96" s="111"/>
      <c r="C96" s="112"/>
      <c r="D96" s="109" t="str">
        <f t="shared" si="2"/>
        <v>-</v>
      </c>
      <c r="E96" s="113"/>
      <c r="F96" s="114"/>
      <c r="G96" s="115"/>
      <c r="H96" s="8"/>
    </row>
    <row r="97" spans="1:8" x14ac:dyDescent="0.25">
      <c r="A97" s="110"/>
      <c r="B97" s="111"/>
      <c r="C97" s="112"/>
      <c r="D97" s="109" t="str">
        <f t="shared" si="2"/>
        <v>-</v>
      </c>
      <c r="E97" s="113"/>
      <c r="F97" s="114"/>
      <c r="G97" s="115"/>
      <c r="H97" s="8"/>
    </row>
    <row r="98" spans="1:8" x14ac:dyDescent="0.25">
      <c r="A98" s="110"/>
      <c r="B98" s="111"/>
      <c r="C98" s="112"/>
      <c r="D98" s="109" t="str">
        <f t="shared" si="2"/>
        <v>-</v>
      </c>
      <c r="E98" s="113"/>
      <c r="F98" s="114"/>
      <c r="G98" s="115"/>
      <c r="H98" s="8"/>
    </row>
    <row r="99" spans="1:8" x14ac:dyDescent="0.25">
      <c r="A99" s="110"/>
      <c r="B99" s="111"/>
      <c r="C99" s="112"/>
      <c r="D99" s="109" t="str">
        <f t="shared" si="2"/>
        <v>-</v>
      </c>
      <c r="E99" s="113"/>
      <c r="F99" s="114"/>
      <c r="G99" s="115"/>
      <c r="H99" s="8"/>
    </row>
    <row r="100" spans="1:8" x14ac:dyDescent="0.25">
      <c r="A100" s="110"/>
      <c r="B100" s="111"/>
      <c r="C100" s="112"/>
      <c r="D100" s="109" t="str">
        <f t="shared" si="2"/>
        <v>-</v>
      </c>
      <c r="E100" s="113"/>
      <c r="F100" s="114"/>
      <c r="G100" s="115"/>
      <c r="H100" s="8"/>
    </row>
    <row r="101" spans="1:8" x14ac:dyDescent="0.25">
      <c r="A101" s="110"/>
      <c r="B101" s="111"/>
      <c r="C101" s="112"/>
      <c r="D101" s="109" t="str">
        <f t="shared" si="2"/>
        <v>-</v>
      </c>
      <c r="E101" s="113"/>
      <c r="F101" s="114"/>
      <c r="G101" s="115"/>
      <c r="H101" s="8"/>
    </row>
    <row r="102" spans="1:8" x14ac:dyDescent="0.25">
      <c r="A102" s="110"/>
      <c r="B102" s="111"/>
      <c r="C102" s="112"/>
      <c r="D102" s="109" t="str">
        <f t="shared" ref="D102:D133" si="3">IF(C102="","-",VLOOKUP(C102,tabPTKP,3,FALSE))</f>
        <v>-</v>
      </c>
      <c r="E102" s="113"/>
      <c r="F102" s="114"/>
      <c r="G102" s="115"/>
      <c r="H102" s="8"/>
    </row>
    <row r="103" spans="1:8" x14ac:dyDescent="0.25">
      <c r="A103" s="110"/>
      <c r="B103" s="111"/>
      <c r="C103" s="112"/>
      <c r="D103" s="109" t="str">
        <f t="shared" si="3"/>
        <v>-</v>
      </c>
      <c r="E103" s="113"/>
      <c r="F103" s="114"/>
      <c r="G103" s="115"/>
      <c r="H103" s="8"/>
    </row>
    <row r="104" spans="1:8" x14ac:dyDescent="0.25">
      <c r="A104" s="110"/>
      <c r="B104" s="111"/>
      <c r="C104" s="112"/>
      <c r="D104" s="109" t="str">
        <f t="shared" si="3"/>
        <v>-</v>
      </c>
      <c r="E104" s="113"/>
      <c r="F104" s="114"/>
      <c r="G104" s="115"/>
      <c r="H104" s="8"/>
    </row>
    <row r="105" spans="1:8" x14ac:dyDescent="0.25">
      <c r="A105" s="110"/>
      <c r="B105" s="111"/>
      <c r="C105" s="112"/>
      <c r="D105" s="109" t="str">
        <f t="shared" si="3"/>
        <v>-</v>
      </c>
      <c r="E105" s="113"/>
      <c r="F105" s="114"/>
      <c r="G105" s="115"/>
      <c r="H105" s="8"/>
    </row>
    <row r="106" spans="1:8" x14ac:dyDescent="0.25">
      <c r="A106" s="110"/>
      <c r="B106" s="111"/>
      <c r="C106" s="112"/>
      <c r="D106" s="109" t="str">
        <f t="shared" si="3"/>
        <v>-</v>
      </c>
      <c r="E106" s="113"/>
      <c r="F106" s="114"/>
      <c r="G106" s="115"/>
      <c r="H106" s="8"/>
    </row>
    <row r="107" spans="1:8" x14ac:dyDescent="0.25">
      <c r="A107" s="110"/>
      <c r="B107" s="111"/>
      <c r="C107" s="112"/>
      <c r="D107" s="109" t="str">
        <f t="shared" si="3"/>
        <v>-</v>
      </c>
      <c r="E107" s="113"/>
      <c r="F107" s="114"/>
      <c r="G107" s="115"/>
      <c r="H107" s="8"/>
    </row>
    <row r="108" spans="1:8" x14ac:dyDescent="0.25">
      <c r="A108" s="110"/>
      <c r="B108" s="111"/>
      <c r="C108" s="112"/>
      <c r="D108" s="109" t="str">
        <f t="shared" si="3"/>
        <v>-</v>
      </c>
      <c r="E108" s="113"/>
      <c r="F108" s="114"/>
      <c r="G108" s="115"/>
      <c r="H108" s="8"/>
    </row>
    <row r="109" spans="1:8" x14ac:dyDescent="0.25">
      <c r="A109" s="110"/>
      <c r="B109" s="111"/>
      <c r="C109" s="112"/>
      <c r="D109" s="109" t="str">
        <f t="shared" si="3"/>
        <v>-</v>
      </c>
      <c r="E109" s="113"/>
      <c r="F109" s="114"/>
      <c r="G109" s="115"/>
      <c r="H109" s="8"/>
    </row>
    <row r="110" spans="1:8" x14ac:dyDescent="0.25">
      <c r="A110" s="110"/>
      <c r="B110" s="111"/>
      <c r="C110" s="112"/>
      <c r="D110" s="109" t="str">
        <f t="shared" si="3"/>
        <v>-</v>
      </c>
      <c r="E110" s="113"/>
      <c r="F110" s="114"/>
      <c r="G110" s="115"/>
      <c r="H110" s="8"/>
    </row>
    <row r="111" spans="1:8" x14ac:dyDescent="0.25">
      <c r="A111" s="110"/>
      <c r="B111" s="111"/>
      <c r="C111" s="112"/>
      <c r="D111" s="109" t="str">
        <f t="shared" si="3"/>
        <v>-</v>
      </c>
      <c r="E111" s="113"/>
      <c r="F111" s="114"/>
      <c r="G111" s="115"/>
      <c r="H111" s="8"/>
    </row>
    <row r="112" spans="1:8" x14ac:dyDescent="0.25">
      <c r="A112" s="110"/>
      <c r="B112" s="111"/>
      <c r="C112" s="112"/>
      <c r="D112" s="109" t="str">
        <f t="shared" si="3"/>
        <v>-</v>
      </c>
      <c r="E112" s="113"/>
      <c r="F112" s="114"/>
      <c r="G112" s="115"/>
      <c r="H112" s="8"/>
    </row>
    <row r="113" spans="1:8" x14ac:dyDescent="0.25">
      <c r="A113" s="110"/>
      <c r="B113" s="111"/>
      <c r="C113" s="112"/>
      <c r="D113" s="109" t="str">
        <f t="shared" si="3"/>
        <v>-</v>
      </c>
      <c r="E113" s="113"/>
      <c r="F113" s="114"/>
      <c r="G113" s="115"/>
      <c r="H113" s="8"/>
    </row>
    <row r="114" spans="1:8" x14ac:dyDescent="0.25">
      <c r="A114" s="110"/>
      <c r="B114" s="111"/>
      <c r="C114" s="112"/>
      <c r="D114" s="109" t="str">
        <f t="shared" si="3"/>
        <v>-</v>
      </c>
      <c r="E114" s="113"/>
      <c r="F114" s="114"/>
      <c r="G114" s="115"/>
      <c r="H114" s="8"/>
    </row>
    <row r="115" spans="1:8" x14ac:dyDescent="0.25">
      <c r="A115" s="110"/>
      <c r="B115" s="111"/>
      <c r="C115" s="112"/>
      <c r="D115" s="109" t="str">
        <f t="shared" si="3"/>
        <v>-</v>
      </c>
      <c r="E115" s="113"/>
      <c r="F115" s="114"/>
      <c r="G115" s="115"/>
      <c r="H115" s="8"/>
    </row>
    <row r="116" spans="1:8" x14ac:dyDescent="0.25">
      <c r="A116" s="110"/>
      <c r="B116" s="111"/>
      <c r="C116" s="112"/>
      <c r="D116" s="109" t="str">
        <f t="shared" si="3"/>
        <v>-</v>
      </c>
      <c r="E116" s="113"/>
      <c r="F116" s="114"/>
      <c r="G116" s="115"/>
      <c r="H116" s="8"/>
    </row>
    <row r="117" spans="1:8" x14ac:dyDescent="0.25">
      <c r="A117" s="110"/>
      <c r="B117" s="111"/>
      <c r="C117" s="112"/>
      <c r="D117" s="109" t="str">
        <f t="shared" si="3"/>
        <v>-</v>
      </c>
      <c r="E117" s="113"/>
      <c r="F117" s="114"/>
      <c r="G117" s="115"/>
      <c r="H117" s="8"/>
    </row>
    <row r="118" spans="1:8" x14ac:dyDescent="0.25">
      <c r="A118" s="110"/>
      <c r="B118" s="111"/>
      <c r="C118" s="112"/>
      <c r="D118" s="109" t="str">
        <f t="shared" si="3"/>
        <v>-</v>
      </c>
      <c r="E118" s="113"/>
      <c r="F118" s="114"/>
      <c r="G118" s="115"/>
      <c r="H118" s="8"/>
    </row>
    <row r="119" spans="1:8" x14ac:dyDescent="0.25">
      <c r="A119" s="110"/>
      <c r="B119" s="111"/>
      <c r="C119" s="112"/>
      <c r="D119" s="109" t="str">
        <f t="shared" si="3"/>
        <v>-</v>
      </c>
      <c r="E119" s="113"/>
      <c r="F119" s="114"/>
      <c r="G119" s="115"/>
      <c r="H119" s="8"/>
    </row>
    <row r="120" spans="1:8" x14ac:dyDescent="0.25">
      <c r="A120" s="110"/>
      <c r="B120" s="111"/>
      <c r="C120" s="112"/>
      <c r="D120" s="109" t="str">
        <f t="shared" si="3"/>
        <v>-</v>
      </c>
      <c r="E120" s="113"/>
      <c r="F120" s="114"/>
      <c r="G120" s="115"/>
      <c r="H120" s="8"/>
    </row>
    <row r="121" spans="1:8" x14ac:dyDescent="0.25">
      <c r="A121" s="110"/>
      <c r="B121" s="111"/>
      <c r="C121" s="112"/>
      <c r="D121" s="109" t="str">
        <f t="shared" si="3"/>
        <v>-</v>
      </c>
      <c r="E121" s="113"/>
      <c r="F121" s="114"/>
      <c r="G121" s="115"/>
      <c r="H121" s="8"/>
    </row>
    <row r="122" spans="1:8" x14ac:dyDescent="0.25">
      <c r="A122" s="110"/>
      <c r="B122" s="111"/>
      <c r="C122" s="112"/>
      <c r="D122" s="109" t="str">
        <f t="shared" si="3"/>
        <v>-</v>
      </c>
      <c r="E122" s="113"/>
      <c r="F122" s="114"/>
      <c r="G122" s="115"/>
      <c r="H122" s="8"/>
    </row>
    <row r="123" spans="1:8" x14ac:dyDescent="0.25">
      <c r="A123" s="110"/>
      <c r="B123" s="111"/>
      <c r="C123" s="112"/>
      <c r="D123" s="109" t="str">
        <f t="shared" si="3"/>
        <v>-</v>
      </c>
      <c r="E123" s="113"/>
      <c r="F123" s="114"/>
      <c r="G123" s="115"/>
      <c r="H123" s="8"/>
    </row>
    <row r="124" spans="1:8" x14ac:dyDescent="0.25">
      <c r="A124" s="110"/>
      <c r="B124" s="111"/>
      <c r="C124" s="112"/>
      <c r="D124" s="109" t="str">
        <f t="shared" si="3"/>
        <v>-</v>
      </c>
      <c r="E124" s="113"/>
      <c r="F124" s="114"/>
      <c r="G124" s="115"/>
      <c r="H124" s="8"/>
    </row>
    <row r="125" spans="1:8" x14ac:dyDescent="0.25">
      <c r="A125" s="110"/>
      <c r="B125" s="111"/>
      <c r="C125" s="112"/>
      <c r="D125" s="109" t="str">
        <f t="shared" si="3"/>
        <v>-</v>
      </c>
      <c r="E125" s="113"/>
      <c r="F125" s="114"/>
      <c r="G125" s="115"/>
      <c r="H125" s="8"/>
    </row>
    <row r="126" spans="1:8" x14ac:dyDescent="0.25">
      <c r="A126" s="110"/>
      <c r="B126" s="111"/>
      <c r="C126" s="112"/>
      <c r="D126" s="109" t="str">
        <f t="shared" si="3"/>
        <v>-</v>
      </c>
      <c r="E126" s="113"/>
      <c r="F126" s="114"/>
      <c r="G126" s="115"/>
      <c r="H126" s="8"/>
    </row>
    <row r="127" spans="1:8" x14ac:dyDescent="0.25">
      <c r="A127" s="110"/>
      <c r="B127" s="111"/>
      <c r="C127" s="112"/>
      <c r="D127" s="109" t="str">
        <f t="shared" si="3"/>
        <v>-</v>
      </c>
      <c r="E127" s="113"/>
      <c r="F127" s="114"/>
      <c r="G127" s="115"/>
      <c r="H127" s="8"/>
    </row>
    <row r="128" spans="1:8" x14ac:dyDescent="0.25">
      <c r="A128" s="110"/>
      <c r="B128" s="111"/>
      <c r="C128" s="112"/>
      <c r="D128" s="109" t="str">
        <f t="shared" si="3"/>
        <v>-</v>
      </c>
      <c r="E128" s="113"/>
      <c r="F128" s="114"/>
      <c r="G128" s="115"/>
      <c r="H128" s="8"/>
    </row>
    <row r="129" spans="1:8" x14ac:dyDescent="0.25">
      <c r="A129" s="110"/>
      <c r="B129" s="111"/>
      <c r="C129" s="112"/>
      <c r="D129" s="109" t="str">
        <f t="shared" si="3"/>
        <v>-</v>
      </c>
      <c r="E129" s="113"/>
      <c r="F129" s="114"/>
      <c r="G129" s="115"/>
      <c r="H129" s="8"/>
    </row>
    <row r="130" spans="1:8" x14ac:dyDescent="0.25">
      <c r="A130" s="110"/>
      <c r="B130" s="111"/>
      <c r="C130" s="112"/>
      <c r="D130" s="109" t="str">
        <f t="shared" si="3"/>
        <v>-</v>
      </c>
      <c r="E130" s="113"/>
      <c r="F130" s="114"/>
      <c r="G130" s="115"/>
      <c r="H130" s="8"/>
    </row>
    <row r="131" spans="1:8" x14ac:dyDescent="0.25">
      <c r="A131" s="110"/>
      <c r="B131" s="111"/>
      <c r="C131" s="112"/>
      <c r="D131" s="109" t="str">
        <f t="shared" si="3"/>
        <v>-</v>
      </c>
      <c r="E131" s="113"/>
      <c r="F131" s="114"/>
      <c r="G131" s="115"/>
      <c r="H131" s="8"/>
    </row>
    <row r="132" spans="1:8" x14ac:dyDescent="0.25">
      <c r="A132" s="110"/>
      <c r="B132" s="111"/>
      <c r="C132" s="112"/>
      <c r="D132" s="109" t="str">
        <f t="shared" si="3"/>
        <v>-</v>
      </c>
      <c r="E132" s="113"/>
      <c r="F132" s="114"/>
      <c r="G132" s="115"/>
      <c r="H132" s="8"/>
    </row>
    <row r="133" spans="1:8" x14ac:dyDescent="0.25">
      <c r="A133" s="110"/>
      <c r="B133" s="111"/>
      <c r="C133" s="112"/>
      <c r="D133" s="109" t="str">
        <f t="shared" si="3"/>
        <v>-</v>
      </c>
      <c r="E133" s="113"/>
      <c r="F133" s="114"/>
      <c r="G133" s="115"/>
      <c r="H133" s="8"/>
    </row>
    <row r="134" spans="1:8" x14ac:dyDescent="0.25">
      <c r="A134" s="110"/>
      <c r="B134" s="111"/>
      <c r="C134" s="112"/>
      <c r="D134" s="109" t="str">
        <f t="shared" ref="D134:D165" si="4">IF(C134="","-",VLOOKUP(C134,tabPTKP,3,FALSE))</f>
        <v>-</v>
      </c>
      <c r="E134" s="113"/>
      <c r="F134" s="114"/>
      <c r="G134" s="115"/>
      <c r="H134" s="8"/>
    </row>
    <row r="135" spans="1:8" x14ac:dyDescent="0.25">
      <c r="A135" s="110"/>
      <c r="B135" s="111"/>
      <c r="C135" s="112"/>
      <c r="D135" s="109" t="str">
        <f t="shared" si="4"/>
        <v>-</v>
      </c>
      <c r="E135" s="113"/>
      <c r="F135" s="114"/>
      <c r="G135" s="115"/>
      <c r="H135" s="8"/>
    </row>
    <row r="136" spans="1:8" x14ac:dyDescent="0.25">
      <c r="A136" s="110"/>
      <c r="B136" s="111"/>
      <c r="C136" s="112"/>
      <c r="D136" s="109" t="str">
        <f t="shared" si="4"/>
        <v>-</v>
      </c>
      <c r="E136" s="113"/>
      <c r="F136" s="114"/>
      <c r="G136" s="115"/>
      <c r="H136" s="8"/>
    </row>
    <row r="137" spans="1:8" x14ac:dyDescent="0.25">
      <c r="A137" s="110"/>
      <c r="B137" s="111"/>
      <c r="C137" s="112"/>
      <c r="D137" s="109" t="str">
        <f t="shared" si="4"/>
        <v>-</v>
      </c>
      <c r="E137" s="113"/>
      <c r="F137" s="114"/>
      <c r="G137" s="115"/>
      <c r="H137" s="8"/>
    </row>
    <row r="138" spans="1:8" x14ac:dyDescent="0.25">
      <c r="A138" s="110"/>
      <c r="B138" s="111"/>
      <c r="C138" s="112"/>
      <c r="D138" s="109" t="str">
        <f t="shared" si="4"/>
        <v>-</v>
      </c>
      <c r="E138" s="113"/>
      <c r="F138" s="114"/>
      <c r="G138" s="115"/>
      <c r="H138" s="8"/>
    </row>
    <row r="139" spans="1:8" x14ac:dyDescent="0.25">
      <c r="A139" s="110"/>
      <c r="B139" s="111"/>
      <c r="C139" s="112"/>
      <c r="D139" s="109" t="str">
        <f t="shared" si="4"/>
        <v>-</v>
      </c>
      <c r="E139" s="113"/>
      <c r="F139" s="114"/>
      <c r="G139" s="115"/>
      <c r="H139" s="8"/>
    </row>
    <row r="140" spans="1:8" x14ac:dyDescent="0.25">
      <c r="A140" s="110"/>
      <c r="B140" s="111"/>
      <c r="C140" s="112"/>
      <c r="D140" s="109" t="str">
        <f t="shared" si="4"/>
        <v>-</v>
      </c>
      <c r="E140" s="113"/>
      <c r="F140" s="114"/>
      <c r="G140" s="115"/>
      <c r="H140" s="8"/>
    </row>
    <row r="141" spans="1:8" x14ac:dyDescent="0.25">
      <c r="A141" s="110"/>
      <c r="B141" s="111"/>
      <c r="C141" s="112"/>
      <c r="D141" s="109" t="str">
        <f t="shared" si="4"/>
        <v>-</v>
      </c>
      <c r="E141" s="113"/>
      <c r="F141" s="114"/>
      <c r="G141" s="115"/>
      <c r="H141" s="8"/>
    </row>
    <row r="142" spans="1:8" x14ac:dyDescent="0.25">
      <c r="A142" s="110"/>
      <c r="B142" s="111"/>
      <c r="C142" s="112"/>
      <c r="D142" s="109" t="str">
        <f t="shared" si="4"/>
        <v>-</v>
      </c>
      <c r="E142" s="113"/>
      <c r="F142" s="114"/>
      <c r="G142" s="115"/>
      <c r="H142" s="8"/>
    </row>
    <row r="143" spans="1:8" x14ac:dyDescent="0.25">
      <c r="A143" s="110"/>
      <c r="B143" s="111"/>
      <c r="C143" s="112"/>
      <c r="D143" s="109" t="str">
        <f t="shared" si="4"/>
        <v>-</v>
      </c>
      <c r="E143" s="113"/>
      <c r="F143" s="114"/>
      <c r="G143" s="115"/>
      <c r="H143" s="8"/>
    </row>
    <row r="144" spans="1:8" x14ac:dyDescent="0.25">
      <c r="A144" s="110"/>
      <c r="B144" s="111"/>
      <c r="C144" s="112"/>
      <c r="D144" s="109" t="str">
        <f t="shared" si="4"/>
        <v>-</v>
      </c>
      <c r="E144" s="113"/>
      <c r="F144" s="114"/>
      <c r="G144" s="115"/>
      <c r="H144" s="8"/>
    </row>
    <row r="145" spans="1:8" x14ac:dyDescent="0.25">
      <c r="A145" s="110"/>
      <c r="B145" s="111"/>
      <c r="C145" s="112"/>
      <c r="D145" s="109" t="str">
        <f t="shared" si="4"/>
        <v>-</v>
      </c>
      <c r="E145" s="113"/>
      <c r="F145" s="114"/>
      <c r="G145" s="115"/>
      <c r="H145" s="8"/>
    </row>
    <row r="146" spans="1:8" x14ac:dyDescent="0.25">
      <c r="A146" s="110"/>
      <c r="B146" s="111"/>
      <c r="C146" s="112"/>
      <c r="D146" s="109" t="str">
        <f t="shared" si="4"/>
        <v>-</v>
      </c>
      <c r="E146" s="113"/>
      <c r="F146" s="114"/>
      <c r="G146" s="115"/>
      <c r="H146" s="8"/>
    </row>
    <row r="147" spans="1:8" x14ac:dyDescent="0.25">
      <c r="A147" s="110"/>
      <c r="B147" s="111"/>
      <c r="C147" s="112"/>
      <c r="D147" s="109" t="str">
        <f t="shared" si="4"/>
        <v>-</v>
      </c>
      <c r="E147" s="113"/>
      <c r="F147" s="114"/>
      <c r="G147" s="115"/>
      <c r="H147" s="8"/>
    </row>
    <row r="148" spans="1:8" x14ac:dyDescent="0.25">
      <c r="A148" s="110"/>
      <c r="B148" s="111"/>
      <c r="C148" s="112"/>
      <c r="D148" s="109" t="str">
        <f t="shared" si="4"/>
        <v>-</v>
      </c>
      <c r="E148" s="113"/>
      <c r="F148" s="114"/>
      <c r="G148" s="115"/>
      <c r="H148" s="8"/>
    </row>
    <row r="149" spans="1:8" x14ac:dyDescent="0.25">
      <c r="A149" s="110"/>
      <c r="B149" s="111"/>
      <c r="C149" s="112"/>
      <c r="D149" s="109" t="str">
        <f t="shared" si="4"/>
        <v>-</v>
      </c>
      <c r="E149" s="113"/>
      <c r="F149" s="114"/>
      <c r="G149" s="115"/>
      <c r="H149" s="8"/>
    </row>
    <row r="150" spans="1:8" x14ac:dyDescent="0.25">
      <c r="A150" s="110"/>
      <c r="B150" s="111"/>
      <c r="C150" s="112"/>
      <c r="D150" s="109" t="str">
        <f t="shared" si="4"/>
        <v>-</v>
      </c>
      <c r="E150" s="113"/>
      <c r="F150" s="114"/>
      <c r="G150" s="115"/>
      <c r="H150" s="8"/>
    </row>
    <row r="151" spans="1:8" x14ac:dyDescent="0.25">
      <c r="A151" s="110"/>
      <c r="B151" s="111"/>
      <c r="C151" s="112"/>
      <c r="D151" s="109" t="str">
        <f t="shared" si="4"/>
        <v>-</v>
      </c>
      <c r="E151" s="113"/>
      <c r="F151" s="114"/>
      <c r="G151" s="115"/>
      <c r="H151" s="8"/>
    </row>
    <row r="152" spans="1:8" x14ac:dyDescent="0.25">
      <c r="A152" s="110"/>
      <c r="B152" s="111"/>
      <c r="C152" s="112"/>
      <c r="D152" s="109" t="str">
        <f t="shared" si="4"/>
        <v>-</v>
      </c>
      <c r="E152" s="113"/>
      <c r="F152" s="114"/>
      <c r="G152" s="115"/>
      <c r="H152" s="8"/>
    </row>
    <row r="153" spans="1:8" x14ac:dyDescent="0.25">
      <c r="A153" s="110"/>
      <c r="B153" s="111"/>
      <c r="C153" s="112"/>
      <c r="D153" s="109" t="str">
        <f t="shared" si="4"/>
        <v>-</v>
      </c>
      <c r="E153" s="113"/>
      <c r="F153" s="114"/>
      <c r="G153" s="115"/>
      <c r="H153" s="8"/>
    </row>
    <row r="154" spans="1:8" x14ac:dyDescent="0.25">
      <c r="A154" s="110"/>
      <c r="B154" s="111"/>
      <c r="C154" s="112"/>
      <c r="D154" s="109" t="str">
        <f t="shared" si="4"/>
        <v>-</v>
      </c>
      <c r="E154" s="113"/>
      <c r="F154" s="114"/>
      <c r="G154" s="115"/>
      <c r="H154" s="8"/>
    </row>
    <row r="155" spans="1:8" x14ac:dyDescent="0.25">
      <c r="A155" s="110"/>
      <c r="B155" s="111"/>
      <c r="C155" s="112"/>
      <c r="D155" s="109" t="str">
        <f t="shared" si="4"/>
        <v>-</v>
      </c>
      <c r="E155" s="113"/>
      <c r="F155" s="114"/>
      <c r="G155" s="115"/>
      <c r="H155" s="8"/>
    </row>
    <row r="156" spans="1:8" x14ac:dyDescent="0.25">
      <c r="A156" s="110"/>
      <c r="B156" s="111"/>
      <c r="C156" s="112"/>
      <c r="D156" s="109" t="str">
        <f t="shared" si="4"/>
        <v>-</v>
      </c>
      <c r="E156" s="113"/>
      <c r="F156" s="114"/>
      <c r="G156" s="115"/>
      <c r="H156" s="8"/>
    </row>
    <row r="157" spans="1:8" x14ac:dyDescent="0.25">
      <c r="A157" s="110"/>
      <c r="B157" s="111"/>
      <c r="C157" s="112"/>
      <c r="D157" s="109" t="str">
        <f t="shared" si="4"/>
        <v>-</v>
      </c>
      <c r="E157" s="113"/>
      <c r="F157" s="114"/>
      <c r="G157" s="115"/>
      <c r="H157" s="8"/>
    </row>
    <row r="158" spans="1:8" x14ac:dyDescent="0.25">
      <c r="A158" s="110"/>
      <c r="B158" s="111"/>
      <c r="C158" s="112"/>
      <c r="D158" s="109" t="str">
        <f t="shared" si="4"/>
        <v>-</v>
      </c>
      <c r="E158" s="113"/>
      <c r="F158" s="114"/>
      <c r="G158" s="115"/>
      <c r="H158" s="8"/>
    </row>
    <row r="159" spans="1:8" x14ac:dyDescent="0.25">
      <c r="A159" s="110"/>
      <c r="B159" s="111"/>
      <c r="C159" s="112"/>
      <c r="D159" s="109" t="str">
        <f t="shared" si="4"/>
        <v>-</v>
      </c>
      <c r="E159" s="113"/>
      <c r="F159" s="114"/>
      <c r="G159" s="115"/>
      <c r="H159" s="8"/>
    </row>
    <row r="160" spans="1:8" x14ac:dyDescent="0.25">
      <c r="A160" s="110"/>
      <c r="B160" s="111"/>
      <c r="C160" s="112"/>
      <c r="D160" s="109" t="str">
        <f t="shared" si="4"/>
        <v>-</v>
      </c>
      <c r="E160" s="113"/>
      <c r="F160" s="114"/>
      <c r="G160" s="115"/>
      <c r="H160" s="8"/>
    </row>
    <row r="161" spans="1:8" x14ac:dyDescent="0.25">
      <c r="A161" s="110"/>
      <c r="B161" s="111"/>
      <c r="C161" s="112"/>
      <c r="D161" s="109" t="str">
        <f t="shared" si="4"/>
        <v>-</v>
      </c>
      <c r="E161" s="113"/>
      <c r="F161" s="114"/>
      <c r="G161" s="115"/>
      <c r="H161" s="8"/>
    </row>
    <row r="162" spans="1:8" x14ac:dyDescent="0.25">
      <c r="A162" s="110"/>
      <c r="B162" s="111"/>
      <c r="C162" s="112"/>
      <c r="D162" s="109" t="str">
        <f t="shared" si="4"/>
        <v>-</v>
      </c>
      <c r="E162" s="113"/>
      <c r="F162" s="114"/>
      <c r="G162" s="115"/>
      <c r="H162" s="8"/>
    </row>
    <row r="163" spans="1:8" x14ac:dyDescent="0.25">
      <c r="A163" s="110"/>
      <c r="B163" s="111"/>
      <c r="C163" s="112"/>
      <c r="D163" s="109" t="str">
        <f t="shared" si="4"/>
        <v>-</v>
      </c>
      <c r="E163" s="113"/>
      <c r="F163" s="114"/>
      <c r="G163" s="115"/>
      <c r="H163" s="8"/>
    </row>
    <row r="164" spans="1:8" x14ac:dyDescent="0.25">
      <c r="A164" s="110"/>
      <c r="B164" s="111"/>
      <c r="C164" s="112"/>
      <c r="D164" s="109" t="str">
        <f t="shared" si="4"/>
        <v>-</v>
      </c>
      <c r="E164" s="113"/>
      <c r="F164" s="114"/>
      <c r="G164" s="115"/>
      <c r="H164" s="8"/>
    </row>
    <row r="165" spans="1:8" x14ac:dyDescent="0.25">
      <c r="A165" s="110"/>
      <c r="B165" s="111"/>
      <c r="C165" s="112"/>
      <c r="D165" s="109" t="str">
        <f t="shared" si="4"/>
        <v>-</v>
      </c>
      <c r="E165" s="113"/>
      <c r="F165" s="114"/>
      <c r="G165" s="115"/>
      <c r="H165" s="8"/>
    </row>
    <row r="166" spans="1:8" x14ac:dyDescent="0.25">
      <c r="A166" s="110"/>
      <c r="B166" s="111"/>
      <c r="C166" s="112"/>
      <c r="D166" s="109" t="str">
        <f t="shared" ref="D166:D197" si="5">IF(C166="","-",VLOOKUP(C166,tabPTKP,3,FALSE))</f>
        <v>-</v>
      </c>
      <c r="E166" s="113"/>
      <c r="F166" s="114"/>
      <c r="G166" s="115"/>
      <c r="H166" s="8"/>
    </row>
    <row r="167" spans="1:8" x14ac:dyDescent="0.25">
      <c r="A167" s="110"/>
      <c r="B167" s="111"/>
      <c r="C167" s="112"/>
      <c r="D167" s="109" t="str">
        <f t="shared" si="5"/>
        <v>-</v>
      </c>
      <c r="E167" s="113"/>
      <c r="F167" s="114"/>
      <c r="G167" s="115"/>
      <c r="H167" s="8"/>
    </row>
    <row r="168" spans="1:8" x14ac:dyDescent="0.25">
      <c r="A168" s="110"/>
      <c r="B168" s="111"/>
      <c r="C168" s="112"/>
      <c r="D168" s="109" t="str">
        <f t="shared" si="5"/>
        <v>-</v>
      </c>
      <c r="E168" s="113"/>
      <c r="F168" s="114"/>
      <c r="G168" s="115"/>
      <c r="H168" s="8"/>
    </row>
    <row r="169" spans="1:8" x14ac:dyDescent="0.25">
      <c r="A169" s="110"/>
      <c r="B169" s="111"/>
      <c r="C169" s="112"/>
      <c r="D169" s="109" t="str">
        <f t="shared" si="5"/>
        <v>-</v>
      </c>
      <c r="E169" s="113"/>
      <c r="F169" s="114"/>
      <c r="G169" s="115"/>
      <c r="H169" s="8"/>
    </row>
    <row r="170" spans="1:8" x14ac:dyDescent="0.25">
      <c r="A170" s="110"/>
      <c r="B170" s="111"/>
      <c r="C170" s="112"/>
      <c r="D170" s="109" t="str">
        <f t="shared" si="5"/>
        <v>-</v>
      </c>
      <c r="E170" s="113"/>
      <c r="F170" s="114"/>
      <c r="G170" s="115"/>
      <c r="H170" s="8"/>
    </row>
    <row r="171" spans="1:8" x14ac:dyDescent="0.25">
      <c r="A171" s="110"/>
      <c r="B171" s="111"/>
      <c r="C171" s="112"/>
      <c r="D171" s="109" t="str">
        <f t="shared" si="5"/>
        <v>-</v>
      </c>
      <c r="E171" s="113"/>
      <c r="F171" s="114"/>
      <c r="G171" s="115"/>
      <c r="H171" s="8"/>
    </row>
    <row r="172" spans="1:8" x14ac:dyDescent="0.25">
      <c r="A172" s="110"/>
      <c r="B172" s="111"/>
      <c r="C172" s="112"/>
      <c r="D172" s="109" t="str">
        <f t="shared" si="5"/>
        <v>-</v>
      </c>
      <c r="E172" s="113"/>
      <c r="F172" s="114"/>
      <c r="G172" s="115"/>
      <c r="H172" s="8"/>
    </row>
    <row r="173" spans="1:8" x14ac:dyDescent="0.25">
      <c r="A173" s="110"/>
      <c r="B173" s="111"/>
      <c r="C173" s="112"/>
      <c r="D173" s="109" t="str">
        <f t="shared" si="5"/>
        <v>-</v>
      </c>
      <c r="E173" s="113"/>
      <c r="F173" s="114"/>
      <c r="G173" s="115"/>
      <c r="H173" s="8"/>
    </row>
    <row r="174" spans="1:8" x14ac:dyDescent="0.25">
      <c r="A174" s="110"/>
      <c r="B174" s="111"/>
      <c r="C174" s="112"/>
      <c r="D174" s="109" t="str">
        <f t="shared" si="5"/>
        <v>-</v>
      </c>
      <c r="E174" s="113"/>
      <c r="F174" s="114"/>
      <c r="G174" s="115"/>
      <c r="H174" s="8"/>
    </row>
    <row r="175" spans="1:8" x14ac:dyDescent="0.25">
      <c r="A175" s="110"/>
      <c r="B175" s="111"/>
      <c r="C175" s="112"/>
      <c r="D175" s="109" t="str">
        <f t="shared" si="5"/>
        <v>-</v>
      </c>
      <c r="E175" s="113"/>
      <c r="F175" s="114"/>
      <c r="G175" s="115"/>
      <c r="H175" s="8"/>
    </row>
    <row r="176" spans="1:8" x14ac:dyDescent="0.25">
      <c r="A176" s="110"/>
      <c r="B176" s="111"/>
      <c r="C176" s="112"/>
      <c r="D176" s="109" t="str">
        <f t="shared" si="5"/>
        <v>-</v>
      </c>
      <c r="E176" s="113"/>
      <c r="F176" s="114"/>
      <c r="G176" s="115"/>
      <c r="H176" s="8"/>
    </row>
    <row r="177" spans="1:8" x14ac:dyDescent="0.25">
      <c r="A177" s="110"/>
      <c r="B177" s="111"/>
      <c r="C177" s="112"/>
      <c r="D177" s="109" t="str">
        <f t="shared" si="5"/>
        <v>-</v>
      </c>
      <c r="E177" s="113"/>
      <c r="F177" s="114"/>
      <c r="G177" s="115"/>
      <c r="H177" s="8"/>
    </row>
    <row r="178" spans="1:8" x14ac:dyDescent="0.25">
      <c r="A178" s="110"/>
      <c r="B178" s="111"/>
      <c r="C178" s="112"/>
      <c r="D178" s="109" t="str">
        <f t="shared" si="5"/>
        <v>-</v>
      </c>
      <c r="E178" s="113"/>
      <c r="F178" s="114"/>
      <c r="G178" s="115"/>
      <c r="H178" s="8"/>
    </row>
    <row r="179" spans="1:8" x14ac:dyDescent="0.25">
      <c r="A179" s="110"/>
      <c r="B179" s="111"/>
      <c r="C179" s="112"/>
      <c r="D179" s="109" t="str">
        <f t="shared" si="5"/>
        <v>-</v>
      </c>
      <c r="E179" s="113"/>
      <c r="F179" s="114"/>
      <c r="G179" s="115"/>
      <c r="H179" s="8"/>
    </row>
    <row r="180" spans="1:8" x14ac:dyDescent="0.25">
      <c r="A180" s="110"/>
      <c r="B180" s="111"/>
      <c r="C180" s="112"/>
      <c r="D180" s="109" t="str">
        <f t="shared" si="5"/>
        <v>-</v>
      </c>
      <c r="E180" s="113"/>
      <c r="F180" s="114"/>
      <c r="G180" s="115"/>
      <c r="H180" s="8"/>
    </row>
    <row r="181" spans="1:8" x14ac:dyDescent="0.25">
      <c r="A181" s="110"/>
      <c r="B181" s="111"/>
      <c r="C181" s="112"/>
      <c r="D181" s="109" t="str">
        <f t="shared" si="5"/>
        <v>-</v>
      </c>
      <c r="E181" s="113"/>
      <c r="F181" s="114"/>
      <c r="G181" s="115"/>
      <c r="H181" s="8"/>
    </row>
    <row r="182" spans="1:8" x14ac:dyDescent="0.25">
      <c r="A182" s="110"/>
      <c r="B182" s="111"/>
      <c r="C182" s="112"/>
      <c r="D182" s="109" t="str">
        <f t="shared" si="5"/>
        <v>-</v>
      </c>
      <c r="E182" s="113"/>
      <c r="F182" s="114"/>
      <c r="G182" s="115"/>
      <c r="H182" s="8"/>
    </row>
    <row r="183" spans="1:8" x14ac:dyDescent="0.25">
      <c r="A183" s="110"/>
      <c r="B183" s="111"/>
      <c r="C183" s="112"/>
      <c r="D183" s="109" t="str">
        <f t="shared" si="5"/>
        <v>-</v>
      </c>
      <c r="E183" s="113"/>
      <c r="F183" s="114"/>
      <c r="G183" s="115"/>
      <c r="H183" s="8"/>
    </row>
    <row r="184" spans="1:8" x14ac:dyDescent="0.25">
      <c r="A184" s="110"/>
      <c r="B184" s="111"/>
      <c r="C184" s="112"/>
      <c r="D184" s="109" t="str">
        <f t="shared" si="5"/>
        <v>-</v>
      </c>
      <c r="E184" s="113"/>
      <c r="F184" s="114"/>
      <c r="G184" s="115"/>
      <c r="H184" s="8"/>
    </row>
    <row r="185" spans="1:8" x14ac:dyDescent="0.25">
      <c r="A185" s="110"/>
      <c r="B185" s="111"/>
      <c r="C185" s="112"/>
      <c r="D185" s="109" t="str">
        <f t="shared" si="5"/>
        <v>-</v>
      </c>
      <c r="E185" s="113"/>
      <c r="F185" s="114"/>
      <c r="G185" s="115"/>
      <c r="H185" s="8"/>
    </row>
    <row r="186" spans="1:8" x14ac:dyDescent="0.25">
      <c r="A186" s="110"/>
      <c r="B186" s="111"/>
      <c r="C186" s="112"/>
      <c r="D186" s="109" t="str">
        <f t="shared" si="5"/>
        <v>-</v>
      </c>
      <c r="E186" s="113"/>
      <c r="F186" s="114"/>
      <c r="G186" s="115"/>
      <c r="H186" s="8"/>
    </row>
    <row r="187" spans="1:8" x14ac:dyDescent="0.25">
      <c r="A187" s="110"/>
      <c r="B187" s="111"/>
      <c r="C187" s="112"/>
      <c r="D187" s="109" t="str">
        <f t="shared" si="5"/>
        <v>-</v>
      </c>
      <c r="E187" s="113"/>
      <c r="F187" s="114"/>
      <c r="G187" s="115"/>
      <c r="H187" s="8"/>
    </row>
    <row r="188" spans="1:8" x14ac:dyDescent="0.25">
      <c r="A188" s="110"/>
      <c r="B188" s="111"/>
      <c r="C188" s="112"/>
      <c r="D188" s="109" t="str">
        <f t="shared" si="5"/>
        <v>-</v>
      </c>
      <c r="E188" s="113"/>
      <c r="F188" s="114"/>
      <c r="G188" s="115"/>
      <c r="H188" s="8"/>
    </row>
    <row r="189" spans="1:8" x14ac:dyDescent="0.25">
      <c r="A189" s="110"/>
      <c r="B189" s="111"/>
      <c r="C189" s="112"/>
      <c r="D189" s="109" t="str">
        <f t="shared" si="5"/>
        <v>-</v>
      </c>
      <c r="E189" s="113"/>
      <c r="F189" s="114"/>
      <c r="G189" s="115"/>
      <c r="H189" s="8"/>
    </row>
    <row r="190" spans="1:8" x14ac:dyDescent="0.25">
      <c r="A190" s="110"/>
      <c r="B190" s="111"/>
      <c r="C190" s="112"/>
      <c r="D190" s="109" t="str">
        <f t="shared" si="5"/>
        <v>-</v>
      </c>
      <c r="E190" s="113"/>
      <c r="F190" s="114"/>
      <c r="G190" s="115"/>
      <c r="H190" s="8"/>
    </row>
    <row r="191" spans="1:8" x14ac:dyDescent="0.25">
      <c r="A191" s="110"/>
      <c r="B191" s="111"/>
      <c r="C191" s="112"/>
      <c r="D191" s="109" t="str">
        <f t="shared" si="5"/>
        <v>-</v>
      </c>
      <c r="E191" s="113"/>
      <c r="F191" s="114"/>
      <c r="G191" s="115"/>
      <c r="H191" s="8"/>
    </row>
    <row r="192" spans="1:8" x14ac:dyDescent="0.25">
      <c r="A192" s="110"/>
      <c r="B192" s="111"/>
      <c r="C192" s="112"/>
      <c r="D192" s="109" t="str">
        <f t="shared" si="5"/>
        <v>-</v>
      </c>
      <c r="E192" s="113"/>
      <c r="F192" s="114"/>
      <c r="G192" s="115"/>
      <c r="H192" s="8"/>
    </row>
    <row r="193" spans="1:8" x14ac:dyDescent="0.25">
      <c r="A193" s="110"/>
      <c r="B193" s="111"/>
      <c r="C193" s="112"/>
      <c r="D193" s="109" t="str">
        <f t="shared" si="5"/>
        <v>-</v>
      </c>
      <c r="E193" s="113"/>
      <c r="F193" s="114"/>
      <c r="G193" s="115"/>
      <c r="H193" s="8"/>
    </row>
    <row r="194" spans="1:8" x14ac:dyDescent="0.25">
      <c r="A194" s="110"/>
      <c r="B194" s="111"/>
      <c r="C194" s="112"/>
      <c r="D194" s="109" t="str">
        <f t="shared" si="5"/>
        <v>-</v>
      </c>
      <c r="E194" s="113"/>
      <c r="F194" s="114"/>
      <c r="G194" s="115"/>
      <c r="H194" s="8"/>
    </row>
    <row r="195" spans="1:8" x14ac:dyDescent="0.25">
      <c r="A195" s="110"/>
      <c r="B195" s="111"/>
      <c r="C195" s="112"/>
      <c r="D195" s="109" t="str">
        <f t="shared" si="5"/>
        <v>-</v>
      </c>
      <c r="E195" s="113"/>
      <c r="F195" s="114"/>
      <c r="G195" s="115"/>
      <c r="H195" s="8"/>
    </row>
    <row r="196" spans="1:8" x14ac:dyDescent="0.25">
      <c r="A196" s="110"/>
      <c r="B196" s="111"/>
      <c r="C196" s="112"/>
      <c r="D196" s="109" t="str">
        <f t="shared" si="5"/>
        <v>-</v>
      </c>
      <c r="E196" s="113"/>
      <c r="F196" s="114"/>
      <c r="G196" s="115"/>
      <c r="H196" s="8"/>
    </row>
    <row r="197" spans="1:8" x14ac:dyDescent="0.25">
      <c r="A197" s="110"/>
      <c r="B197" s="111"/>
      <c r="C197" s="112"/>
      <c r="D197" s="109" t="str">
        <f t="shared" si="5"/>
        <v>-</v>
      </c>
      <c r="E197" s="113"/>
      <c r="F197" s="114"/>
      <c r="G197" s="115"/>
      <c r="H197" s="8"/>
    </row>
    <row r="198" spans="1:8" x14ac:dyDescent="0.25">
      <c r="A198" s="110"/>
      <c r="B198" s="111"/>
      <c r="C198" s="112"/>
      <c r="D198" s="109" t="str">
        <f t="shared" ref="D198:D205" si="6">IF(C198="","-",VLOOKUP(C198,tabPTKP,3,FALSE))</f>
        <v>-</v>
      </c>
      <c r="E198" s="113"/>
      <c r="F198" s="114"/>
      <c r="G198" s="115"/>
      <c r="H198" s="8"/>
    </row>
    <row r="199" spans="1:8" x14ac:dyDescent="0.25">
      <c r="A199" s="110"/>
      <c r="B199" s="111"/>
      <c r="C199" s="112"/>
      <c r="D199" s="109" t="str">
        <f t="shared" si="6"/>
        <v>-</v>
      </c>
      <c r="E199" s="113"/>
      <c r="F199" s="114"/>
      <c r="G199" s="115"/>
      <c r="H199" s="8"/>
    </row>
    <row r="200" spans="1:8" x14ac:dyDescent="0.25">
      <c r="A200" s="110"/>
      <c r="B200" s="111"/>
      <c r="C200" s="112"/>
      <c r="D200" s="109" t="str">
        <f t="shared" si="6"/>
        <v>-</v>
      </c>
      <c r="E200" s="113"/>
      <c r="F200" s="114"/>
      <c r="G200" s="115"/>
      <c r="H200" s="8"/>
    </row>
    <row r="201" spans="1:8" x14ac:dyDescent="0.25">
      <c r="A201" s="110"/>
      <c r="B201" s="111"/>
      <c r="C201" s="112"/>
      <c r="D201" s="109" t="str">
        <f t="shared" si="6"/>
        <v>-</v>
      </c>
      <c r="E201" s="113"/>
      <c r="F201" s="114"/>
      <c r="G201" s="115"/>
      <c r="H201" s="8"/>
    </row>
    <row r="202" spans="1:8" x14ac:dyDescent="0.25">
      <c r="A202" s="110"/>
      <c r="B202" s="111"/>
      <c r="C202" s="112"/>
      <c r="D202" s="109" t="str">
        <f t="shared" si="6"/>
        <v>-</v>
      </c>
      <c r="E202" s="113"/>
      <c r="F202" s="114"/>
      <c r="G202" s="115"/>
      <c r="H202" s="8"/>
    </row>
    <row r="203" spans="1:8" x14ac:dyDescent="0.25">
      <c r="A203" s="110"/>
      <c r="B203" s="111"/>
      <c r="C203" s="112"/>
      <c r="D203" s="109" t="str">
        <f t="shared" si="6"/>
        <v>-</v>
      </c>
      <c r="E203" s="113"/>
      <c r="F203" s="114"/>
      <c r="G203" s="115"/>
      <c r="H203" s="8"/>
    </row>
    <row r="204" spans="1:8" x14ac:dyDescent="0.25">
      <c r="A204" s="110"/>
      <c r="B204" s="111"/>
      <c r="C204" s="112"/>
      <c r="D204" s="109" t="str">
        <f t="shared" si="6"/>
        <v>-</v>
      </c>
      <c r="E204" s="113"/>
      <c r="F204" s="114"/>
      <c r="G204" s="115"/>
      <c r="H204" s="8"/>
    </row>
    <row r="205" spans="1:8" x14ac:dyDescent="0.25">
      <c r="A205" s="110"/>
      <c r="B205" s="111"/>
      <c r="C205" s="112"/>
      <c r="D205" s="109" t="str">
        <f t="shared" si="6"/>
        <v>-</v>
      </c>
      <c r="E205" s="113"/>
      <c r="F205" s="114"/>
      <c r="G205" s="115"/>
      <c r="H205" s="8"/>
    </row>
  </sheetData>
  <mergeCells count="8">
    <mergeCell ref="H4:H5"/>
    <mergeCell ref="G4:G5"/>
    <mergeCell ref="F4:F5"/>
    <mergeCell ref="D4:D5"/>
    <mergeCell ref="A4:A5"/>
    <mergeCell ref="B4:B5"/>
    <mergeCell ref="C4:C5"/>
    <mergeCell ref="E4:E5"/>
  </mergeCells>
  <phoneticPr fontId="8" type="noConversion"/>
  <dataValidations count="2">
    <dataValidation allowBlank="1" showInputMessage="1" showErrorMessage="1" prompt="Tidak perlu diedit. Karena kolom ini merupakan formula_x000a_" sqref="D4:D5" xr:uid="{00000000-0002-0000-0100-000000000000}"/>
    <dataValidation allowBlank="1" showInputMessage="1" showErrorMessage="1" prompt="Kolom ini WAJIB diisi!" sqref="A4:A5 B4:B5 C4:C5 E4:E5" xr:uid="{00000000-0002-0000-0100-000001000000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Referensi!$A$2:$A$9</xm:f>
          </x14:formula1>
          <xm:sqref>C6:C25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206"/>
  <sheetViews>
    <sheetView topLeftCell="A166" zoomScale="85" zoomScaleNormal="85" workbookViewId="0">
      <selection activeCell="W21" sqref="W21:W205"/>
    </sheetView>
  </sheetViews>
  <sheetFormatPr defaultRowHeight="15" x14ac:dyDescent="0.25"/>
  <cols>
    <col min="1" max="1" width="9" customWidth="1"/>
    <col min="2" max="2" width="11.7109375" customWidth="1"/>
    <col min="3" max="3" width="11.140625" style="10" customWidth="1"/>
    <col min="4" max="4" width="12.85546875" style="10" customWidth="1"/>
    <col min="5" max="5" width="10.85546875" style="10" customWidth="1"/>
    <col min="6" max="6" width="12" bestFit="1" customWidth="1"/>
    <col min="7" max="7" width="14.28515625" bestFit="1" customWidth="1"/>
    <col min="8" max="8" width="10" customWidth="1"/>
    <col min="9" max="9" width="8.28515625" customWidth="1"/>
    <col min="10" max="10" width="6.5703125" bestFit="1" customWidth="1"/>
    <col min="11" max="11" width="7.85546875" bestFit="1" customWidth="1"/>
    <col min="12" max="12" width="10.7109375" customWidth="1"/>
    <col min="13" max="13" width="12.28515625" customWidth="1"/>
    <col min="14" max="14" width="11.140625" bestFit="1" customWidth="1"/>
    <col min="15" max="16" width="11.140625" customWidth="1"/>
    <col min="17" max="17" width="13.7109375" bestFit="1" customWidth="1"/>
    <col min="18" max="20" width="11.5703125" customWidth="1"/>
    <col min="21" max="21" width="8.5703125" customWidth="1"/>
    <col min="22" max="22" width="12.28515625" bestFit="1" customWidth="1"/>
    <col min="23" max="23" width="12.85546875" customWidth="1"/>
    <col min="24" max="24" width="14.5703125" bestFit="1" customWidth="1"/>
  </cols>
  <sheetData>
    <row r="1" spans="1:24" ht="26.25" x14ac:dyDescent="0.4">
      <c r="A1" s="42" t="str">
        <f>rgJudul</f>
        <v>TUTORIAL WAREHOUSE</v>
      </c>
      <c r="B1" s="42"/>
      <c r="C1" s="43"/>
      <c r="D1" s="43"/>
      <c r="E1" s="43"/>
      <c r="F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x14ac:dyDescent="0.25">
      <c r="A2" s="39" t="s">
        <v>75</v>
      </c>
      <c r="B2" s="39" t="str">
        <f>TEXT(DATE(PeriodeTahun,1,1),"mmmm")</f>
        <v>Januari</v>
      </c>
      <c r="C2" s="44">
        <f>PeriodeTahun</f>
        <v>2024</v>
      </c>
      <c r="F2" s="40"/>
    </row>
    <row r="4" spans="1:24" s="5" customFormat="1" ht="15" customHeigh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11" si="1">G6*$O$5</f>
        <v>370000</v>
      </c>
      <c r="P6" s="79">
        <f>IF(G6="",0,P$5*MIN($G6,Referensi!$C$26))</f>
        <v>200000</v>
      </c>
      <c r="Q6" s="1">
        <f t="shared" ref="Q6:Q11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 t="str">
        <f>IF(Master!F8&lt;&gt;"",IF(Master!F8&lt;=EOMONTH( DATEVALUE("1 " &amp; $B$2 &amp; " " &amp; $C$2),0),Master!F8,""),"")</f>
        <v/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1106915</v>
      </c>
      <c r="X8" s="1">
        <f t="shared" si="4"/>
        <v>13618372.5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ref="O12:O75" si="5">G12*$O$5</f>
        <v>0</v>
      </c>
      <c r="P12" s="79">
        <f>IF(G12="",0,P$5*MIN($G12,Referensi!$C$26))</f>
        <v>0</v>
      </c>
      <c r="Q12" s="1">
        <f t="shared" ref="Q12:Q75" si="6">SUM(G12:N12)</f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5"/>
        <v>0</v>
      </c>
      <c r="P13" s="79">
        <f>IF(G13="",0,P$5*MIN($G13,Referensi!$C$26))</f>
        <v>0</v>
      </c>
      <c r="Q13" s="1">
        <f t="shared" si="6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5"/>
        <v>0</v>
      </c>
      <c r="P14" s="79">
        <f>IF(G14="",0,P$5*MIN($G14,Referensi!$C$26))</f>
        <v>0</v>
      </c>
      <c r="Q14" s="1">
        <f t="shared" si="6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5"/>
        <v>0</v>
      </c>
      <c r="P15" s="79">
        <f>IF(G15="",0,P$5*MIN($G15,Referensi!$C$26))</f>
        <v>0</v>
      </c>
      <c r="Q15" s="1">
        <f t="shared" si="6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5"/>
        <v>0</v>
      </c>
      <c r="P16" s="79">
        <f>IF(G16="",0,P$5*MIN($G16,Referensi!$C$26))</f>
        <v>0</v>
      </c>
      <c r="Q16" s="1">
        <f t="shared" si="6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5"/>
        <v>0</v>
      </c>
      <c r="P17" s="79">
        <f>IF(G17="",0,P$5*MIN($G17,Referensi!$C$26))</f>
        <v>0</v>
      </c>
      <c r="Q17" s="1">
        <f t="shared" si="6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5"/>
        <v>0</v>
      </c>
      <c r="P18" s="79">
        <f>IF(G18="",0,P$5*MIN($G18,Referensi!$C$26))</f>
        <v>0</v>
      </c>
      <c r="Q18" s="1">
        <f t="shared" si="6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5"/>
        <v>0</v>
      </c>
      <c r="P19" s="79">
        <f>IF(G19="",0,P$5*MIN($G19,Referensi!$C$26))</f>
        <v>0</v>
      </c>
      <c r="Q19" s="1">
        <f t="shared" si="6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5"/>
        <v>0</v>
      </c>
      <c r="P20" s="79">
        <f>IF(G20="",0,P$5*MIN($G20,Referensi!$C$26))</f>
        <v>0</v>
      </c>
      <c r="Q20" s="1">
        <f t="shared" si="6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5"/>
        <v>0</v>
      </c>
      <c r="P21" s="79">
        <f>IF(G21="",0,P$5*MIN($G21,Referensi!$C$26))</f>
        <v>0</v>
      </c>
      <c r="Q21" s="1">
        <f t="shared" si="6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5"/>
        <v>0</v>
      </c>
      <c r="P22" s="79">
        <f>IF(G22="",0,P$5*MIN($G22,Referensi!$C$26))</f>
        <v>0</v>
      </c>
      <c r="Q22" s="1">
        <f t="shared" si="6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5"/>
        <v>0</v>
      </c>
      <c r="P23" s="79">
        <f>IF(G23="",0,P$5*MIN($G23,Referensi!$C$26))</f>
        <v>0</v>
      </c>
      <c r="Q23" s="1">
        <f t="shared" si="6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5"/>
        <v>0</v>
      </c>
      <c r="P24" s="79">
        <f>IF(G24="",0,P$5*MIN($G24,Referensi!$C$26))</f>
        <v>0</v>
      </c>
      <c r="Q24" s="1">
        <f t="shared" si="6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5"/>
        <v>0</v>
      </c>
      <c r="P25" s="79">
        <f>IF(G25="",0,P$5*MIN($G25,Referensi!$C$26))</f>
        <v>0</v>
      </c>
      <c r="Q25" s="1">
        <f t="shared" si="6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5"/>
        <v>0</v>
      </c>
      <c r="P26" s="79">
        <f>IF(G26="",0,P$5*MIN($G26,Referensi!$C$26))</f>
        <v>0</v>
      </c>
      <c r="Q26" s="1">
        <f t="shared" si="6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5"/>
        <v>0</v>
      </c>
      <c r="P27" s="79">
        <f>IF(G27="",0,P$5*MIN($G27,Referensi!$C$26))</f>
        <v>0</v>
      </c>
      <c r="Q27" s="1">
        <f t="shared" si="6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5"/>
        <v>0</v>
      </c>
      <c r="P28" s="79">
        <f>IF(G28="",0,P$5*MIN($G28,Referensi!$C$26))</f>
        <v>0</v>
      </c>
      <c r="Q28" s="1">
        <f t="shared" si="6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5"/>
        <v>0</v>
      </c>
      <c r="P29" s="79">
        <f>IF(G29="",0,P$5*MIN($G29,Referensi!$C$26))</f>
        <v>0</v>
      </c>
      <c r="Q29" s="1">
        <f t="shared" si="6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5"/>
        <v>0</v>
      </c>
      <c r="P30" s="79">
        <f>IF(G30="",0,P$5*MIN($G30,Referensi!$C$26))</f>
        <v>0</v>
      </c>
      <c r="Q30" s="1">
        <f t="shared" si="6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5"/>
        <v>0</v>
      </c>
      <c r="P31" s="79">
        <f>IF(G31="",0,P$5*MIN($G31,Referensi!$C$26))</f>
        <v>0</v>
      </c>
      <c r="Q31" s="1">
        <f t="shared" si="6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5"/>
        <v>0</v>
      </c>
      <c r="P32" s="79">
        <f>IF(G32="",0,P$5*MIN($G32,Referensi!$C$26))</f>
        <v>0</v>
      </c>
      <c r="Q32" s="1">
        <f t="shared" si="6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5"/>
        <v>0</v>
      </c>
      <c r="P33" s="79">
        <f>IF(G33="",0,P$5*MIN($G33,Referensi!$C$26))</f>
        <v>0</v>
      </c>
      <c r="Q33" s="1">
        <f t="shared" si="6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5"/>
        <v>0</v>
      </c>
      <c r="P34" s="79">
        <f>IF(G34="",0,P$5*MIN($G34,Referensi!$C$26))</f>
        <v>0</v>
      </c>
      <c r="Q34" s="1">
        <f t="shared" si="6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5"/>
        <v>0</v>
      </c>
      <c r="P35" s="79">
        <f>IF(G35="",0,P$5*MIN($G35,Referensi!$C$26))</f>
        <v>0</v>
      </c>
      <c r="Q35" s="1">
        <f t="shared" si="6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5"/>
        <v>0</v>
      </c>
      <c r="P36" s="79">
        <f>IF(G36="",0,P$5*MIN($G36,Referensi!$C$26))</f>
        <v>0</v>
      </c>
      <c r="Q36" s="1">
        <f t="shared" si="6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5"/>
        <v>0</v>
      </c>
      <c r="P37" s="79">
        <f>IF(G37="",0,P$5*MIN($G37,Referensi!$C$26))</f>
        <v>0</v>
      </c>
      <c r="Q37" s="1">
        <f t="shared" si="6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5"/>
        <v>0</v>
      </c>
      <c r="P38" s="79">
        <f>IF(G38="",0,P$5*MIN($G38,Referensi!$C$26))</f>
        <v>0</v>
      </c>
      <c r="Q38" s="1">
        <f t="shared" si="6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7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5"/>
        <v>0</v>
      </c>
      <c r="P39" s="79">
        <f>IF(G39="",0,P$5*MIN($G39,Referensi!$C$26))</f>
        <v>0</v>
      </c>
      <c r="Q39" s="1">
        <f t="shared" si="6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7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5"/>
        <v>0</v>
      </c>
      <c r="P40" s="79">
        <f>IF(G40="",0,P$5*MIN($G40,Referensi!$C$26))</f>
        <v>0</v>
      </c>
      <c r="Q40" s="1">
        <f t="shared" si="6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7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5"/>
        <v>0</v>
      </c>
      <c r="P41" s="79">
        <f>IF(G41="",0,P$5*MIN($G41,Referensi!$C$26))</f>
        <v>0</v>
      </c>
      <c r="Q41" s="1">
        <f t="shared" si="6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7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5"/>
        <v>0</v>
      </c>
      <c r="P42" s="79">
        <f>IF(G42="",0,P$5*MIN($G42,Referensi!$C$26))</f>
        <v>0</v>
      </c>
      <c r="Q42" s="1">
        <f t="shared" si="6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7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5"/>
        <v>0</v>
      </c>
      <c r="P43" s="79">
        <f>IF(G43="",0,P$5*MIN($G43,Referensi!$C$26))</f>
        <v>0</v>
      </c>
      <c r="Q43" s="1">
        <f t="shared" si="6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7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5"/>
        <v>0</v>
      </c>
      <c r="P44" s="79">
        <f>IF(G44="",0,P$5*MIN($G44,Referensi!$C$26))</f>
        <v>0</v>
      </c>
      <c r="Q44" s="1">
        <f t="shared" si="6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7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5"/>
        <v>0</v>
      </c>
      <c r="P45" s="79">
        <f>IF(G45="",0,P$5*MIN($G45,Referensi!$C$26))</f>
        <v>0</v>
      </c>
      <c r="Q45" s="1">
        <f t="shared" si="6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7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5"/>
        <v>0</v>
      </c>
      <c r="P46" s="79">
        <f>IF(G46="",0,P$5*MIN($G46,Referensi!$C$26))</f>
        <v>0</v>
      </c>
      <c r="Q46" s="1">
        <f t="shared" si="6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7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5"/>
        <v>0</v>
      </c>
      <c r="P47" s="79">
        <f>IF(G47="",0,P$5*MIN($G47,Referensi!$C$26))</f>
        <v>0</v>
      </c>
      <c r="Q47" s="1">
        <f t="shared" si="6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7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5"/>
        <v>0</v>
      </c>
      <c r="P48" s="79">
        <f>IF(G48="",0,P$5*MIN($G48,Referensi!$C$26))</f>
        <v>0</v>
      </c>
      <c r="Q48" s="1">
        <f t="shared" si="6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7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5"/>
        <v>0</v>
      </c>
      <c r="P49" s="79">
        <f>IF(G49="",0,P$5*MIN($G49,Referensi!$C$26))</f>
        <v>0</v>
      </c>
      <c r="Q49" s="1">
        <f t="shared" si="6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7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5"/>
        <v>0</v>
      </c>
      <c r="P50" s="79">
        <f>IF(G50="",0,P$5*MIN($G50,Referensi!$C$26))</f>
        <v>0</v>
      </c>
      <c r="Q50" s="1">
        <f t="shared" si="6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7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5"/>
        <v>0</v>
      </c>
      <c r="P51" s="79">
        <f>IF(G51="",0,P$5*MIN($G51,Referensi!$C$26))</f>
        <v>0</v>
      </c>
      <c r="Q51" s="1">
        <f t="shared" si="6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7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5"/>
        <v>0</v>
      </c>
      <c r="P52" s="79">
        <f>IF(G52="",0,P$5*MIN($G52,Referensi!$C$26))</f>
        <v>0</v>
      </c>
      <c r="Q52" s="1">
        <f t="shared" si="6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7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5"/>
        <v>0</v>
      </c>
      <c r="P53" s="79">
        <f>IF(G53="",0,P$5*MIN($G53,Referensi!$C$26))</f>
        <v>0</v>
      </c>
      <c r="Q53" s="1">
        <f t="shared" si="6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7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5"/>
        <v>0</v>
      </c>
      <c r="P54" s="79">
        <f>IF(G54="",0,P$5*MIN($G54,Referensi!$C$26))</f>
        <v>0</v>
      </c>
      <c r="Q54" s="1">
        <f t="shared" si="6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7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5"/>
        <v>0</v>
      </c>
      <c r="P55" s="79">
        <f>IF(G55="",0,P$5*MIN($G55,Referensi!$C$26))</f>
        <v>0</v>
      </c>
      <c r="Q55" s="1">
        <f t="shared" si="6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7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5"/>
        <v>0</v>
      </c>
      <c r="P56" s="79">
        <f>IF(G56="",0,P$5*MIN($G56,Referensi!$C$26))</f>
        <v>0</v>
      </c>
      <c r="Q56" s="1">
        <f t="shared" si="6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7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5"/>
        <v>0</v>
      </c>
      <c r="P57" s="79">
        <f>IF(G57="",0,P$5*MIN($G57,Referensi!$C$26))</f>
        <v>0</v>
      </c>
      <c r="Q57" s="1">
        <f t="shared" si="6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7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5"/>
        <v>0</v>
      </c>
      <c r="P58" s="79">
        <f>IF(G58="",0,P$5*MIN($G58,Referensi!$C$26))</f>
        <v>0</v>
      </c>
      <c r="Q58" s="1">
        <f t="shared" si="6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7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5"/>
        <v>0</v>
      </c>
      <c r="P59" s="79">
        <f>IF(G59="",0,P$5*MIN($G59,Referensi!$C$26))</f>
        <v>0</v>
      </c>
      <c r="Q59" s="1">
        <f t="shared" si="6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7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5"/>
        <v>0</v>
      </c>
      <c r="P60" s="79">
        <f>IF(G60="",0,P$5*MIN($G60,Referensi!$C$26))</f>
        <v>0</v>
      </c>
      <c r="Q60" s="1">
        <f t="shared" si="6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7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5"/>
        <v>0</v>
      </c>
      <c r="P61" s="79">
        <f>IF(G61="",0,P$5*MIN($G61,Referensi!$C$26))</f>
        <v>0</v>
      </c>
      <c r="Q61" s="1">
        <f t="shared" si="6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7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5"/>
        <v>0</v>
      </c>
      <c r="P62" s="79">
        <f>IF(G62="",0,P$5*MIN($G62,Referensi!$C$26))</f>
        <v>0</v>
      </c>
      <c r="Q62" s="1">
        <f t="shared" si="6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7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5"/>
        <v>0</v>
      </c>
      <c r="P63" s="79">
        <f>IF(G63="",0,P$5*MIN($G63,Referensi!$C$26))</f>
        <v>0</v>
      </c>
      <c r="Q63" s="1">
        <f t="shared" si="6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7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5"/>
        <v>0</v>
      </c>
      <c r="P64" s="79">
        <f>IF(G64="",0,P$5*MIN($G64,Referensi!$C$26))</f>
        <v>0</v>
      </c>
      <c r="Q64" s="1">
        <f t="shared" si="6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7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5"/>
        <v>0</v>
      </c>
      <c r="P65" s="79">
        <f>IF(G65="",0,P$5*MIN($G65,Referensi!$C$26))</f>
        <v>0</v>
      </c>
      <c r="Q65" s="1">
        <f t="shared" si="6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7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5"/>
        <v>0</v>
      </c>
      <c r="P66" s="79">
        <f>IF(G66="",0,P$5*MIN($G66,Referensi!$C$26))</f>
        <v>0</v>
      </c>
      <c r="Q66" s="1">
        <f t="shared" si="6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7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5"/>
        <v>0</v>
      </c>
      <c r="P67" s="79">
        <f>IF(G67="",0,P$5*MIN($G67,Referensi!$C$26))</f>
        <v>0</v>
      </c>
      <c r="Q67" s="1">
        <f t="shared" si="6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7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5"/>
        <v>0</v>
      </c>
      <c r="P68" s="79">
        <f>IF(G68="",0,P$5*MIN($G68,Referensi!$C$26))</f>
        <v>0</v>
      </c>
      <c r="Q68" s="1">
        <f t="shared" si="6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7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5"/>
        <v>0</v>
      </c>
      <c r="P69" s="79">
        <f>IF(G69="",0,P$5*MIN($G69,Referensi!$C$26))</f>
        <v>0</v>
      </c>
      <c r="Q69" s="1">
        <f t="shared" si="6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7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si="5"/>
        <v>0</v>
      </c>
      <c r="P70" s="79">
        <f>IF(G70="",0,P$5*MIN($G70,Referensi!$C$26))</f>
        <v>0</v>
      </c>
      <c r="Q70" s="1">
        <f t="shared" si="6"/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5"/>
        <v>0</v>
      </c>
      <c r="P71" s="79">
        <f>IF(G71="",0,P$5*MIN($G71,Referensi!$C$26))</f>
        <v>0</v>
      </c>
      <c r="Q71" s="1">
        <f t="shared" si="6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5"/>
        <v>0</v>
      </c>
      <c r="P72" s="79">
        <f>IF(G72="",0,P$5*MIN($G72,Referensi!$C$26))</f>
        <v>0</v>
      </c>
      <c r="Q72" s="1">
        <f t="shared" si="6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5"/>
        <v>0</v>
      </c>
      <c r="P73" s="79">
        <f>IF(G73="",0,P$5*MIN($G73,Referensi!$C$26))</f>
        <v>0</v>
      </c>
      <c r="Q73" s="1">
        <f t="shared" si="6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5"/>
        <v>0</v>
      </c>
      <c r="P74" s="79">
        <f>IF(G74="",0,P$5*MIN($G74,Referensi!$C$26))</f>
        <v>0</v>
      </c>
      <c r="Q74" s="1">
        <f t="shared" si="6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5"/>
        <v>0</v>
      </c>
      <c r="P75" s="79">
        <f>IF(G75="",0,P$5*MIN($G75,Referensi!$C$26))</f>
        <v>0</v>
      </c>
      <c r="Q75" s="1">
        <f t="shared" si="6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ref="O76:O139" si="9">G76*$O$5</f>
        <v>0</v>
      </c>
      <c r="P76" s="79">
        <f>IF(G76="",0,P$5*MIN($G76,Referensi!$C$26))</f>
        <v>0</v>
      </c>
      <c r="Q76" s="1">
        <f t="shared" ref="Q76:Q139" si="10">SUM(G76:N76)</f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9"/>
        <v>0</v>
      </c>
      <c r="P77" s="79">
        <f>IF(G77="",0,P$5*MIN($G77,Referensi!$C$26))</f>
        <v>0</v>
      </c>
      <c r="Q77" s="1">
        <f t="shared" si="10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9"/>
        <v>0</v>
      </c>
      <c r="P78" s="79">
        <f>IF(G78="",0,P$5*MIN($G78,Referensi!$C$26))</f>
        <v>0</v>
      </c>
      <c r="Q78" s="1">
        <f t="shared" si="10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9"/>
        <v>0</v>
      </c>
      <c r="P79" s="79">
        <f>IF(G79="",0,P$5*MIN($G79,Referensi!$C$26))</f>
        <v>0</v>
      </c>
      <c r="Q79" s="1">
        <f t="shared" si="10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9"/>
        <v>0</v>
      </c>
      <c r="P80" s="79">
        <f>IF(G80="",0,P$5*MIN($G80,Referensi!$C$26))</f>
        <v>0</v>
      </c>
      <c r="Q80" s="1">
        <f t="shared" si="10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9"/>
        <v>0</v>
      </c>
      <c r="P81" s="79">
        <f>IF(G81="",0,P$5*MIN($G81,Referensi!$C$26))</f>
        <v>0</v>
      </c>
      <c r="Q81" s="1">
        <f t="shared" si="10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9"/>
        <v>0</v>
      </c>
      <c r="P82" s="79">
        <f>IF(G82="",0,P$5*MIN($G82,Referensi!$C$26))</f>
        <v>0</v>
      </c>
      <c r="Q82" s="1">
        <f t="shared" si="10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9"/>
        <v>0</v>
      </c>
      <c r="P83" s="79">
        <f>IF(G83="",0,P$5*MIN($G83,Referensi!$C$26))</f>
        <v>0</v>
      </c>
      <c r="Q83" s="1">
        <f t="shared" si="10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9"/>
        <v>0</v>
      </c>
      <c r="P84" s="79">
        <f>IF(G84="",0,P$5*MIN($G84,Referensi!$C$26))</f>
        <v>0</v>
      </c>
      <c r="Q84" s="1">
        <f t="shared" si="10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9"/>
        <v>0</v>
      </c>
      <c r="P85" s="79">
        <f>IF(G85="",0,P$5*MIN($G85,Referensi!$C$26))</f>
        <v>0</v>
      </c>
      <c r="Q85" s="1">
        <f t="shared" si="10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9"/>
        <v>0</v>
      </c>
      <c r="P86" s="79">
        <f>IF(G86="",0,P$5*MIN($G86,Referensi!$C$26))</f>
        <v>0</v>
      </c>
      <c r="Q86" s="1">
        <f t="shared" si="10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9"/>
        <v>0</v>
      </c>
      <c r="P87" s="79">
        <f>IF(G87="",0,P$5*MIN($G87,Referensi!$C$26))</f>
        <v>0</v>
      </c>
      <c r="Q87" s="1">
        <f t="shared" si="10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9"/>
        <v>0</v>
      </c>
      <c r="P88" s="79">
        <f>IF(G88="",0,P$5*MIN($G88,Referensi!$C$26))</f>
        <v>0</v>
      </c>
      <c r="Q88" s="1">
        <f t="shared" si="10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9"/>
        <v>0</v>
      </c>
      <c r="P89" s="79">
        <f>IF(G89="",0,P$5*MIN($G89,Referensi!$C$26))</f>
        <v>0</v>
      </c>
      <c r="Q89" s="1">
        <f t="shared" si="10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9"/>
        <v>0</v>
      </c>
      <c r="P90" s="79">
        <f>IF(G90="",0,P$5*MIN($G90,Referensi!$C$26))</f>
        <v>0</v>
      </c>
      <c r="Q90" s="1">
        <f t="shared" si="10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9"/>
        <v>0</v>
      </c>
      <c r="P91" s="79">
        <f>IF(G91="",0,P$5*MIN($G91,Referensi!$C$26))</f>
        <v>0</v>
      </c>
      <c r="Q91" s="1">
        <f t="shared" si="10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9"/>
        <v>0</v>
      </c>
      <c r="P92" s="79">
        <f>IF(G92="",0,P$5*MIN($G92,Referensi!$C$26))</f>
        <v>0</v>
      </c>
      <c r="Q92" s="1">
        <f t="shared" si="10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9"/>
        <v>0</v>
      </c>
      <c r="P93" s="79">
        <f>IF(G93="",0,P$5*MIN($G93,Referensi!$C$26))</f>
        <v>0</v>
      </c>
      <c r="Q93" s="1">
        <f t="shared" si="10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9"/>
        <v>0</v>
      </c>
      <c r="P94" s="79">
        <f>IF(G94="",0,P$5*MIN($G94,Referensi!$C$26))</f>
        <v>0</v>
      </c>
      <c r="Q94" s="1">
        <f t="shared" si="10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9"/>
        <v>0</v>
      </c>
      <c r="P95" s="79">
        <f>IF(G95="",0,P$5*MIN($G95,Referensi!$C$26))</f>
        <v>0</v>
      </c>
      <c r="Q95" s="1">
        <f t="shared" si="10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9"/>
        <v>0</v>
      </c>
      <c r="P96" s="79">
        <f>IF(G96="",0,P$5*MIN($G96,Referensi!$C$26))</f>
        <v>0</v>
      </c>
      <c r="Q96" s="1">
        <f t="shared" si="10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9"/>
        <v>0</v>
      </c>
      <c r="P97" s="79">
        <f>IF(G97="",0,P$5*MIN($G97,Referensi!$C$26))</f>
        <v>0</v>
      </c>
      <c r="Q97" s="1">
        <f t="shared" si="10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9"/>
        <v>0</v>
      </c>
      <c r="P98" s="79">
        <f>IF(G98="",0,P$5*MIN($G98,Referensi!$C$26))</f>
        <v>0</v>
      </c>
      <c r="Q98" s="1">
        <f t="shared" si="10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9"/>
        <v>0</v>
      </c>
      <c r="P99" s="79">
        <f>IF(G99="",0,P$5*MIN($G99,Referensi!$C$26))</f>
        <v>0</v>
      </c>
      <c r="Q99" s="1">
        <f t="shared" si="10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9"/>
        <v>0</v>
      </c>
      <c r="P100" s="79">
        <f>IF(G100="",0,P$5*MIN($G100,Referensi!$C$26))</f>
        <v>0</v>
      </c>
      <c r="Q100" s="1">
        <f t="shared" si="10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9"/>
        <v>0</v>
      </c>
      <c r="P101" s="79">
        <f>IF(G101="",0,P$5*MIN($G101,Referensi!$C$26))</f>
        <v>0</v>
      </c>
      <c r="Q101" s="1">
        <f t="shared" si="10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9"/>
        <v>0</v>
      </c>
      <c r="P102" s="79">
        <f>IF(G102="",0,P$5*MIN($G102,Referensi!$C$26))</f>
        <v>0</v>
      </c>
      <c r="Q102" s="1">
        <f t="shared" si="10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11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9"/>
        <v>0</v>
      </c>
      <c r="P103" s="79">
        <f>IF(G103="",0,P$5*MIN($G103,Referensi!$C$26))</f>
        <v>0</v>
      </c>
      <c r="Q103" s="1">
        <f t="shared" si="10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11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9"/>
        <v>0</v>
      </c>
      <c r="P104" s="79">
        <f>IF(G104="",0,P$5*MIN($G104,Referensi!$C$26))</f>
        <v>0</v>
      </c>
      <c r="Q104" s="1">
        <f t="shared" si="10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11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9"/>
        <v>0</v>
      </c>
      <c r="P105" s="79">
        <f>IF(G105="",0,P$5*MIN($G105,Referensi!$C$26))</f>
        <v>0</v>
      </c>
      <c r="Q105" s="1">
        <f t="shared" si="10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11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9"/>
        <v>0</v>
      </c>
      <c r="P106" s="79">
        <f>IF(G106="",0,P$5*MIN($G106,Referensi!$C$26))</f>
        <v>0</v>
      </c>
      <c r="Q106" s="1">
        <f t="shared" si="10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11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9"/>
        <v>0</v>
      </c>
      <c r="P107" s="79">
        <f>IF(G107="",0,P$5*MIN($G107,Referensi!$C$26))</f>
        <v>0</v>
      </c>
      <c r="Q107" s="1">
        <f t="shared" si="10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11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9"/>
        <v>0</v>
      </c>
      <c r="P108" s="79">
        <f>IF(G108="",0,P$5*MIN($G108,Referensi!$C$26))</f>
        <v>0</v>
      </c>
      <c r="Q108" s="1">
        <f t="shared" si="10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11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9"/>
        <v>0</v>
      </c>
      <c r="P109" s="79">
        <f>IF(G109="",0,P$5*MIN($G109,Referensi!$C$26))</f>
        <v>0</v>
      </c>
      <c r="Q109" s="1">
        <f t="shared" si="10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11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9"/>
        <v>0</v>
      </c>
      <c r="P110" s="79">
        <f>IF(G110="",0,P$5*MIN($G110,Referensi!$C$26))</f>
        <v>0</v>
      </c>
      <c r="Q110" s="1">
        <f t="shared" si="10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11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9"/>
        <v>0</v>
      </c>
      <c r="P111" s="79">
        <f>IF(G111="",0,P$5*MIN($G111,Referensi!$C$26))</f>
        <v>0</v>
      </c>
      <c r="Q111" s="1">
        <f t="shared" si="10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11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9"/>
        <v>0</v>
      </c>
      <c r="P112" s="79">
        <f>IF(G112="",0,P$5*MIN($G112,Referensi!$C$26))</f>
        <v>0</v>
      </c>
      <c r="Q112" s="1">
        <f t="shared" si="10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11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9"/>
        <v>0</v>
      </c>
      <c r="P113" s="79">
        <f>IF(G113="",0,P$5*MIN($G113,Referensi!$C$26))</f>
        <v>0</v>
      </c>
      <c r="Q113" s="1">
        <f t="shared" si="10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11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9"/>
        <v>0</v>
      </c>
      <c r="P114" s="79">
        <f>IF(G114="",0,P$5*MIN($G114,Referensi!$C$26))</f>
        <v>0</v>
      </c>
      <c r="Q114" s="1">
        <f t="shared" si="10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11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9"/>
        <v>0</v>
      </c>
      <c r="P115" s="79">
        <f>IF(G115="",0,P$5*MIN($G115,Referensi!$C$26))</f>
        <v>0</v>
      </c>
      <c r="Q115" s="1">
        <f t="shared" si="10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11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9"/>
        <v>0</v>
      </c>
      <c r="P116" s="79">
        <f>IF(G116="",0,P$5*MIN($G116,Referensi!$C$26))</f>
        <v>0</v>
      </c>
      <c r="Q116" s="1">
        <f t="shared" si="10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11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9"/>
        <v>0</v>
      </c>
      <c r="P117" s="79">
        <f>IF(G117="",0,P$5*MIN($G117,Referensi!$C$26))</f>
        <v>0</v>
      </c>
      <c r="Q117" s="1">
        <f t="shared" si="10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11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9"/>
        <v>0</v>
      </c>
      <c r="P118" s="79">
        <f>IF(G118="",0,P$5*MIN($G118,Referensi!$C$26))</f>
        <v>0</v>
      </c>
      <c r="Q118" s="1">
        <f t="shared" si="10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11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9"/>
        <v>0</v>
      </c>
      <c r="P119" s="79">
        <f>IF(G119="",0,P$5*MIN($G119,Referensi!$C$26))</f>
        <v>0</v>
      </c>
      <c r="Q119" s="1">
        <f t="shared" si="10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11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9"/>
        <v>0</v>
      </c>
      <c r="P120" s="79">
        <f>IF(G120="",0,P$5*MIN($G120,Referensi!$C$26))</f>
        <v>0</v>
      </c>
      <c r="Q120" s="1">
        <f t="shared" si="10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11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9"/>
        <v>0</v>
      </c>
      <c r="P121" s="79">
        <f>IF(G121="",0,P$5*MIN($G121,Referensi!$C$26))</f>
        <v>0</v>
      </c>
      <c r="Q121" s="1">
        <f t="shared" si="10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11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9"/>
        <v>0</v>
      </c>
      <c r="P122" s="79">
        <f>IF(G122="",0,P$5*MIN($G122,Referensi!$C$26))</f>
        <v>0</v>
      </c>
      <c r="Q122" s="1">
        <f t="shared" si="10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11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9"/>
        <v>0</v>
      </c>
      <c r="P123" s="79">
        <f>IF(G123="",0,P$5*MIN($G123,Referensi!$C$26))</f>
        <v>0</v>
      </c>
      <c r="Q123" s="1">
        <f t="shared" si="10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11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9"/>
        <v>0</v>
      </c>
      <c r="P124" s="79">
        <f>IF(G124="",0,P$5*MIN($G124,Referensi!$C$26))</f>
        <v>0</v>
      </c>
      <c r="Q124" s="1">
        <f t="shared" si="10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11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9"/>
        <v>0</v>
      </c>
      <c r="P125" s="79">
        <f>IF(G125="",0,P$5*MIN($G125,Referensi!$C$26))</f>
        <v>0</v>
      </c>
      <c r="Q125" s="1">
        <f t="shared" si="10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11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9"/>
        <v>0</v>
      </c>
      <c r="P126" s="79">
        <f>IF(G126="",0,P$5*MIN($G126,Referensi!$C$26))</f>
        <v>0</v>
      </c>
      <c r="Q126" s="1">
        <f t="shared" si="10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11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9"/>
        <v>0</v>
      </c>
      <c r="P127" s="79">
        <f>IF(G127="",0,P$5*MIN($G127,Referensi!$C$26))</f>
        <v>0</v>
      </c>
      <c r="Q127" s="1">
        <f t="shared" si="10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11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9"/>
        <v>0</v>
      </c>
      <c r="P128" s="79">
        <f>IF(G128="",0,P$5*MIN($G128,Referensi!$C$26))</f>
        <v>0</v>
      </c>
      <c r="Q128" s="1">
        <f t="shared" si="10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11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9"/>
        <v>0</v>
      </c>
      <c r="P129" s="79">
        <f>IF(G129="",0,P$5*MIN($G129,Referensi!$C$26))</f>
        <v>0</v>
      </c>
      <c r="Q129" s="1">
        <f t="shared" si="10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11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9"/>
        <v>0</v>
      </c>
      <c r="P130" s="79">
        <f>IF(G130="",0,P$5*MIN($G130,Referensi!$C$26))</f>
        <v>0</v>
      </c>
      <c r="Q130" s="1">
        <f t="shared" si="10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11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9"/>
        <v>0</v>
      </c>
      <c r="P131" s="79">
        <f>IF(G131="",0,P$5*MIN($G131,Referensi!$C$26))</f>
        <v>0</v>
      </c>
      <c r="Q131" s="1">
        <f t="shared" si="10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11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9"/>
        <v>0</v>
      </c>
      <c r="P132" s="79">
        <f>IF(G132="",0,P$5*MIN($G132,Referensi!$C$26))</f>
        <v>0</v>
      </c>
      <c r="Q132" s="1">
        <f t="shared" si="10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11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2">M$5*$G133</f>
        <v>0</v>
      </c>
      <c r="N133" s="79">
        <f>IF(G133="",0,N$5*MIN($G133,Referensi!$C$25))</f>
        <v>0</v>
      </c>
      <c r="O133" s="79">
        <f t="shared" si="9"/>
        <v>0</v>
      </c>
      <c r="P133" s="79">
        <f>IF(G133="",0,P$5*MIN($G133,Referensi!$C$26))</f>
        <v>0</v>
      </c>
      <c r="Q133" s="1">
        <f t="shared" si="10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11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3">L$5*$G134</f>
        <v>0</v>
      </c>
      <c r="M134" s="79">
        <f t="shared" si="13"/>
        <v>0</v>
      </c>
      <c r="N134" s="79">
        <f>IF(G134="",0,N$5*MIN($G134,Referensi!$C$25))</f>
        <v>0</v>
      </c>
      <c r="O134" s="79">
        <f t="shared" si="9"/>
        <v>0</v>
      </c>
      <c r="P134" s="79">
        <f>IF(G134="",0,P$5*MIN($G134,Referensi!$C$26))</f>
        <v>0</v>
      </c>
      <c r="Q134" s="1">
        <f t="shared" si="10"/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3"/>
        <v>0</v>
      </c>
      <c r="M135" s="79">
        <f t="shared" si="13"/>
        <v>0</v>
      </c>
      <c r="N135" s="79">
        <f>IF(G135="",0,N$5*MIN($G135,Referensi!$C$25))</f>
        <v>0</v>
      </c>
      <c r="O135" s="79">
        <f t="shared" si="9"/>
        <v>0</v>
      </c>
      <c r="P135" s="79">
        <f>IF(G135="",0,P$5*MIN($G135,Referensi!$C$26))</f>
        <v>0</v>
      </c>
      <c r="Q135" s="1">
        <f t="shared" si="10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3"/>
        <v>0</v>
      </c>
      <c r="M136" s="79">
        <f t="shared" si="13"/>
        <v>0</v>
      </c>
      <c r="N136" s="79">
        <f>IF(G136="",0,N$5*MIN($G136,Referensi!$C$25))</f>
        <v>0</v>
      </c>
      <c r="O136" s="79">
        <f t="shared" si="9"/>
        <v>0</v>
      </c>
      <c r="P136" s="79">
        <f>IF(G136="",0,P$5*MIN($G136,Referensi!$C$26))</f>
        <v>0</v>
      </c>
      <c r="Q136" s="1">
        <f t="shared" si="10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3"/>
        <v>0</v>
      </c>
      <c r="M137" s="79">
        <f t="shared" si="13"/>
        <v>0</v>
      </c>
      <c r="N137" s="79">
        <f>IF(G137="",0,N$5*MIN($G137,Referensi!$C$25))</f>
        <v>0</v>
      </c>
      <c r="O137" s="79">
        <f t="shared" si="9"/>
        <v>0</v>
      </c>
      <c r="P137" s="79">
        <f>IF(G137="",0,P$5*MIN($G137,Referensi!$C$26))</f>
        <v>0</v>
      </c>
      <c r="Q137" s="1">
        <f t="shared" si="10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3"/>
        <v>0</v>
      </c>
      <c r="M138" s="79">
        <f t="shared" si="13"/>
        <v>0</v>
      </c>
      <c r="N138" s="79">
        <f>IF(G138="",0,N$5*MIN($G138,Referensi!$C$25))</f>
        <v>0</v>
      </c>
      <c r="O138" s="79">
        <f t="shared" si="9"/>
        <v>0</v>
      </c>
      <c r="P138" s="79">
        <f>IF(G138="",0,P$5*MIN($G138,Referensi!$C$26))</f>
        <v>0</v>
      </c>
      <c r="Q138" s="1">
        <f t="shared" si="10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3"/>
        <v>0</v>
      </c>
      <c r="M139" s="79">
        <f t="shared" si="13"/>
        <v>0</v>
      </c>
      <c r="N139" s="79">
        <f>IF(G139="",0,N$5*MIN($G139,Referensi!$C$25))</f>
        <v>0</v>
      </c>
      <c r="O139" s="79">
        <f t="shared" si="9"/>
        <v>0</v>
      </c>
      <c r="P139" s="79">
        <f>IF(G139="",0,P$5*MIN($G139,Referensi!$C$26))</f>
        <v>0</v>
      </c>
      <c r="Q139" s="1">
        <f t="shared" si="10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3"/>
        <v>0</v>
      </c>
      <c r="M140" s="79">
        <f t="shared" si="13"/>
        <v>0</v>
      </c>
      <c r="N140" s="79">
        <f>IF(G140="",0,N$5*MIN($G140,Referensi!$C$25))</f>
        <v>0</v>
      </c>
      <c r="O140" s="79">
        <f t="shared" ref="O140:O194" si="15">G140*$O$5</f>
        <v>0</v>
      </c>
      <c r="P140" s="79">
        <f>IF(G140="",0,P$5*MIN($G140,Referensi!$C$26))</f>
        <v>0</v>
      </c>
      <c r="Q140" s="1">
        <f t="shared" ref="Q140:Q194" si="16">SUM(G140:N140)</f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3"/>
        <v>0</v>
      </c>
      <c r="M141" s="79">
        <f t="shared" si="13"/>
        <v>0</v>
      </c>
      <c r="N141" s="79">
        <f>IF(G141="",0,N$5*MIN($G141,Referensi!$C$25))</f>
        <v>0</v>
      </c>
      <c r="O141" s="79">
        <f t="shared" si="15"/>
        <v>0</v>
      </c>
      <c r="P141" s="79">
        <f>IF(G141="",0,P$5*MIN($G141,Referensi!$C$26))</f>
        <v>0</v>
      </c>
      <c r="Q141" s="1">
        <f t="shared" si="16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3"/>
        <v>0</v>
      </c>
      <c r="M142" s="79">
        <f t="shared" si="13"/>
        <v>0</v>
      </c>
      <c r="N142" s="79">
        <f>IF(G142="",0,N$5*MIN($G142,Referensi!$C$25))</f>
        <v>0</v>
      </c>
      <c r="O142" s="79">
        <f t="shared" si="15"/>
        <v>0</v>
      </c>
      <c r="P142" s="79">
        <f>IF(G142="",0,P$5*MIN($G142,Referensi!$C$26))</f>
        <v>0</v>
      </c>
      <c r="Q142" s="1">
        <f t="shared" si="16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3"/>
        <v>0</v>
      </c>
      <c r="M143" s="79">
        <f t="shared" si="13"/>
        <v>0</v>
      </c>
      <c r="N143" s="79">
        <f>IF(G143="",0,N$5*MIN($G143,Referensi!$C$25))</f>
        <v>0</v>
      </c>
      <c r="O143" s="79">
        <f t="shared" si="15"/>
        <v>0</v>
      </c>
      <c r="P143" s="79">
        <f>IF(G143="",0,P$5*MIN($G143,Referensi!$C$26))</f>
        <v>0</v>
      </c>
      <c r="Q143" s="1">
        <f t="shared" si="16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3"/>
        <v>0</v>
      </c>
      <c r="M144" s="79">
        <f t="shared" si="13"/>
        <v>0</v>
      </c>
      <c r="N144" s="79">
        <f>IF(G144="",0,N$5*MIN($G144,Referensi!$C$25))</f>
        <v>0</v>
      </c>
      <c r="O144" s="79">
        <f t="shared" si="15"/>
        <v>0</v>
      </c>
      <c r="P144" s="79">
        <f>IF(G144="",0,P$5*MIN($G144,Referensi!$C$26))</f>
        <v>0</v>
      </c>
      <c r="Q144" s="1">
        <f t="shared" si="16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3"/>
        <v>0</v>
      </c>
      <c r="M145" s="79">
        <f t="shared" si="13"/>
        <v>0</v>
      </c>
      <c r="N145" s="79">
        <f>IF(G145="",0,N$5*MIN($G145,Referensi!$C$25))</f>
        <v>0</v>
      </c>
      <c r="O145" s="79">
        <f t="shared" si="15"/>
        <v>0</v>
      </c>
      <c r="P145" s="79">
        <f>IF(G145="",0,P$5*MIN($G145,Referensi!$C$26))</f>
        <v>0</v>
      </c>
      <c r="Q145" s="1">
        <f t="shared" si="16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3"/>
        <v>0</v>
      </c>
      <c r="M146" s="79">
        <f t="shared" si="13"/>
        <v>0</v>
      </c>
      <c r="N146" s="79">
        <f>IF(G146="",0,N$5*MIN($G146,Referensi!$C$25))</f>
        <v>0</v>
      </c>
      <c r="O146" s="79">
        <f t="shared" si="15"/>
        <v>0</v>
      </c>
      <c r="P146" s="79">
        <f>IF(G146="",0,P$5*MIN($G146,Referensi!$C$26))</f>
        <v>0</v>
      </c>
      <c r="Q146" s="1">
        <f t="shared" si="16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3"/>
        <v>0</v>
      </c>
      <c r="M147" s="79">
        <f t="shared" si="13"/>
        <v>0</v>
      </c>
      <c r="N147" s="79">
        <f>IF(G147="",0,N$5*MIN($G147,Referensi!$C$25))</f>
        <v>0</v>
      </c>
      <c r="O147" s="79">
        <f t="shared" si="15"/>
        <v>0</v>
      </c>
      <c r="P147" s="79">
        <f>IF(G147="",0,P$5*MIN($G147,Referensi!$C$26))</f>
        <v>0</v>
      </c>
      <c r="Q147" s="1">
        <f t="shared" si="16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3"/>
        <v>0</v>
      </c>
      <c r="M148" s="79">
        <f t="shared" si="13"/>
        <v>0</v>
      </c>
      <c r="N148" s="79">
        <f>IF(G148="",0,N$5*MIN($G148,Referensi!$C$25))</f>
        <v>0</v>
      </c>
      <c r="O148" s="79">
        <f t="shared" si="15"/>
        <v>0</v>
      </c>
      <c r="P148" s="79">
        <f>IF(G148="",0,P$5*MIN($G148,Referensi!$C$26))</f>
        <v>0</v>
      </c>
      <c r="Q148" s="1">
        <f t="shared" si="16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3"/>
        <v>0</v>
      </c>
      <c r="M149" s="79">
        <f t="shared" si="13"/>
        <v>0</v>
      </c>
      <c r="N149" s="79">
        <f>IF(G149="",0,N$5*MIN($G149,Referensi!$C$25))</f>
        <v>0</v>
      </c>
      <c r="O149" s="79">
        <f t="shared" si="15"/>
        <v>0</v>
      </c>
      <c r="P149" s="79">
        <f>IF(G149="",0,P$5*MIN($G149,Referensi!$C$26))</f>
        <v>0</v>
      </c>
      <c r="Q149" s="1">
        <f t="shared" si="16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3"/>
        <v>0</v>
      </c>
      <c r="M150" s="79">
        <f t="shared" si="13"/>
        <v>0</v>
      </c>
      <c r="N150" s="79">
        <f>IF(G150="",0,N$5*MIN($G150,Referensi!$C$25))</f>
        <v>0</v>
      </c>
      <c r="O150" s="79">
        <f t="shared" si="15"/>
        <v>0</v>
      </c>
      <c r="P150" s="79">
        <f>IF(G150="",0,P$5*MIN($G150,Referensi!$C$26))</f>
        <v>0</v>
      </c>
      <c r="Q150" s="1">
        <f t="shared" si="16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3"/>
        <v>0</v>
      </c>
      <c r="M151" s="79">
        <f t="shared" si="13"/>
        <v>0</v>
      </c>
      <c r="N151" s="79">
        <f>IF(G151="",0,N$5*MIN($G151,Referensi!$C$25))</f>
        <v>0</v>
      </c>
      <c r="O151" s="79">
        <f t="shared" si="15"/>
        <v>0</v>
      </c>
      <c r="P151" s="79">
        <f>IF(G151="",0,P$5*MIN($G151,Referensi!$C$26))</f>
        <v>0</v>
      </c>
      <c r="Q151" s="1">
        <f t="shared" si="16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3"/>
        <v>0</v>
      </c>
      <c r="M152" s="79">
        <f t="shared" si="13"/>
        <v>0</v>
      </c>
      <c r="N152" s="79">
        <f>IF(G152="",0,N$5*MIN($G152,Referensi!$C$25))</f>
        <v>0</v>
      </c>
      <c r="O152" s="79">
        <f t="shared" si="15"/>
        <v>0</v>
      </c>
      <c r="P152" s="79">
        <f>IF(G152="",0,P$5*MIN($G152,Referensi!$C$26))</f>
        <v>0</v>
      </c>
      <c r="Q152" s="1">
        <f t="shared" si="16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3"/>
        <v>0</v>
      </c>
      <c r="M153" s="79">
        <f t="shared" si="13"/>
        <v>0</v>
      </c>
      <c r="N153" s="79">
        <f>IF(G153="",0,N$5*MIN($G153,Referensi!$C$25))</f>
        <v>0</v>
      </c>
      <c r="O153" s="79">
        <f t="shared" si="15"/>
        <v>0</v>
      </c>
      <c r="P153" s="79">
        <f>IF(G153="",0,P$5*MIN($G153,Referensi!$C$26))</f>
        <v>0</v>
      </c>
      <c r="Q153" s="1">
        <f t="shared" si="16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3"/>
        <v>0</v>
      </c>
      <c r="M154" s="79">
        <f t="shared" si="13"/>
        <v>0</v>
      </c>
      <c r="N154" s="79">
        <f>IF(G154="",0,N$5*MIN($G154,Referensi!$C$25))</f>
        <v>0</v>
      </c>
      <c r="O154" s="79">
        <f t="shared" si="15"/>
        <v>0</v>
      </c>
      <c r="P154" s="79">
        <f>IF(G154="",0,P$5*MIN($G154,Referensi!$C$26))</f>
        <v>0</v>
      </c>
      <c r="Q154" s="1">
        <f t="shared" si="16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3"/>
        <v>0</v>
      </c>
      <c r="M155" s="79">
        <f t="shared" si="13"/>
        <v>0</v>
      </c>
      <c r="N155" s="79">
        <f>IF(G155="",0,N$5*MIN($G155,Referensi!$C$25))</f>
        <v>0</v>
      </c>
      <c r="O155" s="79">
        <f t="shared" si="15"/>
        <v>0</v>
      </c>
      <c r="P155" s="79">
        <f>IF(G155="",0,P$5*MIN($G155,Referensi!$C$26))</f>
        <v>0</v>
      </c>
      <c r="Q155" s="1">
        <f t="shared" si="16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3"/>
        <v>0</v>
      </c>
      <c r="M156" s="79">
        <f t="shared" si="13"/>
        <v>0</v>
      </c>
      <c r="N156" s="79">
        <f>IF(G156="",0,N$5*MIN($G156,Referensi!$C$25))</f>
        <v>0</v>
      </c>
      <c r="O156" s="79">
        <f t="shared" si="15"/>
        <v>0</v>
      </c>
      <c r="P156" s="79">
        <f>IF(G156="",0,P$5*MIN($G156,Referensi!$C$26))</f>
        <v>0</v>
      </c>
      <c r="Q156" s="1">
        <f t="shared" si="16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3"/>
        <v>0</v>
      </c>
      <c r="M157" s="79">
        <f t="shared" si="13"/>
        <v>0</v>
      </c>
      <c r="N157" s="79">
        <f>IF(G157="",0,N$5*MIN($G157,Referensi!$C$25))</f>
        <v>0</v>
      </c>
      <c r="O157" s="79">
        <f t="shared" si="15"/>
        <v>0</v>
      </c>
      <c r="P157" s="79">
        <f>IF(G157="",0,P$5*MIN($G157,Referensi!$C$26))</f>
        <v>0</v>
      </c>
      <c r="Q157" s="1">
        <f t="shared" si="16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3"/>
        <v>0</v>
      </c>
      <c r="M158" s="79">
        <f t="shared" si="13"/>
        <v>0</v>
      </c>
      <c r="N158" s="79">
        <f>IF(G158="",0,N$5*MIN($G158,Referensi!$C$25))</f>
        <v>0</v>
      </c>
      <c r="O158" s="79">
        <f t="shared" si="15"/>
        <v>0</v>
      </c>
      <c r="P158" s="79">
        <f>IF(G158="",0,P$5*MIN($G158,Referensi!$C$26))</f>
        <v>0</v>
      </c>
      <c r="Q158" s="1">
        <f t="shared" si="16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3"/>
        <v>0</v>
      </c>
      <c r="M159" s="79">
        <f t="shared" si="13"/>
        <v>0</v>
      </c>
      <c r="N159" s="79">
        <f>IF(G159="",0,N$5*MIN($G159,Referensi!$C$25))</f>
        <v>0</v>
      </c>
      <c r="O159" s="79">
        <f t="shared" si="15"/>
        <v>0</v>
      </c>
      <c r="P159" s="79">
        <f>IF(G159="",0,P$5*MIN($G159,Referensi!$C$26))</f>
        <v>0</v>
      </c>
      <c r="Q159" s="1">
        <f t="shared" si="16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3"/>
        <v>0</v>
      </c>
      <c r="M160" s="79">
        <f t="shared" si="13"/>
        <v>0</v>
      </c>
      <c r="N160" s="79">
        <f>IF(G160="",0,N$5*MIN($G160,Referensi!$C$25))</f>
        <v>0</v>
      </c>
      <c r="O160" s="79">
        <f t="shared" si="15"/>
        <v>0</v>
      </c>
      <c r="P160" s="79">
        <f>IF(G160="",0,P$5*MIN($G160,Referensi!$C$26))</f>
        <v>0</v>
      </c>
      <c r="Q160" s="1">
        <f t="shared" si="16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3"/>
        <v>0</v>
      </c>
      <c r="M161" s="79">
        <f t="shared" si="13"/>
        <v>0</v>
      </c>
      <c r="N161" s="79">
        <f>IF(G161="",0,N$5*MIN($G161,Referensi!$C$25))</f>
        <v>0</v>
      </c>
      <c r="O161" s="79">
        <f t="shared" si="15"/>
        <v>0</v>
      </c>
      <c r="P161" s="79">
        <f>IF(G161="",0,P$5*MIN($G161,Referensi!$C$26))</f>
        <v>0</v>
      </c>
      <c r="Q161" s="1">
        <f t="shared" si="16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3"/>
        <v>0</v>
      </c>
      <c r="M162" s="79">
        <f t="shared" si="13"/>
        <v>0</v>
      </c>
      <c r="N162" s="79">
        <f>IF(G162="",0,N$5*MIN($G162,Referensi!$C$25))</f>
        <v>0</v>
      </c>
      <c r="O162" s="79">
        <f t="shared" si="15"/>
        <v>0</v>
      </c>
      <c r="P162" s="79">
        <f>IF(G162="",0,P$5*MIN($G162,Referensi!$C$26))</f>
        <v>0</v>
      </c>
      <c r="Q162" s="1">
        <f t="shared" si="16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3"/>
        <v>0</v>
      </c>
      <c r="M163" s="79">
        <f t="shared" si="13"/>
        <v>0</v>
      </c>
      <c r="N163" s="79">
        <f>IF(G163="",0,N$5*MIN($G163,Referensi!$C$25))</f>
        <v>0</v>
      </c>
      <c r="O163" s="79">
        <f t="shared" si="15"/>
        <v>0</v>
      </c>
      <c r="P163" s="79">
        <f>IF(G163="",0,P$5*MIN($G163,Referensi!$C$26))</f>
        <v>0</v>
      </c>
      <c r="Q163" s="1">
        <f t="shared" si="16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3"/>
        <v>0</v>
      </c>
      <c r="M164" s="79">
        <f t="shared" si="13"/>
        <v>0</v>
      </c>
      <c r="N164" s="79">
        <f>IF(G164="",0,N$5*MIN($G164,Referensi!$C$25))</f>
        <v>0</v>
      </c>
      <c r="O164" s="79">
        <f t="shared" si="15"/>
        <v>0</v>
      </c>
      <c r="P164" s="79">
        <f>IF(G164="",0,P$5*MIN($G164,Referensi!$C$26))</f>
        <v>0</v>
      </c>
      <c r="Q164" s="1">
        <f t="shared" si="16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3"/>
        <v>0</v>
      </c>
      <c r="M165" s="79">
        <f t="shared" si="13"/>
        <v>0</v>
      </c>
      <c r="N165" s="79">
        <f>IF(G165="",0,N$5*MIN($G165,Referensi!$C$25))</f>
        <v>0</v>
      </c>
      <c r="O165" s="79">
        <f t="shared" si="15"/>
        <v>0</v>
      </c>
      <c r="P165" s="79">
        <f>IF(G165="",0,P$5*MIN($G165,Referensi!$C$26))</f>
        <v>0</v>
      </c>
      <c r="Q165" s="1">
        <f t="shared" si="16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3"/>
        <v>0</v>
      </c>
      <c r="M166" s="79">
        <f t="shared" si="13"/>
        <v>0</v>
      </c>
      <c r="N166" s="79">
        <f>IF(G166="",0,N$5*MIN($G166,Referensi!$C$25))</f>
        <v>0</v>
      </c>
      <c r="O166" s="79">
        <f t="shared" si="15"/>
        <v>0</v>
      </c>
      <c r="P166" s="79">
        <f>IF(G166="",0,P$5*MIN($G166,Referensi!$C$26))</f>
        <v>0</v>
      </c>
      <c r="Q166" s="1">
        <f t="shared" si="16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7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3"/>
        <v>0</v>
      </c>
      <c r="M167" s="79">
        <f t="shared" si="13"/>
        <v>0</v>
      </c>
      <c r="N167" s="79">
        <f>IF(G167="",0,N$5*MIN($G167,Referensi!$C$25))</f>
        <v>0</v>
      </c>
      <c r="O167" s="79">
        <f t="shared" si="15"/>
        <v>0</v>
      </c>
      <c r="P167" s="79">
        <f>IF(G167="",0,P$5*MIN($G167,Referensi!$C$26))</f>
        <v>0</v>
      </c>
      <c r="Q167" s="1">
        <f t="shared" si="16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7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3"/>
        <v>0</v>
      </c>
      <c r="M168" s="79">
        <f t="shared" si="13"/>
        <v>0</v>
      </c>
      <c r="N168" s="79">
        <f>IF(G168="",0,N$5*MIN($G168,Referensi!$C$25))</f>
        <v>0</v>
      </c>
      <c r="O168" s="79">
        <f t="shared" si="15"/>
        <v>0</v>
      </c>
      <c r="P168" s="79">
        <f>IF(G168="",0,P$5*MIN($G168,Referensi!$C$26))</f>
        <v>0</v>
      </c>
      <c r="Q168" s="1">
        <f t="shared" si="16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7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3"/>
        <v>0</v>
      </c>
      <c r="M169" s="79">
        <f t="shared" si="13"/>
        <v>0</v>
      </c>
      <c r="N169" s="79">
        <f>IF(G169="",0,N$5*MIN($G169,Referensi!$C$25))</f>
        <v>0</v>
      </c>
      <c r="O169" s="79">
        <f t="shared" si="15"/>
        <v>0</v>
      </c>
      <c r="P169" s="79">
        <f>IF(G169="",0,P$5*MIN($G169,Referensi!$C$26))</f>
        <v>0</v>
      </c>
      <c r="Q169" s="1">
        <f t="shared" si="16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7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3"/>
        <v>0</v>
      </c>
      <c r="M170" s="79">
        <f t="shared" si="13"/>
        <v>0</v>
      </c>
      <c r="N170" s="79">
        <f>IF(G170="",0,N$5*MIN($G170,Referensi!$C$25))</f>
        <v>0</v>
      </c>
      <c r="O170" s="79">
        <f t="shared" si="15"/>
        <v>0</v>
      </c>
      <c r="P170" s="79">
        <f>IF(G170="",0,P$5*MIN($G170,Referensi!$C$26))</f>
        <v>0</v>
      </c>
      <c r="Q170" s="1">
        <f t="shared" si="16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7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3"/>
        <v>0</v>
      </c>
      <c r="M171" s="79">
        <f t="shared" si="13"/>
        <v>0</v>
      </c>
      <c r="N171" s="79">
        <f>IF(G171="",0,N$5*MIN($G171,Referensi!$C$25))</f>
        <v>0</v>
      </c>
      <c r="O171" s="79">
        <f t="shared" si="15"/>
        <v>0</v>
      </c>
      <c r="P171" s="79">
        <f>IF(G171="",0,P$5*MIN($G171,Referensi!$C$26))</f>
        <v>0</v>
      </c>
      <c r="Q171" s="1">
        <f t="shared" si="16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7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3"/>
        <v>0</v>
      </c>
      <c r="M172" s="79">
        <f t="shared" si="13"/>
        <v>0</v>
      </c>
      <c r="N172" s="79">
        <f>IF(G172="",0,N$5*MIN($G172,Referensi!$C$25))</f>
        <v>0</v>
      </c>
      <c r="O172" s="79">
        <f t="shared" si="15"/>
        <v>0</v>
      </c>
      <c r="P172" s="79">
        <f>IF(G172="",0,P$5*MIN($G172,Referensi!$C$26))</f>
        <v>0</v>
      </c>
      <c r="Q172" s="1">
        <f t="shared" si="16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7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3"/>
        <v>0</v>
      </c>
      <c r="M173" s="79">
        <f t="shared" si="13"/>
        <v>0</v>
      </c>
      <c r="N173" s="79">
        <f>IF(G173="",0,N$5*MIN($G173,Referensi!$C$25))</f>
        <v>0</v>
      </c>
      <c r="O173" s="79">
        <f t="shared" si="15"/>
        <v>0</v>
      </c>
      <c r="P173" s="79">
        <f>IF(G173="",0,P$5*MIN($G173,Referensi!$C$26))</f>
        <v>0</v>
      </c>
      <c r="Q173" s="1">
        <f t="shared" si="16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7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3"/>
        <v>0</v>
      </c>
      <c r="M174" s="79">
        <f t="shared" si="13"/>
        <v>0</v>
      </c>
      <c r="N174" s="79">
        <f>IF(G174="",0,N$5*MIN($G174,Referensi!$C$25))</f>
        <v>0</v>
      </c>
      <c r="O174" s="79">
        <f t="shared" si="15"/>
        <v>0</v>
      </c>
      <c r="P174" s="79">
        <f>IF(G174="",0,P$5*MIN($G174,Referensi!$C$26))</f>
        <v>0</v>
      </c>
      <c r="Q174" s="1">
        <f t="shared" si="16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7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3"/>
        <v>0</v>
      </c>
      <c r="M175" s="79">
        <f t="shared" si="13"/>
        <v>0</v>
      </c>
      <c r="N175" s="79">
        <f>IF(G175="",0,N$5*MIN($G175,Referensi!$C$25))</f>
        <v>0</v>
      </c>
      <c r="O175" s="79">
        <f t="shared" si="15"/>
        <v>0</v>
      </c>
      <c r="P175" s="79">
        <f>IF(G175="",0,P$5*MIN($G175,Referensi!$C$26))</f>
        <v>0</v>
      </c>
      <c r="Q175" s="1">
        <f t="shared" si="16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7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3"/>
        <v>0</v>
      </c>
      <c r="M176" s="79">
        <f t="shared" si="13"/>
        <v>0</v>
      </c>
      <c r="N176" s="79">
        <f>IF(G176="",0,N$5*MIN($G176,Referensi!$C$25))</f>
        <v>0</v>
      </c>
      <c r="O176" s="79">
        <f t="shared" si="15"/>
        <v>0</v>
      </c>
      <c r="P176" s="79">
        <f>IF(G176="",0,P$5*MIN($G176,Referensi!$C$26))</f>
        <v>0</v>
      </c>
      <c r="Q176" s="1">
        <f t="shared" si="16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7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3"/>
        <v>0</v>
      </c>
      <c r="M177" s="79">
        <f t="shared" si="13"/>
        <v>0</v>
      </c>
      <c r="N177" s="79">
        <f>IF(G177="",0,N$5*MIN($G177,Referensi!$C$25))</f>
        <v>0</v>
      </c>
      <c r="O177" s="79">
        <f t="shared" si="15"/>
        <v>0</v>
      </c>
      <c r="P177" s="79">
        <f>IF(G177="",0,P$5*MIN($G177,Referensi!$C$26))</f>
        <v>0</v>
      </c>
      <c r="Q177" s="1">
        <f t="shared" si="16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7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3"/>
        <v>0</v>
      </c>
      <c r="M178" s="79">
        <f t="shared" si="13"/>
        <v>0</v>
      </c>
      <c r="N178" s="79">
        <f>IF(G178="",0,N$5*MIN($G178,Referensi!$C$25))</f>
        <v>0</v>
      </c>
      <c r="O178" s="79">
        <f t="shared" si="15"/>
        <v>0</v>
      </c>
      <c r="P178" s="79">
        <f>IF(G178="",0,P$5*MIN($G178,Referensi!$C$26))</f>
        <v>0</v>
      </c>
      <c r="Q178" s="1">
        <f t="shared" si="16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7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3"/>
        <v>0</v>
      </c>
      <c r="M179" s="79">
        <f t="shared" si="13"/>
        <v>0</v>
      </c>
      <c r="N179" s="79">
        <f>IF(G179="",0,N$5*MIN($G179,Referensi!$C$25))</f>
        <v>0</v>
      </c>
      <c r="O179" s="79">
        <f t="shared" si="15"/>
        <v>0</v>
      </c>
      <c r="P179" s="79">
        <f>IF(G179="",0,P$5*MIN($G179,Referensi!$C$26))</f>
        <v>0</v>
      </c>
      <c r="Q179" s="1">
        <f t="shared" si="16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7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3"/>
        <v>0</v>
      </c>
      <c r="M180" s="79">
        <f t="shared" si="13"/>
        <v>0</v>
      </c>
      <c r="N180" s="79">
        <f>IF(G180="",0,N$5*MIN($G180,Referensi!$C$25))</f>
        <v>0</v>
      </c>
      <c r="O180" s="79">
        <f t="shared" si="15"/>
        <v>0</v>
      </c>
      <c r="P180" s="79">
        <f>IF(G180="",0,P$5*MIN($G180,Referensi!$C$26))</f>
        <v>0</v>
      </c>
      <c r="Q180" s="1">
        <f t="shared" si="16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7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3"/>
        <v>0</v>
      </c>
      <c r="M181" s="79">
        <f t="shared" si="13"/>
        <v>0</v>
      </c>
      <c r="N181" s="79">
        <f>IF(G181="",0,N$5*MIN($G181,Referensi!$C$25))</f>
        <v>0</v>
      </c>
      <c r="O181" s="79">
        <f t="shared" si="15"/>
        <v>0</v>
      </c>
      <c r="P181" s="79">
        <f>IF(G181="",0,P$5*MIN($G181,Referensi!$C$26))</f>
        <v>0</v>
      </c>
      <c r="Q181" s="1">
        <f t="shared" si="16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7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3"/>
        <v>0</v>
      </c>
      <c r="M182" s="79">
        <f t="shared" si="13"/>
        <v>0</v>
      </c>
      <c r="N182" s="79">
        <f>IF(G182="",0,N$5*MIN($G182,Referensi!$C$25))</f>
        <v>0</v>
      </c>
      <c r="O182" s="79">
        <f t="shared" si="15"/>
        <v>0</v>
      </c>
      <c r="P182" s="79">
        <f>IF(G182="",0,P$5*MIN($G182,Referensi!$C$26))</f>
        <v>0</v>
      </c>
      <c r="Q182" s="1">
        <f t="shared" si="16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7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3"/>
        <v>0</v>
      </c>
      <c r="M183" s="79">
        <f t="shared" si="13"/>
        <v>0</v>
      </c>
      <c r="N183" s="79">
        <f>IF(G183="",0,N$5*MIN($G183,Referensi!$C$25))</f>
        <v>0</v>
      </c>
      <c r="O183" s="79">
        <f t="shared" si="15"/>
        <v>0</v>
      </c>
      <c r="P183" s="79">
        <f>IF(G183="",0,P$5*MIN($G183,Referensi!$C$26))</f>
        <v>0</v>
      </c>
      <c r="Q183" s="1">
        <f t="shared" si="16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7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3"/>
        <v>0</v>
      </c>
      <c r="M184" s="79">
        <f t="shared" si="13"/>
        <v>0</v>
      </c>
      <c r="N184" s="79">
        <f>IF(G184="",0,N$5*MIN($G184,Referensi!$C$25))</f>
        <v>0</v>
      </c>
      <c r="O184" s="79">
        <f t="shared" si="15"/>
        <v>0</v>
      </c>
      <c r="P184" s="79">
        <f>IF(G184="",0,P$5*MIN($G184,Referensi!$C$26))</f>
        <v>0</v>
      </c>
      <c r="Q184" s="1">
        <f t="shared" si="16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7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3"/>
        <v>0</v>
      </c>
      <c r="M185" s="79">
        <f t="shared" si="13"/>
        <v>0</v>
      </c>
      <c r="N185" s="79">
        <f>IF(G185="",0,N$5*MIN($G185,Referensi!$C$25))</f>
        <v>0</v>
      </c>
      <c r="O185" s="79">
        <f t="shared" si="15"/>
        <v>0</v>
      </c>
      <c r="P185" s="79">
        <f>IF(G185="",0,P$5*MIN($G185,Referensi!$C$26))</f>
        <v>0</v>
      </c>
      <c r="Q185" s="1">
        <f t="shared" si="16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7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3"/>
        <v>0</v>
      </c>
      <c r="M186" s="79">
        <f t="shared" si="13"/>
        <v>0</v>
      </c>
      <c r="N186" s="79">
        <f>IF(G186="",0,N$5*MIN($G186,Referensi!$C$25))</f>
        <v>0</v>
      </c>
      <c r="O186" s="79">
        <f t="shared" si="15"/>
        <v>0</v>
      </c>
      <c r="P186" s="79">
        <f>IF(G186="",0,P$5*MIN($G186,Referensi!$C$26))</f>
        <v>0</v>
      </c>
      <c r="Q186" s="1">
        <f t="shared" si="16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7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3"/>
        <v>0</v>
      </c>
      <c r="M187" s="79">
        <f t="shared" si="13"/>
        <v>0</v>
      </c>
      <c r="N187" s="79">
        <f>IF(G187="",0,N$5*MIN($G187,Referensi!$C$25))</f>
        <v>0</v>
      </c>
      <c r="O187" s="79">
        <f t="shared" si="15"/>
        <v>0</v>
      </c>
      <c r="P187" s="79">
        <f>IF(G187="",0,P$5*MIN($G187,Referensi!$C$26))</f>
        <v>0</v>
      </c>
      <c r="Q187" s="1">
        <f t="shared" si="16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7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3"/>
        <v>0</v>
      </c>
      <c r="M188" s="79">
        <f t="shared" si="13"/>
        <v>0</v>
      </c>
      <c r="N188" s="79">
        <f>IF(G188="",0,N$5*MIN($G188,Referensi!$C$25))</f>
        <v>0</v>
      </c>
      <c r="O188" s="79">
        <f t="shared" si="15"/>
        <v>0</v>
      </c>
      <c r="P188" s="79">
        <f>IF(G188="",0,P$5*MIN($G188,Referensi!$C$26))</f>
        <v>0</v>
      </c>
      <c r="Q188" s="1">
        <f t="shared" si="16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7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3"/>
        <v>0</v>
      </c>
      <c r="M189" s="79">
        <f t="shared" si="13"/>
        <v>0</v>
      </c>
      <c r="N189" s="79">
        <f>IF(G189="",0,N$5*MIN($G189,Referensi!$C$25))</f>
        <v>0</v>
      </c>
      <c r="O189" s="79">
        <f t="shared" si="15"/>
        <v>0</v>
      </c>
      <c r="P189" s="79">
        <f>IF(G189="",0,P$5*MIN($G189,Referensi!$C$26))</f>
        <v>0</v>
      </c>
      <c r="Q189" s="1">
        <f t="shared" si="16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7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3"/>
        <v>0</v>
      </c>
      <c r="M190" s="79">
        <f t="shared" si="13"/>
        <v>0</v>
      </c>
      <c r="N190" s="79">
        <f>IF(G190="",0,N$5*MIN($G190,Referensi!$C$25))</f>
        <v>0</v>
      </c>
      <c r="O190" s="79">
        <f t="shared" si="15"/>
        <v>0</v>
      </c>
      <c r="P190" s="79">
        <f>IF(G190="",0,P$5*MIN($G190,Referensi!$C$26))</f>
        <v>0</v>
      </c>
      <c r="Q190" s="1">
        <f t="shared" si="16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7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3"/>
        <v>0</v>
      </c>
      <c r="M191" s="79">
        <f t="shared" si="13"/>
        <v>0</v>
      </c>
      <c r="N191" s="79">
        <f>IF(G191="",0,N$5*MIN($G191,Referensi!$C$25))</f>
        <v>0</v>
      </c>
      <c r="O191" s="79">
        <f t="shared" si="15"/>
        <v>0</v>
      </c>
      <c r="P191" s="79">
        <f>IF(G191="",0,P$5*MIN($G191,Referensi!$C$26))</f>
        <v>0</v>
      </c>
      <c r="Q191" s="1">
        <f t="shared" si="16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7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3"/>
        <v>0</v>
      </c>
      <c r="M192" s="79">
        <f t="shared" si="13"/>
        <v>0</v>
      </c>
      <c r="N192" s="79">
        <f>IF(G192="",0,N$5*MIN($G192,Referensi!$C$25))</f>
        <v>0</v>
      </c>
      <c r="O192" s="79">
        <f t="shared" si="15"/>
        <v>0</v>
      </c>
      <c r="P192" s="79">
        <f>IF(G192="",0,P$5*MIN($G192,Referensi!$C$26))</f>
        <v>0</v>
      </c>
      <c r="Q192" s="1">
        <f t="shared" si="16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7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3"/>
        <v>0</v>
      </c>
      <c r="M193" s="79">
        <f t="shared" si="13"/>
        <v>0</v>
      </c>
      <c r="N193" s="79">
        <f>IF(G193="",0,N$5*MIN($G193,Referensi!$C$25))</f>
        <v>0</v>
      </c>
      <c r="O193" s="79">
        <f t="shared" si="15"/>
        <v>0</v>
      </c>
      <c r="P193" s="79">
        <f>IF(G193="",0,P$5*MIN($G193,Referensi!$C$26))</f>
        <v>0</v>
      </c>
      <c r="Q193" s="1">
        <f t="shared" si="16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7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3"/>
        <v>0</v>
      </c>
      <c r="M194" s="79">
        <f t="shared" si="13"/>
        <v>0</v>
      </c>
      <c r="N194" s="79">
        <f>IF(G194="",0,N$5*MIN($G194,Referensi!$C$25))</f>
        <v>0</v>
      </c>
      <c r="O194" s="79">
        <f t="shared" si="15"/>
        <v>0</v>
      </c>
      <c r="P194" s="79">
        <f>IF(G194="",0,P$5*MIN($G194,Referensi!$C$26))</f>
        <v>0</v>
      </c>
      <c r="Q194" s="1">
        <f t="shared" si="16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7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3"/>
        <v>0</v>
      </c>
      <c r="M195" s="79">
        <f t="shared" si="13"/>
        <v>0</v>
      </c>
      <c r="N195" s="79">
        <f>IF(G195="",0,N$5*MIN($G195,Referensi!$C$25))</f>
        <v>0</v>
      </c>
      <c r="O195" s="79">
        <f t="shared" ref="O195:O205" si="18">G195*$O$5</f>
        <v>0</v>
      </c>
      <c r="P195" s="79">
        <f>IF(G195="",0,P$5*MIN($G195,Referensi!$C$26))</f>
        <v>0</v>
      </c>
      <c r="Q195" s="1">
        <f t="shared" ref="Q195:Q205" si="19">SUM(G195:N195)</f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7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3"/>
        <v>0</v>
      </c>
      <c r="M196" s="79">
        <f t="shared" si="13"/>
        <v>0</v>
      </c>
      <c r="N196" s="79">
        <f>IF(G196="",0,N$5*MIN($G196,Referensi!$C$25))</f>
        <v>0</v>
      </c>
      <c r="O196" s="79">
        <f t="shared" si="18"/>
        <v>0</v>
      </c>
      <c r="P196" s="79">
        <f>IF(G196="",0,P$5*MIN($G196,Referensi!$C$26))</f>
        <v>0</v>
      </c>
      <c r="Q196" s="1">
        <f t="shared" si="19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7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3"/>
        <v>0</v>
      </c>
      <c r="M197" s="79">
        <f t="shared" si="13"/>
        <v>0</v>
      </c>
      <c r="N197" s="79">
        <f>IF(G197="",0,N$5*MIN($G197,Referensi!$C$25))</f>
        <v>0</v>
      </c>
      <c r="O197" s="79">
        <f t="shared" si="18"/>
        <v>0</v>
      </c>
      <c r="P197" s="79">
        <f>IF(G197="",0,P$5*MIN($G197,Referensi!$C$26))</f>
        <v>0</v>
      </c>
      <c r="Q197" s="1">
        <f t="shared" si="19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7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3"/>
        <v>0</v>
      </c>
      <c r="M198" s="79">
        <f t="shared" si="13"/>
        <v>0</v>
      </c>
      <c r="N198" s="79">
        <f>IF(G198="",0,N$5*MIN($G198,Referensi!$C$25))</f>
        <v>0</v>
      </c>
      <c r="O198" s="79">
        <f t="shared" si="18"/>
        <v>0</v>
      </c>
      <c r="P198" s="79">
        <f>IF(G198="",0,P$5*MIN($G198,Referensi!$C$26))</f>
        <v>0</v>
      </c>
      <c r="Q198" s="1">
        <f t="shared" si="19"/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20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3"/>
        <v>0</v>
      </c>
      <c r="M199" s="79">
        <f t="shared" si="13"/>
        <v>0</v>
      </c>
      <c r="N199" s="79">
        <f>IF(G199="",0,N$5*MIN($G199,Referensi!$C$25))</f>
        <v>0</v>
      </c>
      <c r="O199" s="79">
        <f t="shared" si="18"/>
        <v>0</v>
      </c>
      <c r="P199" s="79">
        <f>IF(G199="",0,P$5*MIN($G199,Referensi!$C$26))</f>
        <v>0</v>
      </c>
      <c r="Q199" s="1">
        <f t="shared" si="19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20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3"/>
        <v>0</v>
      </c>
      <c r="M200" s="79">
        <f t="shared" si="13"/>
        <v>0</v>
      </c>
      <c r="N200" s="79">
        <f>IF(G200="",0,N$5*MIN($G200,Referensi!$C$25))</f>
        <v>0</v>
      </c>
      <c r="O200" s="79">
        <f t="shared" si="18"/>
        <v>0</v>
      </c>
      <c r="P200" s="79">
        <f>IF(G200="",0,P$5*MIN($G200,Referensi!$C$26))</f>
        <v>0</v>
      </c>
      <c r="Q200" s="1">
        <f t="shared" si="19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20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3"/>
        <v>0</v>
      </c>
      <c r="M201" s="79">
        <f t="shared" si="13"/>
        <v>0</v>
      </c>
      <c r="N201" s="79">
        <f>IF(G201="",0,N$5*MIN($G201,Referensi!$C$25))</f>
        <v>0</v>
      </c>
      <c r="O201" s="79">
        <f t="shared" si="18"/>
        <v>0</v>
      </c>
      <c r="P201" s="79">
        <f>IF(G201="",0,P$5*MIN($G201,Referensi!$C$26))</f>
        <v>0</v>
      </c>
      <c r="Q201" s="1">
        <f t="shared" si="19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20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3"/>
        <v>0</v>
      </c>
      <c r="M202" s="79">
        <f t="shared" si="13"/>
        <v>0</v>
      </c>
      <c r="N202" s="79">
        <f>IF(G202="",0,N$5*MIN($G202,Referensi!$C$25))</f>
        <v>0</v>
      </c>
      <c r="O202" s="79">
        <f t="shared" si="18"/>
        <v>0</v>
      </c>
      <c r="P202" s="79">
        <f>IF(G202="",0,P$5*MIN($G202,Referensi!$C$26))</f>
        <v>0</v>
      </c>
      <c r="Q202" s="1">
        <f t="shared" si="19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20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3"/>
        <v>0</v>
      </c>
      <c r="M203" s="79">
        <f t="shared" si="13"/>
        <v>0</v>
      </c>
      <c r="N203" s="79">
        <f>IF(G203="",0,N$5*MIN($G203,Referensi!$C$25))</f>
        <v>0</v>
      </c>
      <c r="O203" s="79">
        <f t="shared" si="18"/>
        <v>0</v>
      </c>
      <c r="P203" s="79">
        <f>IF(G203="",0,P$5*MIN($G203,Referensi!$C$26))</f>
        <v>0</v>
      </c>
      <c r="Q203" s="1">
        <f t="shared" si="19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20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3"/>
        <v>0</v>
      </c>
      <c r="M204" s="79">
        <f t="shared" si="13"/>
        <v>0</v>
      </c>
      <c r="N204" s="79">
        <f>IF(G204="",0,N$5*MIN($G204,Referensi!$C$25))</f>
        <v>0</v>
      </c>
      <c r="O204" s="79">
        <f t="shared" si="18"/>
        <v>0</v>
      </c>
      <c r="P204" s="79">
        <f>IF(G204="",0,P$5*MIN($G204,Referensi!$C$26))</f>
        <v>0</v>
      </c>
      <c r="Q204" s="1">
        <f t="shared" si="19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20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3"/>
        <v>0</v>
      </c>
      <c r="M205" s="79">
        <f t="shared" si="13"/>
        <v>0</v>
      </c>
      <c r="N205" s="79">
        <f>IF(G205="",0,N$5*MIN($G205,Referensi!$C$25))</f>
        <v>0</v>
      </c>
      <c r="O205" s="79">
        <f t="shared" si="18"/>
        <v>0</v>
      </c>
      <c r="P205" s="79">
        <f>IF(G205="",0,P$5*MIN($G205,Referensi!$C$26))</f>
        <v>0</v>
      </c>
      <c r="Q205" s="1">
        <f t="shared" si="19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20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21">SUM(H6:H205)</f>
        <v>0</v>
      </c>
      <c r="I206" s="30">
        <f t="shared" si="21"/>
        <v>0</v>
      </c>
      <c r="J206" s="30">
        <f t="shared" si="21"/>
        <v>0</v>
      </c>
      <c r="K206" s="30">
        <f t="shared" si="21"/>
        <v>0</v>
      </c>
      <c r="L206" s="30">
        <f t="shared" si="21"/>
        <v>84601.739999999991</v>
      </c>
      <c r="M206" s="30">
        <f t="shared" si="21"/>
        <v>105752.175</v>
      </c>
      <c r="N206" s="30">
        <f t="shared" si="21"/>
        <v>1280000</v>
      </c>
      <c r="O206" s="30">
        <f t="shared" si="21"/>
        <v>1304276.825</v>
      </c>
      <c r="P206" s="30">
        <f t="shared" si="21"/>
        <v>600846</v>
      </c>
      <c r="Q206" s="30">
        <f t="shared" si="21"/>
        <v>36721078.914999999</v>
      </c>
      <c r="R206" s="30">
        <f t="shared" si="21"/>
        <v>300423</v>
      </c>
      <c r="S206" s="30">
        <f t="shared" si="21"/>
        <v>705014.5</v>
      </c>
      <c r="T206" s="30">
        <f t="shared" si="21"/>
        <v>320000</v>
      </c>
      <c r="U206" s="30"/>
      <c r="V206" s="30">
        <f t="shared" ref="V206" si="22">SUM(V6:V205)</f>
        <v>1681885</v>
      </c>
      <c r="W206" s="30">
        <f t="shared" ref="W206" si="23">SUM(W6:W205)</f>
        <v>1681885</v>
      </c>
      <c r="X206" s="30">
        <f t="shared" ref="X206" si="24">SUM(X6:X205)</f>
        <v>32243402.5</v>
      </c>
    </row>
  </sheetData>
  <mergeCells count="16">
    <mergeCell ref="U4:U5"/>
    <mergeCell ref="V4:V5"/>
    <mergeCell ref="X4:X5"/>
    <mergeCell ref="W4:W5"/>
    <mergeCell ref="A4:A5"/>
    <mergeCell ref="K4:K5"/>
    <mergeCell ref="C4:C5"/>
    <mergeCell ref="B4:B5"/>
    <mergeCell ref="G4:G5"/>
    <mergeCell ref="H4:H5"/>
    <mergeCell ref="I4:I5"/>
    <mergeCell ref="J4:J5"/>
    <mergeCell ref="F4:F5"/>
    <mergeCell ref="D4:D5"/>
    <mergeCell ref="E4:E5"/>
    <mergeCell ref="Q4:Q5"/>
  </mergeCells>
  <phoneticPr fontId="8" type="noConversion"/>
  <conditionalFormatting sqref="D6:E205">
    <cfRule type="expression" dxfId="12" priority="1">
      <formula>$AA6&lt;0</formula>
    </cfRule>
  </conditionalFormatting>
  <dataValidations count="9">
    <dataValidation allowBlank="1" showInputMessage="1" showErrorMessage="1" promptTitle="Premi Kesehatan" prompt="DIBAYAR karyawan_x000a_MENGURANGI Take Home Pay" sqref="T4:T5" xr:uid="{00000000-0002-0000-0200-000000000000}"/>
    <dataValidation allowBlank="1" showInputMessage="1" showErrorMessage="1" promptTitle="Premi JHT" prompt="DITANGGUNG PERUSAHAAN._x000a_TIDAK dihitung sebagai penambah Penghasilan Bruto._x000a_TIDAK menambah Take Home Pay." sqref="O4:O5" xr:uid="{00000000-0002-0000-0200-000001000000}"/>
    <dataValidation allowBlank="1" showInputMessage="1" showErrorMessage="1" promptTitle="Premi JKK" prompt="DITANGGUNG PERUSAHAAN._x000a_DIHITUNG sebagai penambah Penghasilan Bruto._x000a_TIDAK menambah Take Home Pay" sqref="L4:L5" xr:uid="{00000000-0002-0000-02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200-000003000000}"/>
    <dataValidation allowBlank="1" showInputMessage="1" showErrorMessage="1" promptTitle="Premi JKM" prompt="DITANGGUNG PERUSAHAAN._x000a_DIHITUNG sebagai penambah Penghasilan Bruto._x000a_TIDAK menambah Take Home Pay" sqref="M4:M5" xr:uid="{00000000-0002-0000-0200-000004000000}"/>
    <dataValidation allowBlank="1" showInputMessage="1" showErrorMessage="1" promptTitle="Premi JP" prompt="DIBAYAR karyawan_x000a_MENGURANGI Take Home Pay" sqref="R4:R5" xr:uid="{00000000-0002-0000-0200-000005000000}"/>
    <dataValidation allowBlank="1" showInputMessage="1" showErrorMessage="1" promptTitle="Premi JHT" prompt="DIBAYAR karyawan_x000a_MENGURANGI Take Home Pay" sqref="S4:S5" xr:uid="{00000000-0002-0000-0200-000006000000}"/>
    <dataValidation allowBlank="1" showInputMessage="1" showErrorMessage="1" promptTitle="Premi JP" prompt="DITANGGUNG PERUSAHAAN._x000a_TIDAK dihitung sebagai penambah Penghasilan Bruto._x000a_TIDAK menambah Take Home Pay." sqref="P4:P5" xr:uid="{00000000-0002-0000-0200-000007000000}"/>
    <dataValidation allowBlank="1" showErrorMessage="1" promptTitle="Premi JP" prompt="DITANGGUNG PERUSAHAAN._x000a_TIDAK dihitung sebagai penambah Penghasilan Bruto._x000a_TIDAK menambah Take Home Pay." sqref="Q4:Q5" xr:uid="{00000000-0002-0000-0200-000008000000}"/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X206"/>
  <sheetViews>
    <sheetView topLeftCell="B170" zoomScaleNormal="100" workbookViewId="0">
      <selection activeCell="W8" sqref="W8:W205"/>
    </sheetView>
  </sheetViews>
  <sheetFormatPr defaultRowHeight="15" x14ac:dyDescent="0.25"/>
  <cols>
    <col min="2" max="2" width="8.42578125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6" customWidth="1"/>
    <col min="10" max="10" width="6.5703125" customWidth="1"/>
    <col min="11" max="11" width="7.85546875" customWidth="1"/>
    <col min="12" max="12" width="10.7109375" customWidth="1"/>
    <col min="13" max="13" width="10.5703125" bestFit="1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TEXT(DATE(PeriodeTahun,2,1),"mmmm")</f>
        <v>Februari</v>
      </c>
      <c r="C2" s="40">
        <f>PeriodeTahun</f>
        <v>2024</v>
      </c>
      <c r="F2" s="40"/>
    </row>
    <row r="4" spans="1:24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 t="str">
        <f>IF(Master!F8&lt;&gt;"",IF(Master!F8&lt;=EOMONTH( DATEVALUE("1 " &amp; $B$2 &amp; " " &amp; $C$2),0),Master!F8,""),"")</f>
        <v/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1106915</v>
      </c>
      <c r="X8" s="1">
        <f t="shared" si="4"/>
        <v>13618372.5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84601.739999999991</v>
      </c>
      <c r="M206" s="30">
        <f t="shared" si="19"/>
        <v>105752.175</v>
      </c>
      <c r="N206" s="30">
        <f t="shared" si="19"/>
        <v>1280000</v>
      </c>
      <c r="O206" s="30">
        <f t="shared" si="19"/>
        <v>1304276.825</v>
      </c>
      <c r="P206" s="30">
        <f t="shared" si="19"/>
        <v>600846</v>
      </c>
      <c r="Q206" s="30">
        <f t="shared" si="19"/>
        <v>36721078.914999999</v>
      </c>
      <c r="R206" s="30">
        <f t="shared" si="19"/>
        <v>300423</v>
      </c>
      <c r="S206" s="30">
        <f t="shared" si="19"/>
        <v>705014.5</v>
      </c>
      <c r="T206" s="30">
        <f t="shared" si="19"/>
        <v>320000</v>
      </c>
      <c r="U206" s="30"/>
      <c r="V206" s="30">
        <f t="shared" ref="V206:X206" si="20">SUM(V6:V205)</f>
        <v>1681885</v>
      </c>
      <c r="W206" s="30">
        <f t="shared" si="20"/>
        <v>1681885</v>
      </c>
      <c r="X206" s="30">
        <f t="shared" si="20"/>
        <v>32243402.5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11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300-000000000000}"/>
    <dataValidation allowBlank="1" showInputMessage="1" showErrorMessage="1" promptTitle="Premi JP" prompt="DIBAYAR karyawan_x000a_MENGURANGI Take Home Pay" sqref="R4:R5" xr:uid="{00000000-0002-0000-03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3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3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3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300-000005000000}"/>
    <dataValidation allowBlank="1" showInputMessage="1" showErrorMessage="1" promptTitle="Premi Kesehatan" prompt="DIBAYAR karyawan_x000a_MENGURANGI Take Home Pay" sqref="T4:T5" xr:uid="{00000000-0002-0000-03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300-000007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13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85546875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TEXT(DATE(PeriodeTahun,3,1),"mmmm")</f>
        <v>Maret</v>
      </c>
      <c r="C2" s="40">
        <f>PeriodeTahun</f>
        <v>2024</v>
      </c>
      <c r="F2" s="40"/>
    </row>
    <row r="4" spans="1:24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 t="str">
        <f>IF(Master!F8&lt;&gt;"",IF(Master!F8&lt;=EOMONTH( DATEVALUE("1 " &amp; $B$2 &amp; " " &amp; $C$2),0),Master!F8,""),"")</f>
        <v/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1106915</v>
      </c>
      <c r="X8" s="1">
        <f t="shared" si="4"/>
        <v>13618372.5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84601.739999999991</v>
      </c>
      <c r="M206" s="30">
        <f t="shared" si="19"/>
        <v>105752.175</v>
      </c>
      <c r="N206" s="30">
        <f t="shared" si="19"/>
        <v>1280000</v>
      </c>
      <c r="O206" s="30">
        <f t="shared" si="19"/>
        <v>1304276.825</v>
      </c>
      <c r="P206" s="30">
        <f t="shared" si="19"/>
        <v>600846</v>
      </c>
      <c r="Q206" s="30">
        <f t="shared" si="19"/>
        <v>36721078.914999999</v>
      </c>
      <c r="R206" s="30">
        <f t="shared" si="19"/>
        <v>300423</v>
      </c>
      <c r="S206" s="30">
        <f t="shared" si="19"/>
        <v>705014.5</v>
      </c>
      <c r="T206" s="30">
        <f t="shared" si="19"/>
        <v>320000</v>
      </c>
      <c r="U206" s="30"/>
      <c r="V206" s="30">
        <f t="shared" ref="V206:X206" si="20">SUM(V6:V205)</f>
        <v>1681885</v>
      </c>
      <c r="W206" s="30">
        <f t="shared" si="20"/>
        <v>1681885</v>
      </c>
      <c r="X206" s="30">
        <f t="shared" si="20"/>
        <v>32243402.5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10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400-000000000000}"/>
    <dataValidation allowBlank="1" showInputMessage="1" showErrorMessage="1" promptTitle="Premi JP" prompt="DIBAYAR karyawan_x000a_MENGURANGI Take Home Pay" sqref="R4:R5" xr:uid="{00000000-0002-0000-04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4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4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4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400-000005000000}"/>
    <dataValidation allowBlank="1" showInputMessage="1" showErrorMessage="1" promptTitle="Premi Kesehatan" prompt="DIBAYAR karyawan_x000a_MENGURANGI Take Home Pay" sqref="T4:T5" xr:uid="{00000000-0002-0000-04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400-000007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TEXT(DATE(PeriodeTahun,4,1),"mmmm")</f>
        <v>April</v>
      </c>
      <c r="C2" s="40">
        <f>PeriodeTahun</f>
        <v>2024</v>
      </c>
      <c r="F2" s="40"/>
    </row>
    <row r="4" spans="1:24" s="5" customFormat="1" ht="15" customHeigh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6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6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6"/>
      <c r="V5" s="123"/>
      <c r="W5" s="126"/>
      <c r="X5" s="130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 t="str">
        <f>IF(Master!F8&lt;&gt;"",IF(Master!F8&lt;=EOMONTH( DATEVALUE("1 " &amp; $B$2 &amp; " " &amp; $C$2),0),Master!F8,""),"")</f>
        <v/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1106915</v>
      </c>
      <c r="X8" s="1">
        <f t="shared" si="4"/>
        <v>13618372.5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84601.739999999991</v>
      </c>
      <c r="M206" s="30">
        <f t="shared" si="19"/>
        <v>105752.175</v>
      </c>
      <c r="N206" s="30">
        <f t="shared" si="19"/>
        <v>1280000</v>
      </c>
      <c r="O206" s="30">
        <f t="shared" si="19"/>
        <v>1304276.825</v>
      </c>
      <c r="P206" s="30">
        <f t="shared" si="19"/>
        <v>600846</v>
      </c>
      <c r="Q206" s="30">
        <f t="shared" si="19"/>
        <v>36721078.914999999</v>
      </c>
      <c r="R206" s="30">
        <f t="shared" si="19"/>
        <v>300423</v>
      </c>
      <c r="S206" s="30">
        <f t="shared" si="19"/>
        <v>705014.5</v>
      </c>
      <c r="T206" s="30">
        <f t="shared" si="19"/>
        <v>320000</v>
      </c>
      <c r="U206" s="30"/>
      <c r="V206" s="30">
        <f t="shared" ref="V206:X206" si="20">SUM(V6:V205)</f>
        <v>1681885</v>
      </c>
      <c r="W206" s="30">
        <f t="shared" si="20"/>
        <v>1681885</v>
      </c>
      <c r="X206" s="30">
        <f t="shared" si="20"/>
        <v>32243402.5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9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500-000000000000}"/>
    <dataValidation allowBlank="1" showInputMessage="1" showErrorMessage="1" promptTitle="Premi JP" prompt="DIBAYAR karyawan_x000a_MENGURANGI Take Home Pay" sqref="R4:R5" xr:uid="{00000000-0002-0000-05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5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5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5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500-000005000000}"/>
    <dataValidation allowBlank="1" showInputMessage="1" showErrorMessage="1" promptTitle="Premi Kesehatan" prompt="DIBAYAR karyawan_x000a_MENGURANGI Take Home Pay" sqref="T4:T5" xr:uid="{00000000-0002-0000-05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500-000007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425781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TEXT(DATE(PeriodeTahun,5,1),"mmmm")</f>
        <v>Mei</v>
      </c>
      <c r="C2" s="40">
        <f>PeriodeTahun</f>
        <v>2024</v>
      </c>
      <c r="F2" s="40"/>
    </row>
    <row r="4" spans="1:24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-3400760</v>
      </c>
      <c r="X8" s="1">
        <f t="shared" si="4"/>
        <v>18126047.5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84601.739999999991</v>
      </c>
      <c r="M206" s="30">
        <f t="shared" si="19"/>
        <v>105752.175</v>
      </c>
      <c r="N206" s="30">
        <f t="shared" si="19"/>
        <v>1280000</v>
      </c>
      <c r="O206" s="30">
        <f t="shared" si="19"/>
        <v>1304276.825</v>
      </c>
      <c r="P206" s="30">
        <f t="shared" si="19"/>
        <v>600846</v>
      </c>
      <c r="Q206" s="30">
        <f t="shared" si="19"/>
        <v>36721078.914999999</v>
      </c>
      <c r="R206" s="30">
        <f t="shared" si="19"/>
        <v>300423</v>
      </c>
      <c r="S206" s="30">
        <f t="shared" si="19"/>
        <v>705014.5</v>
      </c>
      <c r="T206" s="30">
        <f t="shared" si="19"/>
        <v>320000</v>
      </c>
      <c r="U206" s="30"/>
      <c r="V206" s="30">
        <f t="shared" ref="V206:X206" si="20">SUM(V6:V205)</f>
        <v>1681885</v>
      </c>
      <c r="W206" s="30">
        <f t="shared" si="20"/>
        <v>-2825790</v>
      </c>
      <c r="X206" s="30">
        <f t="shared" si="20"/>
        <v>36751077.5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8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600-000000000000}"/>
    <dataValidation allowBlank="1" showInputMessage="1" showErrorMessage="1" promptTitle="Premi JP" prompt="DIBAYAR karyawan_x000a_MENGURANGI Take Home Pay" sqref="R4:R5" xr:uid="{00000000-0002-0000-06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6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6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6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600-000005000000}"/>
    <dataValidation allowBlank="1" showInputMessage="1" showErrorMessage="1" promptTitle="Premi Kesehatan" prompt="DIBAYAR karyawan_x000a_MENGURANGI Take Home Pay" sqref="T4:T5" xr:uid="{00000000-0002-0000-06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600-000007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TEXT(DATE(PeriodeTahun,6,1),"mmmm")</f>
        <v>Juni</v>
      </c>
      <c r="C2" s="40">
        <f>PeriodeTahun</f>
        <v>2024</v>
      </c>
      <c r="F2" s="40"/>
    </row>
    <row r="4" spans="1:24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7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700-000000000000}"/>
    <dataValidation allowBlank="1" showInputMessage="1" showErrorMessage="1" promptTitle="Premi JP" prompt="DIBAYAR karyawan_x000a_MENGURANGI Take Home Pay" sqref="R4:R5" xr:uid="{00000000-0002-0000-07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7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7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7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700-000005000000}"/>
    <dataValidation allowBlank="1" showInputMessage="1" showErrorMessage="1" promptTitle="Premi Kesehatan" prompt="DIBAYAR karyawan_x000a_MENGURANGI Take Home Pay" sqref="T4:T5" xr:uid="{00000000-0002-0000-07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700-000007000000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TEXT(DATE(PeriodeTahun,7,1),"mmmm")</f>
        <v>Juli</v>
      </c>
      <c r="C2" s="40">
        <f>PeriodeTahun</f>
        <v>2024</v>
      </c>
      <c r="F2" s="40"/>
    </row>
    <row r="4" spans="1:24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6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800-000000000000}"/>
    <dataValidation allowBlank="1" showInputMessage="1" showErrorMessage="1" promptTitle="Premi JP" prompt="DIBAYAR karyawan_x000a_MENGURANGI Take Home Pay" sqref="R4:R5" xr:uid="{00000000-0002-0000-08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8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8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8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800-000005000000}"/>
    <dataValidation allowBlank="1" showInputMessage="1" showErrorMessage="1" promptTitle="Premi Kesehatan" prompt="DIBAYAR karyawan_x000a_MENGURANGI Take Home Pay" sqref="T4:T5" xr:uid="{00000000-0002-0000-08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800-00000700000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TEXT(DATE(PeriodeTahun,8,1),"mmmm")</f>
        <v>Agustus</v>
      </c>
      <c r="C2" s="40">
        <f>PeriodeTahun</f>
        <v>2024</v>
      </c>
      <c r="F2" s="40"/>
    </row>
    <row r="4" spans="1:24" s="5" customFormat="1" ht="15" customHeigh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6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6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6"/>
      <c r="V5" s="123"/>
      <c r="W5" s="126"/>
      <c r="X5" s="130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5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900-000000000000}"/>
    <dataValidation allowBlank="1" showInputMessage="1" showErrorMessage="1" promptTitle="Premi JP" prompt="DIBAYAR karyawan_x000a_MENGURANGI Take Home Pay" sqref="R4:R5" xr:uid="{00000000-0002-0000-09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9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9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9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900-000005000000}"/>
    <dataValidation allowBlank="1" showInputMessage="1" showErrorMessage="1" promptTitle="Premi Kesehatan" prompt="DIBAYAR karyawan_x000a_MENGURANGI Take Home Pay" sqref="T4:T5" xr:uid="{00000000-0002-0000-09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900-00000700000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10.85546875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TEXT(DATE(PeriodeTahun,9,1),"mmmm")</f>
        <v>September</v>
      </c>
      <c r="C2" s="40">
        <f>PeriodeTahun</f>
        <v>2024</v>
      </c>
      <c r="F2" s="40"/>
    </row>
    <row r="4" spans="1:24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4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A00-000000000000}"/>
    <dataValidation allowBlank="1" showInputMessage="1" showErrorMessage="1" promptTitle="Premi JP" prompt="DIBAYAR karyawan_x000a_MENGURANGI Take Home Pay" sqref="R4:R5" xr:uid="{00000000-0002-0000-0A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A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A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A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A00-000005000000}"/>
    <dataValidation allowBlank="1" showInputMessage="1" showErrorMessage="1" promptTitle="Premi Kesehatan" prompt="DIBAYAR karyawan_x000a_MENGURANGI Take Home Pay" sqref="T4:T5" xr:uid="{00000000-0002-0000-0A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A00-000007000000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X206"/>
  <sheetViews>
    <sheetView zoomScale="85" zoomScaleNormal="85" workbookViewId="0">
      <selection activeCell="W6" sqref="W6:W205"/>
    </sheetView>
  </sheetViews>
  <sheetFormatPr defaultRowHeight="15" x14ac:dyDescent="0.25"/>
  <cols>
    <col min="2" max="2" width="8.28515625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TEXT(DATE(PeriodeTahun,10,1),"mmmm")</f>
        <v>Oktober</v>
      </c>
      <c r="C2" s="40">
        <f>PeriodeTahun</f>
        <v>2024</v>
      </c>
      <c r="F2" s="40"/>
    </row>
    <row r="4" spans="1:24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3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B00-000000000000}"/>
    <dataValidation allowBlank="1" showInputMessage="1" showErrorMessage="1" promptTitle="Premi JP" prompt="DIBAYAR karyawan_x000a_MENGURANGI Take Home Pay" sqref="R4:R5" xr:uid="{00000000-0002-0000-0B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B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B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B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B00-000005000000}"/>
    <dataValidation allowBlank="1" showInputMessage="1" showErrorMessage="1" promptTitle="Premi Kesehatan" prompt="DIBAYAR karyawan_x000a_MENGURANGI Take Home Pay" sqref="T4:T5" xr:uid="{00000000-0002-0000-0B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B00-000007000000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X206"/>
  <sheetViews>
    <sheetView zoomScale="85" zoomScaleNormal="85" workbookViewId="0">
      <selection activeCell="W6" sqref="W6:W205"/>
    </sheetView>
  </sheetViews>
  <sheetFormatPr defaultRowHeight="15" x14ac:dyDescent="0.25"/>
  <cols>
    <col min="2" max="2" width="10.42578125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2.42578125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TEXT(DATE(PeriodeTahun,11,1),"mmmm")</f>
        <v>November</v>
      </c>
      <c r="C2" s="40">
        <f>PeriodeTahun</f>
        <v>2024</v>
      </c>
      <c r="F2" s="40"/>
    </row>
    <row r="4" spans="1:24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2" t="s">
        <v>31</v>
      </c>
      <c r="V4" s="124" t="s">
        <v>32</v>
      </c>
      <c r="W4" s="122" t="s">
        <v>63</v>
      </c>
      <c r="X4" s="125" t="s">
        <v>33</v>
      </c>
    </row>
    <row r="5" spans="1:24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3"/>
      <c r="W5" s="126"/>
      <c r="X5" s="125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2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C00-000000000000}"/>
    <dataValidation allowBlank="1" showInputMessage="1" showErrorMessage="1" promptTitle="Premi JP" prompt="DIBAYAR karyawan_x000a_MENGURANGI Take Home Pay" sqref="R4:R5" xr:uid="{00000000-0002-0000-0C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C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C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C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C00-000005000000}"/>
    <dataValidation allowBlank="1" showInputMessage="1" showErrorMessage="1" promptTitle="Premi Kesehatan" prompt="DIBAYAR karyawan_x000a_MENGURANGI Take Home Pay" sqref="T4:T5" xr:uid="{00000000-0002-0000-0C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C00-000007000000}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W206"/>
  <sheetViews>
    <sheetView tabSelected="1" topLeftCell="A40" zoomScale="85" zoomScaleNormal="85" workbookViewId="0">
      <selection activeCell="V81" sqref="V81"/>
    </sheetView>
  </sheetViews>
  <sheetFormatPr defaultRowHeight="15" x14ac:dyDescent="0.25"/>
  <cols>
    <col min="1" max="1" width="9.140625" customWidth="1"/>
    <col min="2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11.42578125" bestFit="1" customWidth="1"/>
    <col min="22" max="22" width="14.5703125" bestFit="1" customWidth="1"/>
    <col min="23" max="23" width="14.85546875" customWidth="1"/>
  </cols>
  <sheetData>
    <row r="1" spans="1:23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</row>
    <row r="2" spans="1:23" x14ac:dyDescent="0.25">
      <c r="A2" s="39" t="s">
        <v>75</v>
      </c>
      <c r="B2" s="39" t="str">
        <f>TEXT(DATE(PeriodeTahun,12,1),"mmmm")</f>
        <v>Desember</v>
      </c>
      <c r="C2" s="40">
        <f>PeriodeTahun</f>
        <v>2024</v>
      </c>
      <c r="F2" s="40"/>
    </row>
    <row r="4" spans="1:23" s="5" customFormat="1" x14ac:dyDescent="0.25">
      <c r="A4" s="124" t="s">
        <v>93</v>
      </c>
      <c r="B4" s="124" t="s">
        <v>34</v>
      </c>
      <c r="C4" s="124" t="s">
        <v>6</v>
      </c>
      <c r="D4" s="127" t="s">
        <v>87</v>
      </c>
      <c r="E4" s="128" t="s">
        <v>106</v>
      </c>
      <c r="F4" s="124" t="s">
        <v>103</v>
      </c>
      <c r="G4" s="124" t="s">
        <v>20</v>
      </c>
      <c r="H4" s="124" t="s">
        <v>21</v>
      </c>
      <c r="I4" s="124" t="s">
        <v>22</v>
      </c>
      <c r="J4" s="124" t="s">
        <v>23</v>
      </c>
      <c r="K4" s="122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2" t="s">
        <v>30</v>
      </c>
      <c r="R4" s="4" t="s">
        <v>28</v>
      </c>
      <c r="S4" s="4" t="s">
        <v>29</v>
      </c>
      <c r="T4" s="4" t="s">
        <v>27</v>
      </c>
      <c r="U4" s="124" t="s">
        <v>32</v>
      </c>
      <c r="V4" s="122" t="s">
        <v>63</v>
      </c>
      <c r="W4" s="125" t="s">
        <v>33</v>
      </c>
    </row>
    <row r="5" spans="1:23" s="5" customFormat="1" x14ac:dyDescent="0.25">
      <c r="A5" s="123"/>
      <c r="B5" s="123"/>
      <c r="C5" s="123"/>
      <c r="D5" s="127"/>
      <c r="E5" s="129"/>
      <c r="F5" s="123" t="s">
        <v>103</v>
      </c>
      <c r="G5" s="123"/>
      <c r="H5" s="123"/>
      <c r="I5" s="123"/>
      <c r="J5" s="123"/>
      <c r="K5" s="123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3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3"/>
      <c r="V5" s="126"/>
      <c r="W5" s="125"/>
    </row>
    <row r="6" spans="1:23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>L$5*$G6</f>
        <v>23999.999999999996</v>
      </c>
      <c r="M6" s="79">
        <f>M$5*$G6</f>
        <v>30000</v>
      </c>
      <c r="N6" s="79">
        <f>IF(G6="",0,N$5*MIN($G6,Referensi!$C$25))</f>
        <v>400000</v>
      </c>
      <c r="O6" s="79">
        <f t="shared" ref="O6:O11" si="0">G6*$O$5</f>
        <v>370000</v>
      </c>
      <c r="P6" s="79">
        <f>IF(G6="",0,P$5*MIN($G6,Referensi!$C$26))</f>
        <v>200000</v>
      </c>
      <c r="Q6" s="1">
        <f t="shared" ref="Q6:Q11" si="1">SUM(G6:N6)</f>
        <v>10454000</v>
      </c>
      <c r="R6" s="1">
        <f>IF(G6="",0,R$5*MIN($G6,Referensi!$C$26))</f>
        <v>100000</v>
      </c>
      <c r="S6" s="1">
        <f t="shared" ref="S6:S69" si="2">S$5*$G6</f>
        <v>200000</v>
      </c>
      <c r="T6" s="1">
        <f>IF(G6="",0,T$5*MIN($G6,Referensi!$C$25))</f>
        <v>100000</v>
      </c>
      <c r="U6" s="1">
        <f>IF(G6="",0,'PPH21 Annual'!AJ6)</f>
        <v>402350</v>
      </c>
      <c r="V6" s="1">
        <f>U6</f>
        <v>402350</v>
      </c>
      <c r="W6" s="1">
        <f t="shared" ref="W6:W37" si="3">SUM(G6:K6)-SUM(R6:T6)-V6</f>
        <v>9197650</v>
      </c>
    </row>
    <row r="7" spans="1:23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ref="L7:M22" si="4">L$5*$G7</f>
        <v>23999.999999999996</v>
      </c>
      <c r="M7" s="79">
        <f>M$5*$G7</f>
        <v>30000</v>
      </c>
      <c r="N7" s="79">
        <f>IF(G7="",0,N$5*MIN($G7,Referensi!$C$25))</f>
        <v>400000</v>
      </c>
      <c r="O7" s="79">
        <f t="shared" si="0"/>
        <v>370000</v>
      </c>
      <c r="P7" s="79">
        <f>IF(G7="",0,P$5*MIN($G7,Referensi!$C$26))</f>
        <v>200000</v>
      </c>
      <c r="Q7" s="1">
        <f t="shared" si="1"/>
        <v>10454000</v>
      </c>
      <c r="R7" s="1">
        <f>IF(G7="",0,R$5*MIN($G7,Referensi!$C$26))</f>
        <v>100000</v>
      </c>
      <c r="S7" s="1">
        <f t="shared" si="2"/>
        <v>200000</v>
      </c>
      <c r="T7" s="1">
        <f>IF(G7="",0,T$5*MIN($G7,Referensi!$C$25))</f>
        <v>100000</v>
      </c>
      <c r="U7" s="1">
        <f>IF(G7="",0,'PPH21 Annual'!AJ7)</f>
        <v>482820</v>
      </c>
      <c r="V7" s="1">
        <f>U7</f>
        <v>482820</v>
      </c>
      <c r="W7" s="1">
        <f t="shared" si="3"/>
        <v>9117180</v>
      </c>
    </row>
    <row r="8" spans="1:23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4"/>
        <v>0</v>
      </c>
      <c r="M8" s="79">
        <f>M$5*$G8</f>
        <v>0</v>
      </c>
      <c r="N8" s="79">
        <f>IF(G8="",0,N$5*MIN($G8,Referensi!$C$25))</f>
        <v>0</v>
      </c>
      <c r="O8" s="79">
        <f t="shared" si="0"/>
        <v>0</v>
      </c>
      <c r="P8" s="79">
        <f>IF(G8="",0,P$5*MIN($G8,Referensi!$C$26))</f>
        <v>0</v>
      </c>
      <c r="Q8" s="1">
        <f t="shared" si="1"/>
        <v>0</v>
      </c>
      <c r="R8" s="1">
        <f>IF(G8="",0,R$5*MIN($G8,Referensi!$C$26))</f>
        <v>0</v>
      </c>
      <c r="S8" s="1">
        <f t="shared" si="2"/>
        <v>0</v>
      </c>
      <c r="T8" s="1">
        <f>IF(G8="",0,T$5*MIN($G8,Referensi!$C$25))</f>
        <v>0</v>
      </c>
      <c r="U8" s="1">
        <f>IF(G8="",0,'PPH21 Annual'!AJ8)</f>
        <v>0</v>
      </c>
      <c r="V8" s="1">
        <f t="shared" ref="V8:V11" si="5">U8</f>
        <v>0</v>
      </c>
      <c r="W8" s="1">
        <f t="shared" si="3"/>
        <v>0</v>
      </c>
    </row>
    <row r="9" spans="1:23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4"/>
        <v>20939.999999999996</v>
      </c>
      <c r="M9" s="79">
        <f>M$5*$G9</f>
        <v>26175</v>
      </c>
      <c r="N9" s="79">
        <f>IF(G9="",0,N$5*MIN($G9,Referensi!$C$25))</f>
        <v>349000</v>
      </c>
      <c r="O9" s="79">
        <f t="shared" si="0"/>
        <v>322825</v>
      </c>
      <c r="P9" s="79">
        <f>IF(G9="",0,P$5*MIN($G9,Referensi!$C$26))</f>
        <v>174500</v>
      </c>
      <c r="Q9" s="1">
        <f t="shared" si="1"/>
        <v>9121115</v>
      </c>
      <c r="R9" s="1">
        <f>IF(G9="",0,R$5*MIN($G9,Referensi!$C$26))</f>
        <v>87250</v>
      </c>
      <c r="S9" s="1">
        <f t="shared" si="2"/>
        <v>174500</v>
      </c>
      <c r="T9" s="1">
        <f>IF(G9="",0,T$5*MIN($G9,Referensi!$C$25))</f>
        <v>87250</v>
      </c>
      <c r="U9" s="1">
        <f>IF(G9="",0,'PPH21 Annual'!AJ9)</f>
        <v>-547266</v>
      </c>
      <c r="V9" s="1">
        <f t="shared" si="5"/>
        <v>-547266</v>
      </c>
      <c r="W9" s="1">
        <f t="shared" si="3"/>
        <v>8923266</v>
      </c>
    </row>
    <row r="10" spans="1:23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4"/>
        <v>0</v>
      </c>
      <c r="M10" s="79">
        <f>M$5*$G10</f>
        <v>0</v>
      </c>
      <c r="N10" s="79">
        <f>IF(G10="",0,N$5*MIN($G10,Referensi!$C$25))</f>
        <v>0</v>
      </c>
      <c r="O10" s="79">
        <f t="shared" si="0"/>
        <v>0</v>
      </c>
      <c r="P10" s="79">
        <f>IF(G10="",0,P$5*MIN($G10,Referensi!$C$26))</f>
        <v>0</v>
      </c>
      <c r="Q10" s="1">
        <f t="shared" si="1"/>
        <v>0</v>
      </c>
      <c r="R10" s="1">
        <f>IF(G10="",0,R$5*MIN($G10,Referensi!$C$26))</f>
        <v>0</v>
      </c>
      <c r="S10" s="1">
        <f t="shared" si="2"/>
        <v>0</v>
      </c>
      <c r="T10" s="1">
        <f>IF(G10="",0,T$5*MIN($G10,Referensi!$C$25))</f>
        <v>0</v>
      </c>
      <c r="U10" s="1">
        <f>IF(G10="",0,'PPH21 Annual'!AJ10)</f>
        <v>0</v>
      </c>
      <c r="V10" s="1">
        <f t="shared" si="5"/>
        <v>0</v>
      </c>
      <c r="W10" s="1">
        <f t="shared" si="3"/>
        <v>0</v>
      </c>
    </row>
    <row r="11" spans="1:23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4"/>
        <v>0</v>
      </c>
      <c r="M11" s="79">
        <f>M$5*$G11</f>
        <v>0</v>
      </c>
      <c r="N11" s="79">
        <f>IF(G11="",0,N$5*MIN($G11,Referensi!$C$25))</f>
        <v>0</v>
      </c>
      <c r="O11" s="79">
        <f t="shared" si="0"/>
        <v>0</v>
      </c>
      <c r="P11" s="79">
        <f>IF(G11="",0,P$5*MIN($G11,Referensi!$C$26))</f>
        <v>0</v>
      </c>
      <c r="Q11" s="1">
        <f t="shared" si="1"/>
        <v>0</v>
      </c>
      <c r="R11" s="1">
        <f>IF(G11="",0,R$5*MIN($G11,Referensi!$C$26))</f>
        <v>0</v>
      </c>
      <c r="S11" s="1">
        <f t="shared" si="2"/>
        <v>0</v>
      </c>
      <c r="T11" s="1">
        <f>IF(G11="",0,T$5*MIN($G11,Referensi!$C$25))</f>
        <v>0</v>
      </c>
      <c r="U11" s="1">
        <f>IF(G11="",0,'PPH21 Annual'!AJ11)</f>
        <v>0</v>
      </c>
      <c r="V11" s="1">
        <f t="shared" si="5"/>
        <v>0</v>
      </c>
      <c r="W11" s="1">
        <f t="shared" si="3"/>
        <v>0</v>
      </c>
    </row>
    <row r="12" spans="1:23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4"/>
        <v>0</v>
      </c>
      <c r="M12" s="79">
        <f t="shared" si="4"/>
        <v>0</v>
      </c>
      <c r="N12" s="79">
        <f>IF(G12="",0,N$5*MIN($G12,Referensi!$C$25))</f>
        <v>0</v>
      </c>
      <c r="O12" s="79">
        <f t="shared" ref="O12:O75" si="6">G12*$O$5</f>
        <v>0</v>
      </c>
      <c r="P12" s="79">
        <f>IF(G12="",0,P$5*MIN($G12,Referensi!$C$26))</f>
        <v>0</v>
      </c>
      <c r="Q12" s="1">
        <f t="shared" ref="Q12:Q75" si="7">SUM(G12:N12)</f>
        <v>0</v>
      </c>
      <c r="R12" s="1">
        <f>IF(G12="",0,R$5*MIN($G12,Referensi!$C$26))</f>
        <v>0</v>
      </c>
      <c r="S12" s="1">
        <f t="shared" si="2"/>
        <v>0</v>
      </c>
      <c r="T12" s="1">
        <f>IF(G12="",0,T$5*MIN($G12,Referensi!$C$25))</f>
        <v>0</v>
      </c>
      <c r="U12" s="1">
        <f>IF(G12="",0,'PPH21 Annual'!AJ12)</f>
        <v>0</v>
      </c>
      <c r="V12" s="1">
        <f t="shared" ref="V12:V75" si="8">U12</f>
        <v>0</v>
      </c>
      <c r="W12" s="1">
        <f t="shared" si="3"/>
        <v>0</v>
      </c>
    </row>
    <row r="13" spans="1:23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4"/>
        <v>0</v>
      </c>
      <c r="M13" s="79">
        <f t="shared" si="4"/>
        <v>0</v>
      </c>
      <c r="N13" s="79">
        <f>IF(G13="",0,N$5*MIN($G13,Referensi!$C$25))</f>
        <v>0</v>
      </c>
      <c r="O13" s="79">
        <f t="shared" si="6"/>
        <v>0</v>
      </c>
      <c r="P13" s="79">
        <f>IF(G13="",0,P$5*MIN($G13,Referensi!$C$26))</f>
        <v>0</v>
      </c>
      <c r="Q13" s="1">
        <f t="shared" si="7"/>
        <v>0</v>
      </c>
      <c r="R13" s="1">
        <f>IF(G13="",0,R$5*MIN($G13,Referensi!$C$26))</f>
        <v>0</v>
      </c>
      <c r="S13" s="1">
        <f t="shared" si="2"/>
        <v>0</v>
      </c>
      <c r="T13" s="1">
        <f>IF(G13="",0,T$5*MIN($G13,Referensi!$C$25))</f>
        <v>0</v>
      </c>
      <c r="U13" s="1">
        <f>IF(G13="",0,'PPH21 Annual'!AJ13)</f>
        <v>0</v>
      </c>
      <c r="V13" s="1">
        <f t="shared" si="8"/>
        <v>0</v>
      </c>
      <c r="W13" s="1">
        <f t="shared" si="3"/>
        <v>0</v>
      </c>
    </row>
    <row r="14" spans="1:23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4"/>
        <v>0</v>
      </c>
      <c r="M14" s="79">
        <f t="shared" si="4"/>
        <v>0</v>
      </c>
      <c r="N14" s="79">
        <f>IF(G14="",0,N$5*MIN($G14,Referensi!$C$25))</f>
        <v>0</v>
      </c>
      <c r="O14" s="79">
        <f t="shared" si="6"/>
        <v>0</v>
      </c>
      <c r="P14" s="79">
        <f>IF(G14="",0,P$5*MIN($G14,Referensi!$C$26))</f>
        <v>0</v>
      </c>
      <c r="Q14" s="1">
        <f t="shared" si="7"/>
        <v>0</v>
      </c>
      <c r="R14" s="1">
        <f>IF(G14="",0,R$5*MIN($G14,Referensi!$C$26))</f>
        <v>0</v>
      </c>
      <c r="S14" s="1">
        <f t="shared" si="2"/>
        <v>0</v>
      </c>
      <c r="T14" s="1">
        <f>IF(G14="",0,T$5*MIN($G14,Referensi!$C$25))</f>
        <v>0</v>
      </c>
      <c r="U14" s="1">
        <f>IF(G14="",0,'PPH21 Annual'!AJ14)</f>
        <v>0</v>
      </c>
      <c r="V14" s="1">
        <f t="shared" si="8"/>
        <v>0</v>
      </c>
      <c r="W14" s="1">
        <f t="shared" si="3"/>
        <v>0</v>
      </c>
    </row>
    <row r="15" spans="1:23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4"/>
        <v>0</v>
      </c>
      <c r="M15" s="79">
        <f t="shared" si="4"/>
        <v>0</v>
      </c>
      <c r="N15" s="79">
        <f>IF(G15="",0,N$5*MIN($G15,Referensi!$C$25))</f>
        <v>0</v>
      </c>
      <c r="O15" s="79">
        <f t="shared" si="6"/>
        <v>0</v>
      </c>
      <c r="P15" s="79">
        <f>IF(G15="",0,P$5*MIN($G15,Referensi!$C$26))</f>
        <v>0</v>
      </c>
      <c r="Q15" s="1">
        <f t="shared" si="7"/>
        <v>0</v>
      </c>
      <c r="R15" s="1">
        <f>IF(G15="",0,R$5*MIN($G15,Referensi!$C$26))</f>
        <v>0</v>
      </c>
      <c r="S15" s="1">
        <f t="shared" si="2"/>
        <v>0</v>
      </c>
      <c r="T15" s="1">
        <f>IF(G15="",0,T$5*MIN($G15,Referensi!$C$25))</f>
        <v>0</v>
      </c>
      <c r="U15" s="1">
        <f>IF(G15="",0,'PPH21 Annual'!AJ15)</f>
        <v>0</v>
      </c>
      <c r="V15" s="1">
        <f t="shared" si="8"/>
        <v>0</v>
      </c>
      <c r="W15" s="1">
        <f t="shared" si="3"/>
        <v>0</v>
      </c>
    </row>
    <row r="16" spans="1:23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4"/>
        <v>0</v>
      </c>
      <c r="M16" s="79">
        <f t="shared" si="4"/>
        <v>0</v>
      </c>
      <c r="N16" s="79">
        <f>IF(G16="",0,N$5*MIN($G16,Referensi!$C$25))</f>
        <v>0</v>
      </c>
      <c r="O16" s="79">
        <f t="shared" si="6"/>
        <v>0</v>
      </c>
      <c r="P16" s="79">
        <f>IF(G16="",0,P$5*MIN($G16,Referensi!$C$26))</f>
        <v>0</v>
      </c>
      <c r="Q16" s="1">
        <f t="shared" si="7"/>
        <v>0</v>
      </c>
      <c r="R16" s="1">
        <f>IF(G16="",0,R$5*MIN($G16,Referensi!$C$26))</f>
        <v>0</v>
      </c>
      <c r="S16" s="1">
        <f t="shared" si="2"/>
        <v>0</v>
      </c>
      <c r="T16" s="1">
        <f>IF(G16="",0,T$5*MIN($G16,Referensi!$C$25))</f>
        <v>0</v>
      </c>
      <c r="U16" s="1">
        <f>IF(G16="",0,'PPH21 Annual'!AJ16)</f>
        <v>0</v>
      </c>
      <c r="V16" s="1">
        <f t="shared" si="8"/>
        <v>0</v>
      </c>
      <c r="W16" s="1">
        <f t="shared" si="3"/>
        <v>0</v>
      </c>
    </row>
    <row r="17" spans="1:23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4"/>
        <v>0</v>
      </c>
      <c r="M17" s="79">
        <f t="shared" si="4"/>
        <v>0</v>
      </c>
      <c r="N17" s="79">
        <f>IF(G17="",0,N$5*MIN($G17,Referensi!$C$25))</f>
        <v>0</v>
      </c>
      <c r="O17" s="79">
        <f t="shared" si="6"/>
        <v>0</v>
      </c>
      <c r="P17" s="79">
        <f>IF(G17="",0,P$5*MIN($G17,Referensi!$C$26))</f>
        <v>0</v>
      </c>
      <c r="Q17" s="1">
        <f t="shared" si="7"/>
        <v>0</v>
      </c>
      <c r="R17" s="1">
        <f>IF(G17="",0,R$5*MIN($G17,Referensi!$C$26))</f>
        <v>0</v>
      </c>
      <c r="S17" s="1">
        <f t="shared" si="2"/>
        <v>0</v>
      </c>
      <c r="T17" s="1">
        <f>IF(G17="",0,T$5*MIN($G17,Referensi!$C$25))</f>
        <v>0</v>
      </c>
      <c r="U17" s="1">
        <f>IF(G17="",0,'PPH21 Annual'!AJ17)</f>
        <v>0</v>
      </c>
      <c r="V17" s="1">
        <f t="shared" si="8"/>
        <v>0</v>
      </c>
      <c r="W17" s="1">
        <f t="shared" si="3"/>
        <v>0</v>
      </c>
    </row>
    <row r="18" spans="1:23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4"/>
        <v>0</v>
      </c>
      <c r="M18" s="79">
        <f t="shared" si="4"/>
        <v>0</v>
      </c>
      <c r="N18" s="79">
        <f>IF(G18="",0,N$5*MIN($G18,Referensi!$C$25))</f>
        <v>0</v>
      </c>
      <c r="O18" s="79">
        <f t="shared" si="6"/>
        <v>0</v>
      </c>
      <c r="P18" s="79">
        <f>IF(G18="",0,P$5*MIN($G18,Referensi!$C$26))</f>
        <v>0</v>
      </c>
      <c r="Q18" s="1">
        <f t="shared" si="7"/>
        <v>0</v>
      </c>
      <c r="R18" s="1">
        <f>IF(G18="",0,R$5*MIN($G18,Referensi!$C$26))</f>
        <v>0</v>
      </c>
      <c r="S18" s="1">
        <f t="shared" si="2"/>
        <v>0</v>
      </c>
      <c r="T18" s="1">
        <f>IF(G18="",0,T$5*MIN($G18,Referensi!$C$25))</f>
        <v>0</v>
      </c>
      <c r="U18" s="1">
        <f>IF(G18="",0,'PPH21 Annual'!AJ18)</f>
        <v>0</v>
      </c>
      <c r="V18" s="1">
        <f t="shared" si="8"/>
        <v>0</v>
      </c>
      <c r="W18" s="1">
        <f t="shared" si="3"/>
        <v>0</v>
      </c>
    </row>
    <row r="19" spans="1:23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4"/>
        <v>0</v>
      </c>
      <c r="M19" s="79">
        <f t="shared" si="4"/>
        <v>0</v>
      </c>
      <c r="N19" s="79">
        <f>IF(G19="",0,N$5*MIN($G19,Referensi!$C$25))</f>
        <v>0</v>
      </c>
      <c r="O19" s="79">
        <f t="shared" si="6"/>
        <v>0</v>
      </c>
      <c r="P19" s="79">
        <f>IF(G19="",0,P$5*MIN($G19,Referensi!$C$26))</f>
        <v>0</v>
      </c>
      <c r="Q19" s="1">
        <f t="shared" si="7"/>
        <v>0</v>
      </c>
      <c r="R19" s="1">
        <f>IF(G19="",0,R$5*MIN($G19,Referensi!$C$26))</f>
        <v>0</v>
      </c>
      <c r="S19" s="1">
        <f t="shared" si="2"/>
        <v>0</v>
      </c>
      <c r="T19" s="1">
        <f>IF(G19="",0,T$5*MIN($G19,Referensi!$C$25))</f>
        <v>0</v>
      </c>
      <c r="U19" s="1">
        <f>IF(G19="",0,'PPH21 Annual'!AJ19)</f>
        <v>0</v>
      </c>
      <c r="V19" s="1">
        <f t="shared" si="8"/>
        <v>0</v>
      </c>
      <c r="W19" s="1">
        <f t="shared" si="3"/>
        <v>0</v>
      </c>
    </row>
    <row r="20" spans="1:23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4"/>
        <v>0</v>
      </c>
      <c r="M20" s="79">
        <f t="shared" si="4"/>
        <v>0</v>
      </c>
      <c r="N20" s="79">
        <f>IF(G20="",0,N$5*MIN($G20,Referensi!$C$25))</f>
        <v>0</v>
      </c>
      <c r="O20" s="79">
        <f t="shared" si="6"/>
        <v>0</v>
      </c>
      <c r="P20" s="79">
        <f>IF(G20="",0,P$5*MIN($G20,Referensi!$C$26))</f>
        <v>0</v>
      </c>
      <c r="Q20" s="1">
        <f t="shared" si="7"/>
        <v>0</v>
      </c>
      <c r="R20" s="1">
        <f>IF(G20="",0,R$5*MIN($G20,Referensi!$C$26))</f>
        <v>0</v>
      </c>
      <c r="S20" s="1">
        <f t="shared" si="2"/>
        <v>0</v>
      </c>
      <c r="T20" s="1">
        <f>IF(G20="",0,T$5*MIN($G20,Referensi!$C$25))</f>
        <v>0</v>
      </c>
      <c r="U20" s="1">
        <f>IF(G20="",0,'PPH21 Annual'!AJ20)</f>
        <v>0</v>
      </c>
      <c r="V20" s="1">
        <f t="shared" si="8"/>
        <v>0</v>
      </c>
      <c r="W20" s="1">
        <f t="shared" si="3"/>
        <v>0</v>
      </c>
    </row>
    <row r="21" spans="1:23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4"/>
        <v>0</v>
      </c>
      <c r="M21" s="79">
        <f t="shared" si="4"/>
        <v>0</v>
      </c>
      <c r="N21" s="79">
        <f>IF(G21="",0,N$5*MIN($G21,Referensi!$C$25))</f>
        <v>0</v>
      </c>
      <c r="O21" s="79">
        <f t="shared" si="6"/>
        <v>0</v>
      </c>
      <c r="P21" s="79">
        <f>IF(G21="",0,P$5*MIN($G21,Referensi!$C$26))</f>
        <v>0</v>
      </c>
      <c r="Q21" s="1">
        <f t="shared" si="7"/>
        <v>0</v>
      </c>
      <c r="R21" s="1">
        <f>IF(G21="",0,R$5*MIN($G21,Referensi!$C$26))</f>
        <v>0</v>
      </c>
      <c r="S21" s="1">
        <f t="shared" si="2"/>
        <v>0</v>
      </c>
      <c r="T21" s="1">
        <f>IF(G21="",0,T$5*MIN($G21,Referensi!$C$25))</f>
        <v>0</v>
      </c>
      <c r="U21" s="1">
        <f>IF(G21="",0,'PPH21 Annual'!AJ21)</f>
        <v>0</v>
      </c>
      <c r="V21" s="1">
        <f t="shared" si="8"/>
        <v>0</v>
      </c>
      <c r="W21" s="1">
        <f t="shared" si="3"/>
        <v>0</v>
      </c>
    </row>
    <row r="22" spans="1:23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4"/>
        <v>0</v>
      </c>
      <c r="M22" s="79">
        <f t="shared" si="4"/>
        <v>0</v>
      </c>
      <c r="N22" s="79">
        <f>IF(G22="",0,N$5*MIN($G22,Referensi!$C$25))</f>
        <v>0</v>
      </c>
      <c r="O22" s="79">
        <f t="shared" si="6"/>
        <v>0</v>
      </c>
      <c r="P22" s="79">
        <f>IF(G22="",0,P$5*MIN($G22,Referensi!$C$26))</f>
        <v>0</v>
      </c>
      <c r="Q22" s="1">
        <f t="shared" si="7"/>
        <v>0</v>
      </c>
      <c r="R22" s="1">
        <f>IF(G22="",0,R$5*MIN($G22,Referensi!$C$26))</f>
        <v>0</v>
      </c>
      <c r="S22" s="1">
        <f t="shared" si="2"/>
        <v>0</v>
      </c>
      <c r="T22" s="1">
        <f>IF(G22="",0,T$5*MIN($G22,Referensi!$C$25))</f>
        <v>0</v>
      </c>
      <c r="U22" s="1">
        <f>IF(G22="",0,'PPH21 Annual'!AJ22)</f>
        <v>0</v>
      </c>
      <c r="V22" s="1">
        <f t="shared" si="8"/>
        <v>0</v>
      </c>
      <c r="W22" s="1">
        <f t="shared" si="3"/>
        <v>0</v>
      </c>
    </row>
    <row r="23" spans="1:23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ref="L23:M86" si="9">L$5*$G23</f>
        <v>0</v>
      </c>
      <c r="M23" s="79">
        <f t="shared" si="9"/>
        <v>0</v>
      </c>
      <c r="N23" s="79">
        <f>IF(G23="",0,N$5*MIN($G23,Referensi!$C$25))</f>
        <v>0</v>
      </c>
      <c r="O23" s="79">
        <f t="shared" si="6"/>
        <v>0</v>
      </c>
      <c r="P23" s="79">
        <f>IF(G23="",0,P$5*MIN($G23,Referensi!$C$26))</f>
        <v>0</v>
      </c>
      <c r="Q23" s="1">
        <f t="shared" si="7"/>
        <v>0</v>
      </c>
      <c r="R23" s="1">
        <f>IF(G23="",0,R$5*MIN($G23,Referensi!$C$26))</f>
        <v>0</v>
      </c>
      <c r="S23" s="1">
        <f t="shared" si="2"/>
        <v>0</v>
      </c>
      <c r="T23" s="1">
        <f>IF(G23="",0,T$5*MIN($G23,Referensi!$C$25))</f>
        <v>0</v>
      </c>
      <c r="U23" s="1">
        <f>IF(G23="",0,'PPH21 Annual'!AJ23)</f>
        <v>0</v>
      </c>
      <c r="V23" s="1">
        <f t="shared" si="8"/>
        <v>0</v>
      </c>
      <c r="W23" s="1">
        <f t="shared" si="3"/>
        <v>0</v>
      </c>
    </row>
    <row r="24" spans="1:23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9"/>
        <v>0</v>
      </c>
      <c r="M24" s="79">
        <f t="shared" si="9"/>
        <v>0</v>
      </c>
      <c r="N24" s="79">
        <f>IF(G24="",0,N$5*MIN($G24,Referensi!$C$25))</f>
        <v>0</v>
      </c>
      <c r="O24" s="79">
        <f t="shared" si="6"/>
        <v>0</v>
      </c>
      <c r="P24" s="79">
        <f>IF(G24="",0,P$5*MIN($G24,Referensi!$C$26))</f>
        <v>0</v>
      </c>
      <c r="Q24" s="1">
        <f t="shared" si="7"/>
        <v>0</v>
      </c>
      <c r="R24" s="1">
        <f>IF(G24="",0,R$5*MIN($G24,Referensi!$C$26))</f>
        <v>0</v>
      </c>
      <c r="S24" s="1">
        <f t="shared" si="2"/>
        <v>0</v>
      </c>
      <c r="T24" s="1">
        <f>IF(G24="",0,T$5*MIN($G24,Referensi!$C$25))</f>
        <v>0</v>
      </c>
      <c r="U24" s="1">
        <f>IF(G24="",0,'PPH21 Annual'!AJ201)</f>
        <v>0</v>
      </c>
      <c r="V24" s="1">
        <f t="shared" si="8"/>
        <v>0</v>
      </c>
      <c r="W24" s="1">
        <f t="shared" si="3"/>
        <v>0</v>
      </c>
    </row>
    <row r="25" spans="1:23" x14ac:dyDescent="0.25">
      <c r="A25" s="71"/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9"/>
        <v>0</v>
      </c>
      <c r="M25" s="79">
        <f t="shared" si="9"/>
        <v>0</v>
      </c>
      <c r="N25" s="79">
        <f>IF(G25="",0,N$5*MIN($G25,Referensi!$C$25))</f>
        <v>0</v>
      </c>
      <c r="O25" s="79">
        <f t="shared" si="6"/>
        <v>0</v>
      </c>
      <c r="P25" s="79">
        <f>IF(G25="",0,P$5*MIN($G25,Referensi!$C$26))</f>
        <v>0</v>
      </c>
      <c r="Q25" s="1">
        <f t="shared" si="7"/>
        <v>0</v>
      </c>
      <c r="R25" s="1">
        <f>IF(G25="",0,R$5*MIN($G25,Referensi!$C$26))</f>
        <v>0</v>
      </c>
      <c r="S25" s="1">
        <f t="shared" si="2"/>
        <v>0</v>
      </c>
      <c r="T25" s="1">
        <f>IF(G25="",0,T$5*MIN($G25,Referensi!$C$25))</f>
        <v>0</v>
      </c>
      <c r="U25" s="1">
        <f>IF(G25="",0,'PPH21 Annual'!#REF!)</f>
        <v>0</v>
      </c>
      <c r="V25" s="1">
        <f t="shared" si="8"/>
        <v>0</v>
      </c>
      <c r="W25" s="1">
        <f t="shared" si="3"/>
        <v>0</v>
      </c>
    </row>
    <row r="26" spans="1:23" x14ac:dyDescent="0.25">
      <c r="A26" s="71"/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9"/>
        <v>0</v>
      </c>
      <c r="M26" s="79">
        <f t="shared" si="9"/>
        <v>0</v>
      </c>
      <c r="N26" s="79">
        <f>IF(G26="",0,N$5*MIN($G26,Referensi!$C$25))</f>
        <v>0</v>
      </c>
      <c r="O26" s="79">
        <f t="shared" si="6"/>
        <v>0</v>
      </c>
      <c r="P26" s="79">
        <f>IF(G26="",0,P$5*MIN($G26,Referensi!$C$26))</f>
        <v>0</v>
      </c>
      <c r="Q26" s="1">
        <f t="shared" si="7"/>
        <v>0</v>
      </c>
      <c r="R26" s="1">
        <f>IF(G26="",0,R$5*MIN($G26,Referensi!$C$26))</f>
        <v>0</v>
      </c>
      <c r="S26" s="1">
        <f t="shared" si="2"/>
        <v>0</v>
      </c>
      <c r="T26" s="1">
        <f>IF(G26="",0,T$5*MIN($G26,Referensi!$C$25))</f>
        <v>0</v>
      </c>
      <c r="U26" s="1">
        <f>IF(G26="",0,'PPH21 Annual'!AJ206)</f>
        <v>0</v>
      </c>
      <c r="V26" s="1">
        <f t="shared" si="8"/>
        <v>0</v>
      </c>
      <c r="W26" s="1">
        <f t="shared" si="3"/>
        <v>0</v>
      </c>
    </row>
    <row r="27" spans="1:23" x14ac:dyDescent="0.25">
      <c r="A27" s="71"/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9"/>
        <v>0</v>
      </c>
      <c r="M27" s="79">
        <f t="shared" si="9"/>
        <v>0</v>
      </c>
      <c r="N27" s="79">
        <f>IF(G27="",0,N$5*MIN($G27,Referensi!$C$25))</f>
        <v>0</v>
      </c>
      <c r="O27" s="79">
        <f t="shared" si="6"/>
        <v>0</v>
      </c>
      <c r="P27" s="79">
        <f>IF(G27="",0,P$5*MIN($G27,Referensi!$C$26))</f>
        <v>0</v>
      </c>
      <c r="Q27" s="1">
        <f t="shared" si="7"/>
        <v>0</v>
      </c>
      <c r="R27" s="1">
        <f>IF(G27="",0,R$5*MIN($G27,Referensi!$C$26))</f>
        <v>0</v>
      </c>
      <c r="S27" s="1">
        <f t="shared" si="2"/>
        <v>0</v>
      </c>
      <c r="T27" s="1">
        <f>IF(G27="",0,T$5*MIN($G27,Referensi!$C$25))</f>
        <v>0</v>
      </c>
      <c r="U27" s="1">
        <f>IF(G27="",0,'PPH21 Annual'!AJ207)</f>
        <v>0</v>
      </c>
      <c r="V27" s="1">
        <f t="shared" si="8"/>
        <v>0</v>
      </c>
      <c r="W27" s="1">
        <f t="shared" si="3"/>
        <v>0</v>
      </c>
    </row>
    <row r="28" spans="1:23" x14ac:dyDescent="0.25">
      <c r="A28" s="71"/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9"/>
        <v>0</v>
      </c>
      <c r="M28" s="79">
        <f t="shared" si="9"/>
        <v>0</v>
      </c>
      <c r="N28" s="79">
        <f>IF(G28="",0,N$5*MIN($G28,Referensi!$C$25))</f>
        <v>0</v>
      </c>
      <c r="O28" s="79">
        <f t="shared" si="6"/>
        <v>0</v>
      </c>
      <c r="P28" s="79">
        <f>IF(G28="",0,P$5*MIN($G28,Referensi!$C$26))</f>
        <v>0</v>
      </c>
      <c r="Q28" s="1">
        <f t="shared" si="7"/>
        <v>0</v>
      </c>
      <c r="R28" s="1">
        <f>IF(G28="",0,R$5*MIN($G28,Referensi!$C$26))</f>
        <v>0</v>
      </c>
      <c r="S28" s="1">
        <f t="shared" si="2"/>
        <v>0</v>
      </c>
      <c r="T28" s="1">
        <f>IF(G28="",0,T$5*MIN($G28,Referensi!$C$25))</f>
        <v>0</v>
      </c>
      <c r="U28" s="1">
        <f>IF(G28="",0,'PPH21 Annual'!AJ208)</f>
        <v>0</v>
      </c>
      <c r="V28" s="1">
        <f t="shared" si="8"/>
        <v>0</v>
      </c>
      <c r="W28" s="1">
        <f t="shared" si="3"/>
        <v>0</v>
      </c>
    </row>
    <row r="29" spans="1:23" x14ac:dyDescent="0.25">
      <c r="A29" s="71"/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9"/>
        <v>0</v>
      </c>
      <c r="M29" s="79">
        <f t="shared" si="9"/>
        <v>0</v>
      </c>
      <c r="N29" s="79">
        <f>IF(G29="",0,N$5*MIN($G29,Referensi!$C$25))</f>
        <v>0</v>
      </c>
      <c r="O29" s="79">
        <f t="shared" si="6"/>
        <v>0</v>
      </c>
      <c r="P29" s="79">
        <f>IF(G29="",0,P$5*MIN($G29,Referensi!$C$26))</f>
        <v>0</v>
      </c>
      <c r="Q29" s="1">
        <f t="shared" si="7"/>
        <v>0</v>
      </c>
      <c r="R29" s="1">
        <f>IF(G29="",0,R$5*MIN($G29,Referensi!$C$26))</f>
        <v>0</v>
      </c>
      <c r="S29" s="1">
        <f t="shared" si="2"/>
        <v>0</v>
      </c>
      <c r="T29" s="1">
        <f>IF(G29="",0,T$5*MIN($G29,Referensi!$C$25))</f>
        <v>0</v>
      </c>
      <c r="U29" s="1">
        <f>IF(G29="",0,'PPH21 Annual'!AJ209)</f>
        <v>0</v>
      </c>
      <c r="V29" s="1">
        <f t="shared" si="8"/>
        <v>0</v>
      </c>
      <c r="W29" s="1">
        <f t="shared" si="3"/>
        <v>0</v>
      </c>
    </row>
    <row r="30" spans="1:23" x14ac:dyDescent="0.25">
      <c r="A30" s="71"/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9"/>
        <v>0</v>
      </c>
      <c r="M30" s="79">
        <f t="shared" si="9"/>
        <v>0</v>
      </c>
      <c r="N30" s="79">
        <f>IF(G30="",0,N$5*MIN($G30,Referensi!$C$25))</f>
        <v>0</v>
      </c>
      <c r="O30" s="79">
        <f t="shared" si="6"/>
        <v>0</v>
      </c>
      <c r="P30" s="79">
        <f>IF(G30="",0,P$5*MIN($G30,Referensi!$C$26))</f>
        <v>0</v>
      </c>
      <c r="Q30" s="1">
        <f t="shared" si="7"/>
        <v>0</v>
      </c>
      <c r="R30" s="1">
        <f>IF(G30="",0,R$5*MIN($G30,Referensi!$C$26))</f>
        <v>0</v>
      </c>
      <c r="S30" s="1">
        <f t="shared" si="2"/>
        <v>0</v>
      </c>
      <c r="T30" s="1">
        <f>IF(G30="",0,T$5*MIN($G30,Referensi!$C$25))</f>
        <v>0</v>
      </c>
      <c r="U30" s="1">
        <f>IF(G30="",0,'PPH21 Annual'!AJ210)</f>
        <v>0</v>
      </c>
      <c r="V30" s="1">
        <f t="shared" si="8"/>
        <v>0</v>
      </c>
      <c r="W30" s="1">
        <f t="shared" si="3"/>
        <v>0</v>
      </c>
    </row>
    <row r="31" spans="1:23" x14ac:dyDescent="0.25">
      <c r="A31" s="71"/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9"/>
        <v>0</v>
      </c>
      <c r="M31" s="79">
        <f t="shared" si="9"/>
        <v>0</v>
      </c>
      <c r="N31" s="79">
        <f>IF(G31="",0,N$5*MIN($G31,Referensi!$C$25))</f>
        <v>0</v>
      </c>
      <c r="O31" s="79">
        <f t="shared" si="6"/>
        <v>0</v>
      </c>
      <c r="P31" s="79">
        <f>IF(G31="",0,P$5*MIN($G31,Referensi!$C$26))</f>
        <v>0</v>
      </c>
      <c r="Q31" s="1">
        <f t="shared" si="7"/>
        <v>0</v>
      </c>
      <c r="R31" s="1">
        <f>IF(G31="",0,R$5*MIN($G31,Referensi!$C$26))</f>
        <v>0</v>
      </c>
      <c r="S31" s="1">
        <f t="shared" si="2"/>
        <v>0</v>
      </c>
      <c r="T31" s="1">
        <f>IF(G31="",0,T$5*MIN($G31,Referensi!$C$25))</f>
        <v>0</v>
      </c>
      <c r="U31" s="1">
        <f>IF(G31="",0,'PPH21 Annual'!AJ211)</f>
        <v>0</v>
      </c>
      <c r="V31" s="1">
        <f t="shared" si="8"/>
        <v>0</v>
      </c>
      <c r="W31" s="1">
        <f t="shared" si="3"/>
        <v>0</v>
      </c>
    </row>
    <row r="32" spans="1:23" x14ac:dyDescent="0.25">
      <c r="A32" s="71"/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9"/>
        <v>0</v>
      </c>
      <c r="M32" s="79">
        <f t="shared" si="9"/>
        <v>0</v>
      </c>
      <c r="N32" s="79">
        <f>IF(G32="",0,N$5*MIN($G32,Referensi!$C$25))</f>
        <v>0</v>
      </c>
      <c r="O32" s="79">
        <f t="shared" si="6"/>
        <v>0</v>
      </c>
      <c r="P32" s="79">
        <f>IF(G32="",0,P$5*MIN($G32,Referensi!$C$26))</f>
        <v>0</v>
      </c>
      <c r="Q32" s="1">
        <f t="shared" si="7"/>
        <v>0</v>
      </c>
      <c r="R32" s="1">
        <f>IF(G32="",0,R$5*MIN($G32,Referensi!$C$26))</f>
        <v>0</v>
      </c>
      <c r="S32" s="1">
        <f t="shared" si="2"/>
        <v>0</v>
      </c>
      <c r="T32" s="1">
        <f>IF(G32="",0,T$5*MIN($G32,Referensi!$C$25))</f>
        <v>0</v>
      </c>
      <c r="U32" s="1">
        <f>IF(G32="",0,'PPH21 Annual'!AJ212)</f>
        <v>0</v>
      </c>
      <c r="V32" s="1">
        <f t="shared" si="8"/>
        <v>0</v>
      </c>
      <c r="W32" s="1">
        <f t="shared" si="3"/>
        <v>0</v>
      </c>
    </row>
    <row r="33" spans="1:23" x14ac:dyDescent="0.25">
      <c r="A33" s="71"/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9"/>
        <v>0</v>
      </c>
      <c r="M33" s="79">
        <f t="shared" si="9"/>
        <v>0</v>
      </c>
      <c r="N33" s="79">
        <f>IF(G33="",0,N$5*MIN($G33,Referensi!$C$25))</f>
        <v>0</v>
      </c>
      <c r="O33" s="79">
        <f t="shared" si="6"/>
        <v>0</v>
      </c>
      <c r="P33" s="79">
        <f>IF(G33="",0,P$5*MIN($G33,Referensi!$C$26))</f>
        <v>0</v>
      </c>
      <c r="Q33" s="1">
        <f t="shared" si="7"/>
        <v>0</v>
      </c>
      <c r="R33" s="1">
        <f>IF(G33="",0,R$5*MIN($G33,Referensi!$C$26))</f>
        <v>0</v>
      </c>
      <c r="S33" s="1">
        <f t="shared" si="2"/>
        <v>0</v>
      </c>
      <c r="T33" s="1">
        <f>IF(G33="",0,T$5*MIN($G33,Referensi!$C$25))</f>
        <v>0</v>
      </c>
      <c r="U33" s="1">
        <f>IF(G33="",0,'PPH21 Annual'!AJ213)</f>
        <v>0</v>
      </c>
      <c r="V33" s="1">
        <f t="shared" si="8"/>
        <v>0</v>
      </c>
      <c r="W33" s="1">
        <f t="shared" si="3"/>
        <v>0</v>
      </c>
    </row>
    <row r="34" spans="1:23" x14ac:dyDescent="0.25">
      <c r="A34" s="71"/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9"/>
        <v>0</v>
      </c>
      <c r="M34" s="79">
        <f t="shared" si="9"/>
        <v>0</v>
      </c>
      <c r="N34" s="79">
        <f>IF(G34="",0,N$5*MIN($G34,Referensi!$C$25))</f>
        <v>0</v>
      </c>
      <c r="O34" s="79">
        <f t="shared" si="6"/>
        <v>0</v>
      </c>
      <c r="P34" s="79">
        <f>IF(G34="",0,P$5*MIN($G34,Referensi!$C$26))</f>
        <v>0</v>
      </c>
      <c r="Q34" s="1">
        <f t="shared" si="7"/>
        <v>0</v>
      </c>
      <c r="R34" s="1">
        <f>IF(G34="",0,R$5*MIN($G34,Referensi!$C$26))</f>
        <v>0</v>
      </c>
      <c r="S34" s="1">
        <f t="shared" si="2"/>
        <v>0</v>
      </c>
      <c r="T34" s="1">
        <f>IF(G34="",0,T$5*MIN($G34,Referensi!$C$25))</f>
        <v>0</v>
      </c>
      <c r="U34" s="1">
        <f>IF(G34="",0,'PPH21 Annual'!AJ214)</f>
        <v>0</v>
      </c>
      <c r="V34" s="1">
        <f t="shared" si="8"/>
        <v>0</v>
      </c>
      <c r="W34" s="1">
        <f t="shared" si="3"/>
        <v>0</v>
      </c>
    </row>
    <row r="35" spans="1:23" x14ac:dyDescent="0.25">
      <c r="A35" s="71"/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9"/>
        <v>0</v>
      </c>
      <c r="M35" s="79">
        <f t="shared" si="9"/>
        <v>0</v>
      </c>
      <c r="N35" s="79">
        <f>IF(G35="",0,N$5*MIN($G35,Referensi!$C$25))</f>
        <v>0</v>
      </c>
      <c r="O35" s="79">
        <f t="shared" si="6"/>
        <v>0</v>
      </c>
      <c r="P35" s="79">
        <f>IF(G35="",0,P$5*MIN($G35,Referensi!$C$26))</f>
        <v>0</v>
      </c>
      <c r="Q35" s="1">
        <f t="shared" si="7"/>
        <v>0</v>
      </c>
      <c r="R35" s="1">
        <f>IF(G35="",0,R$5*MIN($G35,Referensi!$C$26))</f>
        <v>0</v>
      </c>
      <c r="S35" s="1">
        <f t="shared" si="2"/>
        <v>0</v>
      </c>
      <c r="T35" s="1">
        <f>IF(G35="",0,T$5*MIN($G35,Referensi!$C$25))</f>
        <v>0</v>
      </c>
      <c r="U35" s="1">
        <f>IF(G35="",0,'PPH21 Annual'!AJ215)</f>
        <v>0</v>
      </c>
      <c r="V35" s="1">
        <f t="shared" si="8"/>
        <v>0</v>
      </c>
      <c r="W35" s="1">
        <f t="shared" si="3"/>
        <v>0</v>
      </c>
    </row>
    <row r="36" spans="1:23" x14ac:dyDescent="0.25">
      <c r="A36" s="71"/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9"/>
        <v>0</v>
      </c>
      <c r="M36" s="79">
        <f t="shared" si="9"/>
        <v>0</v>
      </c>
      <c r="N36" s="79">
        <f>IF(G36="",0,N$5*MIN($G36,Referensi!$C$25))</f>
        <v>0</v>
      </c>
      <c r="O36" s="79">
        <f t="shared" si="6"/>
        <v>0</v>
      </c>
      <c r="P36" s="79">
        <f>IF(G36="",0,P$5*MIN($G36,Referensi!$C$26))</f>
        <v>0</v>
      </c>
      <c r="Q36" s="1">
        <f t="shared" si="7"/>
        <v>0</v>
      </c>
      <c r="R36" s="1">
        <f>IF(G36="",0,R$5*MIN($G36,Referensi!$C$26))</f>
        <v>0</v>
      </c>
      <c r="S36" s="1">
        <f t="shared" si="2"/>
        <v>0</v>
      </c>
      <c r="T36" s="1">
        <f>IF(G36="",0,T$5*MIN($G36,Referensi!$C$25))</f>
        <v>0</v>
      </c>
      <c r="U36" s="1">
        <f>IF(G36="",0,'PPH21 Annual'!AJ216)</f>
        <v>0</v>
      </c>
      <c r="V36" s="1">
        <f t="shared" si="8"/>
        <v>0</v>
      </c>
      <c r="W36" s="1">
        <f t="shared" si="3"/>
        <v>0</v>
      </c>
    </row>
    <row r="37" spans="1:23" x14ac:dyDescent="0.25">
      <c r="A37" s="71"/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9"/>
        <v>0</v>
      </c>
      <c r="M37" s="79">
        <f t="shared" si="9"/>
        <v>0</v>
      </c>
      <c r="N37" s="79">
        <f>IF(G37="",0,N$5*MIN($G37,Referensi!$C$25))</f>
        <v>0</v>
      </c>
      <c r="O37" s="79">
        <f t="shared" si="6"/>
        <v>0</v>
      </c>
      <c r="P37" s="79">
        <f>IF(G37="",0,P$5*MIN($G37,Referensi!$C$26))</f>
        <v>0</v>
      </c>
      <c r="Q37" s="1">
        <f t="shared" si="7"/>
        <v>0</v>
      </c>
      <c r="R37" s="1">
        <f>IF(G37="",0,R$5*MIN($G37,Referensi!$C$26))</f>
        <v>0</v>
      </c>
      <c r="S37" s="1">
        <f t="shared" si="2"/>
        <v>0</v>
      </c>
      <c r="T37" s="1">
        <f>IF(G37="",0,T$5*MIN($G37,Referensi!$C$25))</f>
        <v>0</v>
      </c>
      <c r="U37" s="1">
        <f>IF(G37="",0,'PPH21 Annual'!AJ217)</f>
        <v>0</v>
      </c>
      <c r="V37" s="1">
        <f t="shared" si="8"/>
        <v>0</v>
      </c>
      <c r="W37" s="1">
        <f t="shared" si="3"/>
        <v>0</v>
      </c>
    </row>
    <row r="38" spans="1:23" x14ac:dyDescent="0.25">
      <c r="A38" s="71"/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9"/>
        <v>0</v>
      </c>
      <c r="M38" s="79">
        <f t="shared" si="9"/>
        <v>0</v>
      </c>
      <c r="N38" s="79">
        <f>IF(G38="",0,N$5*MIN($G38,Referensi!$C$25))</f>
        <v>0</v>
      </c>
      <c r="O38" s="79">
        <f t="shared" si="6"/>
        <v>0</v>
      </c>
      <c r="P38" s="79">
        <f>IF(G38="",0,P$5*MIN($G38,Referensi!$C$26))</f>
        <v>0</v>
      </c>
      <c r="Q38" s="1">
        <f t="shared" si="7"/>
        <v>0</v>
      </c>
      <c r="R38" s="1">
        <f>IF(G38="",0,R$5*MIN($G38,Referensi!$C$26))</f>
        <v>0</v>
      </c>
      <c r="S38" s="1">
        <f t="shared" si="2"/>
        <v>0</v>
      </c>
      <c r="T38" s="1">
        <f>IF(G38="",0,T$5*MIN($G38,Referensi!$C$25))</f>
        <v>0</v>
      </c>
      <c r="U38" s="1">
        <f>IF(G38="",0,'PPH21 Annual'!AJ218)</f>
        <v>0</v>
      </c>
      <c r="V38" s="1">
        <f t="shared" si="8"/>
        <v>0</v>
      </c>
      <c r="W38" s="1">
        <f t="shared" ref="W38:W69" si="10">SUM(G38:K38)-SUM(R38:T38)-V38</f>
        <v>0</v>
      </c>
    </row>
    <row r="39" spans="1:23" x14ac:dyDescent="0.25">
      <c r="A39" s="71"/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9"/>
        <v>0</v>
      </c>
      <c r="M39" s="79">
        <f t="shared" si="9"/>
        <v>0</v>
      </c>
      <c r="N39" s="79">
        <f>IF(G39="",0,N$5*MIN($G39,Referensi!$C$25))</f>
        <v>0</v>
      </c>
      <c r="O39" s="79">
        <f t="shared" si="6"/>
        <v>0</v>
      </c>
      <c r="P39" s="79">
        <f>IF(G39="",0,P$5*MIN($G39,Referensi!$C$26))</f>
        <v>0</v>
      </c>
      <c r="Q39" s="1">
        <f t="shared" si="7"/>
        <v>0</v>
      </c>
      <c r="R39" s="1">
        <f>IF(G39="",0,R$5*MIN($G39,Referensi!$C$26))</f>
        <v>0</v>
      </c>
      <c r="S39" s="1">
        <f t="shared" si="2"/>
        <v>0</v>
      </c>
      <c r="T39" s="1">
        <f>IF(G39="",0,T$5*MIN($G39,Referensi!$C$25))</f>
        <v>0</v>
      </c>
      <c r="U39" s="1">
        <f>IF(G39="",0,'PPH21 Annual'!AJ219)</f>
        <v>0</v>
      </c>
      <c r="V39" s="1">
        <f t="shared" si="8"/>
        <v>0</v>
      </c>
      <c r="W39" s="1">
        <f t="shared" si="10"/>
        <v>0</v>
      </c>
    </row>
    <row r="40" spans="1:23" x14ac:dyDescent="0.25">
      <c r="A40" s="71"/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9"/>
        <v>0</v>
      </c>
      <c r="M40" s="79">
        <f t="shared" si="9"/>
        <v>0</v>
      </c>
      <c r="N40" s="79">
        <f>IF(G40="",0,N$5*MIN($G40,Referensi!$C$25))</f>
        <v>0</v>
      </c>
      <c r="O40" s="79">
        <f t="shared" si="6"/>
        <v>0</v>
      </c>
      <c r="P40" s="79">
        <f>IF(G40="",0,P$5*MIN($G40,Referensi!$C$26))</f>
        <v>0</v>
      </c>
      <c r="Q40" s="1">
        <f t="shared" si="7"/>
        <v>0</v>
      </c>
      <c r="R40" s="1">
        <f>IF(G40="",0,R$5*MIN($G40,Referensi!$C$26))</f>
        <v>0</v>
      </c>
      <c r="S40" s="1">
        <f t="shared" si="2"/>
        <v>0</v>
      </c>
      <c r="T40" s="1">
        <f>IF(G40="",0,T$5*MIN($G40,Referensi!$C$25))</f>
        <v>0</v>
      </c>
      <c r="U40" s="1">
        <f>IF(G40="",0,'PPH21 Annual'!AJ220)</f>
        <v>0</v>
      </c>
      <c r="V40" s="1">
        <f t="shared" si="8"/>
        <v>0</v>
      </c>
      <c r="W40" s="1">
        <f t="shared" si="10"/>
        <v>0</v>
      </c>
    </row>
    <row r="41" spans="1:23" x14ac:dyDescent="0.25">
      <c r="A41" s="71"/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9"/>
        <v>0</v>
      </c>
      <c r="M41" s="79">
        <f t="shared" si="9"/>
        <v>0</v>
      </c>
      <c r="N41" s="79">
        <f>IF(G41="",0,N$5*MIN($G41,Referensi!$C$25))</f>
        <v>0</v>
      </c>
      <c r="O41" s="79">
        <f t="shared" si="6"/>
        <v>0</v>
      </c>
      <c r="P41" s="79">
        <f>IF(G41="",0,P$5*MIN($G41,Referensi!$C$26))</f>
        <v>0</v>
      </c>
      <c r="Q41" s="1">
        <f t="shared" si="7"/>
        <v>0</v>
      </c>
      <c r="R41" s="1">
        <f>IF(G41="",0,R$5*MIN($G41,Referensi!$C$26))</f>
        <v>0</v>
      </c>
      <c r="S41" s="1">
        <f t="shared" si="2"/>
        <v>0</v>
      </c>
      <c r="T41" s="1">
        <f>IF(G41="",0,T$5*MIN($G41,Referensi!$C$25))</f>
        <v>0</v>
      </c>
      <c r="U41" s="1">
        <f>IF(G41="",0,'PPH21 Annual'!AJ221)</f>
        <v>0</v>
      </c>
      <c r="V41" s="1">
        <f t="shared" si="8"/>
        <v>0</v>
      </c>
      <c r="W41" s="1">
        <f t="shared" si="10"/>
        <v>0</v>
      </c>
    </row>
    <row r="42" spans="1:23" x14ac:dyDescent="0.25">
      <c r="A42" s="71"/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9"/>
        <v>0</v>
      </c>
      <c r="M42" s="79">
        <f t="shared" si="9"/>
        <v>0</v>
      </c>
      <c r="N42" s="79">
        <f>IF(G42="",0,N$5*MIN($G42,Referensi!$C$25))</f>
        <v>0</v>
      </c>
      <c r="O42" s="79">
        <f t="shared" si="6"/>
        <v>0</v>
      </c>
      <c r="P42" s="79">
        <f>IF(G42="",0,P$5*MIN($G42,Referensi!$C$26))</f>
        <v>0</v>
      </c>
      <c r="Q42" s="1">
        <f t="shared" si="7"/>
        <v>0</v>
      </c>
      <c r="R42" s="1">
        <f>IF(G42="",0,R$5*MIN($G42,Referensi!$C$26))</f>
        <v>0</v>
      </c>
      <c r="S42" s="1">
        <f t="shared" si="2"/>
        <v>0</v>
      </c>
      <c r="T42" s="1">
        <f>IF(G42="",0,T$5*MIN($G42,Referensi!$C$25))</f>
        <v>0</v>
      </c>
      <c r="U42" s="1">
        <f>IF(G42="",0,'PPH21 Annual'!AJ222)</f>
        <v>0</v>
      </c>
      <c r="V42" s="1">
        <f t="shared" si="8"/>
        <v>0</v>
      </c>
      <c r="W42" s="1">
        <f t="shared" si="10"/>
        <v>0</v>
      </c>
    </row>
    <row r="43" spans="1:23" x14ac:dyDescent="0.25">
      <c r="A43" s="71"/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9"/>
        <v>0</v>
      </c>
      <c r="M43" s="79">
        <f t="shared" si="9"/>
        <v>0</v>
      </c>
      <c r="N43" s="79">
        <f>IF(G43="",0,N$5*MIN($G43,Referensi!$C$25))</f>
        <v>0</v>
      </c>
      <c r="O43" s="79">
        <f t="shared" si="6"/>
        <v>0</v>
      </c>
      <c r="P43" s="79">
        <f>IF(G43="",0,P$5*MIN($G43,Referensi!$C$26))</f>
        <v>0</v>
      </c>
      <c r="Q43" s="1">
        <f t="shared" si="7"/>
        <v>0</v>
      </c>
      <c r="R43" s="1">
        <f>IF(G43="",0,R$5*MIN($G43,Referensi!$C$26))</f>
        <v>0</v>
      </c>
      <c r="S43" s="1">
        <f t="shared" si="2"/>
        <v>0</v>
      </c>
      <c r="T43" s="1">
        <f>IF(G43="",0,T$5*MIN($G43,Referensi!$C$25))</f>
        <v>0</v>
      </c>
      <c r="U43" s="1">
        <f>IF(G43="",0,'PPH21 Annual'!AJ223)</f>
        <v>0</v>
      </c>
      <c r="V43" s="1">
        <f t="shared" si="8"/>
        <v>0</v>
      </c>
      <c r="W43" s="1">
        <f t="shared" si="10"/>
        <v>0</v>
      </c>
    </row>
    <row r="44" spans="1:23" x14ac:dyDescent="0.25">
      <c r="A44" s="71"/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9"/>
        <v>0</v>
      </c>
      <c r="M44" s="79">
        <f t="shared" si="9"/>
        <v>0</v>
      </c>
      <c r="N44" s="79">
        <f>IF(G44="",0,N$5*MIN($G44,Referensi!$C$25))</f>
        <v>0</v>
      </c>
      <c r="O44" s="79">
        <f t="shared" si="6"/>
        <v>0</v>
      </c>
      <c r="P44" s="79">
        <f>IF(G44="",0,P$5*MIN($G44,Referensi!$C$26))</f>
        <v>0</v>
      </c>
      <c r="Q44" s="1">
        <f t="shared" si="7"/>
        <v>0</v>
      </c>
      <c r="R44" s="1">
        <f>IF(G44="",0,R$5*MIN($G44,Referensi!$C$26))</f>
        <v>0</v>
      </c>
      <c r="S44" s="1">
        <f t="shared" si="2"/>
        <v>0</v>
      </c>
      <c r="T44" s="1">
        <f>IF(G44="",0,T$5*MIN($G44,Referensi!$C$25))</f>
        <v>0</v>
      </c>
      <c r="U44" s="1">
        <f>IF(G44="",0,'PPH21 Annual'!AJ224)</f>
        <v>0</v>
      </c>
      <c r="V44" s="1">
        <f t="shared" si="8"/>
        <v>0</v>
      </c>
      <c r="W44" s="1">
        <f t="shared" si="10"/>
        <v>0</v>
      </c>
    </row>
    <row r="45" spans="1:23" x14ac:dyDescent="0.25">
      <c r="A45" s="71"/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9"/>
        <v>0</v>
      </c>
      <c r="M45" s="79">
        <f t="shared" si="9"/>
        <v>0</v>
      </c>
      <c r="N45" s="79">
        <f>IF(G45="",0,N$5*MIN($G45,Referensi!$C$25))</f>
        <v>0</v>
      </c>
      <c r="O45" s="79">
        <f t="shared" si="6"/>
        <v>0</v>
      </c>
      <c r="P45" s="79">
        <f>IF(G45="",0,P$5*MIN($G45,Referensi!$C$26))</f>
        <v>0</v>
      </c>
      <c r="Q45" s="1">
        <f t="shared" si="7"/>
        <v>0</v>
      </c>
      <c r="R45" s="1">
        <f>IF(G45="",0,R$5*MIN($G45,Referensi!$C$26))</f>
        <v>0</v>
      </c>
      <c r="S45" s="1">
        <f t="shared" si="2"/>
        <v>0</v>
      </c>
      <c r="T45" s="1">
        <f>IF(G45="",0,T$5*MIN($G45,Referensi!$C$25))</f>
        <v>0</v>
      </c>
      <c r="U45" s="1">
        <f>IF(G45="",0,'PPH21 Annual'!AJ225)</f>
        <v>0</v>
      </c>
      <c r="V45" s="1">
        <f t="shared" si="8"/>
        <v>0</v>
      </c>
      <c r="W45" s="1">
        <f t="shared" si="10"/>
        <v>0</v>
      </c>
    </row>
    <row r="46" spans="1:23" x14ac:dyDescent="0.25">
      <c r="A46" s="71"/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9"/>
        <v>0</v>
      </c>
      <c r="M46" s="79">
        <f t="shared" si="9"/>
        <v>0</v>
      </c>
      <c r="N46" s="79">
        <f>IF(G46="",0,N$5*MIN($G46,Referensi!$C$25))</f>
        <v>0</v>
      </c>
      <c r="O46" s="79">
        <f t="shared" si="6"/>
        <v>0</v>
      </c>
      <c r="P46" s="79">
        <f>IF(G46="",0,P$5*MIN($G46,Referensi!$C$26))</f>
        <v>0</v>
      </c>
      <c r="Q46" s="1">
        <f t="shared" si="7"/>
        <v>0</v>
      </c>
      <c r="R46" s="1">
        <f>IF(G46="",0,R$5*MIN($G46,Referensi!$C$26))</f>
        <v>0</v>
      </c>
      <c r="S46" s="1">
        <f t="shared" si="2"/>
        <v>0</v>
      </c>
      <c r="T46" s="1">
        <f>IF(G46="",0,T$5*MIN($G46,Referensi!$C$25))</f>
        <v>0</v>
      </c>
      <c r="U46" s="1">
        <f>IF(G46="",0,'PPH21 Annual'!AJ226)</f>
        <v>0</v>
      </c>
      <c r="V46" s="1">
        <f t="shared" si="8"/>
        <v>0</v>
      </c>
      <c r="W46" s="1">
        <f t="shared" si="10"/>
        <v>0</v>
      </c>
    </row>
    <row r="47" spans="1:23" x14ac:dyDescent="0.25">
      <c r="A47" s="71"/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9"/>
        <v>0</v>
      </c>
      <c r="M47" s="79">
        <f t="shared" si="9"/>
        <v>0</v>
      </c>
      <c r="N47" s="79">
        <f>IF(G47="",0,N$5*MIN($G47,Referensi!$C$25))</f>
        <v>0</v>
      </c>
      <c r="O47" s="79">
        <f t="shared" si="6"/>
        <v>0</v>
      </c>
      <c r="P47" s="79">
        <f>IF(G47="",0,P$5*MIN($G47,Referensi!$C$26))</f>
        <v>0</v>
      </c>
      <c r="Q47" s="1">
        <f t="shared" si="7"/>
        <v>0</v>
      </c>
      <c r="R47" s="1">
        <f>IF(G47="",0,R$5*MIN($G47,Referensi!$C$26))</f>
        <v>0</v>
      </c>
      <c r="S47" s="1">
        <f t="shared" si="2"/>
        <v>0</v>
      </c>
      <c r="T47" s="1">
        <f>IF(G47="",0,T$5*MIN($G47,Referensi!$C$25))</f>
        <v>0</v>
      </c>
      <c r="U47" s="1">
        <f>IF(G47="",0,'PPH21 Annual'!AJ227)</f>
        <v>0</v>
      </c>
      <c r="V47" s="1">
        <f t="shared" si="8"/>
        <v>0</v>
      </c>
      <c r="W47" s="1">
        <f t="shared" si="10"/>
        <v>0</v>
      </c>
    </row>
    <row r="48" spans="1:23" x14ac:dyDescent="0.25">
      <c r="A48" s="71"/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9"/>
        <v>0</v>
      </c>
      <c r="M48" s="79">
        <f t="shared" si="9"/>
        <v>0</v>
      </c>
      <c r="N48" s="79">
        <f>IF(G48="",0,N$5*MIN($G48,Referensi!$C$25))</f>
        <v>0</v>
      </c>
      <c r="O48" s="79">
        <f t="shared" si="6"/>
        <v>0</v>
      </c>
      <c r="P48" s="79">
        <f>IF(G48="",0,P$5*MIN($G48,Referensi!$C$26))</f>
        <v>0</v>
      </c>
      <c r="Q48" s="1">
        <f t="shared" si="7"/>
        <v>0</v>
      </c>
      <c r="R48" s="1">
        <f>IF(G48="",0,R$5*MIN($G48,Referensi!$C$26))</f>
        <v>0</v>
      </c>
      <c r="S48" s="1">
        <f t="shared" si="2"/>
        <v>0</v>
      </c>
      <c r="T48" s="1">
        <f>IF(G48="",0,T$5*MIN($G48,Referensi!$C$25))</f>
        <v>0</v>
      </c>
      <c r="U48" s="1">
        <f>IF(G48="",0,'PPH21 Annual'!AJ228)</f>
        <v>0</v>
      </c>
      <c r="V48" s="1">
        <f t="shared" si="8"/>
        <v>0</v>
      </c>
      <c r="W48" s="1">
        <f t="shared" si="10"/>
        <v>0</v>
      </c>
    </row>
    <row r="49" spans="1:23" x14ac:dyDescent="0.25">
      <c r="A49" s="71"/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9"/>
        <v>0</v>
      </c>
      <c r="M49" s="79">
        <f t="shared" si="9"/>
        <v>0</v>
      </c>
      <c r="N49" s="79">
        <f>IF(G49="",0,N$5*MIN($G49,Referensi!$C$25))</f>
        <v>0</v>
      </c>
      <c r="O49" s="79">
        <f t="shared" si="6"/>
        <v>0</v>
      </c>
      <c r="P49" s="79">
        <f>IF(G49="",0,P$5*MIN($G49,Referensi!$C$26))</f>
        <v>0</v>
      </c>
      <c r="Q49" s="1">
        <f t="shared" si="7"/>
        <v>0</v>
      </c>
      <c r="R49" s="1">
        <f>IF(G49="",0,R$5*MIN($G49,Referensi!$C$26))</f>
        <v>0</v>
      </c>
      <c r="S49" s="1">
        <f t="shared" si="2"/>
        <v>0</v>
      </c>
      <c r="T49" s="1">
        <f>IF(G49="",0,T$5*MIN($G49,Referensi!$C$25))</f>
        <v>0</v>
      </c>
      <c r="U49" s="1">
        <f>IF(G49="",0,'PPH21 Annual'!AJ229)</f>
        <v>0</v>
      </c>
      <c r="V49" s="1">
        <f t="shared" si="8"/>
        <v>0</v>
      </c>
      <c r="W49" s="1">
        <f t="shared" si="10"/>
        <v>0</v>
      </c>
    </row>
    <row r="50" spans="1:23" x14ac:dyDescent="0.25">
      <c r="A50" s="71"/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9"/>
        <v>0</v>
      </c>
      <c r="M50" s="79">
        <f t="shared" si="9"/>
        <v>0</v>
      </c>
      <c r="N50" s="79">
        <f>IF(G50="",0,N$5*MIN($G50,Referensi!$C$25))</f>
        <v>0</v>
      </c>
      <c r="O50" s="79">
        <f t="shared" si="6"/>
        <v>0</v>
      </c>
      <c r="P50" s="79">
        <f>IF(G50="",0,P$5*MIN($G50,Referensi!$C$26))</f>
        <v>0</v>
      </c>
      <c r="Q50" s="1">
        <f t="shared" si="7"/>
        <v>0</v>
      </c>
      <c r="R50" s="1">
        <f>IF(G50="",0,R$5*MIN($G50,Referensi!$C$26))</f>
        <v>0</v>
      </c>
      <c r="S50" s="1">
        <f t="shared" si="2"/>
        <v>0</v>
      </c>
      <c r="T50" s="1">
        <f>IF(G50="",0,T$5*MIN($G50,Referensi!$C$25))</f>
        <v>0</v>
      </c>
      <c r="U50" s="1">
        <f>IF(G50="",0,'PPH21 Annual'!AJ230)</f>
        <v>0</v>
      </c>
      <c r="V50" s="1">
        <f t="shared" si="8"/>
        <v>0</v>
      </c>
      <c r="W50" s="1">
        <f t="shared" si="10"/>
        <v>0</v>
      </c>
    </row>
    <row r="51" spans="1:23" x14ac:dyDescent="0.25">
      <c r="A51" s="71"/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9"/>
        <v>0</v>
      </c>
      <c r="M51" s="79">
        <f t="shared" si="9"/>
        <v>0</v>
      </c>
      <c r="N51" s="79">
        <f>IF(G51="",0,N$5*MIN($G51,Referensi!$C$25))</f>
        <v>0</v>
      </c>
      <c r="O51" s="79">
        <f t="shared" si="6"/>
        <v>0</v>
      </c>
      <c r="P51" s="79">
        <f>IF(G51="",0,P$5*MIN($G51,Referensi!$C$26))</f>
        <v>0</v>
      </c>
      <c r="Q51" s="1">
        <f t="shared" si="7"/>
        <v>0</v>
      </c>
      <c r="R51" s="1">
        <f>IF(G51="",0,R$5*MIN($G51,Referensi!$C$26))</f>
        <v>0</v>
      </c>
      <c r="S51" s="1">
        <f t="shared" si="2"/>
        <v>0</v>
      </c>
      <c r="T51" s="1">
        <f>IF(G51="",0,T$5*MIN($G51,Referensi!$C$25))</f>
        <v>0</v>
      </c>
      <c r="U51" s="1">
        <f>IF(G51="",0,'PPH21 Annual'!AJ231)</f>
        <v>0</v>
      </c>
      <c r="V51" s="1">
        <f t="shared" si="8"/>
        <v>0</v>
      </c>
      <c r="W51" s="1">
        <f t="shared" si="10"/>
        <v>0</v>
      </c>
    </row>
    <row r="52" spans="1:23" x14ac:dyDescent="0.25">
      <c r="A52" s="71"/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9"/>
        <v>0</v>
      </c>
      <c r="M52" s="79">
        <f t="shared" si="9"/>
        <v>0</v>
      </c>
      <c r="N52" s="79">
        <f>IF(G52="",0,N$5*MIN($G52,Referensi!$C$25))</f>
        <v>0</v>
      </c>
      <c r="O52" s="79">
        <f t="shared" si="6"/>
        <v>0</v>
      </c>
      <c r="P52" s="79">
        <f>IF(G52="",0,P$5*MIN($G52,Referensi!$C$26))</f>
        <v>0</v>
      </c>
      <c r="Q52" s="1">
        <f t="shared" si="7"/>
        <v>0</v>
      </c>
      <c r="R52" s="1">
        <f>IF(G52="",0,R$5*MIN($G52,Referensi!$C$26))</f>
        <v>0</v>
      </c>
      <c r="S52" s="1">
        <f t="shared" si="2"/>
        <v>0</v>
      </c>
      <c r="T52" s="1">
        <f>IF(G52="",0,T$5*MIN($G52,Referensi!$C$25))</f>
        <v>0</v>
      </c>
      <c r="U52" s="1">
        <f>IF(G52="",0,'PPH21 Annual'!AJ232)</f>
        <v>0</v>
      </c>
      <c r="V52" s="1">
        <f t="shared" si="8"/>
        <v>0</v>
      </c>
      <c r="W52" s="1">
        <f t="shared" si="10"/>
        <v>0</v>
      </c>
    </row>
    <row r="53" spans="1:23" x14ac:dyDescent="0.25">
      <c r="A53" s="71"/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9"/>
        <v>0</v>
      </c>
      <c r="M53" s="79">
        <f t="shared" si="9"/>
        <v>0</v>
      </c>
      <c r="N53" s="79">
        <f>IF(G53="",0,N$5*MIN($G53,Referensi!$C$25))</f>
        <v>0</v>
      </c>
      <c r="O53" s="79">
        <f t="shared" si="6"/>
        <v>0</v>
      </c>
      <c r="P53" s="79">
        <f>IF(G53="",0,P$5*MIN($G53,Referensi!$C$26))</f>
        <v>0</v>
      </c>
      <c r="Q53" s="1">
        <f t="shared" si="7"/>
        <v>0</v>
      </c>
      <c r="R53" s="1">
        <f>IF(G53="",0,R$5*MIN($G53,Referensi!$C$26))</f>
        <v>0</v>
      </c>
      <c r="S53" s="1">
        <f t="shared" si="2"/>
        <v>0</v>
      </c>
      <c r="T53" s="1">
        <f>IF(G53="",0,T$5*MIN($G53,Referensi!$C$25))</f>
        <v>0</v>
      </c>
      <c r="U53" s="1">
        <f>IF(G53="",0,'PPH21 Annual'!AJ233)</f>
        <v>0</v>
      </c>
      <c r="V53" s="1">
        <f t="shared" si="8"/>
        <v>0</v>
      </c>
      <c r="W53" s="1">
        <f t="shared" si="10"/>
        <v>0</v>
      </c>
    </row>
    <row r="54" spans="1:23" x14ac:dyDescent="0.25">
      <c r="A54" s="71"/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9"/>
        <v>0</v>
      </c>
      <c r="M54" s="79">
        <f t="shared" si="9"/>
        <v>0</v>
      </c>
      <c r="N54" s="79">
        <f>IF(G54="",0,N$5*MIN($G54,Referensi!$C$25))</f>
        <v>0</v>
      </c>
      <c r="O54" s="79">
        <f t="shared" si="6"/>
        <v>0</v>
      </c>
      <c r="P54" s="79">
        <f>IF(G54="",0,P$5*MIN($G54,Referensi!$C$26))</f>
        <v>0</v>
      </c>
      <c r="Q54" s="1">
        <f t="shared" si="7"/>
        <v>0</v>
      </c>
      <c r="R54" s="1">
        <f>IF(G54="",0,R$5*MIN($G54,Referensi!$C$26))</f>
        <v>0</v>
      </c>
      <c r="S54" s="1">
        <f t="shared" si="2"/>
        <v>0</v>
      </c>
      <c r="T54" s="1">
        <f>IF(G54="",0,T$5*MIN($G54,Referensi!$C$25))</f>
        <v>0</v>
      </c>
      <c r="U54" s="1">
        <f>IF(G54="",0,'PPH21 Annual'!AJ234)</f>
        <v>0</v>
      </c>
      <c r="V54" s="1">
        <f t="shared" si="8"/>
        <v>0</v>
      </c>
      <c r="W54" s="1">
        <f t="shared" si="10"/>
        <v>0</v>
      </c>
    </row>
    <row r="55" spans="1:23" x14ac:dyDescent="0.25">
      <c r="A55" s="71"/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9"/>
        <v>0</v>
      </c>
      <c r="M55" s="79">
        <f t="shared" si="9"/>
        <v>0</v>
      </c>
      <c r="N55" s="79">
        <f>IF(G55="",0,N$5*MIN($G55,Referensi!$C$25))</f>
        <v>0</v>
      </c>
      <c r="O55" s="79">
        <f t="shared" si="6"/>
        <v>0</v>
      </c>
      <c r="P55" s="79">
        <f>IF(G55="",0,P$5*MIN($G55,Referensi!$C$26))</f>
        <v>0</v>
      </c>
      <c r="Q55" s="1">
        <f t="shared" si="7"/>
        <v>0</v>
      </c>
      <c r="R55" s="1">
        <f>IF(G55="",0,R$5*MIN($G55,Referensi!$C$26))</f>
        <v>0</v>
      </c>
      <c r="S55" s="1">
        <f t="shared" si="2"/>
        <v>0</v>
      </c>
      <c r="T55" s="1">
        <f>IF(G55="",0,T$5*MIN($G55,Referensi!$C$25))</f>
        <v>0</v>
      </c>
      <c r="U55" s="1">
        <f>IF(G55="",0,'PPH21 Annual'!AJ235)</f>
        <v>0</v>
      </c>
      <c r="V55" s="1">
        <f t="shared" si="8"/>
        <v>0</v>
      </c>
      <c r="W55" s="1">
        <f t="shared" si="10"/>
        <v>0</v>
      </c>
    </row>
    <row r="56" spans="1:23" x14ac:dyDescent="0.25">
      <c r="A56" s="71"/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9"/>
        <v>0</v>
      </c>
      <c r="M56" s="79">
        <f t="shared" si="9"/>
        <v>0</v>
      </c>
      <c r="N56" s="79">
        <f>IF(G56="",0,N$5*MIN($G56,Referensi!$C$25))</f>
        <v>0</v>
      </c>
      <c r="O56" s="79">
        <f t="shared" si="6"/>
        <v>0</v>
      </c>
      <c r="P56" s="79">
        <f>IF(G56="",0,P$5*MIN($G56,Referensi!$C$26))</f>
        <v>0</v>
      </c>
      <c r="Q56" s="1">
        <f t="shared" si="7"/>
        <v>0</v>
      </c>
      <c r="R56" s="1">
        <f>IF(G56="",0,R$5*MIN($G56,Referensi!$C$26))</f>
        <v>0</v>
      </c>
      <c r="S56" s="1">
        <f t="shared" si="2"/>
        <v>0</v>
      </c>
      <c r="T56" s="1">
        <f>IF(G56="",0,T$5*MIN($G56,Referensi!$C$25))</f>
        <v>0</v>
      </c>
      <c r="U56" s="1">
        <f>IF(G56="",0,'PPH21 Annual'!AJ236)</f>
        <v>0</v>
      </c>
      <c r="V56" s="1">
        <f t="shared" si="8"/>
        <v>0</v>
      </c>
      <c r="W56" s="1">
        <f t="shared" si="10"/>
        <v>0</v>
      </c>
    </row>
    <row r="57" spans="1:23" x14ac:dyDescent="0.25">
      <c r="A57" s="71"/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9"/>
        <v>0</v>
      </c>
      <c r="M57" s="79">
        <f t="shared" si="9"/>
        <v>0</v>
      </c>
      <c r="N57" s="79">
        <f>IF(G57="",0,N$5*MIN($G57,Referensi!$C$25))</f>
        <v>0</v>
      </c>
      <c r="O57" s="79">
        <f t="shared" si="6"/>
        <v>0</v>
      </c>
      <c r="P57" s="79">
        <f>IF(G57="",0,P$5*MIN($G57,Referensi!$C$26))</f>
        <v>0</v>
      </c>
      <c r="Q57" s="1">
        <f t="shared" si="7"/>
        <v>0</v>
      </c>
      <c r="R57" s="1">
        <f>IF(G57="",0,R$5*MIN($G57,Referensi!$C$26))</f>
        <v>0</v>
      </c>
      <c r="S57" s="1">
        <f t="shared" si="2"/>
        <v>0</v>
      </c>
      <c r="T57" s="1">
        <f>IF(G57="",0,T$5*MIN($G57,Referensi!$C$25))</f>
        <v>0</v>
      </c>
      <c r="U57" s="1">
        <f>IF(G57="",0,'PPH21 Annual'!AJ237)</f>
        <v>0</v>
      </c>
      <c r="V57" s="1">
        <f t="shared" si="8"/>
        <v>0</v>
      </c>
      <c r="W57" s="1">
        <f t="shared" si="10"/>
        <v>0</v>
      </c>
    </row>
    <row r="58" spans="1:23" x14ac:dyDescent="0.25">
      <c r="A58" s="71"/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9"/>
        <v>0</v>
      </c>
      <c r="M58" s="79">
        <f t="shared" si="9"/>
        <v>0</v>
      </c>
      <c r="N58" s="79">
        <f>IF(G58="",0,N$5*MIN($G58,Referensi!$C$25))</f>
        <v>0</v>
      </c>
      <c r="O58" s="79">
        <f t="shared" si="6"/>
        <v>0</v>
      </c>
      <c r="P58" s="79">
        <f>IF(G58="",0,P$5*MIN($G58,Referensi!$C$26))</f>
        <v>0</v>
      </c>
      <c r="Q58" s="1">
        <f t="shared" si="7"/>
        <v>0</v>
      </c>
      <c r="R58" s="1">
        <f>IF(G58="",0,R$5*MIN($G58,Referensi!$C$26))</f>
        <v>0</v>
      </c>
      <c r="S58" s="1">
        <f t="shared" si="2"/>
        <v>0</v>
      </c>
      <c r="T58" s="1">
        <f>IF(G58="",0,T$5*MIN($G58,Referensi!$C$25))</f>
        <v>0</v>
      </c>
      <c r="U58" s="1">
        <f>IF(G58="",0,'PPH21 Annual'!AJ238)</f>
        <v>0</v>
      </c>
      <c r="V58" s="1">
        <f t="shared" si="8"/>
        <v>0</v>
      </c>
      <c r="W58" s="1">
        <f t="shared" si="10"/>
        <v>0</v>
      </c>
    </row>
    <row r="59" spans="1:23" x14ac:dyDescent="0.25">
      <c r="A59" s="71"/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9"/>
        <v>0</v>
      </c>
      <c r="M59" s="79">
        <f t="shared" si="9"/>
        <v>0</v>
      </c>
      <c r="N59" s="79">
        <f>IF(G59="",0,N$5*MIN($G59,Referensi!$C$25))</f>
        <v>0</v>
      </c>
      <c r="O59" s="79">
        <f t="shared" si="6"/>
        <v>0</v>
      </c>
      <c r="P59" s="79">
        <f>IF(G59="",0,P$5*MIN($G59,Referensi!$C$26))</f>
        <v>0</v>
      </c>
      <c r="Q59" s="1">
        <f t="shared" si="7"/>
        <v>0</v>
      </c>
      <c r="R59" s="1">
        <f>IF(G59="",0,R$5*MIN($G59,Referensi!$C$26))</f>
        <v>0</v>
      </c>
      <c r="S59" s="1">
        <f t="shared" si="2"/>
        <v>0</v>
      </c>
      <c r="T59" s="1">
        <f>IF(G59="",0,T$5*MIN($G59,Referensi!$C$25))</f>
        <v>0</v>
      </c>
      <c r="U59" s="1">
        <f>IF(G59="",0,'PPH21 Annual'!AJ239)</f>
        <v>0</v>
      </c>
      <c r="V59" s="1">
        <f t="shared" si="8"/>
        <v>0</v>
      </c>
      <c r="W59" s="1">
        <f t="shared" si="10"/>
        <v>0</v>
      </c>
    </row>
    <row r="60" spans="1:23" x14ac:dyDescent="0.25">
      <c r="A60" s="71"/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9"/>
        <v>0</v>
      </c>
      <c r="M60" s="79">
        <f t="shared" si="9"/>
        <v>0</v>
      </c>
      <c r="N60" s="79">
        <f>IF(G60="",0,N$5*MIN($G60,Referensi!$C$25))</f>
        <v>0</v>
      </c>
      <c r="O60" s="79">
        <f t="shared" si="6"/>
        <v>0</v>
      </c>
      <c r="P60" s="79">
        <f>IF(G60="",0,P$5*MIN($G60,Referensi!$C$26))</f>
        <v>0</v>
      </c>
      <c r="Q60" s="1">
        <f t="shared" si="7"/>
        <v>0</v>
      </c>
      <c r="R60" s="1">
        <f>IF(G60="",0,R$5*MIN($G60,Referensi!$C$26))</f>
        <v>0</v>
      </c>
      <c r="S60" s="1">
        <f t="shared" si="2"/>
        <v>0</v>
      </c>
      <c r="T60" s="1">
        <f>IF(G60="",0,T$5*MIN($G60,Referensi!$C$25))</f>
        <v>0</v>
      </c>
      <c r="U60" s="1">
        <f>IF(G60="",0,'PPH21 Annual'!AJ240)</f>
        <v>0</v>
      </c>
      <c r="V60" s="1">
        <f t="shared" si="8"/>
        <v>0</v>
      </c>
      <c r="W60" s="1">
        <f t="shared" si="10"/>
        <v>0</v>
      </c>
    </row>
    <row r="61" spans="1:23" x14ac:dyDescent="0.25">
      <c r="A61" s="71"/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9"/>
        <v>0</v>
      </c>
      <c r="M61" s="79">
        <f t="shared" si="9"/>
        <v>0</v>
      </c>
      <c r="N61" s="79">
        <f>IF(G61="",0,N$5*MIN($G61,Referensi!$C$25))</f>
        <v>0</v>
      </c>
      <c r="O61" s="79">
        <f t="shared" si="6"/>
        <v>0</v>
      </c>
      <c r="P61" s="79">
        <f>IF(G61="",0,P$5*MIN($G61,Referensi!$C$26))</f>
        <v>0</v>
      </c>
      <c r="Q61" s="1">
        <f t="shared" si="7"/>
        <v>0</v>
      </c>
      <c r="R61" s="1">
        <f>IF(G61="",0,R$5*MIN($G61,Referensi!$C$26))</f>
        <v>0</v>
      </c>
      <c r="S61" s="1">
        <f t="shared" si="2"/>
        <v>0</v>
      </c>
      <c r="T61" s="1">
        <f>IF(G61="",0,T$5*MIN($G61,Referensi!$C$25))</f>
        <v>0</v>
      </c>
      <c r="U61" s="1">
        <f>IF(G61="",0,'PPH21 Annual'!AJ241)</f>
        <v>0</v>
      </c>
      <c r="V61" s="1">
        <f t="shared" si="8"/>
        <v>0</v>
      </c>
      <c r="W61" s="1">
        <f t="shared" si="10"/>
        <v>0</v>
      </c>
    </row>
    <row r="62" spans="1:23" x14ac:dyDescent="0.25">
      <c r="A62" s="71"/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9"/>
        <v>0</v>
      </c>
      <c r="M62" s="79">
        <f t="shared" si="9"/>
        <v>0</v>
      </c>
      <c r="N62" s="79">
        <f>IF(G62="",0,N$5*MIN($G62,Referensi!$C$25))</f>
        <v>0</v>
      </c>
      <c r="O62" s="79">
        <f t="shared" si="6"/>
        <v>0</v>
      </c>
      <c r="P62" s="79">
        <f>IF(G62="",0,P$5*MIN($G62,Referensi!$C$26))</f>
        <v>0</v>
      </c>
      <c r="Q62" s="1">
        <f t="shared" si="7"/>
        <v>0</v>
      </c>
      <c r="R62" s="1">
        <f>IF(G62="",0,R$5*MIN($G62,Referensi!$C$26))</f>
        <v>0</v>
      </c>
      <c r="S62" s="1">
        <f t="shared" si="2"/>
        <v>0</v>
      </c>
      <c r="T62" s="1">
        <f>IF(G62="",0,T$5*MIN($G62,Referensi!$C$25))</f>
        <v>0</v>
      </c>
      <c r="U62" s="1">
        <f>IF(G62="",0,'PPH21 Annual'!AJ242)</f>
        <v>0</v>
      </c>
      <c r="V62" s="1">
        <f t="shared" si="8"/>
        <v>0</v>
      </c>
      <c r="W62" s="1">
        <f t="shared" si="10"/>
        <v>0</v>
      </c>
    </row>
    <row r="63" spans="1:23" x14ac:dyDescent="0.25">
      <c r="A63" s="71"/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9"/>
        <v>0</v>
      </c>
      <c r="M63" s="79">
        <f t="shared" si="9"/>
        <v>0</v>
      </c>
      <c r="N63" s="79">
        <f>IF(G63="",0,N$5*MIN($G63,Referensi!$C$25))</f>
        <v>0</v>
      </c>
      <c r="O63" s="79">
        <f t="shared" si="6"/>
        <v>0</v>
      </c>
      <c r="P63" s="79">
        <f>IF(G63="",0,P$5*MIN($G63,Referensi!$C$26))</f>
        <v>0</v>
      </c>
      <c r="Q63" s="1">
        <f t="shared" si="7"/>
        <v>0</v>
      </c>
      <c r="R63" s="1">
        <f>IF(G63="",0,R$5*MIN($G63,Referensi!$C$26))</f>
        <v>0</v>
      </c>
      <c r="S63" s="1">
        <f t="shared" si="2"/>
        <v>0</v>
      </c>
      <c r="T63" s="1">
        <f>IF(G63="",0,T$5*MIN($G63,Referensi!$C$25))</f>
        <v>0</v>
      </c>
      <c r="U63" s="1">
        <f>IF(G63="",0,'PPH21 Annual'!AJ243)</f>
        <v>0</v>
      </c>
      <c r="V63" s="1">
        <f t="shared" si="8"/>
        <v>0</v>
      </c>
      <c r="W63" s="1">
        <f t="shared" si="10"/>
        <v>0</v>
      </c>
    </row>
    <row r="64" spans="1:23" x14ac:dyDescent="0.25">
      <c r="A64" s="71"/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9"/>
        <v>0</v>
      </c>
      <c r="M64" s="79">
        <f t="shared" si="9"/>
        <v>0</v>
      </c>
      <c r="N64" s="79">
        <f>IF(G64="",0,N$5*MIN($G64,Referensi!$C$25))</f>
        <v>0</v>
      </c>
      <c r="O64" s="79">
        <f t="shared" si="6"/>
        <v>0</v>
      </c>
      <c r="P64" s="79">
        <f>IF(G64="",0,P$5*MIN($G64,Referensi!$C$26))</f>
        <v>0</v>
      </c>
      <c r="Q64" s="1">
        <f t="shared" si="7"/>
        <v>0</v>
      </c>
      <c r="R64" s="1">
        <f>IF(G64="",0,R$5*MIN($G64,Referensi!$C$26))</f>
        <v>0</v>
      </c>
      <c r="S64" s="1">
        <f t="shared" si="2"/>
        <v>0</v>
      </c>
      <c r="T64" s="1">
        <f>IF(G64="",0,T$5*MIN($G64,Referensi!$C$25))</f>
        <v>0</v>
      </c>
      <c r="U64" s="1">
        <f>IF(G64="",0,'PPH21 Annual'!AJ244)</f>
        <v>0</v>
      </c>
      <c r="V64" s="1">
        <f t="shared" si="8"/>
        <v>0</v>
      </c>
      <c r="W64" s="1">
        <f t="shared" si="10"/>
        <v>0</v>
      </c>
    </row>
    <row r="65" spans="1:23" x14ac:dyDescent="0.25">
      <c r="A65" s="71"/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9"/>
        <v>0</v>
      </c>
      <c r="M65" s="79">
        <f t="shared" si="9"/>
        <v>0</v>
      </c>
      <c r="N65" s="79">
        <f>IF(G65="",0,N$5*MIN($G65,Referensi!$C$25))</f>
        <v>0</v>
      </c>
      <c r="O65" s="79">
        <f t="shared" si="6"/>
        <v>0</v>
      </c>
      <c r="P65" s="79">
        <f>IF(G65="",0,P$5*MIN($G65,Referensi!$C$26))</f>
        <v>0</v>
      </c>
      <c r="Q65" s="1">
        <f t="shared" si="7"/>
        <v>0</v>
      </c>
      <c r="R65" s="1">
        <f>IF(G65="",0,R$5*MIN($G65,Referensi!$C$26))</f>
        <v>0</v>
      </c>
      <c r="S65" s="1">
        <f t="shared" si="2"/>
        <v>0</v>
      </c>
      <c r="T65" s="1">
        <f>IF(G65="",0,T$5*MIN($G65,Referensi!$C$25))</f>
        <v>0</v>
      </c>
      <c r="U65" s="1">
        <f>IF(G65="",0,'PPH21 Annual'!AJ245)</f>
        <v>0</v>
      </c>
      <c r="V65" s="1">
        <f t="shared" si="8"/>
        <v>0</v>
      </c>
      <c r="W65" s="1">
        <f t="shared" si="10"/>
        <v>0</v>
      </c>
    </row>
    <row r="66" spans="1:23" x14ac:dyDescent="0.25">
      <c r="A66" s="71"/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9"/>
        <v>0</v>
      </c>
      <c r="M66" s="79">
        <f t="shared" si="9"/>
        <v>0</v>
      </c>
      <c r="N66" s="79">
        <f>IF(G66="",0,N$5*MIN($G66,Referensi!$C$25))</f>
        <v>0</v>
      </c>
      <c r="O66" s="79">
        <f t="shared" si="6"/>
        <v>0</v>
      </c>
      <c r="P66" s="79">
        <f>IF(G66="",0,P$5*MIN($G66,Referensi!$C$26))</f>
        <v>0</v>
      </c>
      <c r="Q66" s="1">
        <f t="shared" si="7"/>
        <v>0</v>
      </c>
      <c r="R66" s="1">
        <f>IF(G66="",0,R$5*MIN($G66,Referensi!$C$26))</f>
        <v>0</v>
      </c>
      <c r="S66" s="1">
        <f t="shared" si="2"/>
        <v>0</v>
      </c>
      <c r="T66" s="1">
        <f>IF(G66="",0,T$5*MIN($G66,Referensi!$C$25))</f>
        <v>0</v>
      </c>
      <c r="U66" s="1">
        <f>IF(G66="",0,'PPH21 Annual'!AJ246)</f>
        <v>0</v>
      </c>
      <c r="V66" s="1">
        <f t="shared" si="8"/>
        <v>0</v>
      </c>
      <c r="W66" s="1">
        <f t="shared" si="10"/>
        <v>0</v>
      </c>
    </row>
    <row r="67" spans="1:23" x14ac:dyDescent="0.25">
      <c r="A67" s="71"/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9"/>
        <v>0</v>
      </c>
      <c r="M67" s="79">
        <f t="shared" si="9"/>
        <v>0</v>
      </c>
      <c r="N67" s="79">
        <f>IF(G67="",0,N$5*MIN($G67,Referensi!$C$25))</f>
        <v>0</v>
      </c>
      <c r="O67" s="79">
        <f t="shared" si="6"/>
        <v>0</v>
      </c>
      <c r="P67" s="79">
        <f>IF(G67="",0,P$5*MIN($G67,Referensi!$C$26))</f>
        <v>0</v>
      </c>
      <c r="Q67" s="1">
        <f t="shared" si="7"/>
        <v>0</v>
      </c>
      <c r="R67" s="1">
        <f>IF(G67="",0,R$5*MIN($G67,Referensi!$C$26))</f>
        <v>0</v>
      </c>
      <c r="S67" s="1">
        <f t="shared" si="2"/>
        <v>0</v>
      </c>
      <c r="T67" s="1">
        <f>IF(G67="",0,T$5*MIN($G67,Referensi!$C$25))</f>
        <v>0</v>
      </c>
      <c r="U67" s="1">
        <f>IF(G67="",0,'PPH21 Annual'!AJ247)</f>
        <v>0</v>
      </c>
      <c r="V67" s="1">
        <f t="shared" si="8"/>
        <v>0</v>
      </c>
      <c r="W67" s="1">
        <f t="shared" si="10"/>
        <v>0</v>
      </c>
    </row>
    <row r="68" spans="1:23" x14ac:dyDescent="0.25">
      <c r="A68" s="71"/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9"/>
        <v>0</v>
      </c>
      <c r="M68" s="79">
        <f t="shared" si="9"/>
        <v>0</v>
      </c>
      <c r="N68" s="79">
        <f>IF(G68="",0,N$5*MIN($G68,Referensi!$C$25))</f>
        <v>0</v>
      </c>
      <c r="O68" s="79">
        <f t="shared" si="6"/>
        <v>0</v>
      </c>
      <c r="P68" s="79">
        <f>IF(G68="",0,P$5*MIN($G68,Referensi!$C$26))</f>
        <v>0</v>
      </c>
      <c r="Q68" s="1">
        <f t="shared" si="7"/>
        <v>0</v>
      </c>
      <c r="R68" s="1">
        <f>IF(G68="",0,R$5*MIN($G68,Referensi!$C$26))</f>
        <v>0</v>
      </c>
      <c r="S68" s="1">
        <f t="shared" si="2"/>
        <v>0</v>
      </c>
      <c r="T68" s="1">
        <f>IF(G68="",0,T$5*MIN($G68,Referensi!$C$25))</f>
        <v>0</v>
      </c>
      <c r="U68" s="1">
        <f>IF(G68="",0,'PPH21 Annual'!AJ248)</f>
        <v>0</v>
      </c>
      <c r="V68" s="1">
        <f t="shared" si="8"/>
        <v>0</v>
      </c>
      <c r="W68" s="1">
        <f t="shared" si="10"/>
        <v>0</v>
      </c>
    </row>
    <row r="69" spans="1:23" x14ac:dyDescent="0.25">
      <c r="A69" s="71"/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9"/>
        <v>0</v>
      </c>
      <c r="M69" s="79">
        <f t="shared" si="9"/>
        <v>0</v>
      </c>
      <c r="N69" s="79">
        <f>IF(G69="",0,N$5*MIN($G69,Referensi!$C$25))</f>
        <v>0</v>
      </c>
      <c r="O69" s="79">
        <f t="shared" si="6"/>
        <v>0</v>
      </c>
      <c r="P69" s="79">
        <f>IF(G69="",0,P$5*MIN($G69,Referensi!$C$26))</f>
        <v>0</v>
      </c>
      <c r="Q69" s="1">
        <f t="shared" si="7"/>
        <v>0</v>
      </c>
      <c r="R69" s="1">
        <f>IF(G69="",0,R$5*MIN($G69,Referensi!$C$26))</f>
        <v>0</v>
      </c>
      <c r="S69" s="1">
        <f t="shared" si="2"/>
        <v>0</v>
      </c>
      <c r="T69" s="1">
        <f>IF(G69="",0,T$5*MIN($G69,Referensi!$C$25))</f>
        <v>0</v>
      </c>
      <c r="U69" s="1">
        <f>IF(G69="",0,'PPH21 Annual'!AJ249)</f>
        <v>0</v>
      </c>
      <c r="V69" s="1">
        <f t="shared" si="8"/>
        <v>0</v>
      </c>
      <c r="W69" s="1">
        <f t="shared" si="10"/>
        <v>0</v>
      </c>
    </row>
    <row r="70" spans="1:23" x14ac:dyDescent="0.25">
      <c r="A70" s="71"/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9"/>
        <v>0</v>
      </c>
      <c r="M70" s="79">
        <f t="shared" si="9"/>
        <v>0</v>
      </c>
      <c r="N70" s="79">
        <f>IF(G70="",0,N$5*MIN($G70,Referensi!$C$25))</f>
        <v>0</v>
      </c>
      <c r="O70" s="79">
        <f t="shared" si="6"/>
        <v>0</v>
      </c>
      <c r="P70" s="79">
        <f>IF(G70="",0,P$5*MIN($G70,Referensi!$C$26))</f>
        <v>0</v>
      </c>
      <c r="Q70" s="1">
        <f t="shared" si="7"/>
        <v>0</v>
      </c>
      <c r="R70" s="1">
        <f>IF(G70="",0,R$5*MIN($G70,Referensi!$C$26))</f>
        <v>0</v>
      </c>
      <c r="S70" s="1">
        <f t="shared" ref="S70:S133" si="11">S$5*$G70</f>
        <v>0</v>
      </c>
      <c r="T70" s="1">
        <f>IF(G70="",0,T$5*MIN($G70,Referensi!$C$25))</f>
        <v>0</v>
      </c>
      <c r="U70" s="1">
        <f>IF(G70="",0,'PPH21 Annual'!AJ250)</f>
        <v>0</v>
      </c>
      <c r="V70" s="1">
        <f t="shared" si="8"/>
        <v>0</v>
      </c>
      <c r="W70" s="1">
        <f t="shared" ref="W70:W101" si="12">SUM(G70:K70)-SUM(R70:T70)-V70</f>
        <v>0</v>
      </c>
    </row>
    <row r="71" spans="1:23" x14ac:dyDescent="0.25">
      <c r="A71" s="71"/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9"/>
        <v>0</v>
      </c>
      <c r="M71" s="79">
        <f t="shared" si="9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11"/>
        <v>0</v>
      </c>
      <c r="T71" s="1">
        <f>IF(G71="",0,T$5*MIN($G71,Referensi!$C$25))</f>
        <v>0</v>
      </c>
      <c r="U71" s="1">
        <f>IF(G71="",0,'PPH21 Annual'!AJ251)</f>
        <v>0</v>
      </c>
      <c r="V71" s="1">
        <f t="shared" si="8"/>
        <v>0</v>
      </c>
      <c r="W71" s="1">
        <f t="shared" si="12"/>
        <v>0</v>
      </c>
    </row>
    <row r="72" spans="1:23" x14ac:dyDescent="0.25">
      <c r="A72" s="71"/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9"/>
        <v>0</v>
      </c>
      <c r="M72" s="79">
        <f t="shared" si="9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11"/>
        <v>0</v>
      </c>
      <c r="T72" s="1">
        <f>IF(G72="",0,T$5*MIN($G72,Referensi!$C$25))</f>
        <v>0</v>
      </c>
      <c r="U72" s="1">
        <f>IF(G72="",0,'PPH21 Annual'!AJ252)</f>
        <v>0</v>
      </c>
      <c r="V72" s="1">
        <f t="shared" si="8"/>
        <v>0</v>
      </c>
      <c r="W72" s="1">
        <f t="shared" si="12"/>
        <v>0</v>
      </c>
    </row>
    <row r="73" spans="1:23" x14ac:dyDescent="0.25">
      <c r="A73" s="71"/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9"/>
        <v>0</v>
      </c>
      <c r="M73" s="79">
        <f t="shared" si="9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11"/>
        <v>0</v>
      </c>
      <c r="T73" s="1">
        <f>IF(G73="",0,T$5*MIN($G73,Referensi!$C$25))</f>
        <v>0</v>
      </c>
      <c r="U73" s="1">
        <f>IF(G73="",0,'PPH21 Annual'!AJ253)</f>
        <v>0</v>
      </c>
      <c r="V73" s="1">
        <f t="shared" si="8"/>
        <v>0</v>
      </c>
      <c r="W73" s="1">
        <f t="shared" si="12"/>
        <v>0</v>
      </c>
    </row>
    <row r="74" spans="1:23" x14ac:dyDescent="0.25">
      <c r="A74" s="71"/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9"/>
        <v>0</v>
      </c>
      <c r="M74" s="79">
        <f t="shared" si="9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11"/>
        <v>0</v>
      </c>
      <c r="T74" s="1">
        <f>IF(G74="",0,T$5*MIN($G74,Referensi!$C$25))</f>
        <v>0</v>
      </c>
      <c r="U74" s="1">
        <f>IF(G74="",0,'PPH21 Annual'!AJ254)</f>
        <v>0</v>
      </c>
      <c r="V74" s="1">
        <f t="shared" si="8"/>
        <v>0</v>
      </c>
      <c r="W74" s="1">
        <f t="shared" si="12"/>
        <v>0</v>
      </c>
    </row>
    <row r="75" spans="1:23" x14ac:dyDescent="0.25">
      <c r="A75" s="71"/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9"/>
        <v>0</v>
      </c>
      <c r="M75" s="79">
        <f t="shared" si="9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11"/>
        <v>0</v>
      </c>
      <c r="T75" s="1">
        <f>IF(G75="",0,T$5*MIN($G75,Referensi!$C$25))</f>
        <v>0</v>
      </c>
      <c r="U75" s="1">
        <f>IF(G75="",0,'PPH21 Annual'!AJ255)</f>
        <v>0</v>
      </c>
      <c r="V75" s="1">
        <f t="shared" si="8"/>
        <v>0</v>
      </c>
      <c r="W75" s="1">
        <f t="shared" si="12"/>
        <v>0</v>
      </c>
    </row>
    <row r="76" spans="1:23" x14ac:dyDescent="0.25">
      <c r="A76" s="71"/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9"/>
        <v>0</v>
      </c>
      <c r="M76" s="79">
        <f t="shared" si="9"/>
        <v>0</v>
      </c>
      <c r="N76" s="79">
        <f>IF(G76="",0,N$5*MIN($G76,Referensi!$C$25))</f>
        <v>0</v>
      </c>
      <c r="O76" s="79">
        <f t="shared" ref="O76:O139" si="13">G76*$O$5</f>
        <v>0</v>
      </c>
      <c r="P76" s="79">
        <f>IF(G76="",0,P$5*MIN($G76,Referensi!$C$26))</f>
        <v>0</v>
      </c>
      <c r="Q76" s="1">
        <f t="shared" ref="Q76:Q139" si="14">SUM(G76:N76)</f>
        <v>0</v>
      </c>
      <c r="R76" s="1">
        <f>IF(G76="",0,R$5*MIN($G76,Referensi!$C$26))</f>
        <v>0</v>
      </c>
      <c r="S76" s="1">
        <f t="shared" si="11"/>
        <v>0</v>
      </c>
      <c r="T76" s="1">
        <f>IF(G76="",0,T$5*MIN($G76,Referensi!$C$25))</f>
        <v>0</v>
      </c>
      <c r="U76" s="1">
        <f>IF(G76="",0,'PPH21 Annual'!AJ256)</f>
        <v>0</v>
      </c>
      <c r="V76" s="1">
        <f t="shared" ref="V76:V139" si="15">U76</f>
        <v>0</v>
      </c>
      <c r="W76" s="1">
        <f t="shared" si="12"/>
        <v>0</v>
      </c>
    </row>
    <row r="77" spans="1:23" x14ac:dyDescent="0.25">
      <c r="A77" s="71"/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9"/>
        <v>0</v>
      </c>
      <c r="M77" s="79">
        <f t="shared" si="9"/>
        <v>0</v>
      </c>
      <c r="N77" s="79">
        <f>IF(G77="",0,N$5*MIN($G77,Referensi!$C$25))</f>
        <v>0</v>
      </c>
      <c r="O77" s="79">
        <f t="shared" si="13"/>
        <v>0</v>
      </c>
      <c r="P77" s="79">
        <f>IF(G77="",0,P$5*MIN($G77,Referensi!$C$26))</f>
        <v>0</v>
      </c>
      <c r="Q77" s="1">
        <f t="shared" si="14"/>
        <v>0</v>
      </c>
      <c r="R77" s="1">
        <f>IF(G77="",0,R$5*MIN($G77,Referensi!$C$26))</f>
        <v>0</v>
      </c>
      <c r="S77" s="1">
        <f t="shared" si="11"/>
        <v>0</v>
      </c>
      <c r="T77" s="1">
        <f>IF(G77="",0,T$5*MIN($G77,Referensi!$C$25))</f>
        <v>0</v>
      </c>
      <c r="U77" s="1">
        <f>IF(G77="",0,'PPH21 Annual'!AJ257)</f>
        <v>0</v>
      </c>
      <c r="V77" s="1">
        <f t="shared" si="15"/>
        <v>0</v>
      </c>
      <c r="W77" s="1">
        <f t="shared" si="12"/>
        <v>0</v>
      </c>
    </row>
    <row r="78" spans="1:23" x14ac:dyDescent="0.25">
      <c r="A78" s="71"/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9"/>
        <v>0</v>
      </c>
      <c r="M78" s="79">
        <f t="shared" si="9"/>
        <v>0</v>
      </c>
      <c r="N78" s="79">
        <f>IF(G78="",0,N$5*MIN($G78,Referensi!$C$25))</f>
        <v>0</v>
      </c>
      <c r="O78" s="79">
        <f t="shared" si="13"/>
        <v>0</v>
      </c>
      <c r="P78" s="79">
        <f>IF(G78="",0,P$5*MIN($G78,Referensi!$C$26))</f>
        <v>0</v>
      </c>
      <c r="Q78" s="1">
        <f t="shared" si="14"/>
        <v>0</v>
      </c>
      <c r="R78" s="1">
        <f>IF(G78="",0,R$5*MIN($G78,Referensi!$C$26))</f>
        <v>0</v>
      </c>
      <c r="S78" s="1">
        <f t="shared" si="11"/>
        <v>0</v>
      </c>
      <c r="T78" s="1">
        <f>IF(G78="",0,T$5*MIN($G78,Referensi!$C$25))</f>
        <v>0</v>
      </c>
      <c r="U78" s="1">
        <f>IF(G78="",0,'PPH21 Annual'!AJ258)</f>
        <v>0</v>
      </c>
      <c r="V78" s="1">
        <f t="shared" si="15"/>
        <v>0</v>
      </c>
      <c r="W78" s="1">
        <f t="shared" si="12"/>
        <v>0</v>
      </c>
    </row>
    <row r="79" spans="1:23" x14ac:dyDescent="0.25">
      <c r="A79" s="71"/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9"/>
        <v>0</v>
      </c>
      <c r="M79" s="79">
        <f t="shared" si="9"/>
        <v>0</v>
      </c>
      <c r="N79" s="79">
        <f>IF(G79="",0,N$5*MIN($G79,Referensi!$C$25))</f>
        <v>0</v>
      </c>
      <c r="O79" s="79">
        <f t="shared" si="13"/>
        <v>0</v>
      </c>
      <c r="P79" s="79">
        <f>IF(G79="",0,P$5*MIN($G79,Referensi!$C$26))</f>
        <v>0</v>
      </c>
      <c r="Q79" s="1">
        <f t="shared" si="14"/>
        <v>0</v>
      </c>
      <c r="R79" s="1">
        <f>IF(G79="",0,R$5*MIN($G79,Referensi!$C$26))</f>
        <v>0</v>
      </c>
      <c r="S79" s="1">
        <f t="shared" si="11"/>
        <v>0</v>
      </c>
      <c r="T79" s="1">
        <f>IF(G79="",0,T$5*MIN($G79,Referensi!$C$25))</f>
        <v>0</v>
      </c>
      <c r="U79" s="1">
        <f>IF(G79="",0,'PPH21 Annual'!AJ259)</f>
        <v>0</v>
      </c>
      <c r="V79" s="1">
        <f t="shared" si="15"/>
        <v>0</v>
      </c>
      <c r="W79" s="1">
        <f t="shared" si="12"/>
        <v>0</v>
      </c>
    </row>
    <row r="80" spans="1:23" x14ac:dyDescent="0.25">
      <c r="A80" s="71"/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9"/>
        <v>0</v>
      </c>
      <c r="M80" s="79">
        <f t="shared" si="9"/>
        <v>0</v>
      </c>
      <c r="N80" s="79">
        <f>IF(G80="",0,N$5*MIN($G80,Referensi!$C$25))</f>
        <v>0</v>
      </c>
      <c r="O80" s="79">
        <f t="shared" si="13"/>
        <v>0</v>
      </c>
      <c r="P80" s="79">
        <f>IF(G80="",0,P$5*MIN($G80,Referensi!$C$26))</f>
        <v>0</v>
      </c>
      <c r="Q80" s="1">
        <f t="shared" si="14"/>
        <v>0</v>
      </c>
      <c r="R80" s="1">
        <f>IF(G80="",0,R$5*MIN($G80,Referensi!$C$26))</f>
        <v>0</v>
      </c>
      <c r="S80" s="1">
        <f t="shared" si="11"/>
        <v>0</v>
      </c>
      <c r="T80" s="1">
        <f>IF(G80="",0,T$5*MIN($G80,Referensi!$C$25))</f>
        <v>0</v>
      </c>
      <c r="U80" s="1">
        <f>IF(G80="",0,'PPH21 Annual'!AJ260)</f>
        <v>0</v>
      </c>
      <c r="V80" s="1">
        <f t="shared" si="15"/>
        <v>0</v>
      </c>
      <c r="W80" s="1">
        <f t="shared" si="12"/>
        <v>0</v>
      </c>
    </row>
    <row r="81" spans="1:23" x14ac:dyDescent="0.25">
      <c r="A81" s="71"/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9"/>
        <v>0</v>
      </c>
      <c r="M81" s="79">
        <f t="shared" si="9"/>
        <v>0</v>
      </c>
      <c r="N81" s="79">
        <f>IF(G81="",0,N$5*MIN($G81,Referensi!$C$25))</f>
        <v>0</v>
      </c>
      <c r="O81" s="79">
        <f t="shared" si="13"/>
        <v>0</v>
      </c>
      <c r="P81" s="79">
        <f>IF(G81="",0,P$5*MIN($G81,Referensi!$C$26))</f>
        <v>0</v>
      </c>
      <c r="Q81" s="1">
        <f t="shared" si="14"/>
        <v>0</v>
      </c>
      <c r="R81" s="1">
        <f>IF(G81="",0,R$5*MIN($G81,Referensi!$C$26))</f>
        <v>0</v>
      </c>
      <c r="S81" s="1">
        <f t="shared" si="11"/>
        <v>0</v>
      </c>
      <c r="T81" s="1">
        <f>IF(G81="",0,T$5*MIN($G81,Referensi!$C$25))</f>
        <v>0</v>
      </c>
      <c r="U81" s="1">
        <f>IF(G81="",0,'PPH21 Annual'!AJ261)</f>
        <v>0</v>
      </c>
      <c r="V81" s="1">
        <f t="shared" si="15"/>
        <v>0</v>
      </c>
      <c r="W81" s="1">
        <f t="shared" si="12"/>
        <v>0</v>
      </c>
    </row>
    <row r="82" spans="1:23" x14ac:dyDescent="0.25">
      <c r="A82" s="71"/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9"/>
        <v>0</v>
      </c>
      <c r="M82" s="79">
        <f t="shared" si="9"/>
        <v>0</v>
      </c>
      <c r="N82" s="79">
        <f>IF(G82="",0,N$5*MIN($G82,Referensi!$C$25))</f>
        <v>0</v>
      </c>
      <c r="O82" s="79">
        <f t="shared" si="13"/>
        <v>0</v>
      </c>
      <c r="P82" s="79">
        <f>IF(G82="",0,P$5*MIN($G82,Referensi!$C$26))</f>
        <v>0</v>
      </c>
      <c r="Q82" s="1">
        <f t="shared" si="14"/>
        <v>0</v>
      </c>
      <c r="R82" s="1">
        <f>IF(G82="",0,R$5*MIN($G82,Referensi!$C$26))</f>
        <v>0</v>
      </c>
      <c r="S82" s="1">
        <f t="shared" si="11"/>
        <v>0</v>
      </c>
      <c r="T82" s="1">
        <f>IF(G82="",0,T$5*MIN($G82,Referensi!$C$25))</f>
        <v>0</v>
      </c>
      <c r="U82" s="1">
        <f>IF(G82="",0,'PPH21 Annual'!AJ262)</f>
        <v>0</v>
      </c>
      <c r="V82" s="1">
        <f t="shared" si="15"/>
        <v>0</v>
      </c>
      <c r="W82" s="1">
        <f t="shared" si="12"/>
        <v>0</v>
      </c>
    </row>
    <row r="83" spans="1:23" x14ac:dyDescent="0.25">
      <c r="A83" s="71"/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9"/>
        <v>0</v>
      </c>
      <c r="M83" s="79">
        <f t="shared" si="9"/>
        <v>0</v>
      </c>
      <c r="N83" s="79">
        <f>IF(G83="",0,N$5*MIN($G83,Referensi!$C$25))</f>
        <v>0</v>
      </c>
      <c r="O83" s="79">
        <f t="shared" si="13"/>
        <v>0</v>
      </c>
      <c r="P83" s="79">
        <f>IF(G83="",0,P$5*MIN($G83,Referensi!$C$26))</f>
        <v>0</v>
      </c>
      <c r="Q83" s="1">
        <f t="shared" si="14"/>
        <v>0</v>
      </c>
      <c r="R83" s="1">
        <f>IF(G83="",0,R$5*MIN($G83,Referensi!$C$26))</f>
        <v>0</v>
      </c>
      <c r="S83" s="1">
        <f t="shared" si="11"/>
        <v>0</v>
      </c>
      <c r="T83" s="1">
        <f>IF(G83="",0,T$5*MIN($G83,Referensi!$C$25))</f>
        <v>0</v>
      </c>
      <c r="U83" s="1">
        <f>IF(G83="",0,'PPH21 Annual'!AJ263)</f>
        <v>0</v>
      </c>
      <c r="V83" s="1">
        <f t="shared" si="15"/>
        <v>0</v>
      </c>
      <c r="W83" s="1">
        <f t="shared" si="12"/>
        <v>0</v>
      </c>
    </row>
    <row r="84" spans="1:23" x14ac:dyDescent="0.25">
      <c r="A84" s="71"/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9"/>
        <v>0</v>
      </c>
      <c r="M84" s="79">
        <f t="shared" si="9"/>
        <v>0</v>
      </c>
      <c r="N84" s="79">
        <f>IF(G84="",0,N$5*MIN($G84,Referensi!$C$25))</f>
        <v>0</v>
      </c>
      <c r="O84" s="79">
        <f t="shared" si="13"/>
        <v>0</v>
      </c>
      <c r="P84" s="79">
        <f>IF(G84="",0,P$5*MIN($G84,Referensi!$C$26))</f>
        <v>0</v>
      </c>
      <c r="Q84" s="1">
        <f t="shared" si="14"/>
        <v>0</v>
      </c>
      <c r="R84" s="1">
        <f>IF(G84="",0,R$5*MIN($G84,Referensi!$C$26))</f>
        <v>0</v>
      </c>
      <c r="S84" s="1">
        <f t="shared" si="11"/>
        <v>0</v>
      </c>
      <c r="T84" s="1">
        <f>IF(G84="",0,T$5*MIN($G84,Referensi!$C$25))</f>
        <v>0</v>
      </c>
      <c r="U84" s="1">
        <f>IF(G84="",0,'PPH21 Annual'!AJ264)</f>
        <v>0</v>
      </c>
      <c r="V84" s="1">
        <f t="shared" si="15"/>
        <v>0</v>
      </c>
      <c r="W84" s="1">
        <f t="shared" si="12"/>
        <v>0</v>
      </c>
    </row>
    <row r="85" spans="1:23" x14ac:dyDescent="0.25">
      <c r="A85" s="71"/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9"/>
        <v>0</v>
      </c>
      <c r="M85" s="79">
        <f t="shared" si="9"/>
        <v>0</v>
      </c>
      <c r="N85" s="79">
        <f>IF(G85="",0,N$5*MIN($G85,Referensi!$C$25))</f>
        <v>0</v>
      </c>
      <c r="O85" s="79">
        <f t="shared" si="13"/>
        <v>0</v>
      </c>
      <c r="P85" s="79">
        <f>IF(G85="",0,P$5*MIN($G85,Referensi!$C$26))</f>
        <v>0</v>
      </c>
      <c r="Q85" s="1">
        <f t="shared" si="14"/>
        <v>0</v>
      </c>
      <c r="R85" s="1">
        <f>IF(G85="",0,R$5*MIN($G85,Referensi!$C$26))</f>
        <v>0</v>
      </c>
      <c r="S85" s="1">
        <f t="shared" si="11"/>
        <v>0</v>
      </c>
      <c r="T85" s="1">
        <f>IF(G85="",0,T$5*MIN($G85,Referensi!$C$25))</f>
        <v>0</v>
      </c>
      <c r="U85" s="1">
        <f>IF(G85="",0,'PPH21 Annual'!AJ265)</f>
        <v>0</v>
      </c>
      <c r="V85" s="1">
        <f t="shared" si="15"/>
        <v>0</v>
      </c>
      <c r="W85" s="1">
        <f t="shared" si="12"/>
        <v>0</v>
      </c>
    </row>
    <row r="86" spans="1:23" x14ac:dyDescent="0.25">
      <c r="A86" s="71"/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9"/>
        <v>0</v>
      </c>
      <c r="M86" s="79">
        <f t="shared" si="9"/>
        <v>0</v>
      </c>
      <c r="N86" s="79">
        <f>IF(G86="",0,N$5*MIN($G86,Referensi!$C$25))</f>
        <v>0</v>
      </c>
      <c r="O86" s="79">
        <f t="shared" si="13"/>
        <v>0</v>
      </c>
      <c r="P86" s="79">
        <f>IF(G86="",0,P$5*MIN($G86,Referensi!$C$26))</f>
        <v>0</v>
      </c>
      <c r="Q86" s="1">
        <f t="shared" si="14"/>
        <v>0</v>
      </c>
      <c r="R86" s="1">
        <f>IF(G86="",0,R$5*MIN($G86,Referensi!$C$26))</f>
        <v>0</v>
      </c>
      <c r="S86" s="1">
        <f t="shared" si="11"/>
        <v>0</v>
      </c>
      <c r="T86" s="1">
        <f>IF(G86="",0,T$5*MIN($G86,Referensi!$C$25))</f>
        <v>0</v>
      </c>
      <c r="U86" s="1">
        <f>IF(G86="",0,'PPH21 Annual'!AJ266)</f>
        <v>0</v>
      </c>
      <c r="V86" s="1">
        <f t="shared" si="15"/>
        <v>0</v>
      </c>
      <c r="W86" s="1">
        <f t="shared" si="12"/>
        <v>0</v>
      </c>
    </row>
    <row r="87" spans="1:23" x14ac:dyDescent="0.25">
      <c r="A87" s="71"/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ref="L87:M150" si="16">L$5*$G87</f>
        <v>0</v>
      </c>
      <c r="M87" s="79">
        <f t="shared" si="16"/>
        <v>0</v>
      </c>
      <c r="N87" s="79">
        <f>IF(G87="",0,N$5*MIN($G87,Referensi!$C$25))</f>
        <v>0</v>
      </c>
      <c r="O87" s="79">
        <f t="shared" si="13"/>
        <v>0</v>
      </c>
      <c r="P87" s="79">
        <f>IF(G87="",0,P$5*MIN($G87,Referensi!$C$26))</f>
        <v>0</v>
      </c>
      <c r="Q87" s="1">
        <f t="shared" si="14"/>
        <v>0</v>
      </c>
      <c r="R87" s="1">
        <f>IF(G87="",0,R$5*MIN($G87,Referensi!$C$26))</f>
        <v>0</v>
      </c>
      <c r="S87" s="1">
        <f t="shared" si="11"/>
        <v>0</v>
      </c>
      <c r="T87" s="1">
        <f>IF(G87="",0,T$5*MIN($G87,Referensi!$C$25))</f>
        <v>0</v>
      </c>
      <c r="U87" s="1">
        <f>IF(G87="",0,'PPH21 Annual'!AJ267)</f>
        <v>0</v>
      </c>
      <c r="V87" s="1">
        <f t="shared" si="15"/>
        <v>0</v>
      </c>
      <c r="W87" s="1">
        <f t="shared" si="12"/>
        <v>0</v>
      </c>
    </row>
    <row r="88" spans="1:23" x14ac:dyDescent="0.25">
      <c r="A88" s="71"/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16"/>
        <v>0</v>
      </c>
      <c r="M88" s="79">
        <f t="shared" si="16"/>
        <v>0</v>
      </c>
      <c r="N88" s="79">
        <f>IF(G88="",0,N$5*MIN($G88,Referensi!$C$25))</f>
        <v>0</v>
      </c>
      <c r="O88" s="79">
        <f t="shared" si="13"/>
        <v>0</v>
      </c>
      <c r="P88" s="79">
        <f>IF(G88="",0,P$5*MIN($G88,Referensi!$C$26))</f>
        <v>0</v>
      </c>
      <c r="Q88" s="1">
        <f t="shared" si="14"/>
        <v>0</v>
      </c>
      <c r="R88" s="1">
        <f>IF(G88="",0,R$5*MIN($G88,Referensi!$C$26))</f>
        <v>0</v>
      </c>
      <c r="S88" s="1">
        <f t="shared" si="11"/>
        <v>0</v>
      </c>
      <c r="T88" s="1">
        <f>IF(G88="",0,T$5*MIN($G88,Referensi!$C$25))</f>
        <v>0</v>
      </c>
      <c r="U88" s="1">
        <f>IF(G88="",0,'PPH21 Annual'!AJ268)</f>
        <v>0</v>
      </c>
      <c r="V88" s="1">
        <f t="shared" si="15"/>
        <v>0</v>
      </c>
      <c r="W88" s="1">
        <f t="shared" si="12"/>
        <v>0</v>
      </c>
    </row>
    <row r="89" spans="1:23" x14ac:dyDescent="0.25">
      <c r="A89" s="71"/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16"/>
        <v>0</v>
      </c>
      <c r="M89" s="79">
        <f t="shared" si="16"/>
        <v>0</v>
      </c>
      <c r="N89" s="79">
        <f>IF(G89="",0,N$5*MIN($G89,Referensi!$C$25))</f>
        <v>0</v>
      </c>
      <c r="O89" s="79">
        <f t="shared" si="13"/>
        <v>0</v>
      </c>
      <c r="P89" s="79">
        <f>IF(G89="",0,P$5*MIN($G89,Referensi!$C$26))</f>
        <v>0</v>
      </c>
      <c r="Q89" s="1">
        <f t="shared" si="14"/>
        <v>0</v>
      </c>
      <c r="R89" s="1">
        <f>IF(G89="",0,R$5*MIN($G89,Referensi!$C$26))</f>
        <v>0</v>
      </c>
      <c r="S89" s="1">
        <f t="shared" si="11"/>
        <v>0</v>
      </c>
      <c r="T89" s="1">
        <f>IF(G89="",0,T$5*MIN($G89,Referensi!$C$25))</f>
        <v>0</v>
      </c>
      <c r="U89" s="1">
        <f>IF(G89="",0,'PPH21 Annual'!AJ269)</f>
        <v>0</v>
      </c>
      <c r="V89" s="1">
        <f t="shared" si="15"/>
        <v>0</v>
      </c>
      <c r="W89" s="1">
        <f t="shared" si="12"/>
        <v>0</v>
      </c>
    </row>
    <row r="90" spans="1:23" x14ac:dyDescent="0.25">
      <c r="A90" s="71"/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16"/>
        <v>0</v>
      </c>
      <c r="M90" s="79">
        <f t="shared" si="16"/>
        <v>0</v>
      </c>
      <c r="N90" s="79">
        <f>IF(G90="",0,N$5*MIN($G90,Referensi!$C$25))</f>
        <v>0</v>
      </c>
      <c r="O90" s="79">
        <f t="shared" si="13"/>
        <v>0</v>
      </c>
      <c r="P90" s="79">
        <f>IF(G90="",0,P$5*MIN($G90,Referensi!$C$26))</f>
        <v>0</v>
      </c>
      <c r="Q90" s="1">
        <f t="shared" si="14"/>
        <v>0</v>
      </c>
      <c r="R90" s="1">
        <f>IF(G90="",0,R$5*MIN($G90,Referensi!$C$26))</f>
        <v>0</v>
      </c>
      <c r="S90" s="1">
        <f t="shared" si="11"/>
        <v>0</v>
      </c>
      <c r="T90" s="1">
        <f>IF(G90="",0,T$5*MIN($G90,Referensi!$C$25))</f>
        <v>0</v>
      </c>
      <c r="U90" s="1">
        <f>IF(G90="",0,'PPH21 Annual'!AJ270)</f>
        <v>0</v>
      </c>
      <c r="V90" s="1">
        <f t="shared" si="15"/>
        <v>0</v>
      </c>
      <c r="W90" s="1">
        <f t="shared" si="12"/>
        <v>0</v>
      </c>
    </row>
    <row r="91" spans="1:23" x14ac:dyDescent="0.25">
      <c r="A91" s="71"/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16"/>
        <v>0</v>
      </c>
      <c r="M91" s="79">
        <f t="shared" si="16"/>
        <v>0</v>
      </c>
      <c r="N91" s="79">
        <f>IF(G91="",0,N$5*MIN($G91,Referensi!$C$25))</f>
        <v>0</v>
      </c>
      <c r="O91" s="79">
        <f t="shared" si="13"/>
        <v>0</v>
      </c>
      <c r="P91" s="79">
        <f>IF(G91="",0,P$5*MIN($G91,Referensi!$C$26))</f>
        <v>0</v>
      </c>
      <c r="Q91" s="1">
        <f t="shared" si="14"/>
        <v>0</v>
      </c>
      <c r="R91" s="1">
        <f>IF(G91="",0,R$5*MIN($G91,Referensi!$C$26))</f>
        <v>0</v>
      </c>
      <c r="S91" s="1">
        <f t="shared" si="11"/>
        <v>0</v>
      </c>
      <c r="T91" s="1">
        <f>IF(G91="",0,T$5*MIN($G91,Referensi!$C$25))</f>
        <v>0</v>
      </c>
      <c r="U91" s="1">
        <f>IF(G91="",0,'PPH21 Annual'!AJ271)</f>
        <v>0</v>
      </c>
      <c r="V91" s="1">
        <f t="shared" si="15"/>
        <v>0</v>
      </c>
      <c r="W91" s="1">
        <f t="shared" si="12"/>
        <v>0</v>
      </c>
    </row>
    <row r="92" spans="1:23" x14ac:dyDescent="0.25">
      <c r="A92" s="71"/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16"/>
        <v>0</v>
      </c>
      <c r="M92" s="79">
        <f t="shared" si="16"/>
        <v>0</v>
      </c>
      <c r="N92" s="79">
        <f>IF(G92="",0,N$5*MIN($G92,Referensi!$C$25))</f>
        <v>0</v>
      </c>
      <c r="O92" s="79">
        <f t="shared" si="13"/>
        <v>0</v>
      </c>
      <c r="P92" s="79">
        <f>IF(G92="",0,P$5*MIN($G92,Referensi!$C$26))</f>
        <v>0</v>
      </c>
      <c r="Q92" s="1">
        <f t="shared" si="14"/>
        <v>0</v>
      </c>
      <c r="R92" s="1">
        <f>IF(G92="",0,R$5*MIN($G92,Referensi!$C$26))</f>
        <v>0</v>
      </c>
      <c r="S92" s="1">
        <f t="shared" si="11"/>
        <v>0</v>
      </c>
      <c r="T92" s="1">
        <f>IF(G92="",0,T$5*MIN($G92,Referensi!$C$25))</f>
        <v>0</v>
      </c>
      <c r="U92" s="1">
        <f>IF(G92="",0,'PPH21 Annual'!AJ272)</f>
        <v>0</v>
      </c>
      <c r="V92" s="1">
        <f t="shared" si="15"/>
        <v>0</v>
      </c>
      <c r="W92" s="1">
        <f t="shared" si="12"/>
        <v>0</v>
      </c>
    </row>
    <row r="93" spans="1:23" x14ac:dyDescent="0.25">
      <c r="A93" s="71"/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16"/>
        <v>0</v>
      </c>
      <c r="M93" s="79">
        <f t="shared" si="16"/>
        <v>0</v>
      </c>
      <c r="N93" s="79">
        <f>IF(G93="",0,N$5*MIN($G93,Referensi!$C$25))</f>
        <v>0</v>
      </c>
      <c r="O93" s="79">
        <f t="shared" si="13"/>
        <v>0</v>
      </c>
      <c r="P93" s="79">
        <f>IF(G93="",0,P$5*MIN($G93,Referensi!$C$26))</f>
        <v>0</v>
      </c>
      <c r="Q93" s="1">
        <f t="shared" si="14"/>
        <v>0</v>
      </c>
      <c r="R93" s="1">
        <f>IF(G93="",0,R$5*MIN($G93,Referensi!$C$26))</f>
        <v>0</v>
      </c>
      <c r="S93" s="1">
        <f t="shared" si="11"/>
        <v>0</v>
      </c>
      <c r="T93" s="1">
        <f>IF(G93="",0,T$5*MIN($G93,Referensi!$C$25))</f>
        <v>0</v>
      </c>
      <c r="U93" s="1">
        <f>IF(G93="",0,'PPH21 Annual'!AJ273)</f>
        <v>0</v>
      </c>
      <c r="V93" s="1">
        <f t="shared" si="15"/>
        <v>0</v>
      </c>
      <c r="W93" s="1">
        <f t="shared" si="12"/>
        <v>0</v>
      </c>
    </row>
    <row r="94" spans="1:23" x14ac:dyDescent="0.25">
      <c r="A94" s="71"/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16"/>
        <v>0</v>
      </c>
      <c r="M94" s="79">
        <f t="shared" si="16"/>
        <v>0</v>
      </c>
      <c r="N94" s="79">
        <f>IF(G94="",0,N$5*MIN($G94,Referensi!$C$25))</f>
        <v>0</v>
      </c>
      <c r="O94" s="79">
        <f t="shared" si="13"/>
        <v>0</v>
      </c>
      <c r="P94" s="79">
        <f>IF(G94="",0,P$5*MIN($G94,Referensi!$C$26))</f>
        <v>0</v>
      </c>
      <c r="Q94" s="1">
        <f t="shared" si="14"/>
        <v>0</v>
      </c>
      <c r="R94" s="1">
        <f>IF(G94="",0,R$5*MIN($G94,Referensi!$C$26))</f>
        <v>0</v>
      </c>
      <c r="S94" s="1">
        <f t="shared" si="11"/>
        <v>0</v>
      </c>
      <c r="T94" s="1">
        <f>IF(G94="",0,T$5*MIN($G94,Referensi!$C$25))</f>
        <v>0</v>
      </c>
      <c r="U94" s="1">
        <f>IF(G94="",0,'PPH21 Annual'!AJ274)</f>
        <v>0</v>
      </c>
      <c r="V94" s="1">
        <f t="shared" si="15"/>
        <v>0</v>
      </c>
      <c r="W94" s="1">
        <f t="shared" si="12"/>
        <v>0</v>
      </c>
    </row>
    <row r="95" spans="1:23" x14ac:dyDescent="0.25">
      <c r="A95" s="71"/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16"/>
        <v>0</v>
      </c>
      <c r="M95" s="79">
        <f t="shared" si="16"/>
        <v>0</v>
      </c>
      <c r="N95" s="79">
        <f>IF(G95="",0,N$5*MIN($G95,Referensi!$C$25))</f>
        <v>0</v>
      </c>
      <c r="O95" s="79">
        <f t="shared" si="13"/>
        <v>0</v>
      </c>
      <c r="P95" s="79">
        <f>IF(G95="",0,P$5*MIN($G95,Referensi!$C$26))</f>
        <v>0</v>
      </c>
      <c r="Q95" s="1">
        <f t="shared" si="14"/>
        <v>0</v>
      </c>
      <c r="R95" s="1">
        <f>IF(G95="",0,R$5*MIN($G95,Referensi!$C$26))</f>
        <v>0</v>
      </c>
      <c r="S95" s="1">
        <f t="shared" si="11"/>
        <v>0</v>
      </c>
      <c r="T95" s="1">
        <f>IF(G95="",0,T$5*MIN($G95,Referensi!$C$25))</f>
        <v>0</v>
      </c>
      <c r="U95" s="1">
        <f>IF(G95="",0,'PPH21 Annual'!AJ275)</f>
        <v>0</v>
      </c>
      <c r="V95" s="1">
        <f t="shared" si="15"/>
        <v>0</v>
      </c>
      <c r="W95" s="1">
        <f t="shared" si="12"/>
        <v>0</v>
      </c>
    </row>
    <row r="96" spans="1:23" x14ac:dyDescent="0.25">
      <c r="A96" s="71"/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16"/>
        <v>0</v>
      </c>
      <c r="M96" s="79">
        <f t="shared" si="16"/>
        <v>0</v>
      </c>
      <c r="N96" s="79">
        <f>IF(G96="",0,N$5*MIN($G96,Referensi!$C$25))</f>
        <v>0</v>
      </c>
      <c r="O96" s="79">
        <f t="shared" si="13"/>
        <v>0</v>
      </c>
      <c r="P96" s="79">
        <f>IF(G96="",0,P$5*MIN($G96,Referensi!$C$26))</f>
        <v>0</v>
      </c>
      <c r="Q96" s="1">
        <f t="shared" si="14"/>
        <v>0</v>
      </c>
      <c r="R96" s="1">
        <f>IF(G96="",0,R$5*MIN($G96,Referensi!$C$26))</f>
        <v>0</v>
      </c>
      <c r="S96" s="1">
        <f t="shared" si="11"/>
        <v>0</v>
      </c>
      <c r="T96" s="1">
        <f>IF(G96="",0,T$5*MIN($G96,Referensi!$C$25))</f>
        <v>0</v>
      </c>
      <c r="U96" s="1">
        <f>IF(G96="",0,'PPH21 Annual'!AJ276)</f>
        <v>0</v>
      </c>
      <c r="V96" s="1">
        <f t="shared" si="15"/>
        <v>0</v>
      </c>
      <c r="W96" s="1">
        <f t="shared" si="12"/>
        <v>0</v>
      </c>
    </row>
    <row r="97" spans="1:23" x14ac:dyDescent="0.25">
      <c r="A97" s="71"/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16"/>
        <v>0</v>
      </c>
      <c r="M97" s="79">
        <f t="shared" si="16"/>
        <v>0</v>
      </c>
      <c r="N97" s="79">
        <f>IF(G97="",0,N$5*MIN($G97,Referensi!$C$25))</f>
        <v>0</v>
      </c>
      <c r="O97" s="79">
        <f t="shared" si="13"/>
        <v>0</v>
      </c>
      <c r="P97" s="79">
        <f>IF(G97="",0,P$5*MIN($G97,Referensi!$C$26))</f>
        <v>0</v>
      </c>
      <c r="Q97" s="1">
        <f t="shared" si="14"/>
        <v>0</v>
      </c>
      <c r="R97" s="1">
        <f>IF(G97="",0,R$5*MIN($G97,Referensi!$C$26))</f>
        <v>0</v>
      </c>
      <c r="S97" s="1">
        <f t="shared" si="11"/>
        <v>0</v>
      </c>
      <c r="T97" s="1">
        <f>IF(G97="",0,T$5*MIN($G97,Referensi!$C$25))</f>
        <v>0</v>
      </c>
      <c r="U97" s="1">
        <f>IF(G97="",0,'PPH21 Annual'!AJ277)</f>
        <v>0</v>
      </c>
      <c r="V97" s="1">
        <f t="shared" si="15"/>
        <v>0</v>
      </c>
      <c r="W97" s="1">
        <f t="shared" si="12"/>
        <v>0</v>
      </c>
    </row>
    <row r="98" spans="1:23" x14ac:dyDescent="0.25">
      <c r="A98" s="71"/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16"/>
        <v>0</v>
      </c>
      <c r="M98" s="79">
        <f t="shared" si="16"/>
        <v>0</v>
      </c>
      <c r="N98" s="79">
        <f>IF(G98="",0,N$5*MIN($G98,Referensi!$C$25))</f>
        <v>0</v>
      </c>
      <c r="O98" s="79">
        <f t="shared" si="13"/>
        <v>0</v>
      </c>
      <c r="P98" s="79">
        <f>IF(G98="",0,P$5*MIN($G98,Referensi!$C$26))</f>
        <v>0</v>
      </c>
      <c r="Q98" s="1">
        <f t="shared" si="14"/>
        <v>0</v>
      </c>
      <c r="R98" s="1">
        <f>IF(G98="",0,R$5*MIN($G98,Referensi!$C$26))</f>
        <v>0</v>
      </c>
      <c r="S98" s="1">
        <f t="shared" si="11"/>
        <v>0</v>
      </c>
      <c r="T98" s="1">
        <f>IF(G98="",0,T$5*MIN($G98,Referensi!$C$25))</f>
        <v>0</v>
      </c>
      <c r="U98" s="1">
        <f>IF(G98="",0,'PPH21 Annual'!AJ278)</f>
        <v>0</v>
      </c>
      <c r="V98" s="1">
        <f t="shared" si="15"/>
        <v>0</v>
      </c>
      <c r="W98" s="1">
        <f t="shared" si="12"/>
        <v>0</v>
      </c>
    </row>
    <row r="99" spans="1:23" x14ac:dyDescent="0.25">
      <c r="A99" s="71"/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16"/>
        <v>0</v>
      </c>
      <c r="M99" s="79">
        <f t="shared" si="16"/>
        <v>0</v>
      </c>
      <c r="N99" s="79">
        <f>IF(G99="",0,N$5*MIN($G99,Referensi!$C$25))</f>
        <v>0</v>
      </c>
      <c r="O99" s="79">
        <f t="shared" si="13"/>
        <v>0</v>
      </c>
      <c r="P99" s="79">
        <f>IF(G99="",0,P$5*MIN($G99,Referensi!$C$26))</f>
        <v>0</v>
      </c>
      <c r="Q99" s="1">
        <f t="shared" si="14"/>
        <v>0</v>
      </c>
      <c r="R99" s="1">
        <f>IF(G99="",0,R$5*MIN($G99,Referensi!$C$26))</f>
        <v>0</v>
      </c>
      <c r="S99" s="1">
        <f t="shared" si="11"/>
        <v>0</v>
      </c>
      <c r="T99" s="1">
        <f>IF(G99="",0,T$5*MIN($G99,Referensi!$C$25))</f>
        <v>0</v>
      </c>
      <c r="U99" s="1">
        <f>IF(G99="",0,'PPH21 Annual'!AJ279)</f>
        <v>0</v>
      </c>
      <c r="V99" s="1">
        <f t="shared" si="15"/>
        <v>0</v>
      </c>
      <c r="W99" s="1">
        <f t="shared" si="12"/>
        <v>0</v>
      </c>
    </row>
    <row r="100" spans="1:23" x14ac:dyDescent="0.25">
      <c r="A100" s="71"/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16"/>
        <v>0</v>
      </c>
      <c r="M100" s="79">
        <f t="shared" si="16"/>
        <v>0</v>
      </c>
      <c r="N100" s="79">
        <f>IF(G100="",0,N$5*MIN($G100,Referensi!$C$25))</f>
        <v>0</v>
      </c>
      <c r="O100" s="79">
        <f t="shared" si="13"/>
        <v>0</v>
      </c>
      <c r="P100" s="79">
        <f>IF(G100="",0,P$5*MIN($G100,Referensi!$C$26))</f>
        <v>0</v>
      </c>
      <c r="Q100" s="1">
        <f t="shared" si="14"/>
        <v>0</v>
      </c>
      <c r="R100" s="1">
        <f>IF(G100="",0,R$5*MIN($G100,Referensi!$C$26))</f>
        <v>0</v>
      </c>
      <c r="S100" s="1">
        <f t="shared" si="11"/>
        <v>0</v>
      </c>
      <c r="T100" s="1">
        <f>IF(G100="",0,T$5*MIN($G100,Referensi!$C$25))</f>
        <v>0</v>
      </c>
      <c r="U100" s="1">
        <f>IF(G100="",0,'PPH21 Annual'!AJ280)</f>
        <v>0</v>
      </c>
      <c r="V100" s="1">
        <f t="shared" si="15"/>
        <v>0</v>
      </c>
      <c r="W100" s="1">
        <f t="shared" si="12"/>
        <v>0</v>
      </c>
    </row>
    <row r="101" spans="1:23" x14ac:dyDescent="0.25">
      <c r="A101" s="71"/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16"/>
        <v>0</v>
      </c>
      <c r="M101" s="79">
        <f t="shared" si="16"/>
        <v>0</v>
      </c>
      <c r="N101" s="79">
        <f>IF(G101="",0,N$5*MIN($G101,Referensi!$C$25))</f>
        <v>0</v>
      </c>
      <c r="O101" s="79">
        <f t="shared" si="13"/>
        <v>0</v>
      </c>
      <c r="P101" s="79">
        <f>IF(G101="",0,P$5*MIN($G101,Referensi!$C$26))</f>
        <v>0</v>
      </c>
      <c r="Q101" s="1">
        <f t="shared" si="14"/>
        <v>0</v>
      </c>
      <c r="R101" s="1">
        <f>IF(G101="",0,R$5*MIN($G101,Referensi!$C$26))</f>
        <v>0</v>
      </c>
      <c r="S101" s="1">
        <f t="shared" si="11"/>
        <v>0</v>
      </c>
      <c r="T101" s="1">
        <f>IF(G101="",0,T$5*MIN($G101,Referensi!$C$25))</f>
        <v>0</v>
      </c>
      <c r="U101" s="1">
        <f>IF(G101="",0,'PPH21 Annual'!AJ281)</f>
        <v>0</v>
      </c>
      <c r="V101" s="1">
        <f t="shared" si="15"/>
        <v>0</v>
      </c>
      <c r="W101" s="1">
        <f t="shared" si="12"/>
        <v>0</v>
      </c>
    </row>
    <row r="102" spans="1:23" x14ac:dyDescent="0.25">
      <c r="A102" s="71"/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16"/>
        <v>0</v>
      </c>
      <c r="M102" s="79">
        <f t="shared" si="16"/>
        <v>0</v>
      </c>
      <c r="N102" s="79">
        <f>IF(G102="",0,N$5*MIN($G102,Referensi!$C$25))</f>
        <v>0</v>
      </c>
      <c r="O102" s="79">
        <f t="shared" si="13"/>
        <v>0</v>
      </c>
      <c r="P102" s="79">
        <f>IF(G102="",0,P$5*MIN($G102,Referensi!$C$26))</f>
        <v>0</v>
      </c>
      <c r="Q102" s="1">
        <f t="shared" si="14"/>
        <v>0</v>
      </c>
      <c r="R102" s="1">
        <f>IF(G102="",0,R$5*MIN($G102,Referensi!$C$26))</f>
        <v>0</v>
      </c>
      <c r="S102" s="1">
        <f t="shared" si="11"/>
        <v>0</v>
      </c>
      <c r="T102" s="1">
        <f>IF(G102="",0,T$5*MIN($G102,Referensi!$C$25))</f>
        <v>0</v>
      </c>
      <c r="U102" s="1">
        <f>IF(G102="",0,'PPH21 Annual'!AJ282)</f>
        <v>0</v>
      </c>
      <c r="V102" s="1">
        <f t="shared" si="15"/>
        <v>0</v>
      </c>
      <c r="W102" s="1">
        <f t="shared" ref="W102:W133" si="17">SUM(G102:K102)-SUM(R102:T102)-V102</f>
        <v>0</v>
      </c>
    </row>
    <row r="103" spans="1:23" x14ac:dyDescent="0.25">
      <c r="A103" s="71"/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16"/>
        <v>0</v>
      </c>
      <c r="M103" s="79">
        <f t="shared" si="16"/>
        <v>0</v>
      </c>
      <c r="N103" s="79">
        <f>IF(G103="",0,N$5*MIN($G103,Referensi!$C$25))</f>
        <v>0</v>
      </c>
      <c r="O103" s="79">
        <f t="shared" si="13"/>
        <v>0</v>
      </c>
      <c r="P103" s="79">
        <f>IF(G103="",0,P$5*MIN($G103,Referensi!$C$26))</f>
        <v>0</v>
      </c>
      <c r="Q103" s="1">
        <f t="shared" si="14"/>
        <v>0</v>
      </c>
      <c r="R103" s="1">
        <f>IF(G103="",0,R$5*MIN($G103,Referensi!$C$26))</f>
        <v>0</v>
      </c>
      <c r="S103" s="1">
        <f t="shared" si="11"/>
        <v>0</v>
      </c>
      <c r="T103" s="1">
        <f>IF(G103="",0,T$5*MIN($G103,Referensi!$C$25))</f>
        <v>0</v>
      </c>
      <c r="U103" s="1">
        <f>IF(G103="",0,'PPH21 Annual'!AJ283)</f>
        <v>0</v>
      </c>
      <c r="V103" s="1">
        <f t="shared" si="15"/>
        <v>0</v>
      </c>
      <c r="W103" s="1">
        <f t="shared" si="17"/>
        <v>0</v>
      </c>
    </row>
    <row r="104" spans="1:23" x14ac:dyDescent="0.25">
      <c r="A104" s="71"/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16"/>
        <v>0</v>
      </c>
      <c r="M104" s="79">
        <f t="shared" si="16"/>
        <v>0</v>
      </c>
      <c r="N104" s="79">
        <f>IF(G104="",0,N$5*MIN($G104,Referensi!$C$25))</f>
        <v>0</v>
      </c>
      <c r="O104" s="79">
        <f t="shared" si="13"/>
        <v>0</v>
      </c>
      <c r="P104" s="79">
        <f>IF(G104="",0,P$5*MIN($G104,Referensi!$C$26))</f>
        <v>0</v>
      </c>
      <c r="Q104" s="1">
        <f t="shared" si="14"/>
        <v>0</v>
      </c>
      <c r="R104" s="1">
        <f>IF(G104="",0,R$5*MIN($G104,Referensi!$C$26))</f>
        <v>0</v>
      </c>
      <c r="S104" s="1">
        <f t="shared" si="11"/>
        <v>0</v>
      </c>
      <c r="T104" s="1">
        <f>IF(G104="",0,T$5*MIN($G104,Referensi!$C$25))</f>
        <v>0</v>
      </c>
      <c r="U104" s="1">
        <f>IF(G104="",0,'PPH21 Annual'!AJ284)</f>
        <v>0</v>
      </c>
      <c r="V104" s="1">
        <f t="shared" si="15"/>
        <v>0</v>
      </c>
      <c r="W104" s="1">
        <f t="shared" si="17"/>
        <v>0</v>
      </c>
    </row>
    <row r="105" spans="1:23" x14ac:dyDescent="0.25">
      <c r="A105" s="71"/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16"/>
        <v>0</v>
      </c>
      <c r="M105" s="79">
        <f t="shared" si="16"/>
        <v>0</v>
      </c>
      <c r="N105" s="79">
        <f>IF(G105="",0,N$5*MIN($G105,Referensi!$C$25))</f>
        <v>0</v>
      </c>
      <c r="O105" s="79">
        <f t="shared" si="13"/>
        <v>0</v>
      </c>
      <c r="P105" s="79">
        <f>IF(G105="",0,P$5*MIN($G105,Referensi!$C$26))</f>
        <v>0</v>
      </c>
      <c r="Q105" s="1">
        <f t="shared" si="14"/>
        <v>0</v>
      </c>
      <c r="R105" s="1">
        <f>IF(G105="",0,R$5*MIN($G105,Referensi!$C$26))</f>
        <v>0</v>
      </c>
      <c r="S105" s="1">
        <f t="shared" si="11"/>
        <v>0</v>
      </c>
      <c r="T105" s="1">
        <f>IF(G105="",0,T$5*MIN($G105,Referensi!$C$25))</f>
        <v>0</v>
      </c>
      <c r="U105" s="1">
        <f>IF(G105="",0,'PPH21 Annual'!AJ285)</f>
        <v>0</v>
      </c>
      <c r="V105" s="1">
        <f t="shared" si="15"/>
        <v>0</v>
      </c>
      <c r="W105" s="1">
        <f t="shared" si="17"/>
        <v>0</v>
      </c>
    </row>
    <row r="106" spans="1:23" x14ac:dyDescent="0.25">
      <c r="A106" s="71"/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16"/>
        <v>0</v>
      </c>
      <c r="M106" s="79">
        <f t="shared" si="16"/>
        <v>0</v>
      </c>
      <c r="N106" s="79">
        <f>IF(G106="",0,N$5*MIN($G106,Referensi!$C$25))</f>
        <v>0</v>
      </c>
      <c r="O106" s="79">
        <f t="shared" si="13"/>
        <v>0</v>
      </c>
      <c r="P106" s="79">
        <f>IF(G106="",0,P$5*MIN($G106,Referensi!$C$26))</f>
        <v>0</v>
      </c>
      <c r="Q106" s="1">
        <f t="shared" si="14"/>
        <v>0</v>
      </c>
      <c r="R106" s="1">
        <f>IF(G106="",0,R$5*MIN($G106,Referensi!$C$26))</f>
        <v>0</v>
      </c>
      <c r="S106" s="1">
        <f t="shared" si="11"/>
        <v>0</v>
      </c>
      <c r="T106" s="1">
        <f>IF(G106="",0,T$5*MIN($G106,Referensi!$C$25))</f>
        <v>0</v>
      </c>
      <c r="U106" s="1">
        <f>IF(G106="",0,'PPH21 Annual'!AJ286)</f>
        <v>0</v>
      </c>
      <c r="V106" s="1">
        <f t="shared" si="15"/>
        <v>0</v>
      </c>
      <c r="W106" s="1">
        <f t="shared" si="17"/>
        <v>0</v>
      </c>
    </row>
    <row r="107" spans="1:23" x14ac:dyDescent="0.25">
      <c r="A107" s="71"/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16"/>
        <v>0</v>
      </c>
      <c r="M107" s="79">
        <f t="shared" si="16"/>
        <v>0</v>
      </c>
      <c r="N107" s="79">
        <f>IF(G107="",0,N$5*MIN($G107,Referensi!$C$25))</f>
        <v>0</v>
      </c>
      <c r="O107" s="79">
        <f t="shared" si="13"/>
        <v>0</v>
      </c>
      <c r="P107" s="79">
        <f>IF(G107="",0,P$5*MIN($G107,Referensi!$C$26))</f>
        <v>0</v>
      </c>
      <c r="Q107" s="1">
        <f t="shared" si="14"/>
        <v>0</v>
      </c>
      <c r="R107" s="1">
        <f>IF(G107="",0,R$5*MIN($G107,Referensi!$C$26))</f>
        <v>0</v>
      </c>
      <c r="S107" s="1">
        <f t="shared" si="11"/>
        <v>0</v>
      </c>
      <c r="T107" s="1">
        <f>IF(G107="",0,T$5*MIN($G107,Referensi!$C$25))</f>
        <v>0</v>
      </c>
      <c r="U107" s="1">
        <f>IF(G107="",0,'PPH21 Annual'!AJ287)</f>
        <v>0</v>
      </c>
      <c r="V107" s="1">
        <f t="shared" si="15"/>
        <v>0</v>
      </c>
      <c r="W107" s="1">
        <f t="shared" si="17"/>
        <v>0</v>
      </c>
    </row>
    <row r="108" spans="1:23" x14ac:dyDescent="0.25">
      <c r="A108" s="71"/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16"/>
        <v>0</v>
      </c>
      <c r="M108" s="79">
        <f t="shared" si="16"/>
        <v>0</v>
      </c>
      <c r="N108" s="79">
        <f>IF(G108="",0,N$5*MIN($G108,Referensi!$C$25))</f>
        <v>0</v>
      </c>
      <c r="O108" s="79">
        <f t="shared" si="13"/>
        <v>0</v>
      </c>
      <c r="P108" s="79">
        <f>IF(G108="",0,P$5*MIN($G108,Referensi!$C$26))</f>
        <v>0</v>
      </c>
      <c r="Q108" s="1">
        <f t="shared" si="14"/>
        <v>0</v>
      </c>
      <c r="R108" s="1">
        <f>IF(G108="",0,R$5*MIN($G108,Referensi!$C$26))</f>
        <v>0</v>
      </c>
      <c r="S108" s="1">
        <f t="shared" si="11"/>
        <v>0</v>
      </c>
      <c r="T108" s="1">
        <f>IF(G108="",0,T$5*MIN($G108,Referensi!$C$25))</f>
        <v>0</v>
      </c>
      <c r="U108" s="1">
        <f>IF(G108="",0,'PPH21 Annual'!AJ288)</f>
        <v>0</v>
      </c>
      <c r="V108" s="1">
        <f t="shared" si="15"/>
        <v>0</v>
      </c>
      <c r="W108" s="1">
        <f t="shared" si="17"/>
        <v>0</v>
      </c>
    </row>
    <row r="109" spans="1:23" x14ac:dyDescent="0.25">
      <c r="A109" s="71"/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16"/>
        <v>0</v>
      </c>
      <c r="M109" s="79">
        <f t="shared" si="16"/>
        <v>0</v>
      </c>
      <c r="N109" s="79">
        <f>IF(G109="",0,N$5*MIN($G109,Referensi!$C$25))</f>
        <v>0</v>
      </c>
      <c r="O109" s="79">
        <f t="shared" si="13"/>
        <v>0</v>
      </c>
      <c r="P109" s="79">
        <f>IF(G109="",0,P$5*MIN($G109,Referensi!$C$26))</f>
        <v>0</v>
      </c>
      <c r="Q109" s="1">
        <f t="shared" si="14"/>
        <v>0</v>
      </c>
      <c r="R109" s="1">
        <f>IF(G109="",0,R$5*MIN($G109,Referensi!$C$26))</f>
        <v>0</v>
      </c>
      <c r="S109" s="1">
        <f t="shared" si="11"/>
        <v>0</v>
      </c>
      <c r="T109" s="1">
        <f>IF(G109="",0,T$5*MIN($G109,Referensi!$C$25))</f>
        <v>0</v>
      </c>
      <c r="U109" s="1">
        <f>IF(G109="",0,'PPH21 Annual'!AJ289)</f>
        <v>0</v>
      </c>
      <c r="V109" s="1">
        <f t="shared" si="15"/>
        <v>0</v>
      </c>
      <c r="W109" s="1">
        <f t="shared" si="17"/>
        <v>0</v>
      </c>
    </row>
    <row r="110" spans="1:23" x14ac:dyDescent="0.25">
      <c r="A110" s="71"/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16"/>
        <v>0</v>
      </c>
      <c r="M110" s="79">
        <f t="shared" si="16"/>
        <v>0</v>
      </c>
      <c r="N110" s="79">
        <f>IF(G110="",0,N$5*MIN($G110,Referensi!$C$25))</f>
        <v>0</v>
      </c>
      <c r="O110" s="79">
        <f t="shared" si="13"/>
        <v>0</v>
      </c>
      <c r="P110" s="79">
        <f>IF(G110="",0,P$5*MIN($G110,Referensi!$C$26))</f>
        <v>0</v>
      </c>
      <c r="Q110" s="1">
        <f t="shared" si="14"/>
        <v>0</v>
      </c>
      <c r="R110" s="1">
        <f>IF(G110="",0,R$5*MIN($G110,Referensi!$C$26))</f>
        <v>0</v>
      </c>
      <c r="S110" s="1">
        <f t="shared" si="11"/>
        <v>0</v>
      </c>
      <c r="T110" s="1">
        <f>IF(G110="",0,T$5*MIN($G110,Referensi!$C$25))</f>
        <v>0</v>
      </c>
      <c r="U110" s="1">
        <f>IF(G110="",0,'PPH21 Annual'!AJ290)</f>
        <v>0</v>
      </c>
      <c r="V110" s="1">
        <f t="shared" si="15"/>
        <v>0</v>
      </c>
      <c r="W110" s="1">
        <f t="shared" si="17"/>
        <v>0</v>
      </c>
    </row>
    <row r="111" spans="1:23" x14ac:dyDescent="0.25">
      <c r="A111" s="71"/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16"/>
        <v>0</v>
      </c>
      <c r="M111" s="79">
        <f t="shared" si="16"/>
        <v>0</v>
      </c>
      <c r="N111" s="79">
        <f>IF(G111="",0,N$5*MIN($G111,Referensi!$C$25))</f>
        <v>0</v>
      </c>
      <c r="O111" s="79">
        <f t="shared" si="13"/>
        <v>0</v>
      </c>
      <c r="P111" s="79">
        <f>IF(G111="",0,P$5*MIN($G111,Referensi!$C$26))</f>
        <v>0</v>
      </c>
      <c r="Q111" s="1">
        <f t="shared" si="14"/>
        <v>0</v>
      </c>
      <c r="R111" s="1">
        <f>IF(G111="",0,R$5*MIN($G111,Referensi!$C$26))</f>
        <v>0</v>
      </c>
      <c r="S111" s="1">
        <f t="shared" si="11"/>
        <v>0</v>
      </c>
      <c r="T111" s="1">
        <f>IF(G111="",0,T$5*MIN($G111,Referensi!$C$25))</f>
        <v>0</v>
      </c>
      <c r="U111" s="1">
        <f>IF(G111="",0,'PPH21 Annual'!AJ291)</f>
        <v>0</v>
      </c>
      <c r="V111" s="1">
        <f t="shared" si="15"/>
        <v>0</v>
      </c>
      <c r="W111" s="1">
        <f t="shared" si="17"/>
        <v>0</v>
      </c>
    </row>
    <row r="112" spans="1:23" x14ac:dyDescent="0.25">
      <c r="A112" s="71"/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16"/>
        <v>0</v>
      </c>
      <c r="M112" s="79">
        <f t="shared" si="16"/>
        <v>0</v>
      </c>
      <c r="N112" s="79">
        <f>IF(G112="",0,N$5*MIN($G112,Referensi!$C$25))</f>
        <v>0</v>
      </c>
      <c r="O112" s="79">
        <f t="shared" si="13"/>
        <v>0</v>
      </c>
      <c r="P112" s="79">
        <f>IF(G112="",0,P$5*MIN($G112,Referensi!$C$26))</f>
        <v>0</v>
      </c>
      <c r="Q112" s="1">
        <f t="shared" si="14"/>
        <v>0</v>
      </c>
      <c r="R112" s="1">
        <f>IF(G112="",0,R$5*MIN($G112,Referensi!$C$26))</f>
        <v>0</v>
      </c>
      <c r="S112" s="1">
        <f t="shared" si="11"/>
        <v>0</v>
      </c>
      <c r="T112" s="1">
        <f>IF(G112="",0,T$5*MIN($G112,Referensi!$C$25))</f>
        <v>0</v>
      </c>
      <c r="U112" s="1">
        <f>IF(G112="",0,'PPH21 Annual'!AJ292)</f>
        <v>0</v>
      </c>
      <c r="V112" s="1">
        <f t="shared" si="15"/>
        <v>0</v>
      </c>
      <c r="W112" s="1">
        <f t="shared" si="17"/>
        <v>0</v>
      </c>
    </row>
    <row r="113" spans="1:23" x14ac:dyDescent="0.25">
      <c r="A113" s="71"/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16"/>
        <v>0</v>
      </c>
      <c r="M113" s="79">
        <f t="shared" si="16"/>
        <v>0</v>
      </c>
      <c r="N113" s="79">
        <f>IF(G113="",0,N$5*MIN($G113,Referensi!$C$25))</f>
        <v>0</v>
      </c>
      <c r="O113" s="79">
        <f t="shared" si="13"/>
        <v>0</v>
      </c>
      <c r="P113" s="79">
        <f>IF(G113="",0,P$5*MIN($G113,Referensi!$C$26))</f>
        <v>0</v>
      </c>
      <c r="Q113" s="1">
        <f t="shared" si="14"/>
        <v>0</v>
      </c>
      <c r="R113" s="1">
        <f>IF(G113="",0,R$5*MIN($G113,Referensi!$C$26))</f>
        <v>0</v>
      </c>
      <c r="S113" s="1">
        <f t="shared" si="11"/>
        <v>0</v>
      </c>
      <c r="T113" s="1">
        <f>IF(G113="",0,T$5*MIN($G113,Referensi!$C$25))</f>
        <v>0</v>
      </c>
      <c r="U113" s="1">
        <f>IF(G113="",0,'PPH21 Annual'!AJ293)</f>
        <v>0</v>
      </c>
      <c r="V113" s="1">
        <f t="shared" si="15"/>
        <v>0</v>
      </c>
      <c r="W113" s="1">
        <f t="shared" si="17"/>
        <v>0</v>
      </c>
    </row>
    <row r="114" spans="1:23" x14ac:dyDescent="0.25">
      <c r="A114" s="71"/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16"/>
        <v>0</v>
      </c>
      <c r="M114" s="79">
        <f t="shared" si="16"/>
        <v>0</v>
      </c>
      <c r="N114" s="79">
        <f>IF(G114="",0,N$5*MIN($G114,Referensi!$C$25))</f>
        <v>0</v>
      </c>
      <c r="O114" s="79">
        <f t="shared" si="13"/>
        <v>0</v>
      </c>
      <c r="P114" s="79">
        <f>IF(G114="",0,P$5*MIN($G114,Referensi!$C$26))</f>
        <v>0</v>
      </c>
      <c r="Q114" s="1">
        <f t="shared" si="14"/>
        <v>0</v>
      </c>
      <c r="R114" s="1">
        <f>IF(G114="",0,R$5*MIN($G114,Referensi!$C$26))</f>
        <v>0</v>
      </c>
      <c r="S114" s="1">
        <f t="shared" si="11"/>
        <v>0</v>
      </c>
      <c r="T114" s="1">
        <f>IF(G114="",0,T$5*MIN($G114,Referensi!$C$25))</f>
        <v>0</v>
      </c>
      <c r="U114" s="1">
        <f>IF(G114="",0,'PPH21 Annual'!AJ294)</f>
        <v>0</v>
      </c>
      <c r="V114" s="1">
        <f t="shared" si="15"/>
        <v>0</v>
      </c>
      <c r="W114" s="1">
        <f t="shared" si="17"/>
        <v>0</v>
      </c>
    </row>
    <row r="115" spans="1:23" x14ac:dyDescent="0.25">
      <c r="A115" s="71"/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16"/>
        <v>0</v>
      </c>
      <c r="M115" s="79">
        <f t="shared" si="16"/>
        <v>0</v>
      </c>
      <c r="N115" s="79">
        <f>IF(G115="",0,N$5*MIN($G115,Referensi!$C$25))</f>
        <v>0</v>
      </c>
      <c r="O115" s="79">
        <f t="shared" si="13"/>
        <v>0</v>
      </c>
      <c r="P115" s="79">
        <f>IF(G115="",0,P$5*MIN($G115,Referensi!$C$26))</f>
        <v>0</v>
      </c>
      <c r="Q115" s="1">
        <f t="shared" si="14"/>
        <v>0</v>
      </c>
      <c r="R115" s="1">
        <f>IF(G115="",0,R$5*MIN($G115,Referensi!$C$26))</f>
        <v>0</v>
      </c>
      <c r="S115" s="1">
        <f t="shared" si="11"/>
        <v>0</v>
      </c>
      <c r="T115" s="1">
        <f>IF(G115="",0,T$5*MIN($G115,Referensi!$C$25))</f>
        <v>0</v>
      </c>
      <c r="U115" s="1">
        <f>IF(G115="",0,'PPH21 Annual'!AJ295)</f>
        <v>0</v>
      </c>
      <c r="V115" s="1">
        <f t="shared" si="15"/>
        <v>0</v>
      </c>
      <c r="W115" s="1">
        <f t="shared" si="17"/>
        <v>0</v>
      </c>
    </row>
    <row r="116" spans="1:23" x14ac:dyDescent="0.25">
      <c r="A116" s="71"/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16"/>
        <v>0</v>
      </c>
      <c r="M116" s="79">
        <f t="shared" si="16"/>
        <v>0</v>
      </c>
      <c r="N116" s="79">
        <f>IF(G116="",0,N$5*MIN($G116,Referensi!$C$25))</f>
        <v>0</v>
      </c>
      <c r="O116" s="79">
        <f t="shared" si="13"/>
        <v>0</v>
      </c>
      <c r="P116" s="79">
        <f>IF(G116="",0,P$5*MIN($G116,Referensi!$C$26))</f>
        <v>0</v>
      </c>
      <c r="Q116" s="1">
        <f t="shared" si="14"/>
        <v>0</v>
      </c>
      <c r="R116" s="1">
        <f>IF(G116="",0,R$5*MIN($G116,Referensi!$C$26))</f>
        <v>0</v>
      </c>
      <c r="S116" s="1">
        <f t="shared" si="11"/>
        <v>0</v>
      </c>
      <c r="T116" s="1">
        <f>IF(G116="",0,T$5*MIN($G116,Referensi!$C$25))</f>
        <v>0</v>
      </c>
      <c r="U116" s="1">
        <f>IF(G116="",0,'PPH21 Annual'!AJ296)</f>
        <v>0</v>
      </c>
      <c r="V116" s="1">
        <f t="shared" si="15"/>
        <v>0</v>
      </c>
      <c r="W116" s="1">
        <f t="shared" si="17"/>
        <v>0</v>
      </c>
    </row>
    <row r="117" spans="1:23" x14ac:dyDescent="0.25">
      <c r="A117" s="71"/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16"/>
        <v>0</v>
      </c>
      <c r="M117" s="79">
        <f t="shared" si="16"/>
        <v>0</v>
      </c>
      <c r="N117" s="79">
        <f>IF(G117="",0,N$5*MIN($G117,Referensi!$C$25))</f>
        <v>0</v>
      </c>
      <c r="O117" s="79">
        <f t="shared" si="13"/>
        <v>0</v>
      </c>
      <c r="P117" s="79">
        <f>IF(G117="",0,P$5*MIN($G117,Referensi!$C$26))</f>
        <v>0</v>
      </c>
      <c r="Q117" s="1">
        <f t="shared" si="14"/>
        <v>0</v>
      </c>
      <c r="R117" s="1">
        <f>IF(G117="",0,R$5*MIN($G117,Referensi!$C$26))</f>
        <v>0</v>
      </c>
      <c r="S117" s="1">
        <f t="shared" si="11"/>
        <v>0</v>
      </c>
      <c r="T117" s="1">
        <f>IF(G117="",0,T$5*MIN($G117,Referensi!$C$25))</f>
        <v>0</v>
      </c>
      <c r="U117" s="1">
        <f>IF(G117="",0,'PPH21 Annual'!AJ297)</f>
        <v>0</v>
      </c>
      <c r="V117" s="1">
        <f t="shared" si="15"/>
        <v>0</v>
      </c>
      <c r="W117" s="1">
        <f t="shared" si="17"/>
        <v>0</v>
      </c>
    </row>
    <row r="118" spans="1:23" x14ac:dyDescent="0.25">
      <c r="A118" s="71"/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16"/>
        <v>0</v>
      </c>
      <c r="M118" s="79">
        <f t="shared" si="16"/>
        <v>0</v>
      </c>
      <c r="N118" s="79">
        <f>IF(G118="",0,N$5*MIN($G118,Referensi!$C$25))</f>
        <v>0</v>
      </c>
      <c r="O118" s="79">
        <f t="shared" si="13"/>
        <v>0</v>
      </c>
      <c r="P118" s="79">
        <f>IF(G118="",0,P$5*MIN($G118,Referensi!$C$26))</f>
        <v>0</v>
      </c>
      <c r="Q118" s="1">
        <f t="shared" si="14"/>
        <v>0</v>
      </c>
      <c r="R118" s="1">
        <f>IF(G118="",0,R$5*MIN($G118,Referensi!$C$26))</f>
        <v>0</v>
      </c>
      <c r="S118" s="1">
        <f t="shared" si="11"/>
        <v>0</v>
      </c>
      <c r="T118" s="1">
        <f>IF(G118="",0,T$5*MIN($G118,Referensi!$C$25))</f>
        <v>0</v>
      </c>
      <c r="U118" s="1">
        <f>IF(G118="",0,'PPH21 Annual'!AJ298)</f>
        <v>0</v>
      </c>
      <c r="V118" s="1">
        <f t="shared" si="15"/>
        <v>0</v>
      </c>
      <c r="W118" s="1">
        <f t="shared" si="17"/>
        <v>0</v>
      </c>
    </row>
    <row r="119" spans="1:23" x14ac:dyDescent="0.25">
      <c r="A119" s="71"/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16"/>
        <v>0</v>
      </c>
      <c r="M119" s="79">
        <f t="shared" si="16"/>
        <v>0</v>
      </c>
      <c r="N119" s="79">
        <f>IF(G119="",0,N$5*MIN($G119,Referensi!$C$25))</f>
        <v>0</v>
      </c>
      <c r="O119" s="79">
        <f t="shared" si="13"/>
        <v>0</v>
      </c>
      <c r="P119" s="79">
        <f>IF(G119="",0,P$5*MIN($G119,Referensi!$C$26))</f>
        <v>0</v>
      </c>
      <c r="Q119" s="1">
        <f t="shared" si="14"/>
        <v>0</v>
      </c>
      <c r="R119" s="1">
        <f>IF(G119="",0,R$5*MIN($G119,Referensi!$C$26))</f>
        <v>0</v>
      </c>
      <c r="S119" s="1">
        <f t="shared" si="11"/>
        <v>0</v>
      </c>
      <c r="T119" s="1">
        <f>IF(G119="",0,T$5*MIN($G119,Referensi!$C$25))</f>
        <v>0</v>
      </c>
      <c r="U119" s="1">
        <f>IF(G119="",0,'PPH21 Annual'!AJ299)</f>
        <v>0</v>
      </c>
      <c r="V119" s="1">
        <f t="shared" si="15"/>
        <v>0</v>
      </c>
      <c r="W119" s="1">
        <f t="shared" si="17"/>
        <v>0</v>
      </c>
    </row>
    <row r="120" spans="1:23" x14ac:dyDescent="0.25">
      <c r="A120" s="71"/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16"/>
        <v>0</v>
      </c>
      <c r="M120" s="79">
        <f t="shared" si="16"/>
        <v>0</v>
      </c>
      <c r="N120" s="79">
        <f>IF(G120="",0,N$5*MIN($G120,Referensi!$C$25))</f>
        <v>0</v>
      </c>
      <c r="O120" s="79">
        <f t="shared" si="13"/>
        <v>0</v>
      </c>
      <c r="P120" s="79">
        <f>IF(G120="",0,P$5*MIN($G120,Referensi!$C$26))</f>
        <v>0</v>
      </c>
      <c r="Q120" s="1">
        <f t="shared" si="14"/>
        <v>0</v>
      </c>
      <c r="R120" s="1">
        <f>IF(G120="",0,R$5*MIN($G120,Referensi!$C$26))</f>
        <v>0</v>
      </c>
      <c r="S120" s="1">
        <f t="shared" si="11"/>
        <v>0</v>
      </c>
      <c r="T120" s="1">
        <f>IF(G120="",0,T$5*MIN($G120,Referensi!$C$25))</f>
        <v>0</v>
      </c>
      <c r="U120" s="1">
        <f>IF(G120="",0,'PPH21 Annual'!AJ300)</f>
        <v>0</v>
      </c>
      <c r="V120" s="1">
        <f t="shared" si="15"/>
        <v>0</v>
      </c>
      <c r="W120" s="1">
        <f t="shared" si="17"/>
        <v>0</v>
      </c>
    </row>
    <row r="121" spans="1:23" x14ac:dyDescent="0.25">
      <c r="A121" s="71"/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16"/>
        <v>0</v>
      </c>
      <c r="M121" s="79">
        <f t="shared" si="16"/>
        <v>0</v>
      </c>
      <c r="N121" s="79">
        <f>IF(G121="",0,N$5*MIN($G121,Referensi!$C$25))</f>
        <v>0</v>
      </c>
      <c r="O121" s="79">
        <f t="shared" si="13"/>
        <v>0</v>
      </c>
      <c r="P121" s="79">
        <f>IF(G121="",0,P$5*MIN($G121,Referensi!$C$26))</f>
        <v>0</v>
      </c>
      <c r="Q121" s="1">
        <f t="shared" si="14"/>
        <v>0</v>
      </c>
      <c r="R121" s="1">
        <f>IF(G121="",0,R$5*MIN($G121,Referensi!$C$26))</f>
        <v>0</v>
      </c>
      <c r="S121" s="1">
        <f t="shared" si="11"/>
        <v>0</v>
      </c>
      <c r="T121" s="1">
        <f>IF(G121="",0,T$5*MIN($G121,Referensi!$C$25))</f>
        <v>0</v>
      </c>
      <c r="U121" s="1">
        <f>IF(G121="",0,'PPH21 Annual'!AJ301)</f>
        <v>0</v>
      </c>
      <c r="V121" s="1">
        <f t="shared" si="15"/>
        <v>0</v>
      </c>
      <c r="W121" s="1">
        <f t="shared" si="17"/>
        <v>0</v>
      </c>
    </row>
    <row r="122" spans="1:23" x14ac:dyDescent="0.25">
      <c r="A122" s="71"/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16"/>
        <v>0</v>
      </c>
      <c r="M122" s="79">
        <f t="shared" si="16"/>
        <v>0</v>
      </c>
      <c r="N122" s="79">
        <f>IF(G122="",0,N$5*MIN($G122,Referensi!$C$25))</f>
        <v>0</v>
      </c>
      <c r="O122" s="79">
        <f t="shared" si="13"/>
        <v>0</v>
      </c>
      <c r="P122" s="79">
        <f>IF(G122="",0,P$5*MIN($G122,Referensi!$C$26))</f>
        <v>0</v>
      </c>
      <c r="Q122" s="1">
        <f t="shared" si="14"/>
        <v>0</v>
      </c>
      <c r="R122" s="1">
        <f>IF(G122="",0,R$5*MIN($G122,Referensi!$C$26))</f>
        <v>0</v>
      </c>
      <c r="S122" s="1">
        <f t="shared" si="11"/>
        <v>0</v>
      </c>
      <c r="T122" s="1">
        <f>IF(G122="",0,T$5*MIN($G122,Referensi!$C$25))</f>
        <v>0</v>
      </c>
      <c r="U122" s="1">
        <f>IF(G122="",0,'PPH21 Annual'!AJ302)</f>
        <v>0</v>
      </c>
      <c r="V122" s="1">
        <f t="shared" si="15"/>
        <v>0</v>
      </c>
      <c r="W122" s="1">
        <f t="shared" si="17"/>
        <v>0</v>
      </c>
    </row>
    <row r="123" spans="1:23" x14ac:dyDescent="0.25">
      <c r="A123" s="71"/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16"/>
        <v>0</v>
      </c>
      <c r="M123" s="79">
        <f t="shared" si="16"/>
        <v>0</v>
      </c>
      <c r="N123" s="79">
        <f>IF(G123="",0,N$5*MIN($G123,Referensi!$C$25))</f>
        <v>0</v>
      </c>
      <c r="O123" s="79">
        <f t="shared" si="13"/>
        <v>0</v>
      </c>
      <c r="P123" s="79">
        <f>IF(G123="",0,P$5*MIN($G123,Referensi!$C$26))</f>
        <v>0</v>
      </c>
      <c r="Q123" s="1">
        <f t="shared" si="14"/>
        <v>0</v>
      </c>
      <c r="R123" s="1">
        <f>IF(G123="",0,R$5*MIN($G123,Referensi!$C$26))</f>
        <v>0</v>
      </c>
      <c r="S123" s="1">
        <f t="shared" si="11"/>
        <v>0</v>
      </c>
      <c r="T123" s="1">
        <f>IF(G123="",0,T$5*MIN($G123,Referensi!$C$25))</f>
        <v>0</v>
      </c>
      <c r="U123" s="1">
        <f>IF(G123="",0,'PPH21 Annual'!AJ303)</f>
        <v>0</v>
      </c>
      <c r="V123" s="1">
        <f t="shared" si="15"/>
        <v>0</v>
      </c>
      <c r="W123" s="1">
        <f t="shared" si="17"/>
        <v>0</v>
      </c>
    </row>
    <row r="124" spans="1:23" x14ac:dyDescent="0.25">
      <c r="A124" s="71"/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16"/>
        <v>0</v>
      </c>
      <c r="M124" s="79">
        <f t="shared" si="16"/>
        <v>0</v>
      </c>
      <c r="N124" s="79">
        <f>IF(G124="",0,N$5*MIN($G124,Referensi!$C$25))</f>
        <v>0</v>
      </c>
      <c r="O124" s="79">
        <f t="shared" si="13"/>
        <v>0</v>
      </c>
      <c r="P124" s="79">
        <f>IF(G124="",0,P$5*MIN($G124,Referensi!$C$26))</f>
        <v>0</v>
      </c>
      <c r="Q124" s="1">
        <f t="shared" si="14"/>
        <v>0</v>
      </c>
      <c r="R124" s="1">
        <f>IF(G124="",0,R$5*MIN($G124,Referensi!$C$26))</f>
        <v>0</v>
      </c>
      <c r="S124" s="1">
        <f t="shared" si="11"/>
        <v>0</v>
      </c>
      <c r="T124" s="1">
        <f>IF(G124="",0,T$5*MIN($G124,Referensi!$C$25))</f>
        <v>0</v>
      </c>
      <c r="U124" s="1">
        <f>IF(G124="",0,'PPH21 Annual'!AJ304)</f>
        <v>0</v>
      </c>
      <c r="V124" s="1">
        <f t="shared" si="15"/>
        <v>0</v>
      </c>
      <c r="W124" s="1">
        <f t="shared" si="17"/>
        <v>0</v>
      </c>
    </row>
    <row r="125" spans="1:23" x14ac:dyDescent="0.25">
      <c r="A125" s="71"/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16"/>
        <v>0</v>
      </c>
      <c r="M125" s="79">
        <f t="shared" si="16"/>
        <v>0</v>
      </c>
      <c r="N125" s="79">
        <f>IF(G125="",0,N$5*MIN($G125,Referensi!$C$25))</f>
        <v>0</v>
      </c>
      <c r="O125" s="79">
        <f t="shared" si="13"/>
        <v>0</v>
      </c>
      <c r="P125" s="79">
        <f>IF(G125="",0,P$5*MIN($G125,Referensi!$C$26))</f>
        <v>0</v>
      </c>
      <c r="Q125" s="1">
        <f t="shared" si="14"/>
        <v>0</v>
      </c>
      <c r="R125" s="1">
        <f>IF(G125="",0,R$5*MIN($G125,Referensi!$C$26))</f>
        <v>0</v>
      </c>
      <c r="S125" s="1">
        <f t="shared" si="11"/>
        <v>0</v>
      </c>
      <c r="T125" s="1">
        <f>IF(G125="",0,T$5*MIN($G125,Referensi!$C$25))</f>
        <v>0</v>
      </c>
      <c r="U125" s="1">
        <f>IF(G125="",0,'PPH21 Annual'!AJ305)</f>
        <v>0</v>
      </c>
      <c r="V125" s="1">
        <f t="shared" si="15"/>
        <v>0</v>
      </c>
      <c r="W125" s="1">
        <f t="shared" si="17"/>
        <v>0</v>
      </c>
    </row>
    <row r="126" spans="1:23" x14ac:dyDescent="0.25">
      <c r="A126" s="71"/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16"/>
        <v>0</v>
      </c>
      <c r="M126" s="79">
        <f t="shared" si="16"/>
        <v>0</v>
      </c>
      <c r="N126" s="79">
        <f>IF(G126="",0,N$5*MIN($G126,Referensi!$C$25))</f>
        <v>0</v>
      </c>
      <c r="O126" s="79">
        <f t="shared" si="13"/>
        <v>0</v>
      </c>
      <c r="P126" s="79">
        <f>IF(G126="",0,P$5*MIN($G126,Referensi!$C$26))</f>
        <v>0</v>
      </c>
      <c r="Q126" s="1">
        <f t="shared" si="14"/>
        <v>0</v>
      </c>
      <c r="R126" s="1">
        <f>IF(G126="",0,R$5*MIN($G126,Referensi!$C$26))</f>
        <v>0</v>
      </c>
      <c r="S126" s="1">
        <f t="shared" si="11"/>
        <v>0</v>
      </c>
      <c r="T126" s="1">
        <f>IF(G126="",0,T$5*MIN($G126,Referensi!$C$25))</f>
        <v>0</v>
      </c>
      <c r="U126" s="1">
        <f>IF(G126="",0,'PPH21 Annual'!AJ306)</f>
        <v>0</v>
      </c>
      <c r="V126" s="1">
        <f t="shared" si="15"/>
        <v>0</v>
      </c>
      <c r="W126" s="1">
        <f t="shared" si="17"/>
        <v>0</v>
      </c>
    </row>
    <row r="127" spans="1:23" x14ac:dyDescent="0.25">
      <c r="A127" s="71"/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16"/>
        <v>0</v>
      </c>
      <c r="M127" s="79">
        <f t="shared" si="16"/>
        <v>0</v>
      </c>
      <c r="N127" s="79">
        <f>IF(G127="",0,N$5*MIN($G127,Referensi!$C$25))</f>
        <v>0</v>
      </c>
      <c r="O127" s="79">
        <f t="shared" si="13"/>
        <v>0</v>
      </c>
      <c r="P127" s="79">
        <f>IF(G127="",0,P$5*MIN($G127,Referensi!$C$26))</f>
        <v>0</v>
      </c>
      <c r="Q127" s="1">
        <f t="shared" si="14"/>
        <v>0</v>
      </c>
      <c r="R127" s="1">
        <f>IF(G127="",0,R$5*MIN($G127,Referensi!$C$26))</f>
        <v>0</v>
      </c>
      <c r="S127" s="1">
        <f t="shared" si="11"/>
        <v>0</v>
      </c>
      <c r="T127" s="1">
        <f>IF(G127="",0,T$5*MIN($G127,Referensi!$C$25))</f>
        <v>0</v>
      </c>
      <c r="U127" s="1">
        <f>IF(G127="",0,'PPH21 Annual'!AJ307)</f>
        <v>0</v>
      </c>
      <c r="V127" s="1">
        <f t="shared" si="15"/>
        <v>0</v>
      </c>
      <c r="W127" s="1">
        <f t="shared" si="17"/>
        <v>0</v>
      </c>
    </row>
    <row r="128" spans="1:23" x14ac:dyDescent="0.25">
      <c r="A128" s="71"/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16"/>
        <v>0</v>
      </c>
      <c r="M128" s="79">
        <f t="shared" si="16"/>
        <v>0</v>
      </c>
      <c r="N128" s="79">
        <f>IF(G128="",0,N$5*MIN($G128,Referensi!$C$25))</f>
        <v>0</v>
      </c>
      <c r="O128" s="79">
        <f t="shared" si="13"/>
        <v>0</v>
      </c>
      <c r="P128" s="79">
        <f>IF(G128="",0,P$5*MIN($G128,Referensi!$C$26))</f>
        <v>0</v>
      </c>
      <c r="Q128" s="1">
        <f t="shared" si="14"/>
        <v>0</v>
      </c>
      <c r="R128" s="1">
        <f>IF(G128="",0,R$5*MIN($G128,Referensi!$C$26))</f>
        <v>0</v>
      </c>
      <c r="S128" s="1">
        <f t="shared" si="11"/>
        <v>0</v>
      </c>
      <c r="T128" s="1">
        <f>IF(G128="",0,T$5*MIN($G128,Referensi!$C$25))</f>
        <v>0</v>
      </c>
      <c r="U128" s="1">
        <f>IF(G128="",0,'PPH21 Annual'!AJ308)</f>
        <v>0</v>
      </c>
      <c r="V128" s="1">
        <f t="shared" si="15"/>
        <v>0</v>
      </c>
      <c r="W128" s="1">
        <f t="shared" si="17"/>
        <v>0</v>
      </c>
    </row>
    <row r="129" spans="1:23" x14ac:dyDescent="0.25">
      <c r="A129" s="71"/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16"/>
        <v>0</v>
      </c>
      <c r="M129" s="79">
        <f t="shared" si="16"/>
        <v>0</v>
      </c>
      <c r="N129" s="79">
        <f>IF(G129="",0,N$5*MIN($G129,Referensi!$C$25))</f>
        <v>0</v>
      </c>
      <c r="O129" s="79">
        <f t="shared" si="13"/>
        <v>0</v>
      </c>
      <c r="P129" s="79">
        <f>IF(G129="",0,P$5*MIN($G129,Referensi!$C$26))</f>
        <v>0</v>
      </c>
      <c r="Q129" s="1">
        <f t="shared" si="14"/>
        <v>0</v>
      </c>
      <c r="R129" s="1">
        <f>IF(G129="",0,R$5*MIN($G129,Referensi!$C$26))</f>
        <v>0</v>
      </c>
      <c r="S129" s="1">
        <f t="shared" si="11"/>
        <v>0</v>
      </c>
      <c r="T129" s="1">
        <f>IF(G129="",0,T$5*MIN($G129,Referensi!$C$25))</f>
        <v>0</v>
      </c>
      <c r="U129" s="1">
        <f>IF(G129="",0,'PPH21 Annual'!AJ309)</f>
        <v>0</v>
      </c>
      <c r="V129" s="1">
        <f t="shared" si="15"/>
        <v>0</v>
      </c>
      <c r="W129" s="1">
        <f t="shared" si="17"/>
        <v>0</v>
      </c>
    </row>
    <row r="130" spans="1:23" x14ac:dyDescent="0.25">
      <c r="A130" s="71"/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16"/>
        <v>0</v>
      </c>
      <c r="M130" s="79">
        <f t="shared" si="16"/>
        <v>0</v>
      </c>
      <c r="N130" s="79">
        <f>IF(G130="",0,N$5*MIN($G130,Referensi!$C$25))</f>
        <v>0</v>
      </c>
      <c r="O130" s="79">
        <f t="shared" si="13"/>
        <v>0</v>
      </c>
      <c r="P130" s="79">
        <f>IF(G130="",0,P$5*MIN($G130,Referensi!$C$26))</f>
        <v>0</v>
      </c>
      <c r="Q130" s="1">
        <f t="shared" si="14"/>
        <v>0</v>
      </c>
      <c r="R130" s="1">
        <f>IF(G130="",0,R$5*MIN($G130,Referensi!$C$26))</f>
        <v>0</v>
      </c>
      <c r="S130" s="1">
        <f t="shared" si="11"/>
        <v>0</v>
      </c>
      <c r="T130" s="1">
        <f>IF(G130="",0,T$5*MIN($G130,Referensi!$C$25))</f>
        <v>0</v>
      </c>
      <c r="U130" s="1">
        <f>IF(G130="",0,'PPH21 Annual'!AJ310)</f>
        <v>0</v>
      </c>
      <c r="V130" s="1">
        <f t="shared" si="15"/>
        <v>0</v>
      </c>
      <c r="W130" s="1">
        <f t="shared" si="17"/>
        <v>0</v>
      </c>
    </row>
    <row r="131" spans="1:23" x14ac:dyDescent="0.25">
      <c r="A131" s="71"/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16"/>
        <v>0</v>
      </c>
      <c r="M131" s="79">
        <f t="shared" si="16"/>
        <v>0</v>
      </c>
      <c r="N131" s="79">
        <f>IF(G131="",0,N$5*MIN($G131,Referensi!$C$25))</f>
        <v>0</v>
      </c>
      <c r="O131" s="79">
        <f t="shared" si="13"/>
        <v>0</v>
      </c>
      <c r="P131" s="79">
        <f>IF(G131="",0,P$5*MIN($G131,Referensi!$C$26))</f>
        <v>0</v>
      </c>
      <c r="Q131" s="1">
        <f t="shared" si="14"/>
        <v>0</v>
      </c>
      <c r="R131" s="1">
        <f>IF(G131="",0,R$5*MIN($G131,Referensi!$C$26))</f>
        <v>0</v>
      </c>
      <c r="S131" s="1">
        <f t="shared" si="11"/>
        <v>0</v>
      </c>
      <c r="T131" s="1">
        <f>IF(G131="",0,T$5*MIN($G131,Referensi!$C$25))</f>
        <v>0</v>
      </c>
      <c r="U131" s="1">
        <f>IF(G131="",0,'PPH21 Annual'!AJ311)</f>
        <v>0</v>
      </c>
      <c r="V131" s="1">
        <f t="shared" si="15"/>
        <v>0</v>
      </c>
      <c r="W131" s="1">
        <f t="shared" si="17"/>
        <v>0</v>
      </c>
    </row>
    <row r="132" spans="1:23" x14ac:dyDescent="0.25">
      <c r="A132" s="71"/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16"/>
        <v>0</v>
      </c>
      <c r="M132" s="79">
        <f t="shared" si="16"/>
        <v>0</v>
      </c>
      <c r="N132" s="79">
        <f>IF(G132="",0,N$5*MIN($G132,Referensi!$C$25))</f>
        <v>0</v>
      </c>
      <c r="O132" s="79">
        <f t="shared" si="13"/>
        <v>0</v>
      </c>
      <c r="P132" s="79">
        <f>IF(G132="",0,P$5*MIN($G132,Referensi!$C$26))</f>
        <v>0</v>
      </c>
      <c r="Q132" s="1">
        <f t="shared" si="14"/>
        <v>0</v>
      </c>
      <c r="R132" s="1">
        <f>IF(G132="",0,R$5*MIN($G132,Referensi!$C$26))</f>
        <v>0</v>
      </c>
      <c r="S132" s="1">
        <f t="shared" si="11"/>
        <v>0</v>
      </c>
      <c r="T132" s="1">
        <f>IF(G132="",0,T$5*MIN($G132,Referensi!$C$25))</f>
        <v>0</v>
      </c>
      <c r="U132" s="1">
        <f>IF(G132="",0,'PPH21 Annual'!AJ312)</f>
        <v>0</v>
      </c>
      <c r="V132" s="1">
        <f t="shared" si="15"/>
        <v>0</v>
      </c>
      <c r="W132" s="1">
        <f t="shared" si="17"/>
        <v>0</v>
      </c>
    </row>
    <row r="133" spans="1:23" x14ac:dyDescent="0.25">
      <c r="A133" s="71"/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16"/>
        <v>0</v>
      </c>
      <c r="M133" s="79">
        <f t="shared" si="16"/>
        <v>0</v>
      </c>
      <c r="N133" s="79">
        <f>IF(G133="",0,N$5*MIN($G133,Referensi!$C$25))</f>
        <v>0</v>
      </c>
      <c r="O133" s="79">
        <f t="shared" si="13"/>
        <v>0</v>
      </c>
      <c r="P133" s="79">
        <f>IF(G133="",0,P$5*MIN($G133,Referensi!$C$26))</f>
        <v>0</v>
      </c>
      <c r="Q133" s="1">
        <f t="shared" si="14"/>
        <v>0</v>
      </c>
      <c r="R133" s="1">
        <f>IF(G133="",0,R$5*MIN($G133,Referensi!$C$26))</f>
        <v>0</v>
      </c>
      <c r="S133" s="1">
        <f t="shared" si="11"/>
        <v>0</v>
      </c>
      <c r="T133" s="1">
        <f>IF(G133="",0,T$5*MIN($G133,Referensi!$C$25))</f>
        <v>0</v>
      </c>
      <c r="U133" s="1">
        <f>IF(G133="",0,'PPH21 Annual'!AJ313)</f>
        <v>0</v>
      </c>
      <c r="V133" s="1">
        <f t="shared" si="15"/>
        <v>0</v>
      </c>
      <c r="W133" s="1">
        <f t="shared" si="17"/>
        <v>0</v>
      </c>
    </row>
    <row r="134" spans="1:23" x14ac:dyDescent="0.25">
      <c r="A134" s="71"/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si="16"/>
        <v>0</v>
      </c>
      <c r="M134" s="79">
        <f t="shared" si="16"/>
        <v>0</v>
      </c>
      <c r="N134" s="79">
        <f>IF(G134="",0,N$5*MIN($G134,Referensi!$C$25))</f>
        <v>0</v>
      </c>
      <c r="O134" s="79">
        <f t="shared" si="13"/>
        <v>0</v>
      </c>
      <c r="P134" s="79">
        <f>IF(G134="",0,P$5*MIN($G134,Referensi!$C$26))</f>
        <v>0</v>
      </c>
      <c r="Q134" s="1">
        <f t="shared" si="14"/>
        <v>0</v>
      </c>
      <c r="R134" s="1">
        <f>IF(G134="",0,R$5*MIN($G134,Referensi!$C$26))</f>
        <v>0</v>
      </c>
      <c r="S134" s="1">
        <f t="shared" ref="S134:S197" si="18">S$5*$G134</f>
        <v>0</v>
      </c>
      <c r="T134" s="1">
        <f>IF(G134="",0,T$5*MIN($G134,Referensi!$C$25))</f>
        <v>0</v>
      </c>
      <c r="U134" s="1">
        <f>IF(G134="",0,'PPH21 Annual'!AJ314)</f>
        <v>0</v>
      </c>
      <c r="V134" s="1">
        <f t="shared" si="15"/>
        <v>0</v>
      </c>
      <c r="W134" s="1">
        <f t="shared" ref="W134:W165" si="19">SUM(G134:K134)-SUM(R134:T134)-V134</f>
        <v>0</v>
      </c>
    </row>
    <row r="135" spans="1:23" x14ac:dyDescent="0.25">
      <c r="A135" s="71"/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6"/>
        <v>0</v>
      </c>
      <c r="M135" s="79">
        <f t="shared" si="16"/>
        <v>0</v>
      </c>
      <c r="N135" s="79">
        <f>IF(G135="",0,N$5*MIN($G135,Referensi!$C$25))</f>
        <v>0</v>
      </c>
      <c r="O135" s="79">
        <f t="shared" si="13"/>
        <v>0</v>
      </c>
      <c r="P135" s="79">
        <f>IF(G135="",0,P$5*MIN($G135,Referensi!$C$26))</f>
        <v>0</v>
      </c>
      <c r="Q135" s="1">
        <f t="shared" si="14"/>
        <v>0</v>
      </c>
      <c r="R135" s="1">
        <f>IF(G135="",0,R$5*MIN($G135,Referensi!$C$26))</f>
        <v>0</v>
      </c>
      <c r="S135" s="1">
        <f t="shared" si="18"/>
        <v>0</v>
      </c>
      <c r="T135" s="1">
        <f>IF(G135="",0,T$5*MIN($G135,Referensi!$C$25))</f>
        <v>0</v>
      </c>
      <c r="U135" s="1">
        <f>IF(G135="",0,'PPH21 Annual'!AJ315)</f>
        <v>0</v>
      </c>
      <c r="V135" s="1">
        <f t="shared" si="15"/>
        <v>0</v>
      </c>
      <c r="W135" s="1">
        <f t="shared" si="19"/>
        <v>0</v>
      </c>
    </row>
    <row r="136" spans="1:23" x14ac:dyDescent="0.25">
      <c r="A136" s="71"/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6"/>
        <v>0</v>
      </c>
      <c r="M136" s="79">
        <f t="shared" si="16"/>
        <v>0</v>
      </c>
      <c r="N136" s="79">
        <f>IF(G136="",0,N$5*MIN($G136,Referensi!$C$25))</f>
        <v>0</v>
      </c>
      <c r="O136" s="79">
        <f t="shared" si="13"/>
        <v>0</v>
      </c>
      <c r="P136" s="79">
        <f>IF(G136="",0,P$5*MIN($G136,Referensi!$C$26))</f>
        <v>0</v>
      </c>
      <c r="Q136" s="1">
        <f t="shared" si="14"/>
        <v>0</v>
      </c>
      <c r="R136" s="1">
        <f>IF(G136="",0,R$5*MIN($G136,Referensi!$C$26))</f>
        <v>0</v>
      </c>
      <c r="S136" s="1">
        <f t="shared" si="18"/>
        <v>0</v>
      </c>
      <c r="T136" s="1">
        <f>IF(G136="",0,T$5*MIN($G136,Referensi!$C$25))</f>
        <v>0</v>
      </c>
      <c r="U136" s="1">
        <f>IF(G136="",0,'PPH21 Annual'!AJ316)</f>
        <v>0</v>
      </c>
      <c r="V136" s="1">
        <f t="shared" si="15"/>
        <v>0</v>
      </c>
      <c r="W136" s="1">
        <f t="shared" si="19"/>
        <v>0</v>
      </c>
    </row>
    <row r="137" spans="1:23" x14ac:dyDescent="0.25">
      <c r="A137" s="71"/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6"/>
        <v>0</v>
      </c>
      <c r="M137" s="79">
        <f t="shared" si="16"/>
        <v>0</v>
      </c>
      <c r="N137" s="79">
        <f>IF(G137="",0,N$5*MIN($G137,Referensi!$C$25))</f>
        <v>0</v>
      </c>
      <c r="O137" s="79">
        <f t="shared" si="13"/>
        <v>0</v>
      </c>
      <c r="P137" s="79">
        <f>IF(G137="",0,P$5*MIN($G137,Referensi!$C$26))</f>
        <v>0</v>
      </c>
      <c r="Q137" s="1">
        <f t="shared" si="14"/>
        <v>0</v>
      </c>
      <c r="R137" s="1">
        <f>IF(G137="",0,R$5*MIN($G137,Referensi!$C$26))</f>
        <v>0</v>
      </c>
      <c r="S137" s="1">
        <f t="shared" si="18"/>
        <v>0</v>
      </c>
      <c r="T137" s="1">
        <f>IF(G137="",0,T$5*MIN($G137,Referensi!$C$25))</f>
        <v>0</v>
      </c>
      <c r="U137" s="1">
        <f>IF(G137="",0,'PPH21 Annual'!AJ317)</f>
        <v>0</v>
      </c>
      <c r="V137" s="1">
        <f t="shared" si="15"/>
        <v>0</v>
      </c>
      <c r="W137" s="1">
        <f t="shared" si="19"/>
        <v>0</v>
      </c>
    </row>
    <row r="138" spans="1:23" x14ac:dyDescent="0.25">
      <c r="A138" s="71"/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6"/>
        <v>0</v>
      </c>
      <c r="M138" s="79">
        <f t="shared" si="16"/>
        <v>0</v>
      </c>
      <c r="N138" s="79">
        <f>IF(G138="",0,N$5*MIN($G138,Referensi!$C$25))</f>
        <v>0</v>
      </c>
      <c r="O138" s="79">
        <f t="shared" si="13"/>
        <v>0</v>
      </c>
      <c r="P138" s="79">
        <f>IF(G138="",0,P$5*MIN($G138,Referensi!$C$26))</f>
        <v>0</v>
      </c>
      <c r="Q138" s="1">
        <f t="shared" si="14"/>
        <v>0</v>
      </c>
      <c r="R138" s="1">
        <f>IF(G138="",0,R$5*MIN($G138,Referensi!$C$26))</f>
        <v>0</v>
      </c>
      <c r="S138" s="1">
        <f t="shared" si="18"/>
        <v>0</v>
      </c>
      <c r="T138" s="1">
        <f>IF(G138="",0,T$5*MIN($G138,Referensi!$C$25))</f>
        <v>0</v>
      </c>
      <c r="U138" s="1">
        <f>IF(G138="",0,'PPH21 Annual'!AJ318)</f>
        <v>0</v>
      </c>
      <c r="V138" s="1">
        <f t="shared" si="15"/>
        <v>0</v>
      </c>
      <c r="W138" s="1">
        <f t="shared" si="19"/>
        <v>0</v>
      </c>
    </row>
    <row r="139" spans="1:23" x14ac:dyDescent="0.25">
      <c r="A139" s="71"/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6"/>
        <v>0</v>
      </c>
      <c r="M139" s="79">
        <f t="shared" si="16"/>
        <v>0</v>
      </c>
      <c r="N139" s="79">
        <f>IF(G139="",0,N$5*MIN($G139,Referensi!$C$25))</f>
        <v>0</v>
      </c>
      <c r="O139" s="79">
        <f t="shared" si="13"/>
        <v>0</v>
      </c>
      <c r="P139" s="79">
        <f>IF(G139="",0,P$5*MIN($G139,Referensi!$C$26))</f>
        <v>0</v>
      </c>
      <c r="Q139" s="1">
        <f t="shared" si="14"/>
        <v>0</v>
      </c>
      <c r="R139" s="1">
        <f>IF(G139="",0,R$5*MIN($G139,Referensi!$C$26))</f>
        <v>0</v>
      </c>
      <c r="S139" s="1">
        <f t="shared" si="18"/>
        <v>0</v>
      </c>
      <c r="T139" s="1">
        <f>IF(G139="",0,T$5*MIN($G139,Referensi!$C$25))</f>
        <v>0</v>
      </c>
      <c r="U139" s="1">
        <f>IF(G139="",0,'PPH21 Annual'!AJ319)</f>
        <v>0</v>
      </c>
      <c r="V139" s="1">
        <f t="shared" si="15"/>
        <v>0</v>
      </c>
      <c r="W139" s="1">
        <f t="shared" si="19"/>
        <v>0</v>
      </c>
    </row>
    <row r="140" spans="1:23" x14ac:dyDescent="0.25">
      <c r="A140" s="71"/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6"/>
        <v>0</v>
      </c>
      <c r="M140" s="79">
        <f t="shared" si="16"/>
        <v>0</v>
      </c>
      <c r="N140" s="79">
        <f>IF(G140="",0,N$5*MIN($G140,Referensi!$C$25))</f>
        <v>0</v>
      </c>
      <c r="O140" s="79">
        <f t="shared" ref="O140:O193" si="20">G140*$O$5</f>
        <v>0</v>
      </c>
      <c r="P140" s="79">
        <f>IF(G140="",0,P$5*MIN($G140,Referensi!$C$26))</f>
        <v>0</v>
      </c>
      <c r="Q140" s="1">
        <f t="shared" ref="Q140:Q193" si="21">SUM(G140:N140)</f>
        <v>0</v>
      </c>
      <c r="R140" s="1">
        <f>IF(G140="",0,R$5*MIN($G140,Referensi!$C$26))</f>
        <v>0</v>
      </c>
      <c r="S140" s="1">
        <f t="shared" si="18"/>
        <v>0</v>
      </c>
      <c r="T140" s="1">
        <f>IF(G140="",0,T$5*MIN($G140,Referensi!$C$25))</f>
        <v>0</v>
      </c>
      <c r="U140" s="1">
        <f>IF(G140="",0,'PPH21 Annual'!AJ320)</f>
        <v>0</v>
      </c>
      <c r="V140" s="1">
        <f t="shared" ref="V140:V193" si="22">U140</f>
        <v>0</v>
      </c>
      <c r="W140" s="1">
        <f t="shared" si="19"/>
        <v>0</v>
      </c>
    </row>
    <row r="141" spans="1:23" x14ac:dyDescent="0.25">
      <c r="A141" s="71"/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6"/>
        <v>0</v>
      </c>
      <c r="M141" s="79">
        <f t="shared" si="16"/>
        <v>0</v>
      </c>
      <c r="N141" s="79">
        <f>IF(G141="",0,N$5*MIN($G141,Referensi!$C$25))</f>
        <v>0</v>
      </c>
      <c r="O141" s="79">
        <f t="shared" si="20"/>
        <v>0</v>
      </c>
      <c r="P141" s="79">
        <f>IF(G141="",0,P$5*MIN($G141,Referensi!$C$26))</f>
        <v>0</v>
      </c>
      <c r="Q141" s="1">
        <f t="shared" si="21"/>
        <v>0</v>
      </c>
      <c r="R141" s="1">
        <f>IF(G141="",0,R$5*MIN($G141,Referensi!$C$26))</f>
        <v>0</v>
      </c>
      <c r="S141" s="1">
        <f t="shared" si="18"/>
        <v>0</v>
      </c>
      <c r="T141" s="1">
        <f>IF(G141="",0,T$5*MIN($G141,Referensi!$C$25))</f>
        <v>0</v>
      </c>
      <c r="U141" s="1">
        <f>IF(G141="",0,'PPH21 Annual'!AJ321)</f>
        <v>0</v>
      </c>
      <c r="V141" s="1">
        <f t="shared" si="22"/>
        <v>0</v>
      </c>
      <c r="W141" s="1">
        <f t="shared" si="19"/>
        <v>0</v>
      </c>
    </row>
    <row r="142" spans="1:23" x14ac:dyDescent="0.25">
      <c r="A142" s="71"/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6"/>
        <v>0</v>
      </c>
      <c r="M142" s="79">
        <f t="shared" si="16"/>
        <v>0</v>
      </c>
      <c r="N142" s="79">
        <f>IF(G142="",0,N$5*MIN($G142,Referensi!$C$25))</f>
        <v>0</v>
      </c>
      <c r="O142" s="79">
        <f t="shared" si="20"/>
        <v>0</v>
      </c>
      <c r="P142" s="79">
        <f>IF(G142="",0,P$5*MIN($G142,Referensi!$C$26))</f>
        <v>0</v>
      </c>
      <c r="Q142" s="1">
        <f t="shared" si="21"/>
        <v>0</v>
      </c>
      <c r="R142" s="1">
        <f>IF(G142="",0,R$5*MIN($G142,Referensi!$C$26))</f>
        <v>0</v>
      </c>
      <c r="S142" s="1">
        <f t="shared" si="18"/>
        <v>0</v>
      </c>
      <c r="T142" s="1">
        <f>IF(G142="",0,T$5*MIN($G142,Referensi!$C$25))</f>
        <v>0</v>
      </c>
      <c r="U142" s="1">
        <f>IF(G142="",0,'PPH21 Annual'!AJ322)</f>
        <v>0</v>
      </c>
      <c r="V142" s="1">
        <f t="shared" si="22"/>
        <v>0</v>
      </c>
      <c r="W142" s="1">
        <f t="shared" si="19"/>
        <v>0</v>
      </c>
    </row>
    <row r="143" spans="1:23" x14ac:dyDescent="0.25">
      <c r="A143" s="71"/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6"/>
        <v>0</v>
      </c>
      <c r="M143" s="79">
        <f t="shared" si="16"/>
        <v>0</v>
      </c>
      <c r="N143" s="79">
        <f>IF(G143="",0,N$5*MIN($G143,Referensi!$C$25))</f>
        <v>0</v>
      </c>
      <c r="O143" s="79">
        <f t="shared" si="20"/>
        <v>0</v>
      </c>
      <c r="P143" s="79">
        <f>IF(G143="",0,P$5*MIN($G143,Referensi!$C$26))</f>
        <v>0</v>
      </c>
      <c r="Q143" s="1">
        <f t="shared" si="21"/>
        <v>0</v>
      </c>
      <c r="R143" s="1">
        <f>IF(G143="",0,R$5*MIN($G143,Referensi!$C$26))</f>
        <v>0</v>
      </c>
      <c r="S143" s="1">
        <f t="shared" si="18"/>
        <v>0</v>
      </c>
      <c r="T143" s="1">
        <f>IF(G143="",0,T$5*MIN($G143,Referensi!$C$25))</f>
        <v>0</v>
      </c>
      <c r="U143" s="1">
        <f>IF(G143="",0,'PPH21 Annual'!AJ323)</f>
        <v>0</v>
      </c>
      <c r="V143" s="1">
        <f t="shared" si="22"/>
        <v>0</v>
      </c>
      <c r="W143" s="1">
        <f t="shared" si="19"/>
        <v>0</v>
      </c>
    </row>
    <row r="144" spans="1:23" x14ac:dyDescent="0.25">
      <c r="A144" s="71"/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6"/>
        <v>0</v>
      </c>
      <c r="M144" s="79">
        <f t="shared" si="16"/>
        <v>0</v>
      </c>
      <c r="N144" s="79">
        <f>IF(G144="",0,N$5*MIN($G144,Referensi!$C$25))</f>
        <v>0</v>
      </c>
      <c r="O144" s="79">
        <f t="shared" si="20"/>
        <v>0</v>
      </c>
      <c r="P144" s="79">
        <f>IF(G144="",0,P$5*MIN($G144,Referensi!$C$26))</f>
        <v>0</v>
      </c>
      <c r="Q144" s="1">
        <f t="shared" si="21"/>
        <v>0</v>
      </c>
      <c r="R144" s="1">
        <f>IF(G144="",0,R$5*MIN($G144,Referensi!$C$26))</f>
        <v>0</v>
      </c>
      <c r="S144" s="1">
        <f t="shared" si="18"/>
        <v>0</v>
      </c>
      <c r="T144" s="1">
        <f>IF(G144="",0,T$5*MIN($G144,Referensi!$C$25))</f>
        <v>0</v>
      </c>
      <c r="U144" s="1">
        <f>IF(G144="",0,'PPH21 Annual'!AJ324)</f>
        <v>0</v>
      </c>
      <c r="V144" s="1">
        <f t="shared" si="22"/>
        <v>0</v>
      </c>
      <c r="W144" s="1">
        <f t="shared" si="19"/>
        <v>0</v>
      </c>
    </row>
    <row r="145" spans="1:23" x14ac:dyDescent="0.25">
      <c r="A145" s="71"/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6"/>
        <v>0</v>
      </c>
      <c r="M145" s="79">
        <f t="shared" si="16"/>
        <v>0</v>
      </c>
      <c r="N145" s="79">
        <f>IF(G145="",0,N$5*MIN($G145,Referensi!$C$25))</f>
        <v>0</v>
      </c>
      <c r="O145" s="79">
        <f t="shared" si="20"/>
        <v>0</v>
      </c>
      <c r="P145" s="79">
        <f>IF(G145="",0,P$5*MIN($G145,Referensi!$C$26))</f>
        <v>0</v>
      </c>
      <c r="Q145" s="1">
        <f t="shared" si="21"/>
        <v>0</v>
      </c>
      <c r="R145" s="1">
        <f>IF(G145="",0,R$5*MIN($G145,Referensi!$C$26))</f>
        <v>0</v>
      </c>
      <c r="S145" s="1">
        <f t="shared" si="18"/>
        <v>0</v>
      </c>
      <c r="T145" s="1">
        <f>IF(G145="",0,T$5*MIN($G145,Referensi!$C$25))</f>
        <v>0</v>
      </c>
      <c r="U145" s="1">
        <f>IF(G145="",0,'PPH21 Annual'!AJ325)</f>
        <v>0</v>
      </c>
      <c r="V145" s="1">
        <f t="shared" si="22"/>
        <v>0</v>
      </c>
      <c r="W145" s="1">
        <f t="shared" si="19"/>
        <v>0</v>
      </c>
    </row>
    <row r="146" spans="1:23" x14ac:dyDescent="0.25">
      <c r="A146" s="71"/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6"/>
        <v>0</v>
      </c>
      <c r="M146" s="79">
        <f t="shared" si="16"/>
        <v>0</v>
      </c>
      <c r="N146" s="79">
        <f>IF(G146="",0,N$5*MIN($G146,Referensi!$C$25))</f>
        <v>0</v>
      </c>
      <c r="O146" s="79">
        <f t="shared" si="20"/>
        <v>0</v>
      </c>
      <c r="P146" s="79">
        <f>IF(G146="",0,P$5*MIN($G146,Referensi!$C$26))</f>
        <v>0</v>
      </c>
      <c r="Q146" s="1">
        <f t="shared" si="21"/>
        <v>0</v>
      </c>
      <c r="R146" s="1">
        <f>IF(G146="",0,R$5*MIN($G146,Referensi!$C$26))</f>
        <v>0</v>
      </c>
      <c r="S146" s="1">
        <f t="shared" si="18"/>
        <v>0</v>
      </c>
      <c r="T146" s="1">
        <f>IF(G146="",0,T$5*MIN($G146,Referensi!$C$25))</f>
        <v>0</v>
      </c>
      <c r="U146" s="1">
        <f>IF(G146="",0,'PPH21 Annual'!AJ326)</f>
        <v>0</v>
      </c>
      <c r="V146" s="1">
        <f t="shared" si="22"/>
        <v>0</v>
      </c>
      <c r="W146" s="1">
        <f t="shared" si="19"/>
        <v>0</v>
      </c>
    </row>
    <row r="147" spans="1:23" x14ac:dyDescent="0.25">
      <c r="A147" s="71"/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6"/>
        <v>0</v>
      </c>
      <c r="M147" s="79">
        <f t="shared" si="16"/>
        <v>0</v>
      </c>
      <c r="N147" s="79">
        <f>IF(G147="",0,N$5*MIN($G147,Referensi!$C$25))</f>
        <v>0</v>
      </c>
      <c r="O147" s="79">
        <f t="shared" si="20"/>
        <v>0</v>
      </c>
      <c r="P147" s="79">
        <f>IF(G147="",0,P$5*MIN($G147,Referensi!$C$26))</f>
        <v>0</v>
      </c>
      <c r="Q147" s="1">
        <f t="shared" si="21"/>
        <v>0</v>
      </c>
      <c r="R147" s="1">
        <f>IF(G147="",0,R$5*MIN($G147,Referensi!$C$26))</f>
        <v>0</v>
      </c>
      <c r="S147" s="1">
        <f t="shared" si="18"/>
        <v>0</v>
      </c>
      <c r="T147" s="1">
        <f>IF(G147="",0,T$5*MIN($G147,Referensi!$C$25))</f>
        <v>0</v>
      </c>
      <c r="U147" s="1">
        <f>IF(G147="",0,'PPH21 Annual'!AJ327)</f>
        <v>0</v>
      </c>
      <c r="V147" s="1">
        <f t="shared" si="22"/>
        <v>0</v>
      </c>
      <c r="W147" s="1">
        <f t="shared" si="19"/>
        <v>0</v>
      </c>
    </row>
    <row r="148" spans="1:23" x14ac:dyDescent="0.25">
      <c r="A148" s="71"/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6"/>
        <v>0</v>
      </c>
      <c r="M148" s="79">
        <f t="shared" si="16"/>
        <v>0</v>
      </c>
      <c r="N148" s="79">
        <f>IF(G148="",0,N$5*MIN($G148,Referensi!$C$25))</f>
        <v>0</v>
      </c>
      <c r="O148" s="79">
        <f t="shared" si="20"/>
        <v>0</v>
      </c>
      <c r="P148" s="79">
        <f>IF(G148="",0,P$5*MIN($G148,Referensi!$C$26))</f>
        <v>0</v>
      </c>
      <c r="Q148" s="1">
        <f t="shared" si="21"/>
        <v>0</v>
      </c>
      <c r="R148" s="1">
        <f>IF(G148="",0,R$5*MIN($G148,Referensi!$C$26))</f>
        <v>0</v>
      </c>
      <c r="S148" s="1">
        <f t="shared" si="18"/>
        <v>0</v>
      </c>
      <c r="T148" s="1">
        <f>IF(G148="",0,T$5*MIN($G148,Referensi!$C$25))</f>
        <v>0</v>
      </c>
      <c r="U148" s="1">
        <f>IF(G148="",0,'PPH21 Annual'!AJ328)</f>
        <v>0</v>
      </c>
      <c r="V148" s="1">
        <f t="shared" si="22"/>
        <v>0</v>
      </c>
      <c r="W148" s="1">
        <f t="shared" si="19"/>
        <v>0</v>
      </c>
    </row>
    <row r="149" spans="1:23" x14ac:dyDescent="0.25">
      <c r="A149" s="71"/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6"/>
        <v>0</v>
      </c>
      <c r="M149" s="79">
        <f t="shared" si="16"/>
        <v>0</v>
      </c>
      <c r="N149" s="79">
        <f>IF(G149="",0,N$5*MIN($G149,Referensi!$C$25))</f>
        <v>0</v>
      </c>
      <c r="O149" s="79">
        <f t="shared" si="20"/>
        <v>0</v>
      </c>
      <c r="P149" s="79">
        <f>IF(G149="",0,P$5*MIN($G149,Referensi!$C$26))</f>
        <v>0</v>
      </c>
      <c r="Q149" s="1">
        <f t="shared" si="21"/>
        <v>0</v>
      </c>
      <c r="R149" s="1">
        <f>IF(G149="",0,R$5*MIN($G149,Referensi!$C$26))</f>
        <v>0</v>
      </c>
      <c r="S149" s="1">
        <f t="shared" si="18"/>
        <v>0</v>
      </c>
      <c r="T149" s="1">
        <f>IF(G149="",0,T$5*MIN($G149,Referensi!$C$25))</f>
        <v>0</v>
      </c>
      <c r="U149" s="1">
        <f>IF(G149="",0,'PPH21 Annual'!AJ329)</f>
        <v>0</v>
      </c>
      <c r="V149" s="1">
        <f t="shared" si="22"/>
        <v>0</v>
      </c>
      <c r="W149" s="1">
        <f t="shared" si="19"/>
        <v>0</v>
      </c>
    </row>
    <row r="150" spans="1:23" x14ac:dyDescent="0.25">
      <c r="A150" s="71"/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6"/>
        <v>0</v>
      </c>
      <c r="M150" s="79">
        <f t="shared" si="16"/>
        <v>0</v>
      </c>
      <c r="N150" s="79">
        <f>IF(G150="",0,N$5*MIN($G150,Referensi!$C$25))</f>
        <v>0</v>
      </c>
      <c r="O150" s="79">
        <f t="shared" si="20"/>
        <v>0</v>
      </c>
      <c r="P150" s="79">
        <f>IF(G150="",0,P$5*MIN($G150,Referensi!$C$26))</f>
        <v>0</v>
      </c>
      <c r="Q150" s="1">
        <f t="shared" si="21"/>
        <v>0</v>
      </c>
      <c r="R150" s="1">
        <f>IF(G150="",0,R$5*MIN($G150,Referensi!$C$26))</f>
        <v>0</v>
      </c>
      <c r="S150" s="1">
        <f t="shared" si="18"/>
        <v>0</v>
      </c>
      <c r="T150" s="1">
        <f>IF(G150="",0,T$5*MIN($G150,Referensi!$C$25))</f>
        <v>0</v>
      </c>
      <c r="U150" s="1">
        <f>IF(G150="",0,'PPH21 Annual'!AJ330)</f>
        <v>0</v>
      </c>
      <c r="V150" s="1">
        <f t="shared" si="22"/>
        <v>0</v>
      </c>
      <c r="W150" s="1">
        <f t="shared" si="19"/>
        <v>0</v>
      </c>
    </row>
    <row r="151" spans="1:23" x14ac:dyDescent="0.25">
      <c r="A151" s="71"/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ref="L151:M194" si="23">L$5*$G151</f>
        <v>0</v>
      </c>
      <c r="M151" s="79">
        <f t="shared" si="23"/>
        <v>0</v>
      </c>
      <c r="N151" s="79">
        <f>IF(G151="",0,N$5*MIN($G151,Referensi!$C$25))</f>
        <v>0</v>
      </c>
      <c r="O151" s="79">
        <f t="shared" si="20"/>
        <v>0</v>
      </c>
      <c r="P151" s="79">
        <f>IF(G151="",0,P$5*MIN($G151,Referensi!$C$26))</f>
        <v>0</v>
      </c>
      <c r="Q151" s="1">
        <f t="shared" si="21"/>
        <v>0</v>
      </c>
      <c r="R151" s="1">
        <f>IF(G151="",0,R$5*MIN($G151,Referensi!$C$26))</f>
        <v>0</v>
      </c>
      <c r="S151" s="1">
        <f t="shared" si="18"/>
        <v>0</v>
      </c>
      <c r="T151" s="1">
        <f>IF(G151="",0,T$5*MIN($G151,Referensi!$C$25))</f>
        <v>0</v>
      </c>
      <c r="U151" s="1">
        <f>IF(G151="",0,'PPH21 Annual'!AJ331)</f>
        <v>0</v>
      </c>
      <c r="V151" s="1">
        <f t="shared" si="22"/>
        <v>0</v>
      </c>
      <c r="W151" s="1">
        <f t="shared" si="19"/>
        <v>0</v>
      </c>
    </row>
    <row r="152" spans="1:23" x14ac:dyDescent="0.25">
      <c r="A152" s="71"/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23"/>
        <v>0</v>
      </c>
      <c r="M152" s="79">
        <f t="shared" si="23"/>
        <v>0</v>
      </c>
      <c r="N152" s="79">
        <f>IF(G152="",0,N$5*MIN($G152,Referensi!$C$25))</f>
        <v>0</v>
      </c>
      <c r="O152" s="79">
        <f t="shared" si="20"/>
        <v>0</v>
      </c>
      <c r="P152" s="79">
        <f>IF(G152="",0,P$5*MIN($G152,Referensi!$C$26))</f>
        <v>0</v>
      </c>
      <c r="Q152" s="1">
        <f t="shared" si="21"/>
        <v>0</v>
      </c>
      <c r="R152" s="1">
        <f>IF(G152="",0,R$5*MIN($G152,Referensi!$C$26))</f>
        <v>0</v>
      </c>
      <c r="S152" s="1">
        <f t="shared" si="18"/>
        <v>0</v>
      </c>
      <c r="T152" s="1">
        <f>IF(G152="",0,T$5*MIN($G152,Referensi!$C$25))</f>
        <v>0</v>
      </c>
      <c r="U152" s="1">
        <f>IF(G152="",0,'PPH21 Annual'!AJ332)</f>
        <v>0</v>
      </c>
      <c r="V152" s="1">
        <f t="shared" si="22"/>
        <v>0</v>
      </c>
      <c r="W152" s="1">
        <f t="shared" si="19"/>
        <v>0</v>
      </c>
    </row>
    <row r="153" spans="1:23" x14ac:dyDescent="0.25">
      <c r="A153" s="71"/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23"/>
        <v>0</v>
      </c>
      <c r="M153" s="79">
        <f t="shared" si="23"/>
        <v>0</v>
      </c>
      <c r="N153" s="79">
        <f>IF(G153="",0,N$5*MIN($G153,Referensi!$C$25))</f>
        <v>0</v>
      </c>
      <c r="O153" s="79">
        <f t="shared" si="20"/>
        <v>0</v>
      </c>
      <c r="P153" s="79">
        <f>IF(G153="",0,P$5*MIN($G153,Referensi!$C$26))</f>
        <v>0</v>
      </c>
      <c r="Q153" s="1">
        <f t="shared" si="21"/>
        <v>0</v>
      </c>
      <c r="R153" s="1">
        <f>IF(G153="",0,R$5*MIN($G153,Referensi!$C$26))</f>
        <v>0</v>
      </c>
      <c r="S153" s="1">
        <f t="shared" si="18"/>
        <v>0</v>
      </c>
      <c r="T153" s="1">
        <f>IF(G153="",0,T$5*MIN($G153,Referensi!$C$25))</f>
        <v>0</v>
      </c>
      <c r="U153" s="1">
        <f>IF(G153="",0,'PPH21 Annual'!AJ333)</f>
        <v>0</v>
      </c>
      <c r="V153" s="1">
        <f t="shared" si="22"/>
        <v>0</v>
      </c>
      <c r="W153" s="1">
        <f t="shared" si="19"/>
        <v>0</v>
      </c>
    </row>
    <row r="154" spans="1:23" x14ac:dyDescent="0.25">
      <c r="A154" s="71"/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23"/>
        <v>0</v>
      </c>
      <c r="M154" s="79">
        <f t="shared" si="23"/>
        <v>0</v>
      </c>
      <c r="N154" s="79">
        <f>IF(G154="",0,N$5*MIN($G154,Referensi!$C$25))</f>
        <v>0</v>
      </c>
      <c r="O154" s="79">
        <f t="shared" si="20"/>
        <v>0</v>
      </c>
      <c r="P154" s="79">
        <f>IF(G154="",0,P$5*MIN($G154,Referensi!$C$26))</f>
        <v>0</v>
      </c>
      <c r="Q154" s="1">
        <f t="shared" si="21"/>
        <v>0</v>
      </c>
      <c r="R154" s="1">
        <f>IF(G154="",0,R$5*MIN($G154,Referensi!$C$26))</f>
        <v>0</v>
      </c>
      <c r="S154" s="1">
        <f t="shared" si="18"/>
        <v>0</v>
      </c>
      <c r="T154" s="1">
        <f>IF(G154="",0,T$5*MIN($G154,Referensi!$C$25))</f>
        <v>0</v>
      </c>
      <c r="U154" s="1">
        <f>IF(G154="",0,'PPH21 Annual'!AJ334)</f>
        <v>0</v>
      </c>
      <c r="V154" s="1">
        <f t="shared" si="22"/>
        <v>0</v>
      </c>
      <c r="W154" s="1">
        <f t="shared" si="19"/>
        <v>0</v>
      </c>
    </row>
    <row r="155" spans="1:23" x14ac:dyDescent="0.25">
      <c r="A155" s="71"/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23"/>
        <v>0</v>
      </c>
      <c r="M155" s="79">
        <f t="shared" si="23"/>
        <v>0</v>
      </c>
      <c r="N155" s="79">
        <f>IF(G155="",0,N$5*MIN($G155,Referensi!$C$25))</f>
        <v>0</v>
      </c>
      <c r="O155" s="79">
        <f t="shared" si="20"/>
        <v>0</v>
      </c>
      <c r="P155" s="79">
        <f>IF(G155="",0,P$5*MIN($G155,Referensi!$C$26))</f>
        <v>0</v>
      </c>
      <c r="Q155" s="1">
        <f t="shared" si="21"/>
        <v>0</v>
      </c>
      <c r="R155" s="1">
        <f>IF(G155="",0,R$5*MIN($G155,Referensi!$C$26))</f>
        <v>0</v>
      </c>
      <c r="S155" s="1">
        <f t="shared" si="18"/>
        <v>0</v>
      </c>
      <c r="T155" s="1">
        <f>IF(G155="",0,T$5*MIN($G155,Referensi!$C$25))</f>
        <v>0</v>
      </c>
      <c r="U155" s="1">
        <f>IF(G155="",0,'PPH21 Annual'!AJ335)</f>
        <v>0</v>
      </c>
      <c r="V155" s="1">
        <f t="shared" si="22"/>
        <v>0</v>
      </c>
      <c r="W155" s="1">
        <f t="shared" si="19"/>
        <v>0</v>
      </c>
    </row>
    <row r="156" spans="1:23" x14ac:dyDescent="0.25">
      <c r="A156" s="71"/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23"/>
        <v>0</v>
      </c>
      <c r="M156" s="79">
        <f t="shared" si="23"/>
        <v>0</v>
      </c>
      <c r="N156" s="79">
        <f>IF(G156="",0,N$5*MIN($G156,Referensi!$C$25))</f>
        <v>0</v>
      </c>
      <c r="O156" s="79">
        <f t="shared" si="20"/>
        <v>0</v>
      </c>
      <c r="P156" s="79">
        <f>IF(G156="",0,P$5*MIN($G156,Referensi!$C$26))</f>
        <v>0</v>
      </c>
      <c r="Q156" s="1">
        <f t="shared" si="21"/>
        <v>0</v>
      </c>
      <c r="R156" s="1">
        <f>IF(G156="",0,R$5*MIN($G156,Referensi!$C$26))</f>
        <v>0</v>
      </c>
      <c r="S156" s="1">
        <f t="shared" si="18"/>
        <v>0</v>
      </c>
      <c r="T156" s="1">
        <f>IF(G156="",0,T$5*MIN($G156,Referensi!$C$25))</f>
        <v>0</v>
      </c>
      <c r="U156" s="1">
        <f>IF(G156="",0,'PPH21 Annual'!AJ336)</f>
        <v>0</v>
      </c>
      <c r="V156" s="1">
        <f t="shared" si="22"/>
        <v>0</v>
      </c>
      <c r="W156" s="1">
        <f t="shared" si="19"/>
        <v>0</v>
      </c>
    </row>
    <row r="157" spans="1:23" x14ac:dyDescent="0.25">
      <c r="A157" s="71"/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23"/>
        <v>0</v>
      </c>
      <c r="M157" s="79">
        <f t="shared" si="23"/>
        <v>0</v>
      </c>
      <c r="N157" s="79">
        <f>IF(G157="",0,N$5*MIN($G157,Referensi!$C$25))</f>
        <v>0</v>
      </c>
      <c r="O157" s="79">
        <f t="shared" si="20"/>
        <v>0</v>
      </c>
      <c r="P157" s="79">
        <f>IF(G157="",0,P$5*MIN($G157,Referensi!$C$26))</f>
        <v>0</v>
      </c>
      <c r="Q157" s="1">
        <f t="shared" si="21"/>
        <v>0</v>
      </c>
      <c r="R157" s="1">
        <f>IF(G157="",0,R$5*MIN($G157,Referensi!$C$26))</f>
        <v>0</v>
      </c>
      <c r="S157" s="1">
        <f t="shared" si="18"/>
        <v>0</v>
      </c>
      <c r="T157" s="1">
        <f>IF(G157="",0,T$5*MIN($G157,Referensi!$C$25))</f>
        <v>0</v>
      </c>
      <c r="U157" s="1">
        <f>IF(G157="",0,'PPH21 Annual'!AJ337)</f>
        <v>0</v>
      </c>
      <c r="V157" s="1">
        <f t="shared" si="22"/>
        <v>0</v>
      </c>
      <c r="W157" s="1">
        <f t="shared" si="19"/>
        <v>0</v>
      </c>
    </row>
    <row r="158" spans="1:23" x14ac:dyDescent="0.25">
      <c r="A158" s="71"/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23"/>
        <v>0</v>
      </c>
      <c r="M158" s="79">
        <f t="shared" si="23"/>
        <v>0</v>
      </c>
      <c r="N158" s="79">
        <f>IF(G158="",0,N$5*MIN($G158,Referensi!$C$25))</f>
        <v>0</v>
      </c>
      <c r="O158" s="79">
        <f t="shared" si="20"/>
        <v>0</v>
      </c>
      <c r="P158" s="79">
        <f>IF(G158="",0,P$5*MIN($G158,Referensi!$C$26))</f>
        <v>0</v>
      </c>
      <c r="Q158" s="1">
        <f t="shared" si="21"/>
        <v>0</v>
      </c>
      <c r="R158" s="1">
        <f>IF(G158="",0,R$5*MIN($G158,Referensi!$C$26))</f>
        <v>0</v>
      </c>
      <c r="S158" s="1">
        <f t="shared" si="18"/>
        <v>0</v>
      </c>
      <c r="T158" s="1">
        <f>IF(G158="",0,T$5*MIN($G158,Referensi!$C$25))</f>
        <v>0</v>
      </c>
      <c r="U158" s="1">
        <f>IF(G158="",0,'PPH21 Annual'!AJ338)</f>
        <v>0</v>
      </c>
      <c r="V158" s="1">
        <f t="shared" si="22"/>
        <v>0</v>
      </c>
      <c r="W158" s="1">
        <f t="shared" si="19"/>
        <v>0</v>
      </c>
    </row>
    <row r="159" spans="1:23" x14ac:dyDescent="0.25">
      <c r="A159" s="71"/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23"/>
        <v>0</v>
      </c>
      <c r="M159" s="79">
        <f t="shared" si="23"/>
        <v>0</v>
      </c>
      <c r="N159" s="79">
        <f>IF(G159="",0,N$5*MIN($G159,Referensi!$C$25))</f>
        <v>0</v>
      </c>
      <c r="O159" s="79">
        <f t="shared" si="20"/>
        <v>0</v>
      </c>
      <c r="P159" s="79">
        <f>IF(G159="",0,P$5*MIN($G159,Referensi!$C$26))</f>
        <v>0</v>
      </c>
      <c r="Q159" s="1">
        <f t="shared" si="21"/>
        <v>0</v>
      </c>
      <c r="R159" s="1">
        <f>IF(G159="",0,R$5*MIN($G159,Referensi!$C$26))</f>
        <v>0</v>
      </c>
      <c r="S159" s="1">
        <f t="shared" si="18"/>
        <v>0</v>
      </c>
      <c r="T159" s="1">
        <f>IF(G159="",0,T$5*MIN($G159,Referensi!$C$25))</f>
        <v>0</v>
      </c>
      <c r="U159" s="1">
        <f>IF(G159="",0,'PPH21 Annual'!AJ339)</f>
        <v>0</v>
      </c>
      <c r="V159" s="1">
        <f t="shared" si="22"/>
        <v>0</v>
      </c>
      <c r="W159" s="1">
        <f t="shared" si="19"/>
        <v>0</v>
      </c>
    </row>
    <row r="160" spans="1:23" x14ac:dyDescent="0.25">
      <c r="A160" s="71"/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23"/>
        <v>0</v>
      </c>
      <c r="M160" s="79">
        <f t="shared" si="23"/>
        <v>0</v>
      </c>
      <c r="N160" s="79">
        <f>IF(G160="",0,N$5*MIN($G160,Referensi!$C$25))</f>
        <v>0</v>
      </c>
      <c r="O160" s="79">
        <f t="shared" si="20"/>
        <v>0</v>
      </c>
      <c r="P160" s="79">
        <f>IF(G160="",0,P$5*MIN($G160,Referensi!$C$26))</f>
        <v>0</v>
      </c>
      <c r="Q160" s="1">
        <f t="shared" si="21"/>
        <v>0</v>
      </c>
      <c r="R160" s="1">
        <f>IF(G160="",0,R$5*MIN($G160,Referensi!$C$26))</f>
        <v>0</v>
      </c>
      <c r="S160" s="1">
        <f t="shared" si="18"/>
        <v>0</v>
      </c>
      <c r="T160" s="1">
        <f>IF(G160="",0,T$5*MIN($G160,Referensi!$C$25))</f>
        <v>0</v>
      </c>
      <c r="U160" s="1">
        <f>IF(G160="",0,'PPH21 Annual'!AJ340)</f>
        <v>0</v>
      </c>
      <c r="V160" s="1">
        <f t="shared" si="22"/>
        <v>0</v>
      </c>
      <c r="W160" s="1">
        <f t="shared" si="19"/>
        <v>0</v>
      </c>
    </row>
    <row r="161" spans="1:23" x14ac:dyDescent="0.25">
      <c r="A161" s="71"/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23"/>
        <v>0</v>
      </c>
      <c r="M161" s="79">
        <f t="shared" si="23"/>
        <v>0</v>
      </c>
      <c r="N161" s="79">
        <f>IF(G161="",0,N$5*MIN($G161,Referensi!$C$25))</f>
        <v>0</v>
      </c>
      <c r="O161" s="79">
        <f t="shared" si="20"/>
        <v>0</v>
      </c>
      <c r="P161" s="79">
        <f>IF(G161="",0,P$5*MIN($G161,Referensi!$C$26))</f>
        <v>0</v>
      </c>
      <c r="Q161" s="1">
        <f t="shared" si="21"/>
        <v>0</v>
      </c>
      <c r="R161" s="1">
        <f>IF(G161="",0,R$5*MIN($G161,Referensi!$C$26))</f>
        <v>0</v>
      </c>
      <c r="S161" s="1">
        <f t="shared" si="18"/>
        <v>0</v>
      </c>
      <c r="T161" s="1">
        <f>IF(G161="",0,T$5*MIN($G161,Referensi!$C$25))</f>
        <v>0</v>
      </c>
      <c r="U161" s="1">
        <f>IF(G161="",0,'PPH21 Annual'!AJ341)</f>
        <v>0</v>
      </c>
      <c r="V161" s="1">
        <f t="shared" si="22"/>
        <v>0</v>
      </c>
      <c r="W161" s="1">
        <f t="shared" si="19"/>
        <v>0</v>
      </c>
    </row>
    <row r="162" spans="1:23" x14ac:dyDescent="0.25">
      <c r="A162" s="71"/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23"/>
        <v>0</v>
      </c>
      <c r="M162" s="79">
        <f t="shared" si="23"/>
        <v>0</v>
      </c>
      <c r="N162" s="79">
        <f>IF(G162="",0,N$5*MIN($G162,Referensi!$C$25))</f>
        <v>0</v>
      </c>
      <c r="O162" s="79">
        <f t="shared" si="20"/>
        <v>0</v>
      </c>
      <c r="P162" s="79">
        <f>IF(G162="",0,P$5*MIN($G162,Referensi!$C$26))</f>
        <v>0</v>
      </c>
      <c r="Q162" s="1">
        <f t="shared" si="21"/>
        <v>0</v>
      </c>
      <c r="R162" s="1">
        <f>IF(G162="",0,R$5*MIN($G162,Referensi!$C$26))</f>
        <v>0</v>
      </c>
      <c r="S162" s="1">
        <f t="shared" si="18"/>
        <v>0</v>
      </c>
      <c r="T162" s="1">
        <f>IF(G162="",0,T$5*MIN($G162,Referensi!$C$25))</f>
        <v>0</v>
      </c>
      <c r="U162" s="1">
        <f>IF(G162="",0,'PPH21 Annual'!AJ342)</f>
        <v>0</v>
      </c>
      <c r="V162" s="1">
        <f t="shared" si="22"/>
        <v>0</v>
      </c>
      <c r="W162" s="1">
        <f t="shared" si="19"/>
        <v>0</v>
      </c>
    </row>
    <row r="163" spans="1:23" x14ac:dyDescent="0.25">
      <c r="A163" s="71"/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23"/>
        <v>0</v>
      </c>
      <c r="M163" s="79">
        <f t="shared" si="23"/>
        <v>0</v>
      </c>
      <c r="N163" s="79">
        <f>IF(G163="",0,N$5*MIN($G163,Referensi!$C$25))</f>
        <v>0</v>
      </c>
      <c r="O163" s="79">
        <f t="shared" si="20"/>
        <v>0</v>
      </c>
      <c r="P163" s="79">
        <f>IF(G163="",0,P$5*MIN($G163,Referensi!$C$26))</f>
        <v>0</v>
      </c>
      <c r="Q163" s="1">
        <f t="shared" si="21"/>
        <v>0</v>
      </c>
      <c r="R163" s="1">
        <f>IF(G163="",0,R$5*MIN($G163,Referensi!$C$26))</f>
        <v>0</v>
      </c>
      <c r="S163" s="1">
        <f t="shared" si="18"/>
        <v>0</v>
      </c>
      <c r="T163" s="1">
        <f>IF(G163="",0,T$5*MIN($G163,Referensi!$C$25))</f>
        <v>0</v>
      </c>
      <c r="U163" s="1">
        <f>IF(G163="",0,'PPH21 Annual'!AJ343)</f>
        <v>0</v>
      </c>
      <c r="V163" s="1">
        <f t="shared" si="22"/>
        <v>0</v>
      </c>
      <c r="W163" s="1">
        <f t="shared" si="19"/>
        <v>0</v>
      </c>
    </row>
    <row r="164" spans="1:23" x14ac:dyDescent="0.25">
      <c r="A164" s="71"/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23"/>
        <v>0</v>
      </c>
      <c r="M164" s="79">
        <f t="shared" si="23"/>
        <v>0</v>
      </c>
      <c r="N164" s="79">
        <f>IF(G164="",0,N$5*MIN($G164,Referensi!$C$25))</f>
        <v>0</v>
      </c>
      <c r="O164" s="79">
        <f t="shared" si="20"/>
        <v>0</v>
      </c>
      <c r="P164" s="79">
        <f>IF(G164="",0,P$5*MIN($G164,Referensi!$C$26))</f>
        <v>0</v>
      </c>
      <c r="Q164" s="1">
        <f t="shared" si="21"/>
        <v>0</v>
      </c>
      <c r="R164" s="1">
        <f>IF(G164="",0,R$5*MIN($G164,Referensi!$C$26))</f>
        <v>0</v>
      </c>
      <c r="S164" s="1">
        <f t="shared" si="18"/>
        <v>0</v>
      </c>
      <c r="T164" s="1">
        <f>IF(G164="",0,T$5*MIN($G164,Referensi!$C$25))</f>
        <v>0</v>
      </c>
      <c r="U164" s="1">
        <f>IF(G164="",0,'PPH21 Annual'!AJ344)</f>
        <v>0</v>
      </c>
      <c r="V164" s="1">
        <f t="shared" si="22"/>
        <v>0</v>
      </c>
      <c r="W164" s="1">
        <f t="shared" si="19"/>
        <v>0</v>
      </c>
    </row>
    <row r="165" spans="1:23" x14ac:dyDescent="0.25">
      <c r="A165" s="71"/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23"/>
        <v>0</v>
      </c>
      <c r="M165" s="79">
        <f t="shared" si="23"/>
        <v>0</v>
      </c>
      <c r="N165" s="79">
        <f>IF(G165="",0,N$5*MIN($G165,Referensi!$C$25))</f>
        <v>0</v>
      </c>
      <c r="O165" s="79">
        <f t="shared" si="20"/>
        <v>0</v>
      </c>
      <c r="P165" s="79">
        <f>IF(G165="",0,P$5*MIN($G165,Referensi!$C$26))</f>
        <v>0</v>
      </c>
      <c r="Q165" s="1">
        <f t="shared" si="21"/>
        <v>0</v>
      </c>
      <c r="R165" s="1">
        <f>IF(G165="",0,R$5*MIN($G165,Referensi!$C$26))</f>
        <v>0</v>
      </c>
      <c r="S165" s="1">
        <f t="shared" si="18"/>
        <v>0</v>
      </c>
      <c r="T165" s="1">
        <f>IF(G165="",0,T$5*MIN($G165,Referensi!$C$25))</f>
        <v>0</v>
      </c>
      <c r="U165" s="1">
        <f>IF(G165="",0,'PPH21 Annual'!AJ345)</f>
        <v>0</v>
      </c>
      <c r="V165" s="1">
        <f t="shared" si="22"/>
        <v>0</v>
      </c>
      <c r="W165" s="1">
        <f t="shared" si="19"/>
        <v>0</v>
      </c>
    </row>
    <row r="166" spans="1:23" x14ac:dyDescent="0.25">
      <c r="A166" s="71"/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23"/>
        <v>0</v>
      </c>
      <c r="M166" s="79">
        <f t="shared" si="23"/>
        <v>0</v>
      </c>
      <c r="N166" s="79">
        <f>IF(G166="",0,N$5*MIN($G166,Referensi!$C$25))</f>
        <v>0</v>
      </c>
      <c r="O166" s="79">
        <f t="shared" si="20"/>
        <v>0</v>
      </c>
      <c r="P166" s="79">
        <f>IF(G166="",0,P$5*MIN($G166,Referensi!$C$26))</f>
        <v>0</v>
      </c>
      <c r="Q166" s="1">
        <f t="shared" si="21"/>
        <v>0</v>
      </c>
      <c r="R166" s="1">
        <f>IF(G166="",0,R$5*MIN($G166,Referensi!$C$26))</f>
        <v>0</v>
      </c>
      <c r="S166" s="1">
        <f t="shared" si="18"/>
        <v>0</v>
      </c>
      <c r="T166" s="1">
        <f>IF(G166="",0,T$5*MIN($G166,Referensi!$C$25))</f>
        <v>0</v>
      </c>
      <c r="U166" s="1">
        <f>IF(G166="",0,'PPH21 Annual'!AJ346)</f>
        <v>0</v>
      </c>
      <c r="V166" s="1">
        <f t="shared" si="22"/>
        <v>0</v>
      </c>
      <c r="W166" s="1">
        <f t="shared" ref="W166:W197" si="24">SUM(G166:K166)-SUM(R166:T166)-V166</f>
        <v>0</v>
      </c>
    </row>
    <row r="167" spans="1:23" x14ac:dyDescent="0.25">
      <c r="A167" s="71"/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23"/>
        <v>0</v>
      </c>
      <c r="M167" s="79">
        <f t="shared" si="23"/>
        <v>0</v>
      </c>
      <c r="N167" s="79">
        <f>IF(G167="",0,N$5*MIN($G167,Referensi!$C$25))</f>
        <v>0</v>
      </c>
      <c r="O167" s="79">
        <f t="shared" si="20"/>
        <v>0</v>
      </c>
      <c r="P167" s="79">
        <f>IF(G167="",0,P$5*MIN($G167,Referensi!$C$26))</f>
        <v>0</v>
      </c>
      <c r="Q167" s="1">
        <f t="shared" si="21"/>
        <v>0</v>
      </c>
      <c r="R167" s="1">
        <f>IF(G167="",0,R$5*MIN($G167,Referensi!$C$26))</f>
        <v>0</v>
      </c>
      <c r="S167" s="1">
        <f t="shared" si="18"/>
        <v>0</v>
      </c>
      <c r="T167" s="1">
        <f>IF(G167="",0,T$5*MIN($G167,Referensi!$C$25))</f>
        <v>0</v>
      </c>
      <c r="U167" s="1">
        <f>IF(G167="",0,'PPH21 Annual'!AJ347)</f>
        <v>0</v>
      </c>
      <c r="V167" s="1">
        <f t="shared" si="22"/>
        <v>0</v>
      </c>
      <c r="W167" s="1">
        <f t="shared" si="24"/>
        <v>0</v>
      </c>
    </row>
    <row r="168" spans="1:23" x14ac:dyDescent="0.25">
      <c r="A168" s="71"/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23"/>
        <v>0</v>
      </c>
      <c r="M168" s="79">
        <f t="shared" si="23"/>
        <v>0</v>
      </c>
      <c r="N168" s="79">
        <f>IF(G168="",0,N$5*MIN($G168,Referensi!$C$25))</f>
        <v>0</v>
      </c>
      <c r="O168" s="79">
        <f t="shared" si="20"/>
        <v>0</v>
      </c>
      <c r="P168" s="79">
        <f>IF(G168="",0,P$5*MIN($G168,Referensi!$C$26))</f>
        <v>0</v>
      </c>
      <c r="Q168" s="1">
        <f t="shared" si="21"/>
        <v>0</v>
      </c>
      <c r="R168" s="1">
        <f>IF(G168="",0,R$5*MIN($G168,Referensi!$C$26))</f>
        <v>0</v>
      </c>
      <c r="S168" s="1">
        <f t="shared" si="18"/>
        <v>0</v>
      </c>
      <c r="T168" s="1">
        <f>IF(G168="",0,T$5*MIN($G168,Referensi!$C$25))</f>
        <v>0</v>
      </c>
      <c r="U168" s="1">
        <f>IF(G168="",0,'PPH21 Annual'!AJ348)</f>
        <v>0</v>
      </c>
      <c r="V168" s="1">
        <f t="shared" si="22"/>
        <v>0</v>
      </c>
      <c r="W168" s="1">
        <f t="shared" si="24"/>
        <v>0</v>
      </c>
    </row>
    <row r="169" spans="1:23" x14ac:dyDescent="0.25">
      <c r="A169" s="71"/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23"/>
        <v>0</v>
      </c>
      <c r="M169" s="79">
        <f t="shared" si="23"/>
        <v>0</v>
      </c>
      <c r="N169" s="79">
        <f>IF(G169="",0,N$5*MIN($G169,Referensi!$C$25))</f>
        <v>0</v>
      </c>
      <c r="O169" s="79">
        <f t="shared" si="20"/>
        <v>0</v>
      </c>
      <c r="P169" s="79">
        <f>IF(G169="",0,P$5*MIN($G169,Referensi!$C$26))</f>
        <v>0</v>
      </c>
      <c r="Q169" s="1">
        <f t="shared" si="21"/>
        <v>0</v>
      </c>
      <c r="R169" s="1">
        <f>IF(G169="",0,R$5*MIN($G169,Referensi!$C$26))</f>
        <v>0</v>
      </c>
      <c r="S169" s="1">
        <f t="shared" si="18"/>
        <v>0</v>
      </c>
      <c r="T169" s="1">
        <f>IF(G169="",0,T$5*MIN($G169,Referensi!$C$25))</f>
        <v>0</v>
      </c>
      <c r="U169" s="1">
        <f>IF(G169="",0,'PPH21 Annual'!AJ349)</f>
        <v>0</v>
      </c>
      <c r="V169" s="1">
        <f t="shared" si="22"/>
        <v>0</v>
      </c>
      <c r="W169" s="1">
        <f t="shared" si="24"/>
        <v>0</v>
      </c>
    </row>
    <row r="170" spans="1:23" x14ac:dyDescent="0.25">
      <c r="A170" s="71"/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23"/>
        <v>0</v>
      </c>
      <c r="M170" s="79">
        <f t="shared" si="23"/>
        <v>0</v>
      </c>
      <c r="N170" s="79">
        <f>IF(G170="",0,N$5*MIN($G170,Referensi!$C$25))</f>
        <v>0</v>
      </c>
      <c r="O170" s="79">
        <f t="shared" si="20"/>
        <v>0</v>
      </c>
      <c r="P170" s="79">
        <f>IF(G170="",0,P$5*MIN($G170,Referensi!$C$26))</f>
        <v>0</v>
      </c>
      <c r="Q170" s="1">
        <f t="shared" si="21"/>
        <v>0</v>
      </c>
      <c r="R170" s="1">
        <f>IF(G170="",0,R$5*MIN($G170,Referensi!$C$26))</f>
        <v>0</v>
      </c>
      <c r="S170" s="1">
        <f t="shared" si="18"/>
        <v>0</v>
      </c>
      <c r="T170" s="1">
        <f>IF(G170="",0,T$5*MIN($G170,Referensi!$C$25))</f>
        <v>0</v>
      </c>
      <c r="U170" s="1">
        <f>IF(G170="",0,'PPH21 Annual'!AJ350)</f>
        <v>0</v>
      </c>
      <c r="V170" s="1">
        <f t="shared" si="22"/>
        <v>0</v>
      </c>
      <c r="W170" s="1">
        <f t="shared" si="24"/>
        <v>0</v>
      </c>
    </row>
    <row r="171" spans="1:23" x14ac:dyDescent="0.25">
      <c r="A171" s="71"/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23"/>
        <v>0</v>
      </c>
      <c r="M171" s="79">
        <f t="shared" si="23"/>
        <v>0</v>
      </c>
      <c r="N171" s="79">
        <f>IF(G171="",0,N$5*MIN($G171,Referensi!$C$25))</f>
        <v>0</v>
      </c>
      <c r="O171" s="79">
        <f t="shared" si="20"/>
        <v>0</v>
      </c>
      <c r="P171" s="79">
        <f>IF(G171="",0,P$5*MIN($G171,Referensi!$C$26))</f>
        <v>0</v>
      </c>
      <c r="Q171" s="1">
        <f t="shared" si="21"/>
        <v>0</v>
      </c>
      <c r="R171" s="1">
        <f>IF(G171="",0,R$5*MIN($G171,Referensi!$C$26))</f>
        <v>0</v>
      </c>
      <c r="S171" s="1">
        <f t="shared" si="18"/>
        <v>0</v>
      </c>
      <c r="T171" s="1">
        <f>IF(G171="",0,T$5*MIN($G171,Referensi!$C$25))</f>
        <v>0</v>
      </c>
      <c r="U171" s="1">
        <f>IF(G171="",0,'PPH21 Annual'!AJ351)</f>
        <v>0</v>
      </c>
      <c r="V171" s="1">
        <f t="shared" si="22"/>
        <v>0</v>
      </c>
      <c r="W171" s="1">
        <f t="shared" si="24"/>
        <v>0</v>
      </c>
    </row>
    <row r="172" spans="1:23" x14ac:dyDescent="0.25">
      <c r="A172" s="71"/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23"/>
        <v>0</v>
      </c>
      <c r="M172" s="79">
        <f t="shared" si="23"/>
        <v>0</v>
      </c>
      <c r="N172" s="79">
        <f>IF(G172="",0,N$5*MIN($G172,Referensi!$C$25))</f>
        <v>0</v>
      </c>
      <c r="O172" s="79">
        <f t="shared" si="20"/>
        <v>0</v>
      </c>
      <c r="P172" s="79">
        <f>IF(G172="",0,P$5*MIN($G172,Referensi!$C$26))</f>
        <v>0</v>
      </c>
      <c r="Q172" s="1">
        <f t="shared" si="21"/>
        <v>0</v>
      </c>
      <c r="R172" s="1">
        <f>IF(G172="",0,R$5*MIN($G172,Referensi!$C$26))</f>
        <v>0</v>
      </c>
      <c r="S172" s="1">
        <f t="shared" si="18"/>
        <v>0</v>
      </c>
      <c r="T172" s="1">
        <f>IF(G172="",0,T$5*MIN($G172,Referensi!$C$25))</f>
        <v>0</v>
      </c>
      <c r="U172" s="1">
        <f>IF(G172="",0,'PPH21 Annual'!AJ352)</f>
        <v>0</v>
      </c>
      <c r="V172" s="1">
        <f t="shared" si="22"/>
        <v>0</v>
      </c>
      <c r="W172" s="1">
        <f t="shared" si="24"/>
        <v>0</v>
      </c>
    </row>
    <row r="173" spans="1:23" x14ac:dyDescent="0.25">
      <c r="A173" s="71"/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23"/>
        <v>0</v>
      </c>
      <c r="M173" s="79">
        <f t="shared" si="23"/>
        <v>0</v>
      </c>
      <c r="N173" s="79">
        <f>IF(G173="",0,N$5*MIN($G173,Referensi!$C$25))</f>
        <v>0</v>
      </c>
      <c r="O173" s="79">
        <f t="shared" si="20"/>
        <v>0</v>
      </c>
      <c r="P173" s="79">
        <f>IF(G173="",0,P$5*MIN($G173,Referensi!$C$26))</f>
        <v>0</v>
      </c>
      <c r="Q173" s="1">
        <f t="shared" si="21"/>
        <v>0</v>
      </c>
      <c r="R173" s="1">
        <f>IF(G173="",0,R$5*MIN($G173,Referensi!$C$26))</f>
        <v>0</v>
      </c>
      <c r="S173" s="1">
        <f t="shared" si="18"/>
        <v>0</v>
      </c>
      <c r="T173" s="1">
        <f>IF(G173="",0,T$5*MIN($G173,Referensi!$C$25))</f>
        <v>0</v>
      </c>
      <c r="U173" s="1">
        <f>IF(G173="",0,'PPH21 Annual'!AJ353)</f>
        <v>0</v>
      </c>
      <c r="V173" s="1">
        <f t="shared" si="22"/>
        <v>0</v>
      </c>
      <c r="W173" s="1">
        <f t="shared" si="24"/>
        <v>0</v>
      </c>
    </row>
    <row r="174" spans="1:23" x14ac:dyDescent="0.25">
      <c r="A174" s="71"/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23"/>
        <v>0</v>
      </c>
      <c r="M174" s="79">
        <f t="shared" si="23"/>
        <v>0</v>
      </c>
      <c r="N174" s="79">
        <f>IF(G174="",0,N$5*MIN($G174,Referensi!$C$25))</f>
        <v>0</v>
      </c>
      <c r="O174" s="79">
        <f t="shared" si="20"/>
        <v>0</v>
      </c>
      <c r="P174" s="79">
        <f>IF(G174="",0,P$5*MIN($G174,Referensi!$C$26))</f>
        <v>0</v>
      </c>
      <c r="Q174" s="1">
        <f t="shared" si="21"/>
        <v>0</v>
      </c>
      <c r="R174" s="1">
        <f>IF(G174="",0,R$5*MIN($G174,Referensi!$C$26))</f>
        <v>0</v>
      </c>
      <c r="S174" s="1">
        <f t="shared" si="18"/>
        <v>0</v>
      </c>
      <c r="T174" s="1">
        <f>IF(G174="",0,T$5*MIN($G174,Referensi!$C$25))</f>
        <v>0</v>
      </c>
      <c r="U174" s="1">
        <f>IF(G174="",0,'PPH21 Annual'!AJ354)</f>
        <v>0</v>
      </c>
      <c r="V174" s="1">
        <f t="shared" si="22"/>
        <v>0</v>
      </c>
      <c r="W174" s="1">
        <f t="shared" si="24"/>
        <v>0</v>
      </c>
    </row>
    <row r="175" spans="1:23" x14ac:dyDescent="0.25">
      <c r="A175" s="71"/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23"/>
        <v>0</v>
      </c>
      <c r="M175" s="79">
        <f t="shared" si="23"/>
        <v>0</v>
      </c>
      <c r="N175" s="79">
        <f>IF(G175="",0,N$5*MIN($G175,Referensi!$C$25))</f>
        <v>0</v>
      </c>
      <c r="O175" s="79">
        <f t="shared" si="20"/>
        <v>0</v>
      </c>
      <c r="P175" s="79">
        <f>IF(G175="",0,P$5*MIN($G175,Referensi!$C$26))</f>
        <v>0</v>
      </c>
      <c r="Q175" s="1">
        <f t="shared" si="21"/>
        <v>0</v>
      </c>
      <c r="R175" s="1">
        <f>IF(G175="",0,R$5*MIN($G175,Referensi!$C$26))</f>
        <v>0</v>
      </c>
      <c r="S175" s="1">
        <f t="shared" si="18"/>
        <v>0</v>
      </c>
      <c r="T175" s="1">
        <f>IF(G175="",0,T$5*MIN($G175,Referensi!$C$25))</f>
        <v>0</v>
      </c>
      <c r="U175" s="1">
        <f>IF(G175="",0,'PPH21 Annual'!AJ355)</f>
        <v>0</v>
      </c>
      <c r="V175" s="1">
        <f t="shared" si="22"/>
        <v>0</v>
      </c>
      <c r="W175" s="1">
        <f t="shared" si="24"/>
        <v>0</v>
      </c>
    </row>
    <row r="176" spans="1:23" x14ac:dyDescent="0.25">
      <c r="A176" s="71"/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23"/>
        <v>0</v>
      </c>
      <c r="M176" s="79">
        <f t="shared" si="23"/>
        <v>0</v>
      </c>
      <c r="N176" s="79">
        <f>IF(G176="",0,N$5*MIN($G176,Referensi!$C$25))</f>
        <v>0</v>
      </c>
      <c r="O176" s="79">
        <f t="shared" si="20"/>
        <v>0</v>
      </c>
      <c r="P176" s="79">
        <f>IF(G176="",0,P$5*MIN($G176,Referensi!$C$26))</f>
        <v>0</v>
      </c>
      <c r="Q176" s="1">
        <f t="shared" si="21"/>
        <v>0</v>
      </c>
      <c r="R176" s="1">
        <f>IF(G176="",0,R$5*MIN($G176,Referensi!$C$26))</f>
        <v>0</v>
      </c>
      <c r="S176" s="1">
        <f t="shared" si="18"/>
        <v>0</v>
      </c>
      <c r="T176" s="1">
        <f>IF(G176="",0,T$5*MIN($G176,Referensi!$C$25))</f>
        <v>0</v>
      </c>
      <c r="U176" s="1">
        <f>IF(G176="",0,'PPH21 Annual'!AJ356)</f>
        <v>0</v>
      </c>
      <c r="V176" s="1">
        <f t="shared" si="22"/>
        <v>0</v>
      </c>
      <c r="W176" s="1">
        <f t="shared" si="24"/>
        <v>0</v>
      </c>
    </row>
    <row r="177" spans="1:23" x14ac:dyDescent="0.25">
      <c r="A177" s="71"/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23"/>
        <v>0</v>
      </c>
      <c r="M177" s="79">
        <f t="shared" si="23"/>
        <v>0</v>
      </c>
      <c r="N177" s="79">
        <f>IF(G177="",0,N$5*MIN($G177,Referensi!$C$25))</f>
        <v>0</v>
      </c>
      <c r="O177" s="79">
        <f t="shared" si="20"/>
        <v>0</v>
      </c>
      <c r="P177" s="79">
        <f>IF(G177="",0,P$5*MIN($G177,Referensi!$C$26))</f>
        <v>0</v>
      </c>
      <c r="Q177" s="1">
        <f t="shared" si="21"/>
        <v>0</v>
      </c>
      <c r="R177" s="1">
        <f>IF(G177="",0,R$5*MIN($G177,Referensi!$C$26))</f>
        <v>0</v>
      </c>
      <c r="S177" s="1">
        <f t="shared" si="18"/>
        <v>0</v>
      </c>
      <c r="T177" s="1">
        <f>IF(G177="",0,T$5*MIN($G177,Referensi!$C$25))</f>
        <v>0</v>
      </c>
      <c r="U177" s="1">
        <f>IF(G177="",0,'PPH21 Annual'!AJ357)</f>
        <v>0</v>
      </c>
      <c r="V177" s="1">
        <f t="shared" si="22"/>
        <v>0</v>
      </c>
      <c r="W177" s="1">
        <f t="shared" si="24"/>
        <v>0</v>
      </c>
    </row>
    <row r="178" spans="1:23" x14ac:dyDescent="0.25">
      <c r="A178" s="71"/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23"/>
        <v>0</v>
      </c>
      <c r="M178" s="79">
        <f t="shared" si="23"/>
        <v>0</v>
      </c>
      <c r="N178" s="79">
        <f>IF(G178="",0,N$5*MIN($G178,Referensi!$C$25))</f>
        <v>0</v>
      </c>
      <c r="O178" s="79">
        <f t="shared" si="20"/>
        <v>0</v>
      </c>
      <c r="P178" s="79">
        <f>IF(G178="",0,P$5*MIN($G178,Referensi!$C$26))</f>
        <v>0</v>
      </c>
      <c r="Q178" s="1">
        <f t="shared" si="21"/>
        <v>0</v>
      </c>
      <c r="R178" s="1">
        <f>IF(G178="",0,R$5*MIN($G178,Referensi!$C$26))</f>
        <v>0</v>
      </c>
      <c r="S178" s="1">
        <f t="shared" si="18"/>
        <v>0</v>
      </c>
      <c r="T178" s="1">
        <f>IF(G178="",0,T$5*MIN($G178,Referensi!$C$25))</f>
        <v>0</v>
      </c>
      <c r="U178" s="1">
        <f>IF(G178="",0,'PPH21 Annual'!AJ358)</f>
        <v>0</v>
      </c>
      <c r="V178" s="1">
        <f t="shared" si="22"/>
        <v>0</v>
      </c>
      <c r="W178" s="1">
        <f t="shared" si="24"/>
        <v>0</v>
      </c>
    </row>
    <row r="179" spans="1:23" x14ac:dyDescent="0.25">
      <c r="A179" s="71"/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23"/>
        <v>0</v>
      </c>
      <c r="M179" s="79">
        <f t="shared" si="23"/>
        <v>0</v>
      </c>
      <c r="N179" s="79">
        <f>IF(G179="",0,N$5*MIN($G179,Referensi!$C$25))</f>
        <v>0</v>
      </c>
      <c r="O179" s="79">
        <f t="shared" si="20"/>
        <v>0</v>
      </c>
      <c r="P179" s="79">
        <f>IF(G179="",0,P$5*MIN($G179,Referensi!$C$26))</f>
        <v>0</v>
      </c>
      <c r="Q179" s="1">
        <f t="shared" si="21"/>
        <v>0</v>
      </c>
      <c r="R179" s="1">
        <f>IF(G179="",0,R$5*MIN($G179,Referensi!$C$26))</f>
        <v>0</v>
      </c>
      <c r="S179" s="1">
        <f t="shared" si="18"/>
        <v>0</v>
      </c>
      <c r="T179" s="1">
        <f>IF(G179="",0,T$5*MIN($G179,Referensi!$C$25))</f>
        <v>0</v>
      </c>
      <c r="U179" s="1">
        <f>IF(G179="",0,'PPH21 Annual'!AJ359)</f>
        <v>0</v>
      </c>
      <c r="V179" s="1">
        <f t="shared" si="22"/>
        <v>0</v>
      </c>
      <c r="W179" s="1">
        <f t="shared" si="24"/>
        <v>0</v>
      </c>
    </row>
    <row r="180" spans="1:23" x14ac:dyDescent="0.25">
      <c r="A180" s="71"/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23"/>
        <v>0</v>
      </c>
      <c r="M180" s="79">
        <f t="shared" si="23"/>
        <v>0</v>
      </c>
      <c r="N180" s="79">
        <f>IF(G180="",0,N$5*MIN($G180,Referensi!$C$25))</f>
        <v>0</v>
      </c>
      <c r="O180" s="79">
        <f t="shared" si="20"/>
        <v>0</v>
      </c>
      <c r="P180" s="79">
        <f>IF(G180="",0,P$5*MIN($G180,Referensi!$C$26))</f>
        <v>0</v>
      </c>
      <c r="Q180" s="1">
        <f t="shared" si="21"/>
        <v>0</v>
      </c>
      <c r="R180" s="1">
        <f>IF(G180="",0,R$5*MIN($G180,Referensi!$C$26))</f>
        <v>0</v>
      </c>
      <c r="S180" s="1">
        <f t="shared" si="18"/>
        <v>0</v>
      </c>
      <c r="T180" s="1">
        <f>IF(G180="",0,T$5*MIN($G180,Referensi!$C$25))</f>
        <v>0</v>
      </c>
      <c r="U180" s="1">
        <f>IF(G180="",0,'PPH21 Annual'!AJ360)</f>
        <v>0</v>
      </c>
      <c r="V180" s="1">
        <f t="shared" si="22"/>
        <v>0</v>
      </c>
      <c r="W180" s="1">
        <f t="shared" si="24"/>
        <v>0</v>
      </c>
    </row>
    <row r="181" spans="1:23" x14ac:dyDescent="0.25">
      <c r="A181" s="71"/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23"/>
        <v>0</v>
      </c>
      <c r="M181" s="79">
        <f t="shared" si="23"/>
        <v>0</v>
      </c>
      <c r="N181" s="79">
        <f>IF(G181="",0,N$5*MIN($G181,Referensi!$C$25))</f>
        <v>0</v>
      </c>
      <c r="O181" s="79">
        <f t="shared" si="20"/>
        <v>0</v>
      </c>
      <c r="P181" s="79">
        <f>IF(G181="",0,P$5*MIN($G181,Referensi!$C$26))</f>
        <v>0</v>
      </c>
      <c r="Q181" s="1">
        <f t="shared" si="21"/>
        <v>0</v>
      </c>
      <c r="R181" s="1">
        <f>IF(G181="",0,R$5*MIN($G181,Referensi!$C$26))</f>
        <v>0</v>
      </c>
      <c r="S181" s="1">
        <f t="shared" si="18"/>
        <v>0</v>
      </c>
      <c r="T181" s="1">
        <f>IF(G181="",0,T$5*MIN($G181,Referensi!$C$25))</f>
        <v>0</v>
      </c>
      <c r="U181" s="1">
        <f>IF(G181="",0,'PPH21 Annual'!AJ361)</f>
        <v>0</v>
      </c>
      <c r="V181" s="1">
        <f t="shared" si="22"/>
        <v>0</v>
      </c>
      <c r="W181" s="1">
        <f t="shared" si="24"/>
        <v>0</v>
      </c>
    </row>
    <row r="182" spans="1:23" x14ac:dyDescent="0.25">
      <c r="A182" s="71"/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23"/>
        <v>0</v>
      </c>
      <c r="M182" s="79">
        <f t="shared" si="23"/>
        <v>0</v>
      </c>
      <c r="N182" s="79">
        <f>IF(G182="",0,N$5*MIN($G182,Referensi!$C$25))</f>
        <v>0</v>
      </c>
      <c r="O182" s="79">
        <f t="shared" si="20"/>
        <v>0</v>
      </c>
      <c r="P182" s="79">
        <f>IF(G182="",0,P$5*MIN($G182,Referensi!$C$26))</f>
        <v>0</v>
      </c>
      <c r="Q182" s="1">
        <f t="shared" si="21"/>
        <v>0</v>
      </c>
      <c r="R182" s="1">
        <f>IF(G182="",0,R$5*MIN($G182,Referensi!$C$26))</f>
        <v>0</v>
      </c>
      <c r="S182" s="1">
        <f t="shared" si="18"/>
        <v>0</v>
      </c>
      <c r="T182" s="1">
        <f>IF(G182="",0,T$5*MIN($G182,Referensi!$C$25))</f>
        <v>0</v>
      </c>
      <c r="U182" s="1">
        <f>IF(G182="",0,'PPH21 Annual'!AJ362)</f>
        <v>0</v>
      </c>
      <c r="V182" s="1">
        <f t="shared" si="22"/>
        <v>0</v>
      </c>
      <c r="W182" s="1">
        <f t="shared" si="24"/>
        <v>0</v>
      </c>
    </row>
    <row r="183" spans="1:23" x14ac:dyDescent="0.25">
      <c r="A183" s="71"/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23"/>
        <v>0</v>
      </c>
      <c r="M183" s="79">
        <f t="shared" si="23"/>
        <v>0</v>
      </c>
      <c r="N183" s="79">
        <f>IF(G183="",0,N$5*MIN($G183,Referensi!$C$25))</f>
        <v>0</v>
      </c>
      <c r="O183" s="79">
        <f t="shared" si="20"/>
        <v>0</v>
      </c>
      <c r="P183" s="79">
        <f>IF(G183="",0,P$5*MIN($G183,Referensi!$C$26))</f>
        <v>0</v>
      </c>
      <c r="Q183" s="1">
        <f t="shared" si="21"/>
        <v>0</v>
      </c>
      <c r="R183" s="1">
        <f>IF(G183="",0,R$5*MIN($G183,Referensi!$C$26))</f>
        <v>0</v>
      </c>
      <c r="S183" s="1">
        <f t="shared" si="18"/>
        <v>0</v>
      </c>
      <c r="T183" s="1">
        <f>IF(G183="",0,T$5*MIN($G183,Referensi!$C$25))</f>
        <v>0</v>
      </c>
      <c r="U183" s="1">
        <f>IF(G183="",0,'PPH21 Annual'!AJ363)</f>
        <v>0</v>
      </c>
      <c r="V183" s="1">
        <f t="shared" si="22"/>
        <v>0</v>
      </c>
      <c r="W183" s="1">
        <f t="shared" si="24"/>
        <v>0</v>
      </c>
    </row>
    <row r="184" spans="1:23" x14ac:dyDescent="0.25">
      <c r="A184" s="71"/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23"/>
        <v>0</v>
      </c>
      <c r="M184" s="79">
        <f t="shared" si="23"/>
        <v>0</v>
      </c>
      <c r="N184" s="79">
        <f>IF(G184="",0,N$5*MIN($G184,Referensi!$C$25))</f>
        <v>0</v>
      </c>
      <c r="O184" s="79">
        <f t="shared" si="20"/>
        <v>0</v>
      </c>
      <c r="P184" s="79">
        <f>IF(G184="",0,P$5*MIN($G184,Referensi!$C$26))</f>
        <v>0</v>
      </c>
      <c r="Q184" s="1">
        <f t="shared" si="21"/>
        <v>0</v>
      </c>
      <c r="R184" s="1">
        <f>IF(G184="",0,R$5*MIN($G184,Referensi!$C$26))</f>
        <v>0</v>
      </c>
      <c r="S184" s="1">
        <f t="shared" si="18"/>
        <v>0</v>
      </c>
      <c r="T184" s="1">
        <f>IF(G184="",0,T$5*MIN($G184,Referensi!$C$25))</f>
        <v>0</v>
      </c>
      <c r="U184" s="1">
        <f>IF(G184="",0,'PPH21 Annual'!AJ364)</f>
        <v>0</v>
      </c>
      <c r="V184" s="1">
        <f t="shared" si="22"/>
        <v>0</v>
      </c>
      <c r="W184" s="1">
        <f t="shared" si="24"/>
        <v>0</v>
      </c>
    </row>
    <row r="185" spans="1:23" x14ac:dyDescent="0.25">
      <c r="A185" s="71"/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23"/>
        <v>0</v>
      </c>
      <c r="M185" s="79">
        <f t="shared" si="23"/>
        <v>0</v>
      </c>
      <c r="N185" s="79">
        <f>IF(G185="",0,N$5*MIN($G185,Referensi!$C$25))</f>
        <v>0</v>
      </c>
      <c r="O185" s="79">
        <f t="shared" si="20"/>
        <v>0</v>
      </c>
      <c r="P185" s="79">
        <f>IF(G185="",0,P$5*MIN($G185,Referensi!$C$26))</f>
        <v>0</v>
      </c>
      <c r="Q185" s="1">
        <f t="shared" si="21"/>
        <v>0</v>
      </c>
      <c r="R185" s="1">
        <f>IF(G185="",0,R$5*MIN($G185,Referensi!$C$26))</f>
        <v>0</v>
      </c>
      <c r="S185" s="1">
        <f t="shared" si="18"/>
        <v>0</v>
      </c>
      <c r="T185" s="1">
        <f>IF(G185="",0,T$5*MIN($G185,Referensi!$C$25))</f>
        <v>0</v>
      </c>
      <c r="U185" s="1">
        <f>IF(G185="",0,'PPH21 Annual'!AJ365)</f>
        <v>0</v>
      </c>
      <c r="V185" s="1">
        <f t="shared" si="22"/>
        <v>0</v>
      </c>
      <c r="W185" s="1">
        <f t="shared" si="24"/>
        <v>0</v>
      </c>
    </row>
    <row r="186" spans="1:23" x14ac:dyDescent="0.25">
      <c r="A186" s="71"/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23"/>
        <v>0</v>
      </c>
      <c r="M186" s="79">
        <f t="shared" si="23"/>
        <v>0</v>
      </c>
      <c r="N186" s="79">
        <f>IF(G186="",0,N$5*MIN($G186,Referensi!$C$25))</f>
        <v>0</v>
      </c>
      <c r="O186" s="79">
        <f t="shared" si="20"/>
        <v>0</v>
      </c>
      <c r="P186" s="79">
        <f>IF(G186="",0,P$5*MIN($G186,Referensi!$C$26))</f>
        <v>0</v>
      </c>
      <c r="Q186" s="1">
        <f t="shared" si="21"/>
        <v>0</v>
      </c>
      <c r="R186" s="1">
        <f>IF(G186="",0,R$5*MIN($G186,Referensi!$C$26))</f>
        <v>0</v>
      </c>
      <c r="S186" s="1">
        <f t="shared" si="18"/>
        <v>0</v>
      </c>
      <c r="T186" s="1">
        <f>IF(G186="",0,T$5*MIN($G186,Referensi!$C$25))</f>
        <v>0</v>
      </c>
      <c r="U186" s="1">
        <f>IF(G186="",0,'PPH21 Annual'!AJ366)</f>
        <v>0</v>
      </c>
      <c r="V186" s="1">
        <f t="shared" si="22"/>
        <v>0</v>
      </c>
      <c r="W186" s="1">
        <f t="shared" si="24"/>
        <v>0</v>
      </c>
    </row>
    <row r="187" spans="1:23" x14ac:dyDescent="0.25">
      <c r="A187" s="71"/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23"/>
        <v>0</v>
      </c>
      <c r="M187" s="79">
        <f t="shared" si="23"/>
        <v>0</v>
      </c>
      <c r="N187" s="79">
        <f>IF(G187="",0,N$5*MIN($G187,Referensi!$C$25))</f>
        <v>0</v>
      </c>
      <c r="O187" s="79">
        <f t="shared" si="20"/>
        <v>0</v>
      </c>
      <c r="P187" s="79">
        <f>IF(G187="",0,P$5*MIN($G187,Referensi!$C$26))</f>
        <v>0</v>
      </c>
      <c r="Q187" s="1">
        <f t="shared" si="21"/>
        <v>0</v>
      </c>
      <c r="R187" s="1">
        <f>IF(G187="",0,R$5*MIN($G187,Referensi!$C$26))</f>
        <v>0</v>
      </c>
      <c r="S187" s="1">
        <f t="shared" si="18"/>
        <v>0</v>
      </c>
      <c r="T187" s="1">
        <f>IF(G187="",0,T$5*MIN($G187,Referensi!$C$25))</f>
        <v>0</v>
      </c>
      <c r="U187" s="1">
        <f>IF(G187="",0,'PPH21 Annual'!AJ367)</f>
        <v>0</v>
      </c>
      <c r="V187" s="1">
        <f t="shared" si="22"/>
        <v>0</v>
      </c>
      <c r="W187" s="1">
        <f t="shared" si="24"/>
        <v>0</v>
      </c>
    </row>
    <row r="188" spans="1:23" x14ac:dyDescent="0.25">
      <c r="A188" s="71"/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23"/>
        <v>0</v>
      </c>
      <c r="M188" s="79">
        <f t="shared" si="23"/>
        <v>0</v>
      </c>
      <c r="N188" s="79">
        <f>IF(G188="",0,N$5*MIN($G188,Referensi!$C$25))</f>
        <v>0</v>
      </c>
      <c r="O188" s="79">
        <f t="shared" si="20"/>
        <v>0</v>
      </c>
      <c r="P188" s="79">
        <f>IF(G188="",0,P$5*MIN($G188,Referensi!$C$26))</f>
        <v>0</v>
      </c>
      <c r="Q188" s="1">
        <f t="shared" si="21"/>
        <v>0</v>
      </c>
      <c r="R188" s="1">
        <f>IF(G188="",0,R$5*MIN($G188,Referensi!$C$26))</f>
        <v>0</v>
      </c>
      <c r="S188" s="1">
        <f t="shared" si="18"/>
        <v>0</v>
      </c>
      <c r="T188" s="1">
        <f>IF(G188="",0,T$5*MIN($G188,Referensi!$C$25))</f>
        <v>0</v>
      </c>
      <c r="U188" s="1">
        <f>IF(G188="",0,'PPH21 Annual'!AJ368)</f>
        <v>0</v>
      </c>
      <c r="V188" s="1">
        <f t="shared" si="22"/>
        <v>0</v>
      </c>
      <c r="W188" s="1">
        <f t="shared" si="24"/>
        <v>0</v>
      </c>
    </row>
    <row r="189" spans="1:23" x14ac:dyDescent="0.25">
      <c r="A189" s="71"/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23"/>
        <v>0</v>
      </c>
      <c r="M189" s="79">
        <f t="shared" si="23"/>
        <v>0</v>
      </c>
      <c r="N189" s="79">
        <f>IF(G189="",0,N$5*MIN($G189,Referensi!$C$25))</f>
        <v>0</v>
      </c>
      <c r="O189" s="79">
        <f t="shared" si="20"/>
        <v>0</v>
      </c>
      <c r="P189" s="79">
        <f>IF(G189="",0,P$5*MIN($G189,Referensi!$C$26))</f>
        <v>0</v>
      </c>
      <c r="Q189" s="1">
        <f t="shared" si="21"/>
        <v>0</v>
      </c>
      <c r="R189" s="1">
        <f>IF(G189="",0,R$5*MIN($G189,Referensi!$C$26))</f>
        <v>0</v>
      </c>
      <c r="S189" s="1">
        <f t="shared" si="18"/>
        <v>0</v>
      </c>
      <c r="T189" s="1">
        <f>IF(G189="",0,T$5*MIN($G189,Referensi!$C$25))</f>
        <v>0</v>
      </c>
      <c r="U189" s="1">
        <f>IF(G189="",0,'PPH21 Annual'!AJ369)</f>
        <v>0</v>
      </c>
      <c r="V189" s="1">
        <f t="shared" si="22"/>
        <v>0</v>
      </c>
      <c r="W189" s="1">
        <f t="shared" si="24"/>
        <v>0</v>
      </c>
    </row>
    <row r="190" spans="1:23" x14ac:dyDescent="0.25">
      <c r="A190" s="71"/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23"/>
        <v>0</v>
      </c>
      <c r="M190" s="79">
        <f t="shared" si="23"/>
        <v>0</v>
      </c>
      <c r="N190" s="79">
        <f>IF(G190="",0,N$5*MIN($G190,Referensi!$C$25))</f>
        <v>0</v>
      </c>
      <c r="O190" s="79">
        <f t="shared" si="20"/>
        <v>0</v>
      </c>
      <c r="P190" s="79">
        <f>IF(G190="",0,P$5*MIN($G190,Referensi!$C$26))</f>
        <v>0</v>
      </c>
      <c r="Q190" s="1">
        <f t="shared" si="21"/>
        <v>0</v>
      </c>
      <c r="R190" s="1">
        <f>IF(G190="",0,R$5*MIN($G190,Referensi!$C$26))</f>
        <v>0</v>
      </c>
      <c r="S190" s="1">
        <f t="shared" si="18"/>
        <v>0</v>
      </c>
      <c r="T190" s="1">
        <f>IF(G190="",0,T$5*MIN($G190,Referensi!$C$25))</f>
        <v>0</v>
      </c>
      <c r="U190" s="1">
        <f>IF(G190="",0,'PPH21 Annual'!AJ370)</f>
        <v>0</v>
      </c>
      <c r="V190" s="1">
        <f t="shared" si="22"/>
        <v>0</v>
      </c>
      <c r="W190" s="1">
        <f t="shared" si="24"/>
        <v>0</v>
      </c>
    </row>
    <row r="191" spans="1:23" x14ac:dyDescent="0.25">
      <c r="A191" s="71"/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23"/>
        <v>0</v>
      </c>
      <c r="M191" s="79">
        <f t="shared" si="23"/>
        <v>0</v>
      </c>
      <c r="N191" s="79">
        <f>IF(G191="",0,N$5*MIN($G191,Referensi!$C$25))</f>
        <v>0</v>
      </c>
      <c r="O191" s="79">
        <f t="shared" si="20"/>
        <v>0</v>
      </c>
      <c r="P191" s="79">
        <f>IF(G191="",0,P$5*MIN($G191,Referensi!$C$26))</f>
        <v>0</v>
      </c>
      <c r="Q191" s="1">
        <f t="shared" si="21"/>
        <v>0</v>
      </c>
      <c r="R191" s="1">
        <f>IF(G191="",0,R$5*MIN($G191,Referensi!$C$26))</f>
        <v>0</v>
      </c>
      <c r="S191" s="1">
        <f t="shared" si="18"/>
        <v>0</v>
      </c>
      <c r="T191" s="1">
        <f>IF(G191="",0,T$5*MIN($G191,Referensi!$C$25))</f>
        <v>0</v>
      </c>
      <c r="U191" s="1">
        <f>IF(G191="",0,'PPH21 Annual'!AJ371)</f>
        <v>0</v>
      </c>
      <c r="V191" s="1">
        <f t="shared" si="22"/>
        <v>0</v>
      </c>
      <c r="W191" s="1">
        <f t="shared" si="24"/>
        <v>0</v>
      </c>
    </row>
    <row r="192" spans="1:23" x14ac:dyDescent="0.25">
      <c r="A192" s="71"/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23"/>
        <v>0</v>
      </c>
      <c r="M192" s="79">
        <f t="shared" si="23"/>
        <v>0</v>
      </c>
      <c r="N192" s="79">
        <f>IF(G192="",0,N$5*MIN($G192,Referensi!$C$25))</f>
        <v>0</v>
      </c>
      <c r="O192" s="79">
        <f t="shared" si="20"/>
        <v>0</v>
      </c>
      <c r="P192" s="79">
        <f>IF(G192="",0,P$5*MIN($G192,Referensi!$C$26))</f>
        <v>0</v>
      </c>
      <c r="Q192" s="1">
        <f t="shared" si="21"/>
        <v>0</v>
      </c>
      <c r="R192" s="1">
        <f>IF(G192="",0,R$5*MIN($G192,Referensi!$C$26))</f>
        <v>0</v>
      </c>
      <c r="S192" s="1">
        <f t="shared" si="18"/>
        <v>0</v>
      </c>
      <c r="T192" s="1">
        <f>IF(G192="",0,T$5*MIN($G192,Referensi!$C$25))</f>
        <v>0</v>
      </c>
      <c r="U192" s="1">
        <f>IF(G192="",0,'PPH21 Annual'!AJ372)</f>
        <v>0</v>
      </c>
      <c r="V192" s="1">
        <f t="shared" si="22"/>
        <v>0</v>
      </c>
      <c r="W192" s="1">
        <f t="shared" si="24"/>
        <v>0</v>
      </c>
    </row>
    <row r="193" spans="1:23" x14ac:dyDescent="0.25">
      <c r="A193" s="71"/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23"/>
        <v>0</v>
      </c>
      <c r="M193" s="79">
        <f t="shared" si="23"/>
        <v>0</v>
      </c>
      <c r="N193" s="79">
        <f>IF(G193="",0,N$5*MIN($G193,Referensi!$C$25))</f>
        <v>0</v>
      </c>
      <c r="O193" s="79">
        <f t="shared" si="20"/>
        <v>0</v>
      </c>
      <c r="P193" s="79">
        <f>IF(G193="",0,P$5*MIN($G193,Referensi!$C$26))</f>
        <v>0</v>
      </c>
      <c r="Q193" s="1">
        <f t="shared" si="21"/>
        <v>0</v>
      </c>
      <c r="R193" s="1">
        <f>IF(G193="",0,R$5*MIN($G193,Referensi!$C$26))</f>
        <v>0</v>
      </c>
      <c r="S193" s="1">
        <f t="shared" si="18"/>
        <v>0</v>
      </c>
      <c r="T193" s="1">
        <f>IF(G193="",0,T$5*MIN($G193,Referensi!$C$25))</f>
        <v>0</v>
      </c>
      <c r="U193" s="1">
        <f>IF(G193="",0,'PPH21 Annual'!AJ373)</f>
        <v>0</v>
      </c>
      <c r="V193" s="1">
        <f t="shared" si="22"/>
        <v>0</v>
      </c>
      <c r="W193" s="1">
        <f t="shared" si="24"/>
        <v>0</v>
      </c>
    </row>
    <row r="194" spans="1:23" x14ac:dyDescent="0.25">
      <c r="A194" s="71"/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23"/>
        <v>0</v>
      </c>
      <c r="M194" s="79">
        <f t="shared" si="23"/>
        <v>0</v>
      </c>
      <c r="N194" s="79">
        <f>IF(G194="",0,N$5*MIN($G194,Referensi!$C$25))</f>
        <v>0</v>
      </c>
      <c r="O194" s="79">
        <f t="shared" ref="O194:O205" si="25">G194*$O$5</f>
        <v>0</v>
      </c>
      <c r="P194" s="79">
        <f>IF(G194="",0,P$5*MIN($G194,Referensi!$C$26))</f>
        <v>0</v>
      </c>
      <c r="Q194" s="1">
        <f t="shared" ref="Q194:Q205" si="26">SUM(G194:N194)</f>
        <v>0</v>
      </c>
      <c r="R194" s="1">
        <f>IF(G194="",0,R$5*MIN($G194,Referensi!$C$26))</f>
        <v>0</v>
      </c>
      <c r="S194" s="1">
        <f t="shared" si="18"/>
        <v>0</v>
      </c>
      <c r="T194" s="1">
        <f>IF(G194="",0,T$5*MIN($G194,Referensi!$C$25))</f>
        <v>0</v>
      </c>
      <c r="U194" s="1">
        <f>IF(G194="",0,'PPH21 Annual'!AJ374)</f>
        <v>0</v>
      </c>
      <c r="V194" s="1">
        <f t="shared" ref="V194:V205" si="27">U194</f>
        <v>0</v>
      </c>
      <c r="W194" s="1">
        <f t="shared" si="24"/>
        <v>0</v>
      </c>
    </row>
    <row r="195" spans="1:23" x14ac:dyDescent="0.25">
      <c r="A195" s="71"/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ref="L195:M205" si="28">L$5*$G195</f>
        <v>0</v>
      </c>
      <c r="M195" s="79">
        <f t="shared" si="28"/>
        <v>0</v>
      </c>
      <c r="N195" s="79">
        <f>IF(G195="",0,N$5*MIN($G195,Referensi!$C$25))</f>
        <v>0</v>
      </c>
      <c r="O195" s="79">
        <f t="shared" si="25"/>
        <v>0</v>
      </c>
      <c r="P195" s="79">
        <f>IF(G195="",0,P$5*MIN($G195,Referensi!$C$26))</f>
        <v>0</v>
      </c>
      <c r="Q195" s="1">
        <f t="shared" si="26"/>
        <v>0</v>
      </c>
      <c r="R195" s="1">
        <f>IF(G195="",0,R$5*MIN($G195,Referensi!$C$26))</f>
        <v>0</v>
      </c>
      <c r="S195" s="1">
        <f t="shared" si="18"/>
        <v>0</v>
      </c>
      <c r="T195" s="1">
        <f>IF(G195="",0,T$5*MIN($G195,Referensi!$C$25))</f>
        <v>0</v>
      </c>
      <c r="U195" s="1">
        <f>IF(G195="",0,'PPH21 Annual'!AJ375)</f>
        <v>0</v>
      </c>
      <c r="V195" s="1">
        <f t="shared" si="27"/>
        <v>0</v>
      </c>
      <c r="W195" s="1">
        <f t="shared" si="24"/>
        <v>0</v>
      </c>
    </row>
    <row r="196" spans="1:23" x14ac:dyDescent="0.25">
      <c r="A196" s="71"/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28"/>
        <v>0</v>
      </c>
      <c r="M196" s="79">
        <f t="shared" si="28"/>
        <v>0</v>
      </c>
      <c r="N196" s="79">
        <f>IF(G196="",0,N$5*MIN($G196,Referensi!$C$25))</f>
        <v>0</v>
      </c>
      <c r="O196" s="79">
        <f t="shared" si="25"/>
        <v>0</v>
      </c>
      <c r="P196" s="79">
        <f>IF(G196="",0,P$5*MIN($G196,Referensi!$C$26))</f>
        <v>0</v>
      </c>
      <c r="Q196" s="1">
        <f t="shared" si="26"/>
        <v>0</v>
      </c>
      <c r="R196" s="1">
        <f>IF(G196="",0,R$5*MIN($G196,Referensi!$C$26))</f>
        <v>0</v>
      </c>
      <c r="S196" s="1">
        <f t="shared" si="18"/>
        <v>0</v>
      </c>
      <c r="T196" s="1">
        <f>IF(G196="",0,T$5*MIN($G196,Referensi!$C$25))</f>
        <v>0</v>
      </c>
      <c r="U196" s="1">
        <f>IF(G196="",0,'PPH21 Annual'!AJ376)</f>
        <v>0</v>
      </c>
      <c r="V196" s="1">
        <f t="shared" si="27"/>
        <v>0</v>
      </c>
      <c r="W196" s="1">
        <f t="shared" si="24"/>
        <v>0</v>
      </c>
    </row>
    <row r="197" spans="1:23" x14ac:dyDescent="0.25">
      <c r="A197" s="71"/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28"/>
        <v>0</v>
      </c>
      <c r="M197" s="79">
        <f t="shared" si="28"/>
        <v>0</v>
      </c>
      <c r="N197" s="79">
        <f>IF(G197="",0,N$5*MIN($G197,Referensi!$C$25))</f>
        <v>0</v>
      </c>
      <c r="O197" s="79">
        <f t="shared" si="25"/>
        <v>0</v>
      </c>
      <c r="P197" s="79">
        <f>IF(G197="",0,P$5*MIN($G197,Referensi!$C$26))</f>
        <v>0</v>
      </c>
      <c r="Q197" s="1">
        <f t="shared" si="26"/>
        <v>0</v>
      </c>
      <c r="R197" s="1">
        <f>IF(G197="",0,R$5*MIN($G197,Referensi!$C$26))</f>
        <v>0</v>
      </c>
      <c r="S197" s="1">
        <f t="shared" si="18"/>
        <v>0</v>
      </c>
      <c r="T197" s="1">
        <f>IF(G197="",0,T$5*MIN($G197,Referensi!$C$25))</f>
        <v>0</v>
      </c>
      <c r="U197" s="1">
        <f>IF(G197="",0,'PPH21 Annual'!AJ377)</f>
        <v>0</v>
      </c>
      <c r="V197" s="1">
        <f t="shared" si="27"/>
        <v>0</v>
      </c>
      <c r="W197" s="1">
        <f t="shared" si="24"/>
        <v>0</v>
      </c>
    </row>
    <row r="198" spans="1:23" x14ac:dyDescent="0.25">
      <c r="A198" s="71"/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28"/>
        <v>0</v>
      </c>
      <c r="M198" s="79">
        <f t="shared" si="28"/>
        <v>0</v>
      </c>
      <c r="N198" s="79">
        <f>IF(G198="",0,N$5*MIN($G198,Referensi!$C$25))</f>
        <v>0</v>
      </c>
      <c r="O198" s="79">
        <f t="shared" si="25"/>
        <v>0</v>
      </c>
      <c r="P198" s="79">
        <f>IF(G198="",0,P$5*MIN($G198,Referensi!$C$26))</f>
        <v>0</v>
      </c>
      <c r="Q198" s="1">
        <f t="shared" si="26"/>
        <v>0</v>
      </c>
      <c r="R198" s="1">
        <f>IF(G198="",0,R$5*MIN($G198,Referensi!$C$26))</f>
        <v>0</v>
      </c>
      <c r="S198" s="1">
        <f t="shared" ref="S198:S205" si="29">S$5*$G198</f>
        <v>0</v>
      </c>
      <c r="T198" s="1">
        <f>IF(G198="",0,T$5*MIN($G198,Referensi!$C$25))</f>
        <v>0</v>
      </c>
      <c r="U198" s="1">
        <f>IF(G198="",0,'PPH21 Annual'!AJ378)</f>
        <v>0</v>
      </c>
      <c r="V198" s="1">
        <f t="shared" si="27"/>
        <v>0</v>
      </c>
      <c r="W198" s="1">
        <f t="shared" ref="W198:W205" si="30">SUM(G198:K198)-SUM(R198:T198)-V198</f>
        <v>0</v>
      </c>
    </row>
    <row r="199" spans="1:23" x14ac:dyDescent="0.25">
      <c r="A199" s="71"/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28"/>
        <v>0</v>
      </c>
      <c r="M199" s="79">
        <f t="shared" si="28"/>
        <v>0</v>
      </c>
      <c r="N199" s="79">
        <f>IF(G199="",0,N$5*MIN($G199,Referensi!$C$25))</f>
        <v>0</v>
      </c>
      <c r="O199" s="79">
        <f t="shared" si="25"/>
        <v>0</v>
      </c>
      <c r="P199" s="79">
        <f>IF(G199="",0,P$5*MIN($G199,Referensi!$C$26))</f>
        <v>0</v>
      </c>
      <c r="Q199" s="1">
        <f t="shared" si="26"/>
        <v>0</v>
      </c>
      <c r="R199" s="1">
        <f>IF(G199="",0,R$5*MIN($G199,Referensi!$C$26))</f>
        <v>0</v>
      </c>
      <c r="S199" s="1">
        <f t="shared" si="29"/>
        <v>0</v>
      </c>
      <c r="T199" s="1">
        <f>IF(G199="",0,T$5*MIN($G199,Referensi!$C$25))</f>
        <v>0</v>
      </c>
      <c r="U199" s="1">
        <f>IF(G199="",0,'PPH21 Annual'!AJ379)</f>
        <v>0</v>
      </c>
      <c r="V199" s="1">
        <f t="shared" si="27"/>
        <v>0</v>
      </c>
      <c r="W199" s="1">
        <f t="shared" si="30"/>
        <v>0</v>
      </c>
    </row>
    <row r="200" spans="1:23" x14ac:dyDescent="0.25">
      <c r="A200" s="71"/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28"/>
        <v>0</v>
      </c>
      <c r="M200" s="79">
        <f t="shared" si="28"/>
        <v>0</v>
      </c>
      <c r="N200" s="79">
        <f>IF(G200="",0,N$5*MIN($G200,Referensi!$C$25))</f>
        <v>0</v>
      </c>
      <c r="O200" s="79">
        <f t="shared" si="25"/>
        <v>0</v>
      </c>
      <c r="P200" s="79">
        <f>IF(G200="",0,P$5*MIN($G200,Referensi!$C$26))</f>
        <v>0</v>
      </c>
      <c r="Q200" s="1">
        <f t="shared" si="26"/>
        <v>0</v>
      </c>
      <c r="R200" s="1">
        <f>IF(G200="",0,R$5*MIN($G200,Referensi!$C$26))</f>
        <v>0</v>
      </c>
      <c r="S200" s="1">
        <f t="shared" si="29"/>
        <v>0</v>
      </c>
      <c r="T200" s="1">
        <f>IF(G200="",0,T$5*MIN($G200,Referensi!$C$25))</f>
        <v>0</v>
      </c>
      <c r="U200" s="1">
        <f>IF(G200="",0,'PPH21 Annual'!AJ380)</f>
        <v>0</v>
      </c>
      <c r="V200" s="1">
        <f t="shared" si="27"/>
        <v>0</v>
      </c>
      <c r="W200" s="1">
        <f t="shared" si="30"/>
        <v>0</v>
      </c>
    </row>
    <row r="201" spans="1:23" x14ac:dyDescent="0.25">
      <c r="A201" s="71"/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28"/>
        <v>0</v>
      </c>
      <c r="M201" s="79">
        <f t="shared" si="28"/>
        <v>0</v>
      </c>
      <c r="N201" s="79">
        <f>IF(G201="",0,N$5*MIN($G201,Referensi!$C$25))</f>
        <v>0</v>
      </c>
      <c r="O201" s="79">
        <f t="shared" si="25"/>
        <v>0</v>
      </c>
      <c r="P201" s="79">
        <f>IF(G201="",0,P$5*MIN($G201,Referensi!$C$26))</f>
        <v>0</v>
      </c>
      <c r="Q201" s="1">
        <f t="shared" si="26"/>
        <v>0</v>
      </c>
      <c r="R201" s="1">
        <f>IF(G201="",0,R$5*MIN($G201,Referensi!$C$26))</f>
        <v>0</v>
      </c>
      <c r="S201" s="1">
        <f t="shared" si="29"/>
        <v>0</v>
      </c>
      <c r="T201" s="1">
        <f>IF(G201="",0,T$5*MIN($G201,Referensi!$C$25))</f>
        <v>0</v>
      </c>
      <c r="U201" s="1">
        <f>IF(G201="",0,'PPH21 Annual'!AJ381)</f>
        <v>0</v>
      </c>
      <c r="V201" s="1">
        <f t="shared" si="27"/>
        <v>0</v>
      </c>
      <c r="W201" s="1">
        <f t="shared" si="30"/>
        <v>0</v>
      </c>
    </row>
    <row r="202" spans="1:23" x14ac:dyDescent="0.25">
      <c r="A202" s="71"/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28"/>
        <v>0</v>
      </c>
      <c r="M202" s="79">
        <f t="shared" si="28"/>
        <v>0</v>
      </c>
      <c r="N202" s="79">
        <f>IF(G202="",0,N$5*MIN($G202,Referensi!$C$25))</f>
        <v>0</v>
      </c>
      <c r="O202" s="79">
        <f t="shared" si="25"/>
        <v>0</v>
      </c>
      <c r="P202" s="79">
        <f>IF(G202="",0,P$5*MIN($G202,Referensi!$C$26))</f>
        <v>0</v>
      </c>
      <c r="Q202" s="1">
        <f t="shared" si="26"/>
        <v>0</v>
      </c>
      <c r="R202" s="1">
        <f>IF(G202="",0,R$5*MIN($G202,Referensi!$C$26))</f>
        <v>0</v>
      </c>
      <c r="S202" s="1">
        <f t="shared" si="29"/>
        <v>0</v>
      </c>
      <c r="T202" s="1">
        <f>IF(G202="",0,T$5*MIN($G202,Referensi!$C$25))</f>
        <v>0</v>
      </c>
      <c r="U202" s="1">
        <f>IF(G202="",0,'PPH21 Annual'!AJ382)</f>
        <v>0</v>
      </c>
      <c r="V202" s="1">
        <f t="shared" si="27"/>
        <v>0</v>
      </c>
      <c r="W202" s="1">
        <f t="shared" si="30"/>
        <v>0</v>
      </c>
    </row>
    <row r="203" spans="1:23" x14ac:dyDescent="0.25">
      <c r="A203" s="71"/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28"/>
        <v>0</v>
      </c>
      <c r="M203" s="79">
        <f t="shared" si="28"/>
        <v>0</v>
      </c>
      <c r="N203" s="79">
        <f>IF(G203="",0,N$5*MIN($G203,Referensi!$C$25))</f>
        <v>0</v>
      </c>
      <c r="O203" s="79">
        <f t="shared" si="25"/>
        <v>0</v>
      </c>
      <c r="P203" s="79">
        <f>IF(G203="",0,P$5*MIN($G203,Referensi!$C$26))</f>
        <v>0</v>
      </c>
      <c r="Q203" s="1">
        <f t="shared" si="26"/>
        <v>0</v>
      </c>
      <c r="R203" s="1">
        <f>IF(G203="",0,R$5*MIN($G203,Referensi!$C$26))</f>
        <v>0</v>
      </c>
      <c r="S203" s="1">
        <f t="shared" si="29"/>
        <v>0</v>
      </c>
      <c r="T203" s="1">
        <f>IF(G203="",0,T$5*MIN($G203,Referensi!$C$25))</f>
        <v>0</v>
      </c>
      <c r="U203" s="1">
        <f>IF(G203="",0,'PPH21 Annual'!AJ383)</f>
        <v>0</v>
      </c>
      <c r="V203" s="1">
        <f t="shared" si="27"/>
        <v>0</v>
      </c>
      <c r="W203" s="1">
        <f t="shared" si="30"/>
        <v>0</v>
      </c>
    </row>
    <row r="204" spans="1:23" x14ac:dyDescent="0.25">
      <c r="A204" s="71"/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28"/>
        <v>0</v>
      </c>
      <c r="M204" s="79">
        <f t="shared" si="28"/>
        <v>0</v>
      </c>
      <c r="N204" s="79">
        <f>IF(G204="",0,N$5*MIN($G204,Referensi!$C$25))</f>
        <v>0</v>
      </c>
      <c r="O204" s="79">
        <f t="shared" si="25"/>
        <v>0</v>
      </c>
      <c r="P204" s="79">
        <f>IF(G204="",0,P$5*MIN($G204,Referensi!$C$26))</f>
        <v>0</v>
      </c>
      <c r="Q204" s="1">
        <f t="shared" si="26"/>
        <v>0</v>
      </c>
      <c r="R204" s="1">
        <f>IF(G204="",0,R$5*MIN($G204,Referensi!$C$26))</f>
        <v>0</v>
      </c>
      <c r="S204" s="1">
        <f t="shared" si="29"/>
        <v>0</v>
      </c>
      <c r="T204" s="1">
        <f>IF(G204="",0,T$5*MIN($G204,Referensi!$C$25))</f>
        <v>0</v>
      </c>
      <c r="U204" s="1">
        <f>IF(G204="",0,'PPH21 Annual'!AJ384)</f>
        <v>0</v>
      </c>
      <c r="V204" s="1">
        <f t="shared" si="27"/>
        <v>0</v>
      </c>
      <c r="W204" s="1">
        <f t="shared" si="30"/>
        <v>0</v>
      </c>
    </row>
    <row r="205" spans="1:23" x14ac:dyDescent="0.25">
      <c r="A205" s="71"/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28"/>
        <v>0</v>
      </c>
      <c r="M205" s="79">
        <f t="shared" si="28"/>
        <v>0</v>
      </c>
      <c r="N205" s="79">
        <f>IF(G205="",0,N$5*MIN($G205,Referensi!$C$25))</f>
        <v>0</v>
      </c>
      <c r="O205" s="79">
        <f t="shared" si="25"/>
        <v>0</v>
      </c>
      <c r="P205" s="79">
        <f>IF(G205="",0,P$5*MIN($G205,Referensi!$C$26))</f>
        <v>0</v>
      </c>
      <c r="Q205" s="1">
        <f t="shared" si="26"/>
        <v>0</v>
      </c>
      <c r="R205" s="1">
        <f>IF(G205="",0,R$5*MIN($G205,Referensi!$C$26))</f>
        <v>0</v>
      </c>
      <c r="S205" s="1">
        <f t="shared" si="29"/>
        <v>0</v>
      </c>
      <c r="T205" s="1">
        <f>IF(G205="",0,T$5*MIN($G205,Referensi!$C$25))</f>
        <v>0</v>
      </c>
      <c r="U205" s="1">
        <f>IF(G205="",0,'PPH21 Annual'!AJ385)</f>
        <v>0</v>
      </c>
      <c r="V205" s="1">
        <f t="shared" si="27"/>
        <v>0</v>
      </c>
      <c r="W205" s="1">
        <f t="shared" si="30"/>
        <v>0</v>
      </c>
    </row>
    <row r="206" spans="1:23" x14ac:dyDescent="0.25">
      <c r="A206" s="29"/>
      <c r="B206" s="29" t="s">
        <v>56</v>
      </c>
      <c r="C206" s="29"/>
      <c r="D206" s="45"/>
      <c r="E206" s="45"/>
      <c r="F206" s="29"/>
      <c r="G206" s="30">
        <f>SUM(G6:G205)</f>
        <v>28725000</v>
      </c>
      <c r="H206" s="30">
        <f t="shared" ref="H206:T206" si="31">SUM(H6:H205)</f>
        <v>0</v>
      </c>
      <c r="I206" s="30">
        <f t="shared" si="31"/>
        <v>0</v>
      </c>
      <c r="J206" s="30">
        <f t="shared" si="31"/>
        <v>0</v>
      </c>
      <c r="K206" s="30">
        <f t="shared" si="31"/>
        <v>0</v>
      </c>
      <c r="L206" s="30">
        <f t="shared" si="31"/>
        <v>68939.999999999985</v>
      </c>
      <c r="M206" s="30">
        <f t="shared" si="31"/>
        <v>86175</v>
      </c>
      <c r="N206" s="30">
        <f t="shared" si="31"/>
        <v>1149000</v>
      </c>
      <c r="O206" s="30">
        <f t="shared" si="31"/>
        <v>1062825</v>
      </c>
      <c r="P206" s="30">
        <f t="shared" si="31"/>
        <v>574500</v>
      </c>
      <c r="Q206" s="30">
        <f t="shared" si="31"/>
        <v>30029115</v>
      </c>
      <c r="R206" s="30">
        <f t="shared" si="31"/>
        <v>287250</v>
      </c>
      <c r="S206" s="30">
        <f t="shared" si="31"/>
        <v>574500</v>
      </c>
      <c r="T206" s="30">
        <f t="shared" si="31"/>
        <v>287250</v>
      </c>
      <c r="U206" s="30">
        <f t="shared" ref="U206" si="32">SUM(U6:U205)</f>
        <v>337904</v>
      </c>
      <c r="V206" s="30">
        <f t="shared" ref="V206" si="33">SUM(V6:V205)</f>
        <v>337904</v>
      </c>
      <c r="W206" s="30">
        <f t="shared" ref="W206" si="34">SUM(W6:W205)</f>
        <v>27238096</v>
      </c>
    </row>
  </sheetData>
  <mergeCells count="15">
    <mergeCell ref="A4:A5"/>
    <mergeCell ref="W4:W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F4:F5"/>
    <mergeCell ref="D4:D5"/>
    <mergeCell ref="E4:E5"/>
  </mergeCells>
  <phoneticPr fontId="8" type="noConversion"/>
  <conditionalFormatting sqref="D6:E205">
    <cfRule type="expression" dxfId="1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D00-000000000000}"/>
    <dataValidation allowBlank="1" showInputMessage="1" showErrorMessage="1" promptTitle="Premi JP" prompt="DIBAYAR karyawan_x000a_MENGURANGI Take Home Pay" sqref="R4:R5" xr:uid="{00000000-0002-0000-0D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D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D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D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D00-000005000000}"/>
    <dataValidation allowBlank="1" showInputMessage="1" showErrorMessage="1" promptTitle="Premi Kesehatan" prompt="DIBAYAR karyawan_x000a_MENGURANGI Take Home Pay" sqref="T4:T5" xr:uid="{00000000-0002-0000-0D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D00-000007000000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AJ207"/>
  <sheetViews>
    <sheetView topLeftCell="N1" zoomScale="85" zoomScaleNormal="85" workbookViewId="0">
      <selection activeCell="Z6" sqref="Z6"/>
    </sheetView>
  </sheetViews>
  <sheetFormatPr defaultRowHeight="15" x14ac:dyDescent="0.25"/>
  <cols>
    <col min="2" max="2" width="10.42578125" customWidth="1"/>
    <col min="3" max="3" width="8.28515625" style="10" customWidth="1"/>
    <col min="4" max="4" width="12.85546875" style="10" customWidth="1"/>
    <col min="5" max="5" width="13.140625" style="10" customWidth="1"/>
    <col min="6" max="6" width="18.42578125" style="10" customWidth="1"/>
    <col min="7" max="7" width="12.7109375" customWidth="1"/>
    <col min="8" max="8" width="15.5703125" bestFit="1" customWidth="1"/>
    <col min="9" max="9" width="10.140625" bestFit="1" customWidth="1"/>
    <col min="10" max="10" width="11.140625" customWidth="1"/>
    <col min="11" max="11" width="11.5703125" bestFit="1" customWidth="1"/>
    <col min="12" max="12" width="8.7109375" customWidth="1"/>
    <col min="13" max="13" width="11.140625" bestFit="1" customWidth="1"/>
    <col min="14" max="14" width="12.28515625" customWidth="1"/>
    <col min="15" max="16" width="12.5703125" bestFit="1" customWidth="1"/>
    <col min="17" max="17" width="12.5703125" customWidth="1"/>
    <col min="18" max="18" width="15.5703125" bestFit="1" customWidth="1"/>
    <col min="19" max="19" width="12.5703125" style="28" bestFit="1" customWidth="1"/>
    <col min="20" max="20" width="11.42578125" style="28" bestFit="1" customWidth="1"/>
    <col min="21" max="21" width="13.28515625" style="28" bestFit="1" customWidth="1"/>
    <col min="22" max="24" width="16.140625" style="28" customWidth="1"/>
    <col min="25" max="25" width="13.5703125" style="38" customWidth="1"/>
    <col min="26" max="26" width="14.42578125" customWidth="1"/>
    <col min="27" max="30" width="12.5703125" bestFit="1" customWidth="1"/>
    <col min="31" max="31" width="5.28515625" bestFit="1" customWidth="1"/>
    <col min="32" max="32" width="16.7109375" bestFit="1" customWidth="1"/>
    <col min="33" max="33" width="14.28515625" customWidth="1"/>
    <col min="34" max="34" width="14.7109375" customWidth="1"/>
    <col min="35" max="35" width="16.7109375" customWidth="1"/>
    <col min="36" max="36" width="16.85546875" customWidth="1"/>
  </cols>
  <sheetData>
    <row r="1" spans="1:36" ht="26.25" x14ac:dyDescent="0.4">
      <c r="A1" s="41" t="str">
        <f>rgJudul</f>
        <v>TUTORIAL WAREHOUSE</v>
      </c>
      <c r="B1" s="43"/>
      <c r="D1" s="43"/>
      <c r="E1" s="43"/>
      <c r="F1" s="43"/>
      <c r="G1" s="42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</row>
    <row r="2" spans="1:36" x14ac:dyDescent="0.25">
      <c r="A2" s="39" t="s">
        <v>75</v>
      </c>
      <c r="B2" s="44">
        <f>PeriodeTahun</f>
        <v>2024</v>
      </c>
      <c r="F2" s="44"/>
      <c r="G2" s="40"/>
      <c r="S2"/>
      <c r="T2"/>
      <c r="U2"/>
      <c r="V2"/>
      <c r="W2"/>
      <c r="X2"/>
      <c r="Y2"/>
    </row>
    <row r="3" spans="1:36" x14ac:dyDescent="0.25">
      <c r="S3"/>
      <c r="T3"/>
      <c r="U3"/>
      <c r="V3"/>
      <c r="W3"/>
      <c r="X3"/>
      <c r="Y3"/>
    </row>
    <row r="4" spans="1:36" s="5" customFormat="1" x14ac:dyDescent="0.25">
      <c r="A4" s="121" t="s">
        <v>93</v>
      </c>
      <c r="B4" s="121" t="s">
        <v>34</v>
      </c>
      <c r="C4" s="118" t="s">
        <v>4</v>
      </c>
      <c r="D4" s="127" t="s">
        <v>110</v>
      </c>
      <c r="E4" s="128" t="s">
        <v>106</v>
      </c>
      <c r="F4" s="127" t="s">
        <v>109</v>
      </c>
      <c r="G4" s="124" t="s">
        <v>103</v>
      </c>
      <c r="H4" s="118" t="s">
        <v>92</v>
      </c>
      <c r="I4" s="118" t="s">
        <v>21</v>
      </c>
      <c r="J4" s="118" t="s">
        <v>22</v>
      </c>
      <c r="K4" s="118" t="s">
        <v>23</v>
      </c>
      <c r="L4" s="127" t="s">
        <v>24</v>
      </c>
      <c r="M4" s="74" t="s">
        <v>25</v>
      </c>
      <c r="N4" s="74" t="s">
        <v>26</v>
      </c>
      <c r="O4" s="75" t="s">
        <v>27</v>
      </c>
      <c r="P4" s="75" t="s">
        <v>29</v>
      </c>
      <c r="Q4" s="75" t="s">
        <v>28</v>
      </c>
      <c r="R4" s="127" t="s">
        <v>30</v>
      </c>
      <c r="S4" s="132" t="s">
        <v>40</v>
      </c>
      <c r="T4" s="132"/>
      <c r="U4" s="132"/>
      <c r="V4" s="133" t="s">
        <v>50</v>
      </c>
      <c r="W4" s="133" t="s">
        <v>111</v>
      </c>
      <c r="X4" s="133" t="s">
        <v>112</v>
      </c>
      <c r="Y4" s="133" t="s">
        <v>5</v>
      </c>
      <c r="Z4" s="131" t="s">
        <v>66</v>
      </c>
      <c r="AA4" s="134" t="s">
        <v>105</v>
      </c>
      <c r="AB4" s="134"/>
      <c r="AC4" s="134"/>
      <c r="AD4" s="134"/>
      <c r="AE4" s="134"/>
      <c r="AF4" s="134"/>
      <c r="AG4" s="135" t="s">
        <v>67</v>
      </c>
      <c r="AH4" s="131" t="s">
        <v>68</v>
      </c>
      <c r="AI4" s="131" t="s">
        <v>113</v>
      </c>
      <c r="AJ4" s="131" t="s">
        <v>74</v>
      </c>
    </row>
    <row r="5" spans="1:36" s="5" customFormat="1" ht="29.25" customHeight="1" x14ac:dyDescent="0.25">
      <c r="A5" s="121"/>
      <c r="B5" s="121"/>
      <c r="C5" s="118"/>
      <c r="D5" s="127"/>
      <c r="E5" s="129"/>
      <c r="F5" s="127"/>
      <c r="G5" s="123" t="s">
        <v>103</v>
      </c>
      <c r="H5" s="118"/>
      <c r="I5" s="118"/>
      <c r="J5" s="118"/>
      <c r="K5" s="118"/>
      <c r="L5" s="127"/>
      <c r="M5" s="76">
        <f>Referensi!B12</f>
        <v>2.3999999999999998E-3</v>
      </c>
      <c r="N5" s="76">
        <f>Referensi!B13</f>
        <v>3.0000000000000001E-3</v>
      </c>
      <c r="O5" s="77">
        <f>Referensi!B14</f>
        <v>0.04</v>
      </c>
      <c r="P5" s="78">
        <f>Referensi!B15</f>
        <v>3.6999999999999998E-2</v>
      </c>
      <c r="Q5" s="78">
        <f>Referensi!B16</f>
        <v>0.02</v>
      </c>
      <c r="R5" s="127"/>
      <c r="S5" s="69" t="s">
        <v>104</v>
      </c>
      <c r="T5" s="69" t="s">
        <v>64</v>
      </c>
      <c r="U5" s="69" t="s">
        <v>65</v>
      </c>
      <c r="V5" s="133"/>
      <c r="W5" s="133"/>
      <c r="X5" s="133"/>
      <c r="Y5" s="133"/>
      <c r="Z5" s="131"/>
      <c r="AA5" s="70">
        <v>0.05</v>
      </c>
      <c r="AB5" s="70">
        <v>0.15</v>
      </c>
      <c r="AC5" s="70">
        <v>0.25</v>
      </c>
      <c r="AD5" s="70">
        <v>0.3</v>
      </c>
      <c r="AE5" s="70">
        <v>0.35</v>
      </c>
      <c r="AF5" s="70" t="s">
        <v>69</v>
      </c>
      <c r="AG5" s="136"/>
      <c r="AH5" s="131"/>
      <c r="AI5" s="131"/>
      <c r="AJ5" s="131"/>
    </row>
    <row r="6" spans="1:36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IF(Master!C6&lt;&gt;"",Master!C6,"")</f>
        <v>TK/0</v>
      </c>
      <c r="D6" s="80">
        <f>IF(Master!E6&lt;&gt;"",IF(YEAR(Master!E6)&lt;$B$2,DATE($B$2,1,1),Master!E6),"")</f>
        <v>45292</v>
      </c>
      <c r="E6" s="80" t="str">
        <f>IF(Master!F6&lt;&gt;"",Master!F6,"")</f>
        <v/>
      </c>
      <c r="F6" s="87">
        <f>IF(D6 &lt;&gt; "",MIN(12,DATEDIF(D6,IF(E6="",DATE($B$2,12,31),E6),"m")+1),"")</f>
        <v>12</v>
      </c>
      <c r="G6" s="71">
        <f>IF(Master!G6&lt;&gt;"",Master!G6,"")</f>
        <v>1234567891</v>
      </c>
      <c r="H6" s="67">
        <f>IFERROR(IF(E6&lt;&gt;"",Jan!G6+Feb!G6+Mar!G6+Apr!G6+Mei!G6+Jun!G6+Jul!G6+Agu!G6+Sep!G6+Okt!G6+Nov!G6+Des!G6,(Jan!G6+Feb!G6+Mar!G6+Apr!G6+Mei!G6+Jun!G6+Jul!G6+Agu!G6+Sep!G6+Okt!G6+Nov!G6+Des!G6)
/
COUNTA(Jan!G6,Feb!G6,Mar!G6,Apr!G6,Mei!G6,Jun!G6,Jul!G6,Agu!G6,Sep!G6,Okt!G6,Nov!G6,Des!G6)
*F6),0)</f>
        <v>120000000</v>
      </c>
      <c r="I6" s="67">
        <f>Jan!H6+Feb!H6+Mar!H6+Apr!H6+Mei!H6+Jun!H6+Jul!H6+Agu!H6+Sep!H6+Okt!H6+Nov!H6+Des!H6</f>
        <v>0</v>
      </c>
      <c r="J6" s="67">
        <f>Jan!I6+Feb!I6+Mar!I6+Apr!I6+Mei!I6+Jun!I6+Jul!I6+Agu!I6+Sep!I6+Okt!I6+Nov!I6+Des!I6</f>
        <v>0</v>
      </c>
      <c r="K6" s="67">
        <f>Jan!J6+Feb!J6+Mar!J6+Apr!J6+Mei!J6+Jun!J6+Jul!J6+Agu!J6+Sep!J6+Okt!J6+Nov!J6+Des!J6</f>
        <v>0</v>
      </c>
      <c r="L6" s="67">
        <f>Jan!K6+Feb!K6+Mar!K6+Apr!K6+Mei!K6+Jun!K6+Jul!K6+Agu!K6+Sep!K6+Okt!K6+Nov!K6+Des!K6</f>
        <v>0</v>
      </c>
      <c r="M6" s="67">
        <f>IFERROR(IF(E6&lt;&gt;"",Jan!L6+Feb!L6+Mar!L6+Apr!L6+Mei!L6+Jun!L6+Jul!L6+Agu!L6+Sep!L6+Okt!L6+Nov!L6+Des!L6,(Jan!L6+Feb!L6+Mar!L6+Apr!L6+Mei!L6+Jun!L6+Jul!L6+Agu!L6+Sep!L6+Okt!L6+Nov!L6+Des!L6)
/
COUNTA(Jan!G6,Feb!G6,Mar!G6,Apr!G6,Mei!G6,Jun!G6,Jul!G6,Agu!G6,Sep!G6,Okt!G6,Nov!G6,Des!G6)*F6),0)</f>
        <v>287999.99999999994</v>
      </c>
      <c r="N6" s="67">
        <f>IFERROR(IF(E6&lt;&gt;"",Jan!M6+Feb!M6+Mar!M6+Apr!M6+Mei!M6+Jun!M6+Jul!M6+Agu!M6+Sep!M6+Okt!M6+Nov!M6+Des!M6,(Jan!M6+Feb!M6+Mar!M6+Apr!M6+Mei!M6+Jun!M6+Jul!M6+Agu!M6+Sep!M6+Okt!M6+Nov!M6+Des!M6)
/
COUNTA(Jan!G6,Feb!G6,Mar!G6,Apr!G6,Mei!G6,Jun!G6,Jul!G6,Agu!G6,Sep!G6,Okt!G6,Nov!G6,Des!G6)*F6),0)</f>
        <v>360000</v>
      </c>
      <c r="O6" s="67">
        <f>IFERROR(IF(E6&lt;&gt;"",Jan!N6+Feb!N6+Mar!N6+Apr!N6+Mei!N6+Jun!N6+Jul!N6+Agu!N6+Sep!N6+Okt!N6+Nov!N6+Des!N6,(Jan!N6+Feb!N6+Mar!N6+Apr!N6+Mei!N6+Jun!N6+Jul!N6+Agu!N6+Sep!N6+Okt!N6+Nov!N6+Des!N6)
/
COUNTA(Jan!G6,Feb!G6,Mar!G6,Apr!G6,Mei!G6,Jun!G6,Jul!G6,Agu!G6,Sep!G6,Okt!G6,Nov!G6,Des!G6)*F6),0)</f>
        <v>4800000</v>
      </c>
      <c r="P6" s="67">
        <f>IFERROR(IF(E6&lt;&gt;"",Jan!O6+Feb!O6+Mar!O6+Apr!O6+Mei!O6+Jun!O6+Jul!O6+Agu!O6+Sep!O6+Okt!O6+Nov!O6+Des!O6,(Jan!O6+Feb!O6+Mar!O6+Apr!O6+Mei!O6+Jun!O6+Jul!O6+Agu!O6+Sep!O6+Okt!O6+Nov!O6+Des!O6)
/
COUNTA(Jan!G6,Feb!G6,Mar!G6,Apr!G6,Mei!G6,Jun!G6,Jul!G6,Agu!G6,Sep!G6,Okt!G6,Nov!G6,Des!G6)*F6),0)</f>
        <v>4440000</v>
      </c>
      <c r="Q6" s="67">
        <f>IFERROR(IF(E6&lt;&gt;"",Jan!P6+Feb!P6+Mar!P6+Apr!P6+Mei!P6+Jun!P6+Jul!P6+Agu!P6+Sep!P6+Okt!P6+Nov!P6+Des!P6,(Jan!P6+Feb!P6+Mar!P6+Apr!P6+Mei!P6+Jun!P6+Jul!P6+Agu!P6+Sep!P6+Okt!P6+Nov!P6+Des!P6)
/
COUNTA(Jan!G6,Feb!G6,Mar!G6,Apr!G6,Mei!G6,Jun!G6,Jul!G6,Agu!G6,Sep!G6,Okt!G6,Nov!G6,Des!G6)*F6),0)</f>
        <v>2400000</v>
      </c>
      <c r="R6" s="67">
        <f t="shared" ref="R6:R23" si="0">SUM(H6:O6)</f>
        <v>125448000</v>
      </c>
      <c r="S6" s="67">
        <f>IF(R6&lt;&gt;0,MIN(6000000*F6/12,5%*R6),0)</f>
        <v>6000000</v>
      </c>
      <c r="T6" s="67">
        <f>IFERROR(IF(E6&lt;&gt;"",Jan!R6+Feb!R6+Mar!R6+Apr!R6+Mei!R6+Jun!R6+Jul!R6+Agu!R6+Sep!R6+Okt!R6+Nov!R6+Des!R6,(Jan!R6+Feb!R6+Mar!R6+Apr!R6+Mei!R6+Jun!R6+Jul!R6+Agu!R6+Sep!R6+Okt!R6+Nov!R6+Des!R6)
/
COUNTA(Jan!G6,Feb!G6,Mar!G6,Apr!G6,Mei!G6,Jun!G6,Jul!G6,Agu!G6,Sep!G6,Okt!G6,Nov!G6,Des!G6)*F6),0)</f>
        <v>1200000</v>
      </c>
      <c r="U6" s="67">
        <f>IFERROR(IF(E6&lt;&gt;"",Jan!S6+Feb!S6+Mar!S6+Apr!S6+Mei!S6+Jun!S6+Jul!S6+Agu!S6+Sep!S6+Okt!S6+Nov!S6+Des!S6,(Jan!S6+Feb!S6+Mar!S6+Apr!S6+Mei!S6+Jun!S6+Jul!S6+Agu!S6+Sep!S6+Okt!S6+Nov!S6+Des!S6)
/
COUNTA(Jan!G6,Feb!G6,Mar!G6,Apr!G6,Mei!G6,Jun!G6,Jul!G6,Agu!G6,Sep!G6,Okt!G6,Nov!G6,Des!G6)*F6),0)</f>
        <v>2400000</v>
      </c>
      <c r="V6" s="67">
        <f>R6-SUM(S6:U6)</f>
        <v>115848000</v>
      </c>
      <c r="W6" s="67"/>
      <c r="X6" s="67">
        <f>V6+W6</f>
        <v>115848000</v>
      </c>
      <c r="Y6" s="37">
        <f t="shared" ref="Y6:Y37" si="1">IFERROR(VLOOKUP(C6,tabPTKP,2,FALSE),0)</f>
        <v>54000000</v>
      </c>
      <c r="Z6" s="68">
        <f>MAX(0,FLOOR(X6-Y6,1000))</f>
        <v>61848000</v>
      </c>
      <c r="AA6" s="68">
        <f>MIN(Z6,Referensi!$M$2)*$AA$5</f>
        <v>3000000</v>
      </c>
      <c r="AB6" s="68">
        <f>MIN(Referensi!$M$3,MAX(Z6-Referensi!$L$2,0))*$AB$5</f>
        <v>277200</v>
      </c>
      <c r="AC6" s="68">
        <f>MIN(Referensi!$M$4,MAX(Z6-Referensi!$L$3,0))*$AC$5</f>
        <v>0</v>
      </c>
      <c r="AD6" s="68">
        <f>MIN(Referensi!$M$5,MAX(Z6-Referensi!$L$4,0))*$AD$5</f>
        <v>0</v>
      </c>
      <c r="AE6" s="68">
        <f>MIN(Referensi!$M$6,MAX(Z6-Referensi!$L$5,0))*$AE$5</f>
        <v>0</v>
      </c>
      <c r="AF6" s="68">
        <f>IF(Master!G6="",SUM(AA6:AE6)*120%,SUM(AA6:AE6))</f>
        <v>3277200</v>
      </c>
      <c r="AG6" s="68">
        <f>IF(F6&lt;&gt;"",AF6/F6*COUNTA(Jan!G6,Feb!G6,Mar!G6,Apr!G6,Mei!G6,Jun!G6,Jul!G6,Agu!G6,Sep!G6,Okt!G6,Nov!G6,Des!G6),0)</f>
        <v>3277200</v>
      </c>
      <c r="AH6" s="68">
        <f>IF(E6&lt;&gt;"",
IF(TEXT(E6,"mmm")=TEXT(DATE(PeriodeTahun,1,1),"mmm"),0, Jan!W6)+
IF(TEXT(E6,"mmm")=TEXT(DATE(PeriodeTahun,2,1),"mmm"),0, Feb!W6)+
IF(TEXT(E6,"mmm")=TEXT(DATE(PeriodeTahun,3,1),"mmm"),0, Mar!W6)+
IF(TEXT(E6,"mmm")=TEXT(DATE(PeriodeTahun,4,1),"mmm"),0, Apr!W6)+
IF(TEXT(E6,"mmm")=TEXT(DATE(PeriodeTahun,5,1),"mmm"),0, Mei!W6)+
IF(TEXT(E6,"mmm")=TEXT(DATE(PeriodeTahun,6,1),"mmm"),0, Jun!W6)+
IF(TEXT(E6,"mmm")=TEXT(DATE(PeriodeTahun,7,1),"mmm"),0, Jul!W6)+
IF(TEXT(E6,"mmm")=TEXT(DATE(PeriodeTahun,8,1),"mmm"),0, Agu!W6)+
IF(TEXT(E6,"mmm")=TEXT(DATE(PeriodeTahun,9,1),"mmm"),0, Sep!W6)+
IF(TEXT(E6,"mmm")=TEXT(DATE(PeriodeTahun,10,1),"mmm"),0, Okt!W6)+
IF(TEXT(E6,"mmm")=TEXT(DATE(PeriodeTahun,11,1),"mmm"),0, Nov!W6),
Jan!W6+Feb!W6+Mar!W6+Apr!W6+Mei!W6+Jun!W6+Jul!W6+Agu!W6+Sep!W6+Okt!W6+Nov!W6)</f>
        <v>2874850</v>
      </c>
      <c r="AI6" s="68"/>
      <c r="AJ6" s="68">
        <f>AG6-AH6-AI6</f>
        <v>402350</v>
      </c>
    </row>
    <row r="7" spans="1:36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IF(Master!C7&lt;&gt;"",Master!C7,"")</f>
        <v>TK/0</v>
      </c>
      <c r="D7" s="80">
        <f>IF(Master!E7&lt;&gt;"",IF(YEAR(Master!E7)&lt;$B$2,DATE($B$2,1,1),Master!E7),"")</f>
        <v>45292</v>
      </c>
      <c r="E7" s="80" t="str">
        <f>IF(Master!F7&lt;&gt;"",Master!F7,"")</f>
        <v/>
      </c>
      <c r="F7" s="87">
        <f t="shared" ref="F7:F23" si="2">IF(D7 &lt;&gt; "",MIN(12,DATEDIF(D7,IF(E7="",DATE($B$2,12,31),E7),"m")+1),"")</f>
        <v>12</v>
      </c>
      <c r="G7" s="71" t="str">
        <f>IF(Master!G7&lt;&gt;"",Master!G7,"")</f>
        <v/>
      </c>
      <c r="H7" s="67">
        <f>IFERROR(IF(E7&lt;&gt;"",Jan!G7+Feb!G7+Mar!G7+Apr!G7+Mei!G7+Jun!G7+Jul!G7+Agu!G7+Sep!G7+Okt!G7+Nov!G7+Des!G7,(Jan!G7+Feb!G7+Mar!G7+Apr!G7+Mei!G7+Jun!G7+Jul!G7+Agu!G7+Sep!G7+Okt!G7+Nov!G7+Des!G7)
/
COUNTA(Jan!G7,Feb!G7,Mar!G7,Apr!G7,Mei!G7,Jun!G7,Jul!G7,Agu!G7,Sep!G7,Okt!G7,Nov!G7,Des!G7)
*F7),0)</f>
        <v>120000000</v>
      </c>
      <c r="I7" s="1">
        <f>Jan!H7+Feb!H7+Mar!H7+Apr!H7+Mei!H7+Jun!H7+Jul!H7+Agu!H7+Sep!H7+Okt!H7+Nov!H7+Des!H7</f>
        <v>0</v>
      </c>
      <c r="J7" s="1">
        <f>Jan!I7+Feb!I7+Mar!I7+Apr!I7+Mei!I7+Jun!I7+Jul!I7+Agu!I7+Sep!I7+Okt!I7+Nov!I7+Des!I7</f>
        <v>0</v>
      </c>
      <c r="K7" s="1">
        <f>Jan!J7+Feb!J7+Mar!J7+Apr!J7+Mei!J7+Jun!J7+Jul!J7+Agu!J7+Sep!J7+Okt!J7+Nov!J7+Des!J7</f>
        <v>0</v>
      </c>
      <c r="L7" s="1">
        <f>Jan!K7+Feb!K7+Mar!K7+Apr!K7+Mei!K7+Jun!K7+Jul!K7+Agu!K7+Sep!K7+Okt!K7+Nov!K7+Des!K7</f>
        <v>0</v>
      </c>
      <c r="M7" s="67">
        <f>IFERROR(IF(E7&lt;&gt;"",Jan!L7+Feb!L7+Mar!L7+Apr!L7+Mei!L7+Jun!L7+Jul!L7+Agu!L7+Sep!L7+Okt!L7+Nov!L7+Des!L7,(Jan!L7+Feb!L7+Mar!L7+Apr!L7+Mei!L7+Jun!L7+Jul!L7+Agu!L7+Sep!L7+Okt!L7+Nov!L7+Des!L7)
/
COUNTA(Jan!G7,Feb!G7,Mar!G7,Apr!G7,Mei!G7,Jun!G7,Jul!G7,Agu!G7,Sep!G7,Okt!G7,Nov!G7,Des!G7)*F7),0)</f>
        <v>287999.99999999994</v>
      </c>
      <c r="N7" s="67">
        <f>IFERROR(IF(E7&lt;&gt;"",Jan!M7+Feb!M7+Mar!M7+Apr!M7+Mei!M7+Jun!M7+Jul!M7+Agu!M7+Sep!M7+Okt!M7+Nov!M7+Des!M7,(Jan!M7+Feb!M7+Mar!M7+Apr!M7+Mei!M7+Jun!M7+Jul!M7+Agu!M7+Sep!M7+Okt!M7+Nov!M7+Des!M7)
/
COUNTA(Jan!G7,Feb!G7,Mar!G7,Apr!G7,Mei!G7,Jun!G7,Jul!G7,Agu!G7,Sep!G7,Okt!G7,Nov!G7,Des!G7)*F7),0)</f>
        <v>360000</v>
      </c>
      <c r="O7" s="67">
        <f>IFERROR(IF(E7&lt;&gt;"",Jan!N7+Feb!N7+Mar!N7+Apr!N7+Mei!N7+Jun!N7+Jul!N7+Agu!N7+Sep!N7+Okt!N7+Nov!N7+Des!N7,(Jan!N7+Feb!N7+Mar!N7+Apr!N7+Mei!N7+Jun!N7+Jul!N7+Agu!N7+Sep!N7+Okt!N7+Nov!N7+Des!N7)
/
COUNTA(Jan!G7,Feb!G7,Mar!G7,Apr!G7,Mei!G7,Jun!G7,Jul!G7,Agu!G7,Sep!G7,Okt!G7,Nov!G7,Des!G7)*F7),0)</f>
        <v>4800000</v>
      </c>
      <c r="P7" s="67">
        <f>IFERROR(IF(E7&lt;&gt;"",Jan!O7+Feb!O7+Mar!O7+Apr!O7+Mei!O7+Jun!O7+Jul!O7+Agu!O7+Sep!O7+Okt!O7+Nov!O7+Des!O7,(Jan!O7+Feb!O7+Mar!O7+Apr!O7+Mei!O7+Jun!O7+Jul!O7+Agu!O7+Sep!O7+Okt!O7+Nov!O7+Des!O7)
/
COUNTA(Jan!G7,Feb!G7,Mar!G7,Apr!G7,Mei!G7,Jun!G7,Jul!G7,Agu!G7,Sep!G7,Okt!G7,Nov!G7,Des!G7)*F7),0)</f>
        <v>4440000</v>
      </c>
      <c r="Q7" s="67">
        <f>IFERROR(IF(E7&lt;&gt;"",Jan!P7+Feb!P7+Mar!P7+Apr!P7+Mei!P7+Jun!P7+Jul!P7+Agu!P7+Sep!P7+Okt!P7+Nov!P7+Des!P7,(Jan!P7+Feb!P7+Mar!P7+Apr!P7+Mei!P7+Jun!P7+Jul!P7+Agu!P7+Sep!P7+Okt!P7+Nov!P7+Des!P7)
/
COUNTA(Jan!G7,Feb!G7,Mar!G7,Apr!G7,Mei!G7,Jun!G7,Jul!G7,Agu!G7,Sep!G7,Okt!G7,Nov!G7,Des!G7)*F7),0)</f>
        <v>2400000</v>
      </c>
      <c r="R7" s="1">
        <f t="shared" si="0"/>
        <v>125448000</v>
      </c>
      <c r="S7" s="67">
        <f t="shared" ref="S7:S70" si="3">IF(R7&lt;&gt;0,MIN(6000000*F7/12,5%*R7),0)</f>
        <v>6000000</v>
      </c>
      <c r="T7" s="67">
        <f>IFERROR(IF(E7&lt;&gt;"",Jan!R7+Feb!R7+Mar!R7+Apr!R7+Mei!R7+Jun!R7+Jul!R7+Agu!R7+Sep!R7+Okt!R7+Nov!R7+Des!R7,(Jan!R7+Feb!R7+Mar!R7+Apr!R7+Mei!R7+Jun!R7+Jul!R7+Agu!R7+Sep!R7+Okt!R7+Nov!R7+Des!R7)
/
COUNTA(Jan!G7,Feb!G7,Mar!G7,Apr!G7,Mei!G7,Jun!G7,Jul!G7,Agu!G7,Sep!G7,Okt!G7,Nov!G7,Des!G7)*F7),0)</f>
        <v>1200000</v>
      </c>
      <c r="U7" s="67">
        <f>IFERROR(IF(E7&lt;&gt;"",Jan!S7+Feb!S7+Mar!S7+Apr!S7+Mei!S7+Jun!S7+Jul!S7+Agu!S7+Sep!S7+Okt!S7+Nov!S7+Des!S7,(Jan!S7+Feb!S7+Mar!S7+Apr!S7+Mei!S7+Jun!S7+Jul!S7+Agu!S7+Sep!S7+Okt!S7+Nov!S7+Des!S7)
/
COUNTA(Jan!G7,Feb!G7,Mar!G7,Apr!G7,Mei!G7,Jun!G7,Jul!G7,Agu!G7,Sep!G7,Okt!G7,Nov!G7,Des!G7)*F7),0)</f>
        <v>2400000</v>
      </c>
      <c r="V7" s="1">
        <f t="shared" ref="V7:V23" si="4">R7-SUM(S7:U7)</f>
        <v>115848000</v>
      </c>
      <c r="W7" s="1"/>
      <c r="X7" s="67">
        <f t="shared" ref="X7:X23" si="5">V7+W7</f>
        <v>115848000</v>
      </c>
      <c r="Y7" s="37">
        <f t="shared" si="1"/>
        <v>54000000</v>
      </c>
      <c r="Z7" s="68">
        <f t="shared" ref="Z7:Z23" si="6">MAX(0,FLOOR(X7-Y7,1000))</f>
        <v>61848000</v>
      </c>
      <c r="AA7" s="36">
        <f>MIN(Z7,Referensi!$M$2)*$AA$5</f>
        <v>3000000</v>
      </c>
      <c r="AB7" s="36">
        <f>MIN(Referensi!$M$3,MAX(Z7-Referensi!$L$2,0))*$AB$5</f>
        <v>277200</v>
      </c>
      <c r="AC7" s="36">
        <f>MIN(Referensi!$M$4,MAX(Z7-Referensi!$L$3,0))*$AC$5</f>
        <v>0</v>
      </c>
      <c r="AD7" s="36">
        <f>MIN(Referensi!$M$5,MAX(Z7-Referensi!$L$4,0))*$AD$5</f>
        <v>0</v>
      </c>
      <c r="AE7" s="36">
        <f>MIN(Referensi!$M$6,MAX(Z7-Referensi!$L$5,0))*$AE$5</f>
        <v>0</v>
      </c>
      <c r="AF7" s="68">
        <f>IF(Master!G7="",SUM(AA7:AE7)*120%,SUM(AA7:AE7))</f>
        <v>3932640</v>
      </c>
      <c r="AG7" s="68">
        <f>IF(F7&lt;&gt;"",AF7/F7*COUNTA(Jan!G7,Feb!G7,Mar!G7,Apr!G7,Mei!G7,Jun!G7,Jul!G7,Agu!G7,Sep!G7,Okt!G7,Nov!G7,Des!G7),0)</f>
        <v>3932640</v>
      </c>
      <c r="AH7" s="68">
        <f>IF(E7&lt;&gt;"",
IF(TEXT(E7,"mmm")=TEXT(DATE(PeriodeTahun,1,1),"mmm"),0, Jan!W7)+
IF(TEXT(E7,"mmm")=TEXT(DATE(PeriodeTahun,2,1),"mmm"),0, Feb!W7)+
IF(TEXT(E7,"mmm")=TEXT(DATE(PeriodeTahun,3,1),"mmm"),0, Mar!W7)+
IF(TEXT(E7,"mmm")=TEXT(DATE(PeriodeTahun,4,1),"mmm"),0, Apr!W7)+
IF(TEXT(E7,"mmm")=TEXT(DATE(PeriodeTahun,5,1),"mmm"),0, Mei!W7)+
IF(TEXT(E7,"mmm")=TEXT(DATE(PeriodeTahun,6,1),"mmm"),0, Jun!W7)+
IF(TEXT(E7,"mmm")=TEXT(DATE(PeriodeTahun,7,1),"mmm"),0, Jul!W7)+
IF(TEXT(E7,"mmm")=TEXT(DATE(PeriodeTahun,8,1),"mmm"),0, Agu!W7)+
IF(TEXT(E7,"mmm")=TEXT(DATE(PeriodeTahun,9,1),"mmm"),0, Sep!W7)+
IF(TEXT(E7,"mmm")=TEXT(DATE(PeriodeTahun,10,1),"mmm"),0, Okt!W7)+
IF(TEXT(E7,"mmm")=TEXT(DATE(PeriodeTahun,11,1),"mmm"),0, Nov!W7),
Jan!W7+Feb!W7+Mar!W7+Apr!W7+Mei!W7+Jun!W7+Jul!W7+Agu!W7+Sep!W7+Okt!W7+Nov!W7)</f>
        <v>3449820</v>
      </c>
      <c r="AI7" s="68"/>
      <c r="AJ7" s="68">
        <f t="shared" ref="AJ7:AJ23" si="7">AG7-AH7-AI7</f>
        <v>482820</v>
      </c>
    </row>
    <row r="8" spans="1:36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IF(Master!C8&lt;&gt;"",Master!C8,"")</f>
        <v>TK/0</v>
      </c>
      <c r="D8" s="80">
        <f>IF(Master!E8&lt;&gt;"",IF(YEAR(Master!E8)&lt;$B$2,DATE($B$2,1,1),Master!E8),"")</f>
        <v>45292</v>
      </c>
      <c r="E8" s="80">
        <f>IF(Master!F8&lt;&gt;"",Master!F8,"")</f>
        <v>45443</v>
      </c>
      <c r="F8" s="87">
        <f t="shared" si="2"/>
        <v>5</v>
      </c>
      <c r="G8" s="71">
        <f>IF(Master!G8&lt;&gt;"",Master!G8,"")</f>
        <v>1234567892</v>
      </c>
      <c r="H8" s="67">
        <f>IFERROR(IF(E8&lt;&gt;"",Jan!G8+Feb!G8+Mar!G8+Apr!G8+Mei!G8+Jun!G8+Jul!G8+Agu!G8+Sep!G8+Okt!G8+Nov!G8+Des!G8,(Jan!G8+Feb!G8+Mar!G8+Apr!G8+Mei!G8+Jun!G8+Jul!G8+Agu!G8+Sep!G8+Okt!G8+Nov!G8+Des!G8)
/
COUNTA(Jan!G8,Feb!G8,Mar!G8,Apr!G8,Mei!G8,Jun!G8,Jul!G8,Agu!G8,Sep!G8,Okt!G8,Nov!G8,Des!G8)
*F8),0)</f>
        <v>76253625</v>
      </c>
      <c r="I8" s="1">
        <f>Jan!H8+Feb!H8+Mar!H8+Apr!H8+Mei!H8+Jun!H8+Jul!H8+Agu!H8+Sep!H8+Okt!H8+Nov!H8+Des!H8</f>
        <v>0</v>
      </c>
      <c r="J8" s="1">
        <f>Jan!I8+Feb!I8+Mar!I8+Apr!I8+Mei!I8+Jun!I8+Jul!I8+Agu!I8+Sep!I8+Okt!I8+Nov!I8+Des!I8</f>
        <v>0</v>
      </c>
      <c r="K8" s="1">
        <f>Jan!J8+Feb!J8+Mar!J8+Apr!J8+Mei!J8+Jun!J8+Jul!J8+Agu!J8+Sep!J8+Okt!J8+Nov!J8+Des!J8</f>
        <v>0</v>
      </c>
      <c r="L8" s="1">
        <f>Jan!K8+Feb!K8+Mar!K8+Apr!K8+Mei!K8+Jun!K8+Jul!K8+Agu!K8+Sep!K8+Okt!K8+Nov!K8+Des!K8</f>
        <v>0</v>
      </c>
      <c r="M8" s="67">
        <f>IFERROR(IF(E8&lt;&gt;"",Jan!L8+Feb!L8+Mar!L8+Apr!L8+Mei!L8+Jun!L8+Jul!L8+Agu!L8+Sep!L8+Okt!L8+Nov!L8+Des!L8,(Jan!L8+Feb!L8+Mar!L8+Apr!L8+Mei!L8+Jun!L8+Jul!L8+Agu!L8+Sep!L8+Okt!L8+Nov!L8+Des!L8)
/
COUNTA(Jan!G8,Feb!G8,Mar!G8,Apr!G8,Mei!G8,Jun!G8,Jul!G8,Agu!G8,Sep!G8,Okt!G8,Nov!G8,Des!G8)*F8),0)</f>
        <v>183008.69999999998</v>
      </c>
      <c r="N8" s="67">
        <f>IFERROR(IF(E8&lt;&gt;"",Jan!M8+Feb!M8+Mar!M8+Apr!M8+Mei!M8+Jun!M8+Jul!M8+Agu!M8+Sep!M8+Okt!M8+Nov!M8+Des!M8,(Jan!M8+Feb!M8+Mar!M8+Apr!M8+Mei!M8+Jun!M8+Jul!M8+Agu!M8+Sep!M8+Okt!M8+Nov!M8+Des!M8)
/
COUNTA(Jan!G8,Feb!G8,Mar!G8,Apr!G8,Mei!G8,Jun!G8,Jul!G8,Agu!G8,Sep!G8,Okt!G8,Nov!G8,Des!G8)*F8),0)</f>
        <v>228760.875</v>
      </c>
      <c r="O8" s="67">
        <f>IFERROR(IF(E8&lt;&gt;"",Jan!N8+Feb!N8+Mar!N8+Apr!N8+Mei!N8+Jun!N8+Jul!N8+Agu!N8+Sep!N8+Okt!N8+Nov!N8+Des!N8,(Jan!N8+Feb!N8+Mar!N8+Apr!N8+Mei!N8+Jun!N8+Jul!N8+Agu!N8+Sep!N8+Okt!N8+Nov!N8+Des!N8)
/
COUNTA(Jan!G8,Feb!G8,Mar!G8,Apr!G8,Mei!G8,Jun!G8,Jul!G8,Agu!G8,Sep!G8,Okt!G8,Nov!G8,Des!G8)*F8),0)</f>
        <v>2400000</v>
      </c>
      <c r="P8" s="67">
        <f>IFERROR(IF(E8&lt;&gt;"",Jan!O8+Feb!O8+Mar!O8+Apr!O8+Mei!O8+Jun!O8+Jul!O8+Agu!O8+Sep!O8+Okt!O8+Nov!O8+Des!O8,(Jan!O8+Feb!O8+Mar!O8+Apr!O8+Mei!O8+Jun!O8+Jul!O8+Agu!O8+Sep!O8+Okt!O8+Nov!O8+Des!O8)
/
COUNTA(Jan!G8,Feb!G8,Mar!G8,Apr!G8,Mei!G8,Jun!G8,Jul!G8,Agu!G8,Sep!G8,Okt!G8,Nov!G8,Des!G8)*F8),0)</f>
        <v>2821384.125</v>
      </c>
      <c r="Q8" s="67">
        <f>IFERROR(IF(E8&lt;&gt;"",Jan!P8+Feb!P8+Mar!P8+Apr!P8+Mei!P8+Jun!P8+Jul!P8+Agu!P8+Sep!P8+Okt!P8+Nov!P8+Des!P8,(Jan!P8+Feb!P8+Mar!P8+Apr!P8+Mei!P8+Jun!P8+Jul!P8+Agu!P8+Sep!P8+Okt!P8+Nov!P8+Des!P8)
/
COUNTA(Jan!G8,Feb!G8,Mar!G8,Apr!G8,Mei!G8,Jun!G8,Jul!G8,Agu!G8,Sep!G8,Okt!G8,Nov!G8,Des!G8)*F8),0)</f>
        <v>1004230</v>
      </c>
      <c r="R8" s="1">
        <f t="shared" si="0"/>
        <v>79065394.575000003</v>
      </c>
      <c r="S8" s="67">
        <f t="shared" si="3"/>
        <v>2500000</v>
      </c>
      <c r="T8" s="67">
        <f>IFERROR(IF(E8&lt;&gt;"",Jan!R8+Feb!R8+Mar!R8+Apr!R8+Mei!R8+Jun!R8+Jul!R8+Agu!R8+Sep!R8+Okt!R8+Nov!R8+Des!R8,(Jan!R8+Feb!R8+Mar!R8+Apr!R8+Mei!R8+Jun!R8+Jul!R8+Agu!R8+Sep!R8+Okt!R8+Nov!R8+Des!R8)
/
COUNTA(Jan!G8,Feb!G8,Mar!G8,Apr!G8,Mei!G8,Jun!G8,Jul!G8,Agu!G8,Sep!G8,Okt!G8,Nov!G8,Des!G8)*F8),0)</f>
        <v>502115</v>
      </c>
      <c r="U8" s="67">
        <f>IFERROR(IF(E8&lt;&gt;"",Jan!S8+Feb!S8+Mar!S8+Apr!S8+Mei!S8+Jun!S8+Jul!S8+Agu!S8+Sep!S8+Okt!S8+Nov!S8+Des!S8,(Jan!S8+Feb!S8+Mar!S8+Apr!S8+Mei!S8+Jun!S8+Jul!S8+Agu!S8+Sep!S8+Okt!S8+Nov!S8+Des!S8)
/
COUNTA(Jan!G8,Feb!G8,Mar!G8,Apr!G8,Mei!G8,Jun!G8,Jul!G8,Agu!G8,Sep!G8,Okt!G8,Nov!G8,Des!G8)*F8),0)</f>
        <v>1525072.5</v>
      </c>
      <c r="V8" s="1">
        <f t="shared" si="4"/>
        <v>74538207.075000003</v>
      </c>
      <c r="W8" s="1"/>
      <c r="X8" s="67">
        <f t="shared" si="5"/>
        <v>74538207.075000003</v>
      </c>
      <c r="Y8" s="37">
        <f t="shared" si="1"/>
        <v>54000000</v>
      </c>
      <c r="Z8" s="68">
        <f t="shared" si="6"/>
        <v>20538000</v>
      </c>
      <c r="AA8" s="36">
        <f>MIN(Z8,Referensi!$M$2)*$AA$5</f>
        <v>1026900</v>
      </c>
      <c r="AB8" s="36">
        <f>MIN(Referensi!$M$3,MAX(Z8-Referensi!$L$2,0))*$AB$5</f>
        <v>0</v>
      </c>
      <c r="AC8" s="36">
        <f>MIN(Referensi!$M$4,MAX(Z8-Referensi!$L$3,0))*$AC$5</f>
        <v>0</v>
      </c>
      <c r="AD8" s="36">
        <f>MIN(Referensi!$M$5,MAX(Z8-Referensi!$L$4,0))*$AD$5</f>
        <v>0</v>
      </c>
      <c r="AE8" s="36">
        <f>MIN(Referensi!$M$6,MAX(Z8-Referensi!$L$5,0))*$AE$5</f>
        <v>0</v>
      </c>
      <c r="AF8" s="68">
        <f>IF(Master!G8="",SUM(AA8:AE8)*120%,SUM(AA8:AE8))</f>
        <v>1026900</v>
      </c>
      <c r="AG8" s="68">
        <f>IF(F8&lt;&gt;"",AF8/F8*COUNTA(Jan!G8,Feb!G8,Mar!G8,Apr!G8,Mei!G8,Jun!G8,Jul!G8,Agu!G8,Sep!G8,Okt!G8,Nov!G8,Des!G8),0)</f>
        <v>1026900</v>
      </c>
      <c r="AH8" s="68">
        <f>IF(E8&lt;&gt;"",
IF(TEXT(E8,"mmm")=TEXT(DATE(PeriodeTahun,1,1),"mmm"),0, Jan!W8)+
IF(TEXT(E8,"mmm")=TEXT(DATE(PeriodeTahun,2,1),"mmm"),0, Feb!W8)+
IF(TEXT(E8,"mmm")=TEXT(DATE(PeriodeTahun,3,1),"mmm"),0, Mar!W8)+
IF(TEXT(E8,"mmm")=TEXT(DATE(PeriodeTahun,4,1),"mmm"),0, Apr!W8)+
IF(TEXT(E8,"mmm")=TEXT(DATE(PeriodeTahun,5,1),"mmm"),0, Mei!W8)+
IF(TEXT(E8,"mmm")=TEXT(DATE(PeriodeTahun,6,1),"mmm"),0, Jun!W8)+
IF(TEXT(E8,"mmm")=TEXT(DATE(PeriodeTahun,7,1),"mmm"),0, Jul!W8)+
IF(TEXT(E8,"mmm")=TEXT(DATE(PeriodeTahun,8,1),"mmm"),0, Agu!W8)+
IF(TEXT(E8,"mmm")=TEXT(DATE(PeriodeTahun,9,1),"mmm"),0, Sep!W8)+
IF(TEXT(E8,"mmm")=TEXT(DATE(PeriodeTahun,10,1),"mmm"),0, Okt!W8)+
IF(TEXT(E8,"mmm")=TEXT(DATE(PeriodeTahun,11,1),"mmm"),0, Nov!W8),
Jan!W8+Feb!W8+Mar!W8+Apr!W8+Mei!W8+Jun!W8+Jul!W8+Agu!W8+Sep!W8+Okt!W8+Nov!W8)</f>
        <v>4427660</v>
      </c>
      <c r="AI8" s="68"/>
      <c r="AJ8" s="68">
        <f t="shared" si="7"/>
        <v>-3400760</v>
      </c>
    </row>
    <row r="9" spans="1:36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IF(Master!C9&lt;&gt;"",Master!C9,"")</f>
        <v>K/2</v>
      </c>
      <c r="D9" s="80">
        <f>IF(Master!E9&lt;&gt;"",IF(YEAR(Master!E9)&lt;$B$2,DATE($B$2,1,1),Master!E9),"")</f>
        <v>45444</v>
      </c>
      <c r="E9" s="80" t="str">
        <f>IF(Master!F9&lt;&gt;"",Master!F9,"")</f>
        <v/>
      </c>
      <c r="F9" s="87">
        <f t="shared" si="2"/>
        <v>7</v>
      </c>
      <c r="G9" s="71">
        <f>IF(Master!G9&lt;&gt;"",Master!G9,"")</f>
        <v>1234567894</v>
      </c>
      <c r="H9" s="67">
        <f>IFERROR(IF(E9&lt;&gt;"",Jan!G9+Feb!G9+Mar!G9+Apr!G9+Mei!G9+Jun!G9+Jul!G9+Agu!G9+Sep!G9+Okt!G9+Nov!G9+Des!G9,(Jan!G9+Feb!G9+Mar!G9+Apr!G9+Mei!G9+Jun!G9+Jul!G9+Agu!G9+Sep!G9+Okt!G9+Nov!G9+Des!G9)
/
COUNTA(Jan!G9,Feb!G9,Mar!G9,Apr!G9,Mei!G9,Jun!G9,Jul!G9,Agu!G9,Sep!G9,Okt!G9,Nov!G9,Des!G9)
*F9),0)</f>
        <v>61075000</v>
      </c>
      <c r="I9" s="1">
        <f>Jan!H9+Feb!H9+Mar!H9+Apr!H9+Mei!H9+Jun!H9+Jul!H9+Agu!H9+Sep!H9+Okt!H9+Nov!H9+Des!H9</f>
        <v>0</v>
      </c>
      <c r="J9" s="1">
        <f>Jan!I9+Feb!I9+Mar!I9+Apr!I9+Mei!I9+Jun!I9+Jul!I9+Agu!I9+Sep!I9+Okt!I9+Nov!I9+Des!I9</f>
        <v>0</v>
      </c>
      <c r="K9" s="1">
        <f>Jan!J9+Feb!J9+Mar!J9+Apr!J9+Mei!J9+Jun!J9+Jul!J9+Agu!J9+Sep!J9+Okt!J9+Nov!J9+Des!J9</f>
        <v>0</v>
      </c>
      <c r="L9" s="1">
        <f>Jan!K9+Feb!K9+Mar!K9+Apr!K9+Mei!K9+Jun!K9+Jul!K9+Agu!K9+Sep!K9+Okt!K9+Nov!K9+Des!K9</f>
        <v>0</v>
      </c>
      <c r="M9" s="67">
        <f>IFERROR(IF(E9&lt;&gt;"",Jan!L9+Feb!L9+Mar!L9+Apr!L9+Mei!L9+Jun!L9+Jul!L9+Agu!L9+Sep!L9+Okt!L9+Nov!L9+Des!L9,(Jan!L9+Feb!L9+Mar!L9+Apr!L9+Mei!L9+Jun!L9+Jul!L9+Agu!L9+Sep!L9+Okt!L9+Nov!L9+Des!L9)
/
COUNTA(Jan!G9,Feb!G9,Mar!G9,Apr!G9,Mei!G9,Jun!G9,Jul!G9,Agu!G9,Sep!G9,Okt!G9,Nov!G9,Des!G9)*F9),0)</f>
        <v>146579.99999999997</v>
      </c>
      <c r="N9" s="67">
        <f>IFERROR(IF(E9&lt;&gt;"",Jan!M9+Feb!M9+Mar!M9+Apr!M9+Mei!M9+Jun!M9+Jul!M9+Agu!M9+Sep!M9+Okt!M9+Nov!M9+Des!M9,(Jan!M9+Feb!M9+Mar!M9+Apr!M9+Mei!M9+Jun!M9+Jul!M9+Agu!M9+Sep!M9+Okt!M9+Nov!M9+Des!M9)
/
COUNTA(Jan!G9,Feb!G9,Mar!G9,Apr!G9,Mei!G9,Jun!G9,Jul!G9,Agu!G9,Sep!G9,Okt!G9,Nov!G9,Des!G9)*F9),0)</f>
        <v>183225</v>
      </c>
      <c r="O9" s="67">
        <f>IFERROR(IF(E9&lt;&gt;"",Jan!N9+Feb!N9+Mar!N9+Apr!N9+Mei!N9+Jun!N9+Jul!N9+Agu!N9+Sep!N9+Okt!N9+Nov!N9+Des!N9,(Jan!N9+Feb!N9+Mar!N9+Apr!N9+Mei!N9+Jun!N9+Jul!N9+Agu!N9+Sep!N9+Okt!N9+Nov!N9+Des!N9)
/
COUNTA(Jan!G9,Feb!G9,Mar!G9,Apr!G9,Mei!G9,Jun!G9,Jul!G9,Agu!G9,Sep!G9,Okt!G9,Nov!G9,Des!G9)*F9),0)</f>
        <v>2443000</v>
      </c>
      <c r="P9" s="67">
        <f>IFERROR(IF(E9&lt;&gt;"",Jan!O9+Feb!O9+Mar!O9+Apr!O9+Mei!O9+Jun!O9+Jul!O9+Agu!O9+Sep!O9+Okt!O9+Nov!O9+Des!O9,(Jan!O9+Feb!O9+Mar!O9+Apr!O9+Mei!O9+Jun!O9+Jul!O9+Agu!O9+Sep!O9+Okt!O9+Nov!O9+Des!O9)
/
COUNTA(Jan!G9,Feb!G9,Mar!G9,Apr!G9,Mei!G9,Jun!G9,Jul!G9,Agu!G9,Sep!G9,Okt!G9,Nov!G9,Des!G9)*F9),0)</f>
        <v>2259775</v>
      </c>
      <c r="Q9" s="67">
        <f>IFERROR(IF(E9&lt;&gt;"",Jan!P9+Feb!P9+Mar!P9+Apr!P9+Mei!P9+Jun!P9+Jul!P9+Agu!P9+Sep!P9+Okt!P9+Nov!P9+Des!P9,(Jan!P9+Feb!P9+Mar!P9+Apr!P9+Mei!P9+Jun!P9+Jul!P9+Agu!P9+Sep!P9+Okt!P9+Nov!P9+Des!P9)
/
COUNTA(Jan!G9,Feb!G9,Mar!G9,Apr!G9,Mei!G9,Jun!G9,Jul!G9,Agu!G9,Sep!G9,Okt!G9,Nov!G9,Des!G9)*F9),0)</f>
        <v>1221500</v>
      </c>
      <c r="R9" s="1">
        <f t="shared" si="0"/>
        <v>63847805</v>
      </c>
      <c r="S9" s="67">
        <f t="shared" si="3"/>
        <v>3192390.25</v>
      </c>
      <c r="T9" s="67">
        <f>IFERROR(IF(E9&lt;&gt;"",Jan!R9+Feb!R9+Mar!R9+Apr!R9+Mei!R9+Jun!R9+Jul!R9+Agu!R9+Sep!R9+Okt!R9+Nov!R9+Des!R9,(Jan!R9+Feb!R9+Mar!R9+Apr!R9+Mei!R9+Jun!R9+Jul!R9+Agu!R9+Sep!R9+Okt!R9+Nov!R9+Des!R9)
/
COUNTA(Jan!G9,Feb!G9,Mar!G9,Apr!G9,Mei!G9,Jun!G9,Jul!G9,Agu!G9,Sep!G9,Okt!G9,Nov!G9,Des!G9)*F9),0)</f>
        <v>610750</v>
      </c>
      <c r="U9" s="67">
        <f>IFERROR(IF(E9&lt;&gt;"",Jan!S9+Feb!S9+Mar!S9+Apr!S9+Mei!S9+Jun!S9+Jul!S9+Agu!S9+Sep!S9+Okt!S9+Nov!S9+Des!S9,(Jan!S9+Feb!S9+Mar!S9+Apr!S9+Mei!S9+Jun!S9+Jul!S9+Agu!S9+Sep!S9+Okt!S9+Nov!S9+Des!S9)
/
COUNTA(Jan!G9,Feb!G9,Mar!G9,Apr!G9,Mei!G9,Jun!G9,Jul!G9,Agu!G9,Sep!G9,Okt!G9,Nov!G9,Des!G9)*F9),0)</f>
        <v>1221500</v>
      </c>
      <c r="V9" s="1">
        <f t="shared" si="4"/>
        <v>58823164.75</v>
      </c>
      <c r="W9" s="1"/>
      <c r="X9" s="67">
        <f t="shared" si="5"/>
        <v>58823164.75</v>
      </c>
      <c r="Y9" s="37">
        <f t="shared" si="1"/>
        <v>67500000</v>
      </c>
      <c r="Z9" s="68">
        <f t="shared" si="6"/>
        <v>0</v>
      </c>
      <c r="AA9" s="36">
        <f>MIN(Z9,Referensi!$M$2)*$AA$5</f>
        <v>0</v>
      </c>
      <c r="AB9" s="36">
        <f>MIN(Referensi!$M$3,MAX(Z9-Referensi!$L$2,0))*$AB$5</f>
        <v>0</v>
      </c>
      <c r="AC9" s="36">
        <f>MIN(Referensi!$M$4,MAX(Z9-Referensi!$L$3,0))*$AC$5</f>
        <v>0</v>
      </c>
      <c r="AD9" s="36">
        <f>MIN(Referensi!$M$5,MAX(Z9-Referensi!$L$4,0))*$AD$5</f>
        <v>0</v>
      </c>
      <c r="AE9" s="36">
        <f>MIN(Referensi!$M$6,MAX(Z9-Referensi!$L$5,0))*$AE$5</f>
        <v>0</v>
      </c>
      <c r="AF9" s="68">
        <f>IF(Master!G9="",SUM(AA9:AE9)*120%,SUM(AA9:AE9))</f>
        <v>0</v>
      </c>
      <c r="AG9" s="68">
        <f>IF(F9&lt;&gt;"",AF9/F9*COUNTA(Jan!G9,Feb!G9,Mar!G9,Apr!G9,Mei!G9,Jun!G9,Jul!G9,Agu!G9,Sep!G9,Okt!G9,Nov!G9,Des!G9),0)</f>
        <v>0</v>
      </c>
      <c r="AH9" s="68">
        <f>IF(E9&lt;&gt;"",
IF(TEXT(E9,"mmm")=TEXT(DATE(PeriodeTahun,1,1),"mmm"),0, Jan!W9)+
IF(TEXT(E9,"mmm")=TEXT(DATE(PeriodeTahun,2,1),"mmm"),0, Feb!W9)+
IF(TEXT(E9,"mmm")=TEXT(DATE(PeriodeTahun,3,1),"mmm"),0, Mar!W9)+
IF(TEXT(E9,"mmm")=TEXT(DATE(PeriodeTahun,4,1),"mmm"),0, Apr!W9)+
IF(TEXT(E9,"mmm")=TEXT(DATE(PeriodeTahun,5,1),"mmm"),0, Mei!W9)+
IF(TEXT(E9,"mmm")=TEXT(DATE(PeriodeTahun,6,1),"mmm"),0, Jun!W9)+
IF(TEXT(E9,"mmm")=TEXT(DATE(PeriodeTahun,7,1),"mmm"),0, Jul!W9)+
IF(TEXT(E9,"mmm")=TEXT(DATE(PeriodeTahun,8,1),"mmm"),0, Agu!W9)+
IF(TEXT(E9,"mmm")=TEXT(DATE(PeriodeTahun,9,1),"mmm"),0, Sep!W9)+
IF(TEXT(E9,"mmm")=TEXT(DATE(PeriodeTahun,10,1),"mmm"),0, Okt!W9)+
IF(TEXT(E9,"mmm")=TEXT(DATE(PeriodeTahun,11,1),"mmm"),0, Nov!W9),
Jan!W9+Feb!W9+Mar!W9+Apr!W9+Mei!W9+Jun!W9+Jul!W9+Agu!W9+Sep!W9+Okt!W9+Nov!W9)</f>
        <v>547266</v>
      </c>
      <c r="AI9" s="68"/>
      <c r="AJ9" s="68">
        <f t="shared" si="7"/>
        <v>-547266</v>
      </c>
    </row>
    <row r="10" spans="1:36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IF(Master!C10&lt;&gt;"",Master!C10,"")</f>
        <v>K/3</v>
      </c>
      <c r="D10" s="80">
        <f>IF(Master!E10&lt;&gt;"",IF(YEAR(Master!E10)&lt;$B$2,DATE($B$2,1,1),Master!E10),"")</f>
        <v>45292</v>
      </c>
      <c r="E10" s="80" t="str">
        <f>IF(Master!F10&lt;&gt;"",Master!F10,"")</f>
        <v/>
      </c>
      <c r="F10" s="87">
        <f t="shared" si="2"/>
        <v>12</v>
      </c>
      <c r="G10" s="71">
        <f>IF(Master!G10&lt;&gt;"",Master!G10,"")</f>
        <v>1234567892</v>
      </c>
      <c r="H10" s="67">
        <f>IFERROR(IF(E10&lt;&gt;"",Jan!G10+Feb!G10+Mar!G10+Apr!G10+Mei!G10+Jun!G10+Jul!G10+Agu!G10+Sep!G10+Okt!G10+Nov!G10+Des!G10,(Jan!G10+Feb!G10+Mar!G10+Apr!G10+Mei!G10+Jun!G10+Jul!G10+Agu!G10+Sep!G10+Okt!G10+Nov!G10+Des!G10)
/
COUNTA(Jan!G10,Feb!G10,Mar!G10,Apr!G10,Mei!G10,Jun!G10,Jul!G10,Agu!G10,Sep!G10,Okt!G10,Nov!G10,Des!G10)
*F10),0)</f>
        <v>0</v>
      </c>
      <c r="I10" s="1">
        <f>Jan!H10+Feb!H10+Mar!H10+Apr!H10+Mei!H10+Jun!H10+Jul!H10+Agu!H10+Sep!H10+Okt!H10+Nov!H10+Des!H10</f>
        <v>0</v>
      </c>
      <c r="J10" s="1">
        <f>Jan!I10+Feb!I10+Mar!I10+Apr!I10+Mei!I10+Jun!I10+Jul!I10+Agu!I10+Sep!I10+Okt!I10+Nov!I10+Des!I10</f>
        <v>0</v>
      </c>
      <c r="K10" s="1">
        <f>Jan!J10+Feb!J10+Mar!J10+Apr!J10+Mei!J10+Jun!J10+Jul!J10+Agu!J10+Sep!J10+Okt!J10+Nov!J10+Des!J10</f>
        <v>0</v>
      </c>
      <c r="L10" s="1">
        <f>Jan!K10+Feb!K10+Mar!K10+Apr!K10+Mei!K10+Jun!K10+Jul!K10+Agu!K10+Sep!K10+Okt!K10+Nov!K10+Des!K10</f>
        <v>0</v>
      </c>
      <c r="M10" s="67">
        <f>IFERROR(IF(E10&lt;&gt;"",Jan!L10+Feb!L10+Mar!L10+Apr!L10+Mei!L10+Jun!L10+Jul!L10+Agu!L10+Sep!L10+Okt!L10+Nov!L10+Des!L10,(Jan!L10+Feb!L10+Mar!L10+Apr!L10+Mei!L10+Jun!L10+Jul!L10+Agu!L10+Sep!L10+Okt!L10+Nov!L10+Des!L10)
/
COUNTA(Jan!G10,Feb!G10,Mar!G10,Apr!G10,Mei!G10,Jun!G10,Jul!G10,Agu!G10,Sep!G10,Okt!G10,Nov!G10,Des!G10)*F10),0)</f>
        <v>0</v>
      </c>
      <c r="N10" s="67">
        <f>IFERROR(IF(E10&lt;&gt;"",Jan!M10+Feb!M10+Mar!M10+Apr!M10+Mei!M10+Jun!M10+Jul!M10+Agu!M10+Sep!M10+Okt!M10+Nov!M10+Des!M10,(Jan!M10+Feb!M10+Mar!M10+Apr!M10+Mei!M10+Jun!M10+Jul!M10+Agu!M10+Sep!M10+Okt!M10+Nov!M10+Des!M10)
/
COUNTA(Jan!G10,Feb!G10,Mar!G10,Apr!G10,Mei!G10,Jun!G10,Jul!G10,Agu!G10,Sep!G10,Okt!G10,Nov!G10,Des!G10)*F10),0)</f>
        <v>0</v>
      </c>
      <c r="O10" s="67">
        <f>IFERROR(IF(E10&lt;&gt;"",Jan!N10+Feb!N10+Mar!N10+Apr!N10+Mei!N10+Jun!N10+Jul!N10+Agu!N10+Sep!N10+Okt!N10+Nov!N10+Des!N10,(Jan!N10+Feb!N10+Mar!N10+Apr!N10+Mei!N10+Jun!N10+Jul!N10+Agu!N10+Sep!N10+Okt!N10+Nov!N10+Des!N10)
/
COUNTA(Jan!G10,Feb!G10,Mar!G10,Apr!G10,Mei!G10,Jun!G10,Jul!G10,Agu!G10,Sep!G10,Okt!G10,Nov!G10,Des!G10)*F10),0)</f>
        <v>0</v>
      </c>
      <c r="P10" s="67">
        <f>IFERROR(IF(E10&lt;&gt;"",Jan!O10+Feb!O10+Mar!O10+Apr!O10+Mei!O10+Jun!O10+Jul!O10+Agu!O10+Sep!O10+Okt!O10+Nov!O10+Des!O10,(Jan!O10+Feb!O10+Mar!O10+Apr!O10+Mei!O10+Jun!O10+Jul!O10+Agu!O10+Sep!O10+Okt!O10+Nov!O10+Des!O10)
/
COUNTA(Jan!G10,Feb!G10,Mar!G10,Apr!G10,Mei!G10,Jun!G10,Jul!G10,Agu!G10,Sep!G10,Okt!G10,Nov!G10,Des!G10)*F10),0)</f>
        <v>0</v>
      </c>
      <c r="Q10" s="67">
        <f>IFERROR(IF(E10&lt;&gt;"",Jan!P10+Feb!P10+Mar!P10+Apr!P10+Mei!P10+Jun!P10+Jul!P10+Agu!P10+Sep!P10+Okt!P10+Nov!P10+Des!P10,(Jan!P10+Feb!P10+Mar!P10+Apr!P10+Mei!P10+Jun!P10+Jul!P10+Agu!P10+Sep!P10+Okt!P10+Nov!P10+Des!P10)
/
COUNTA(Jan!G10,Feb!G10,Mar!G10,Apr!G10,Mei!G10,Jun!G10,Jul!G10,Agu!G10,Sep!G10,Okt!G10,Nov!G10,Des!G10)*F10),0)</f>
        <v>0</v>
      </c>
      <c r="R10" s="1">
        <f t="shared" si="0"/>
        <v>0</v>
      </c>
      <c r="S10" s="67">
        <f t="shared" si="3"/>
        <v>0</v>
      </c>
      <c r="T10" s="67">
        <f>IFERROR(IF(E10&lt;&gt;"",Jan!R10+Feb!R10+Mar!R10+Apr!R10+Mei!R10+Jun!R10+Jul!R10+Agu!R10+Sep!R10+Okt!R10+Nov!R10+Des!R10,(Jan!R10+Feb!R10+Mar!R10+Apr!R10+Mei!R10+Jun!R10+Jul!R10+Agu!R10+Sep!R10+Okt!R10+Nov!R10+Des!R10)
/
COUNTA(Jan!G10,Feb!G10,Mar!G10,Apr!G10,Mei!G10,Jun!G10,Jul!G10,Agu!G10,Sep!G10,Okt!G10,Nov!G10,Des!G10)*F10),0)</f>
        <v>0</v>
      </c>
      <c r="U10" s="67">
        <f>IFERROR(IF(E10&lt;&gt;"",Jan!S10+Feb!S10+Mar!S10+Apr!S10+Mei!S10+Jun!S10+Jul!S10+Agu!S10+Sep!S10+Okt!S10+Nov!S10+Des!S10,(Jan!S10+Feb!S10+Mar!S10+Apr!S10+Mei!S10+Jun!S10+Jul!S10+Agu!S10+Sep!S10+Okt!S10+Nov!S10+Des!S10)
/
COUNTA(Jan!G10,Feb!G10,Mar!G10,Apr!G10,Mei!G10,Jun!G10,Jul!G10,Agu!G10,Sep!G10,Okt!G10,Nov!G10,Des!G10)*F10),0)</f>
        <v>0</v>
      </c>
      <c r="V10" s="1">
        <f t="shared" si="4"/>
        <v>0</v>
      </c>
      <c r="W10" s="1"/>
      <c r="X10" s="67">
        <f t="shared" si="5"/>
        <v>0</v>
      </c>
      <c r="Y10" s="37">
        <f t="shared" si="1"/>
        <v>72000000</v>
      </c>
      <c r="Z10" s="68">
        <f t="shared" si="6"/>
        <v>0</v>
      </c>
      <c r="AA10" s="36">
        <f>MIN(Z10,Referensi!$M$2)*$AA$5</f>
        <v>0</v>
      </c>
      <c r="AB10" s="36">
        <f>MIN(Referensi!$M$3,MAX(Z10-Referensi!$L$2,0))*$AB$5</f>
        <v>0</v>
      </c>
      <c r="AC10" s="36">
        <f>MIN(Referensi!$M$4,MAX(Z10-Referensi!$L$3,0))*$AC$5</f>
        <v>0</v>
      </c>
      <c r="AD10" s="36">
        <f>MIN(Referensi!$M$5,MAX(Z10-Referensi!$L$4,0))*$AD$5</f>
        <v>0</v>
      </c>
      <c r="AE10" s="36">
        <f>MIN(Referensi!$M$6,MAX(Z10-Referensi!$L$5,0))*$AE$5</f>
        <v>0</v>
      </c>
      <c r="AF10" s="68">
        <f>IF(Master!G10="",SUM(AA10:AE10)*120%,SUM(AA10:AE10))</f>
        <v>0</v>
      </c>
      <c r="AG10" s="68">
        <f>IF(F10&lt;&gt;"",AF10/F10*COUNTA(Jan!G10,Feb!G10,Mar!G10,Apr!G10,Mei!G10,Jun!G10,Jul!G10,Agu!G10,Sep!G10,Okt!G10,Nov!G10,Des!G10),0)</f>
        <v>0</v>
      </c>
      <c r="AH10" s="68">
        <f>IF(E10&lt;&gt;"",
IF(TEXT(E10,"mmm")=TEXT(DATE(PeriodeTahun,1,1),"mmm"),0, Jan!W10)+
IF(TEXT(E10,"mmm")=TEXT(DATE(PeriodeTahun,2,1),"mmm"),0, Feb!W10)+
IF(TEXT(E10,"mmm")=TEXT(DATE(PeriodeTahun,3,1),"mmm"),0, Mar!W10)+
IF(TEXT(E10,"mmm")=TEXT(DATE(PeriodeTahun,4,1),"mmm"),0, Apr!W10)+
IF(TEXT(E10,"mmm")=TEXT(DATE(PeriodeTahun,5,1),"mmm"),0, Mei!W10)+
IF(TEXT(E10,"mmm")=TEXT(DATE(PeriodeTahun,6,1),"mmm"),0, Jun!W10)+
IF(TEXT(E10,"mmm")=TEXT(DATE(PeriodeTahun,7,1),"mmm"),0, Jul!W10)+
IF(TEXT(E10,"mmm")=TEXT(DATE(PeriodeTahun,8,1),"mmm"),0, Agu!W10)+
IF(TEXT(E10,"mmm")=TEXT(DATE(PeriodeTahun,9,1),"mmm"),0, Sep!W10)+
IF(TEXT(E10,"mmm")=TEXT(DATE(PeriodeTahun,10,1),"mmm"),0, Okt!W10)+
IF(TEXT(E10,"mmm")=TEXT(DATE(PeriodeTahun,11,1),"mmm"),0, Nov!W10),
Jan!W10+Feb!W10+Mar!W10+Apr!W10+Mei!W10+Jun!W10+Jul!W10+Agu!W10+Sep!W10+Okt!W10+Nov!W10)</f>
        <v>0</v>
      </c>
      <c r="AI10" s="68"/>
      <c r="AJ10" s="68">
        <f t="shared" si="7"/>
        <v>0</v>
      </c>
    </row>
    <row r="11" spans="1:36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IF(Master!C11&lt;&gt;"",Master!C11,"")</f>
        <v>TK/0</v>
      </c>
      <c r="D11" s="80">
        <f>IF(Master!E11&lt;&gt;"",IF(YEAR(Master!E11)&lt;$B$2,DATE($B$2,1,1),Master!E11),"")</f>
        <v>45292</v>
      </c>
      <c r="E11" s="80" t="str">
        <f>IF(Master!F11&lt;&gt;"",Master!F11,"")</f>
        <v/>
      </c>
      <c r="F11" s="87">
        <f t="shared" si="2"/>
        <v>12</v>
      </c>
      <c r="G11" s="71">
        <f>IF(Master!G11&lt;&gt;"",Master!G11,"")</f>
        <v>1234567896</v>
      </c>
      <c r="H11" s="67">
        <f>IFERROR(IF(E11&lt;&gt;"",Jan!G11+Feb!G11+Mar!G11+Apr!G11+Mei!G11+Jun!G11+Jul!G11+Agu!G11+Sep!G11+Okt!G11+Nov!G11+Des!G11,(Jan!G11+Feb!G11+Mar!G11+Apr!G11+Mei!G11+Jun!G11+Jul!G11+Agu!G11+Sep!G11+Okt!G11+Nov!G11+Des!G11)
/
COUNTA(Jan!G11,Feb!G11,Mar!G11,Apr!G11,Mei!G11,Jun!G11,Jul!G11,Agu!G11,Sep!G11,Okt!G11,Nov!G11,Des!G11)
*F11),0)</f>
        <v>0</v>
      </c>
      <c r="I11" s="1">
        <f>Jan!H11+Feb!H11+Mar!H11+Apr!H11+Mei!H11+Jun!H11+Jul!H11+Agu!H11+Sep!H11+Okt!H11+Nov!H11+Des!H11</f>
        <v>0</v>
      </c>
      <c r="J11" s="1">
        <f>Jan!I11+Feb!I11+Mar!I11+Apr!I11+Mei!I11+Jun!I11+Jul!I11+Agu!I11+Sep!I11+Okt!I11+Nov!I11+Des!I11</f>
        <v>0</v>
      </c>
      <c r="K11" s="1">
        <f>Jan!J11+Feb!J11+Mar!J11+Apr!J11+Mei!J11+Jun!J11+Jul!J11+Agu!J11+Sep!J11+Okt!J11+Nov!J11+Des!J11</f>
        <v>0</v>
      </c>
      <c r="L11" s="1">
        <f>Jan!K11+Feb!K11+Mar!K11+Apr!K11+Mei!K11+Jun!K11+Jul!K11+Agu!K11+Sep!K11+Okt!K11+Nov!K11+Des!K11</f>
        <v>0</v>
      </c>
      <c r="M11" s="67">
        <f>IFERROR(IF(E11&lt;&gt;"",Jan!L11+Feb!L11+Mar!L11+Apr!L11+Mei!L11+Jun!L11+Jul!L11+Agu!L11+Sep!L11+Okt!L11+Nov!L11+Des!L11,(Jan!L11+Feb!L11+Mar!L11+Apr!L11+Mei!L11+Jun!L11+Jul!L11+Agu!L11+Sep!L11+Okt!L11+Nov!L11+Des!L11)
/
COUNTA(Jan!G11,Feb!G11,Mar!G11,Apr!G11,Mei!G11,Jun!G11,Jul!G11,Agu!G11,Sep!G11,Okt!G11,Nov!G11,Des!G11)*F11),0)</f>
        <v>0</v>
      </c>
      <c r="N11" s="67">
        <f>IFERROR(IF(E11&lt;&gt;"",Jan!M11+Feb!M11+Mar!M11+Apr!M11+Mei!M11+Jun!M11+Jul!M11+Agu!M11+Sep!M11+Okt!M11+Nov!M11+Des!M11,(Jan!M11+Feb!M11+Mar!M11+Apr!M11+Mei!M11+Jun!M11+Jul!M11+Agu!M11+Sep!M11+Okt!M11+Nov!M11+Des!M11)
/
COUNTA(Jan!G11,Feb!G11,Mar!G11,Apr!G11,Mei!G11,Jun!G11,Jul!G11,Agu!G11,Sep!G11,Okt!G11,Nov!G11,Des!G11)*F11),0)</f>
        <v>0</v>
      </c>
      <c r="O11" s="67">
        <f>IFERROR(IF(E11&lt;&gt;"",Jan!N11+Feb!N11+Mar!N11+Apr!N11+Mei!N11+Jun!N11+Jul!N11+Agu!N11+Sep!N11+Okt!N11+Nov!N11+Des!N11,(Jan!N11+Feb!N11+Mar!N11+Apr!N11+Mei!N11+Jun!N11+Jul!N11+Agu!N11+Sep!N11+Okt!N11+Nov!N11+Des!N11)
/
COUNTA(Jan!G11,Feb!G11,Mar!G11,Apr!G11,Mei!G11,Jun!G11,Jul!G11,Agu!G11,Sep!G11,Okt!G11,Nov!G11,Des!G11)*F11),0)</f>
        <v>0</v>
      </c>
      <c r="P11" s="67">
        <f>IFERROR(IF(E11&lt;&gt;"",Jan!O11+Feb!O11+Mar!O11+Apr!O11+Mei!O11+Jun!O11+Jul!O11+Agu!O11+Sep!O11+Okt!O11+Nov!O11+Des!O11,(Jan!O11+Feb!O11+Mar!O11+Apr!O11+Mei!O11+Jun!O11+Jul!O11+Agu!O11+Sep!O11+Okt!O11+Nov!O11+Des!O11)
/
COUNTA(Jan!G11,Feb!G11,Mar!G11,Apr!G11,Mei!G11,Jun!G11,Jul!G11,Agu!G11,Sep!G11,Okt!G11,Nov!G11,Des!G11)*F11),0)</f>
        <v>0</v>
      </c>
      <c r="Q11" s="67">
        <f>IFERROR(IF(E11&lt;&gt;"",Jan!P11+Feb!P11+Mar!P11+Apr!P11+Mei!P11+Jun!P11+Jul!P11+Agu!P11+Sep!P11+Okt!P11+Nov!P11+Des!P11,(Jan!P11+Feb!P11+Mar!P11+Apr!P11+Mei!P11+Jun!P11+Jul!P11+Agu!P11+Sep!P11+Okt!P11+Nov!P11+Des!P11)
/
COUNTA(Jan!G11,Feb!G11,Mar!G11,Apr!G11,Mei!G11,Jun!G11,Jul!G11,Agu!G11,Sep!G11,Okt!G11,Nov!G11,Des!G11)*F11),0)</f>
        <v>0</v>
      </c>
      <c r="R11" s="1">
        <f t="shared" si="0"/>
        <v>0</v>
      </c>
      <c r="S11" s="67">
        <f t="shared" si="3"/>
        <v>0</v>
      </c>
      <c r="T11" s="67">
        <f>IFERROR(IF(E11&lt;&gt;"",Jan!R11+Feb!R11+Mar!R11+Apr!R11+Mei!R11+Jun!R11+Jul!R11+Agu!R11+Sep!R11+Okt!R11+Nov!R11+Des!R11,(Jan!R11+Feb!R11+Mar!R11+Apr!R11+Mei!R11+Jun!R11+Jul!R11+Agu!R11+Sep!R11+Okt!R11+Nov!R11+Des!R11)
/
COUNTA(Jan!G11,Feb!G11,Mar!G11,Apr!G11,Mei!G11,Jun!G11,Jul!G11,Agu!G11,Sep!G11,Okt!G11,Nov!G11,Des!G11)*F11),0)</f>
        <v>0</v>
      </c>
      <c r="U11" s="67">
        <f>IFERROR(IF(E11&lt;&gt;"",Jan!S11+Feb!S11+Mar!S11+Apr!S11+Mei!S11+Jun!S11+Jul!S11+Agu!S11+Sep!S11+Okt!S11+Nov!S11+Des!S11,(Jan!S11+Feb!S11+Mar!S11+Apr!S11+Mei!S11+Jun!S11+Jul!S11+Agu!S11+Sep!S11+Okt!S11+Nov!S11+Des!S11)
/
COUNTA(Jan!G11,Feb!G11,Mar!G11,Apr!G11,Mei!G11,Jun!G11,Jul!G11,Agu!G11,Sep!G11,Okt!G11,Nov!G11,Des!G11)*F11),0)</f>
        <v>0</v>
      </c>
      <c r="V11" s="1">
        <f t="shared" si="4"/>
        <v>0</v>
      </c>
      <c r="W11" s="1"/>
      <c r="X11" s="67">
        <f t="shared" si="5"/>
        <v>0</v>
      </c>
      <c r="Y11" s="37">
        <f t="shared" si="1"/>
        <v>54000000</v>
      </c>
      <c r="Z11" s="68">
        <f t="shared" si="6"/>
        <v>0</v>
      </c>
      <c r="AA11" s="36">
        <f>MIN(Z11,Referensi!$M$2)*$AA$5</f>
        <v>0</v>
      </c>
      <c r="AB11" s="36">
        <f>MIN(Referensi!$M$3,MAX(Z11-Referensi!$L$2,0))*$AB$5</f>
        <v>0</v>
      </c>
      <c r="AC11" s="36">
        <f>MIN(Referensi!$M$4,MAX(Z11-Referensi!$L$3,0))*$AC$5</f>
        <v>0</v>
      </c>
      <c r="AD11" s="36">
        <f>MIN(Referensi!$M$5,MAX(Z11-Referensi!$L$4,0))*$AD$5</f>
        <v>0</v>
      </c>
      <c r="AE11" s="36">
        <f>MIN(Referensi!$M$6,MAX(Z11-Referensi!$L$5,0))*$AE$5</f>
        <v>0</v>
      </c>
      <c r="AF11" s="68">
        <f>IF(Master!G11="",SUM(AA11:AE11)*120%,SUM(AA11:AE11))</f>
        <v>0</v>
      </c>
      <c r="AG11" s="68">
        <f>IF(F11&lt;&gt;"",AF11/F11*COUNTA(Jan!G11,Feb!G11,Mar!G11,Apr!G11,Mei!G11,Jun!G11,Jul!G11,Agu!G11,Sep!G11,Okt!G11,Nov!G11,Des!G11),0)</f>
        <v>0</v>
      </c>
      <c r="AH11" s="68">
        <f>IF(E11&lt;&gt;"",
IF(TEXT(E11,"mmm")=TEXT(DATE(PeriodeTahun,1,1),"mmm"),0, Jan!W11)+
IF(TEXT(E11,"mmm")=TEXT(DATE(PeriodeTahun,2,1),"mmm"),0, Feb!W11)+
IF(TEXT(E11,"mmm")=TEXT(DATE(PeriodeTahun,3,1),"mmm"),0, Mar!W11)+
IF(TEXT(E11,"mmm")=TEXT(DATE(PeriodeTahun,4,1),"mmm"),0, Apr!W11)+
IF(TEXT(E11,"mmm")=TEXT(DATE(PeriodeTahun,5,1),"mmm"),0, Mei!W11)+
IF(TEXT(E11,"mmm")=TEXT(DATE(PeriodeTahun,6,1),"mmm"),0, Jun!W11)+
IF(TEXT(E11,"mmm")=TEXT(DATE(PeriodeTahun,7,1),"mmm"),0, Jul!W11)+
IF(TEXT(E11,"mmm")=TEXT(DATE(PeriodeTahun,8,1),"mmm"),0, Agu!W11)+
IF(TEXT(E11,"mmm")=TEXT(DATE(PeriodeTahun,9,1),"mmm"),0, Sep!W11)+
IF(TEXT(E11,"mmm")=TEXT(DATE(PeriodeTahun,10,1),"mmm"),0, Okt!W11)+
IF(TEXT(E11,"mmm")=TEXT(DATE(PeriodeTahun,11,1),"mmm"),0, Nov!W11),
Jan!W11+Feb!W11+Mar!W11+Apr!W11+Mei!W11+Jun!W11+Jul!W11+Agu!W11+Sep!W11+Okt!W11+Nov!W11)</f>
        <v>0</v>
      </c>
      <c r="AI11" s="68"/>
      <c r="AJ11" s="68">
        <f t="shared" si="7"/>
        <v>0</v>
      </c>
    </row>
    <row r="12" spans="1:36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IF(Master!C12&lt;&gt;"",Master!C12,"")</f>
        <v/>
      </c>
      <c r="D12" s="80" t="str">
        <f>IF(Master!E12&lt;&gt;"",IF(YEAR(Master!E12)&lt;$B$2,DATE($B$2,1,1),Master!E12),"")</f>
        <v/>
      </c>
      <c r="E12" s="80" t="str">
        <f>IF(Master!F12&lt;&gt;"",Master!F12,"")</f>
        <v/>
      </c>
      <c r="F12" s="87" t="str">
        <f t="shared" si="2"/>
        <v/>
      </c>
      <c r="G12" s="71" t="str">
        <f>IF(Master!G12&lt;&gt;"",Master!G12,"")</f>
        <v/>
      </c>
      <c r="H12" s="67">
        <f>IFERROR(IF(E12&lt;&gt;"",Jan!G12+Feb!G12+Mar!G12+Apr!G12+Mei!G12+Jun!G12+Jul!G12+Agu!G12+Sep!G12+Okt!G12+Nov!G12+Des!G12,(Jan!G12+Feb!G12+Mar!G12+Apr!G12+Mei!G12+Jun!G12+Jul!G12+Agu!G12+Sep!G12+Okt!G12+Nov!G12+Des!G12)
/
COUNTA(Jan!G12,Feb!G12,Mar!G12,Apr!G12,Mei!G12,Jun!G12,Jul!G12,Agu!G12,Sep!G12,Okt!G12,Nov!G12,Des!G12)
*F12),0)</f>
        <v>0</v>
      </c>
      <c r="I12" s="1">
        <f>Jan!H12+Feb!H12+Mar!H12+Apr!H12+Mei!H12+Jun!H12+Jul!H12+Agu!H12+Sep!H12+Okt!H12+Nov!H12+Des!H12</f>
        <v>0</v>
      </c>
      <c r="J12" s="1">
        <f>Jan!I12+Feb!I12+Mar!I12+Apr!I12+Mei!I12+Jun!I12+Jul!I12+Agu!I12+Sep!I12+Okt!I12+Nov!I12+Des!I12</f>
        <v>0</v>
      </c>
      <c r="K12" s="1">
        <f>Jan!J12+Feb!J12+Mar!J12+Apr!J12+Mei!J12+Jun!J12+Jul!J12+Agu!J12+Sep!J12+Okt!J12+Nov!J12+Des!J12</f>
        <v>0</v>
      </c>
      <c r="L12" s="1">
        <f>Jan!K12+Feb!K12+Mar!K12+Apr!K12+Mei!K12+Jun!K12+Jul!K12+Agu!K12+Sep!K12+Okt!K12+Nov!K12+Des!K12</f>
        <v>0</v>
      </c>
      <c r="M12" s="67">
        <f>IFERROR(IF(E12&lt;&gt;"",Jan!L12+Feb!L12+Mar!L12+Apr!L12+Mei!L12+Jun!L12+Jul!L12+Agu!L12+Sep!L12+Okt!L12+Nov!L12+Des!L12,(Jan!L12+Feb!L12+Mar!L12+Apr!L12+Mei!L12+Jun!L12+Jul!L12+Agu!L12+Sep!L12+Okt!L12+Nov!L12+Des!L12)
/
COUNTA(Jan!G12,Feb!G12,Mar!G12,Apr!G12,Mei!G12,Jun!G12,Jul!G12,Agu!G12,Sep!G12,Okt!G12,Nov!G12,Des!G12)*F12),0)</f>
        <v>0</v>
      </c>
      <c r="N12" s="67">
        <f>IFERROR(IF(E12&lt;&gt;"",Jan!M12+Feb!M12+Mar!M12+Apr!M12+Mei!M12+Jun!M12+Jul!M12+Agu!M12+Sep!M12+Okt!M12+Nov!M12+Des!M12,(Jan!M12+Feb!M12+Mar!M12+Apr!M12+Mei!M12+Jun!M12+Jul!M12+Agu!M12+Sep!M12+Okt!M12+Nov!M12+Des!M12)
/
COUNTA(Jan!G12,Feb!G12,Mar!G12,Apr!G12,Mei!G12,Jun!G12,Jul!G12,Agu!G12,Sep!G12,Okt!G12,Nov!G12,Des!G12)*F12),0)</f>
        <v>0</v>
      </c>
      <c r="O12" s="67">
        <f>IFERROR(IF(E12&lt;&gt;"",Jan!N12+Feb!N12+Mar!N12+Apr!N12+Mei!N12+Jun!N12+Jul!N12+Agu!N12+Sep!N12+Okt!N12+Nov!N12+Des!N12,(Jan!N12+Feb!N12+Mar!N12+Apr!N12+Mei!N12+Jun!N12+Jul!N12+Agu!N12+Sep!N12+Okt!N12+Nov!N12+Des!N12)
/
COUNTA(Jan!G12,Feb!G12,Mar!G12,Apr!G12,Mei!G12,Jun!G12,Jul!G12,Agu!G12,Sep!G12,Okt!G12,Nov!G12,Des!G12)*F12),0)</f>
        <v>0</v>
      </c>
      <c r="P12" s="67">
        <f>IFERROR(IF(E12&lt;&gt;"",Jan!O12+Feb!O12+Mar!O12+Apr!O12+Mei!O12+Jun!O12+Jul!O12+Agu!O12+Sep!O12+Okt!O12+Nov!O12+Des!O12,(Jan!O12+Feb!O12+Mar!O12+Apr!O12+Mei!O12+Jun!O12+Jul!O12+Agu!O12+Sep!O12+Okt!O12+Nov!O12+Des!O12)
/
COUNTA(Jan!G12,Feb!G12,Mar!G12,Apr!G12,Mei!G12,Jun!G12,Jul!G12,Agu!G12,Sep!G12,Okt!G12,Nov!G12,Des!G12)*F12),0)</f>
        <v>0</v>
      </c>
      <c r="Q12" s="67">
        <f>IFERROR(IF(E12&lt;&gt;"",Jan!P12+Feb!P12+Mar!P12+Apr!P12+Mei!P12+Jun!P12+Jul!P12+Agu!P12+Sep!P12+Okt!P12+Nov!P12+Des!P12,(Jan!P12+Feb!P12+Mar!P12+Apr!P12+Mei!P12+Jun!P12+Jul!P12+Agu!P12+Sep!P12+Okt!P12+Nov!P12+Des!P12)
/
COUNTA(Jan!G12,Feb!G12,Mar!G12,Apr!G12,Mei!G12,Jun!G12,Jul!G12,Agu!G12,Sep!G12,Okt!G12,Nov!G12,Des!G12)*F12),0)</f>
        <v>0</v>
      </c>
      <c r="R12" s="1">
        <f t="shared" si="0"/>
        <v>0</v>
      </c>
      <c r="S12" s="67">
        <f t="shared" si="3"/>
        <v>0</v>
      </c>
      <c r="T12" s="67">
        <f>IFERROR(IF(E12&lt;&gt;"",Jan!R12+Feb!R12+Mar!R12+Apr!R12+Mei!R12+Jun!R12+Jul!R12+Agu!R12+Sep!R12+Okt!R12+Nov!R12+Des!R12,(Jan!R12+Feb!R12+Mar!R12+Apr!R12+Mei!R12+Jun!R12+Jul!R12+Agu!R12+Sep!R12+Okt!R12+Nov!R12+Des!R12)
/
COUNTA(Jan!G12,Feb!G12,Mar!G12,Apr!G12,Mei!G12,Jun!G12,Jul!G12,Agu!G12,Sep!G12,Okt!G12,Nov!G12,Des!G12)*F12),0)</f>
        <v>0</v>
      </c>
      <c r="U12" s="67">
        <f>IFERROR(IF(E12&lt;&gt;"",Jan!S12+Feb!S12+Mar!S12+Apr!S12+Mei!S12+Jun!S12+Jul!S12+Agu!S12+Sep!S12+Okt!S12+Nov!S12+Des!S12,(Jan!S12+Feb!S12+Mar!S12+Apr!S12+Mei!S12+Jun!S12+Jul!S12+Agu!S12+Sep!S12+Okt!S12+Nov!S12+Des!S12)
/
COUNTA(Jan!G12,Feb!G12,Mar!G12,Apr!G12,Mei!G12,Jun!G12,Jul!G12,Agu!G12,Sep!G12,Okt!G12,Nov!G12,Des!G12)*F12),0)</f>
        <v>0</v>
      </c>
      <c r="V12" s="1">
        <f t="shared" si="4"/>
        <v>0</v>
      </c>
      <c r="W12" s="1"/>
      <c r="X12" s="67">
        <f t="shared" si="5"/>
        <v>0</v>
      </c>
      <c r="Y12" s="37">
        <f t="shared" si="1"/>
        <v>0</v>
      </c>
      <c r="Z12" s="68">
        <f t="shared" si="6"/>
        <v>0</v>
      </c>
      <c r="AA12" s="36">
        <f>MIN(Z12,Referensi!$M$2)*$AA$5</f>
        <v>0</v>
      </c>
      <c r="AB12" s="36">
        <f>MIN(Referensi!$M$3,MAX(Z12-Referensi!$L$2,0))*$AB$5</f>
        <v>0</v>
      </c>
      <c r="AC12" s="36">
        <f>MIN(Referensi!$M$4,MAX(Z12-Referensi!$L$3,0))*$AC$5</f>
        <v>0</v>
      </c>
      <c r="AD12" s="36">
        <f>MIN(Referensi!$M$5,MAX(Z12-Referensi!$L$4,0))*$AD$5</f>
        <v>0</v>
      </c>
      <c r="AE12" s="36">
        <f>MIN(Referensi!$M$6,MAX(Z12-Referensi!$L$5,0))*$AE$5</f>
        <v>0</v>
      </c>
      <c r="AF12" s="68">
        <f>IF(Master!G12="",SUM(AA12:AE12)*120%,SUM(AA12:AE12))</f>
        <v>0</v>
      </c>
      <c r="AG12" s="68">
        <f>IF(F12&lt;&gt;"",AF12/F12*COUNTA(Jan!G12,Feb!G12,Mar!G12,Apr!G12,Mei!G12,Jun!G12,Jul!G12,Agu!G12,Sep!G12,Okt!G12,Nov!G12,Des!G12),0)</f>
        <v>0</v>
      </c>
      <c r="AH12" s="68">
        <f>IF(E12&lt;&gt;"",
IF(TEXT(E12,"mmm")=TEXT(DATE(PeriodeTahun,1,1),"mmm"),0, Jan!W12)+
IF(TEXT(E12,"mmm")=TEXT(DATE(PeriodeTahun,2,1),"mmm"),0, Feb!W12)+
IF(TEXT(E12,"mmm")=TEXT(DATE(PeriodeTahun,3,1),"mmm"),0, Mar!W12)+
IF(TEXT(E12,"mmm")=TEXT(DATE(PeriodeTahun,4,1),"mmm"),0, Apr!W12)+
IF(TEXT(E12,"mmm")=TEXT(DATE(PeriodeTahun,5,1),"mmm"),0, Mei!W12)+
IF(TEXT(E12,"mmm")=TEXT(DATE(PeriodeTahun,6,1),"mmm"),0, Jun!W12)+
IF(TEXT(E12,"mmm")=TEXT(DATE(PeriodeTahun,7,1),"mmm"),0, Jul!W12)+
IF(TEXT(E12,"mmm")=TEXT(DATE(PeriodeTahun,8,1),"mmm"),0, Agu!W12)+
IF(TEXT(E12,"mmm")=TEXT(DATE(PeriodeTahun,9,1),"mmm"),0, Sep!W12)+
IF(TEXT(E12,"mmm")=TEXT(DATE(PeriodeTahun,10,1),"mmm"),0, Okt!W12)+
IF(TEXT(E12,"mmm")=TEXT(DATE(PeriodeTahun,11,1),"mmm"),0, Nov!W12),
Jan!W12+Feb!W12+Mar!W12+Apr!W12+Mei!W12+Jun!W12+Jul!W12+Agu!W12+Sep!W12+Okt!W12+Nov!W12)</f>
        <v>0</v>
      </c>
      <c r="AI12" s="68"/>
      <c r="AJ12" s="68">
        <f t="shared" si="7"/>
        <v>0</v>
      </c>
    </row>
    <row r="13" spans="1:36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IF(Master!C13&lt;&gt;"",Master!C13,"")</f>
        <v/>
      </c>
      <c r="D13" s="80" t="str">
        <f>IF(Master!E13&lt;&gt;"",IF(YEAR(Master!E13)&lt;$B$2,DATE($B$2,1,1),Master!E13),"")</f>
        <v/>
      </c>
      <c r="E13" s="80" t="str">
        <f>IF(Master!F13&lt;&gt;"",Master!F13,"")</f>
        <v/>
      </c>
      <c r="F13" s="87" t="str">
        <f t="shared" si="2"/>
        <v/>
      </c>
      <c r="G13" s="71" t="str">
        <f>IF(Master!G13&lt;&gt;"",Master!G13,"")</f>
        <v/>
      </c>
      <c r="H13" s="67">
        <f>IFERROR(IF(E13&lt;&gt;"",Jan!G13+Feb!G13+Mar!G13+Apr!G13+Mei!G13+Jun!G13+Jul!G13+Agu!G13+Sep!G13+Okt!G13+Nov!G13+Des!G13,(Jan!G13+Feb!G13+Mar!G13+Apr!G13+Mei!G13+Jun!G13+Jul!G13+Agu!G13+Sep!G13+Okt!G13+Nov!G13+Des!G13)
/
COUNTA(Jan!G13,Feb!G13,Mar!G13,Apr!G13,Mei!G13,Jun!G13,Jul!G13,Agu!G13,Sep!G13,Okt!G13,Nov!G13,Des!G13)
*F13),0)</f>
        <v>0</v>
      </c>
      <c r="I13" s="1">
        <f>Jan!H13+Feb!H13+Mar!H13+Apr!H13+Mei!H13+Jun!H13+Jul!H13+Agu!H13+Sep!H13+Okt!H13+Nov!H13+Des!H13</f>
        <v>0</v>
      </c>
      <c r="J13" s="1">
        <f>Jan!I13+Feb!I13+Mar!I13+Apr!I13+Mei!I13+Jun!I13+Jul!I13+Agu!I13+Sep!I13+Okt!I13+Nov!I13+Des!I13</f>
        <v>0</v>
      </c>
      <c r="K13" s="1">
        <f>Jan!J13+Feb!J13+Mar!J13+Apr!J13+Mei!J13+Jun!J13+Jul!J13+Agu!J13+Sep!J13+Okt!J13+Nov!J13+Des!J13</f>
        <v>0</v>
      </c>
      <c r="L13" s="1">
        <f>Jan!K13+Feb!K13+Mar!K13+Apr!K13+Mei!K13+Jun!K13+Jul!K13+Agu!K13+Sep!K13+Okt!K13+Nov!K13+Des!K13</f>
        <v>0</v>
      </c>
      <c r="M13" s="67">
        <f>IFERROR(IF(E13&lt;&gt;"",Jan!L13+Feb!L13+Mar!L13+Apr!L13+Mei!L13+Jun!L13+Jul!L13+Agu!L13+Sep!L13+Okt!L13+Nov!L13+Des!L13,(Jan!L13+Feb!L13+Mar!L13+Apr!L13+Mei!L13+Jun!L13+Jul!L13+Agu!L13+Sep!L13+Okt!L13+Nov!L13+Des!L13)
/
COUNTA(Jan!G13,Feb!G13,Mar!G13,Apr!G13,Mei!G13,Jun!G13,Jul!G13,Agu!G13,Sep!G13,Okt!G13,Nov!G13,Des!G13)*F13),0)</f>
        <v>0</v>
      </c>
      <c r="N13" s="67">
        <f>IFERROR(IF(E13&lt;&gt;"",Jan!M13+Feb!M13+Mar!M13+Apr!M13+Mei!M13+Jun!M13+Jul!M13+Agu!M13+Sep!M13+Okt!M13+Nov!M13+Des!M13,(Jan!M13+Feb!M13+Mar!M13+Apr!M13+Mei!M13+Jun!M13+Jul!M13+Agu!M13+Sep!M13+Okt!M13+Nov!M13+Des!M13)
/
COUNTA(Jan!G13,Feb!G13,Mar!G13,Apr!G13,Mei!G13,Jun!G13,Jul!G13,Agu!G13,Sep!G13,Okt!G13,Nov!G13,Des!G13)*F13),0)</f>
        <v>0</v>
      </c>
      <c r="O13" s="67">
        <f>IFERROR(IF(E13&lt;&gt;"",Jan!N13+Feb!N13+Mar!N13+Apr!N13+Mei!N13+Jun!N13+Jul!N13+Agu!N13+Sep!N13+Okt!N13+Nov!N13+Des!N13,(Jan!N13+Feb!N13+Mar!N13+Apr!N13+Mei!N13+Jun!N13+Jul!N13+Agu!N13+Sep!N13+Okt!N13+Nov!N13+Des!N13)
/
COUNTA(Jan!G13,Feb!G13,Mar!G13,Apr!G13,Mei!G13,Jun!G13,Jul!G13,Agu!G13,Sep!G13,Okt!G13,Nov!G13,Des!G13)*F13),0)</f>
        <v>0</v>
      </c>
      <c r="P13" s="67">
        <f>IFERROR(IF(E13&lt;&gt;"",Jan!O13+Feb!O13+Mar!O13+Apr!O13+Mei!O13+Jun!O13+Jul!O13+Agu!O13+Sep!O13+Okt!O13+Nov!O13+Des!O13,(Jan!O13+Feb!O13+Mar!O13+Apr!O13+Mei!O13+Jun!O13+Jul!O13+Agu!O13+Sep!O13+Okt!O13+Nov!O13+Des!O13)
/
COUNTA(Jan!G13,Feb!G13,Mar!G13,Apr!G13,Mei!G13,Jun!G13,Jul!G13,Agu!G13,Sep!G13,Okt!G13,Nov!G13,Des!G13)*F13),0)</f>
        <v>0</v>
      </c>
      <c r="Q13" s="67">
        <f>IFERROR(IF(E13&lt;&gt;"",Jan!P13+Feb!P13+Mar!P13+Apr!P13+Mei!P13+Jun!P13+Jul!P13+Agu!P13+Sep!P13+Okt!P13+Nov!P13+Des!P13,(Jan!P13+Feb!P13+Mar!P13+Apr!P13+Mei!P13+Jun!P13+Jul!P13+Agu!P13+Sep!P13+Okt!P13+Nov!P13+Des!P13)
/
COUNTA(Jan!G13,Feb!G13,Mar!G13,Apr!G13,Mei!G13,Jun!G13,Jul!G13,Agu!G13,Sep!G13,Okt!G13,Nov!G13,Des!G13)*F13),0)</f>
        <v>0</v>
      </c>
      <c r="R13" s="1">
        <f t="shared" si="0"/>
        <v>0</v>
      </c>
      <c r="S13" s="67">
        <f t="shared" si="3"/>
        <v>0</v>
      </c>
      <c r="T13" s="67">
        <f>IFERROR(IF(E13&lt;&gt;"",Jan!R13+Feb!R13+Mar!R13+Apr!R13+Mei!R13+Jun!R13+Jul!R13+Agu!R13+Sep!R13+Okt!R13+Nov!R13+Des!R13,(Jan!R13+Feb!R13+Mar!R13+Apr!R13+Mei!R13+Jun!R13+Jul!R13+Agu!R13+Sep!R13+Okt!R13+Nov!R13+Des!R13)
/
COUNTA(Jan!G13,Feb!G13,Mar!G13,Apr!G13,Mei!G13,Jun!G13,Jul!G13,Agu!G13,Sep!G13,Okt!G13,Nov!G13,Des!G13)*F13),0)</f>
        <v>0</v>
      </c>
      <c r="U13" s="67">
        <f>IFERROR(IF(E13&lt;&gt;"",Jan!S13+Feb!S13+Mar!S13+Apr!S13+Mei!S13+Jun!S13+Jul!S13+Agu!S13+Sep!S13+Okt!S13+Nov!S13+Des!S13,(Jan!S13+Feb!S13+Mar!S13+Apr!S13+Mei!S13+Jun!S13+Jul!S13+Agu!S13+Sep!S13+Okt!S13+Nov!S13+Des!S13)
/
COUNTA(Jan!G13,Feb!G13,Mar!G13,Apr!G13,Mei!G13,Jun!G13,Jul!G13,Agu!G13,Sep!G13,Okt!G13,Nov!G13,Des!G13)*F13),0)</f>
        <v>0</v>
      </c>
      <c r="V13" s="1">
        <f t="shared" si="4"/>
        <v>0</v>
      </c>
      <c r="W13" s="1"/>
      <c r="X13" s="67">
        <f t="shared" si="5"/>
        <v>0</v>
      </c>
      <c r="Y13" s="37">
        <f t="shared" si="1"/>
        <v>0</v>
      </c>
      <c r="Z13" s="68">
        <f t="shared" si="6"/>
        <v>0</v>
      </c>
      <c r="AA13" s="36">
        <f>MIN(Z13,Referensi!$M$2)*$AA$5</f>
        <v>0</v>
      </c>
      <c r="AB13" s="36">
        <f>MIN(Referensi!$M$3,MAX(Z13-Referensi!$L$2,0))*$AB$5</f>
        <v>0</v>
      </c>
      <c r="AC13" s="36">
        <f>MIN(Referensi!$M$4,MAX(Z13-Referensi!$L$3,0))*$AC$5</f>
        <v>0</v>
      </c>
      <c r="AD13" s="36">
        <f>MIN(Referensi!$M$5,MAX(Z13-Referensi!$L$4,0))*$AD$5</f>
        <v>0</v>
      </c>
      <c r="AE13" s="36">
        <f>MIN(Referensi!$M$6,MAX(Z13-Referensi!$L$5,0))*$AE$5</f>
        <v>0</v>
      </c>
      <c r="AF13" s="68">
        <f>IF(Master!G13="",SUM(AA13:AE13)*120%,SUM(AA13:AE13))</f>
        <v>0</v>
      </c>
      <c r="AG13" s="68">
        <f>IF(F13&lt;&gt;"",AF13/F13*COUNTA(Jan!G13,Feb!G13,Mar!G13,Apr!G13,Mei!G13,Jun!G13,Jul!G13,Agu!G13,Sep!G13,Okt!G13,Nov!G13,Des!G13),0)</f>
        <v>0</v>
      </c>
      <c r="AH13" s="68">
        <f>IF(E13&lt;&gt;"",
IF(TEXT(E13,"mmm")=TEXT(DATE(PeriodeTahun,1,1),"mmm"),0, Jan!W13)+
IF(TEXT(E13,"mmm")=TEXT(DATE(PeriodeTahun,2,1),"mmm"),0, Feb!W13)+
IF(TEXT(E13,"mmm")=TEXT(DATE(PeriodeTahun,3,1),"mmm"),0, Mar!W13)+
IF(TEXT(E13,"mmm")=TEXT(DATE(PeriodeTahun,4,1),"mmm"),0, Apr!W13)+
IF(TEXT(E13,"mmm")=TEXT(DATE(PeriodeTahun,5,1),"mmm"),0, Mei!W13)+
IF(TEXT(E13,"mmm")=TEXT(DATE(PeriodeTahun,6,1),"mmm"),0, Jun!W13)+
IF(TEXT(E13,"mmm")=TEXT(DATE(PeriodeTahun,7,1),"mmm"),0, Jul!W13)+
IF(TEXT(E13,"mmm")=TEXT(DATE(PeriodeTahun,8,1),"mmm"),0, Agu!W13)+
IF(TEXT(E13,"mmm")=TEXT(DATE(PeriodeTahun,9,1),"mmm"),0, Sep!W13)+
IF(TEXT(E13,"mmm")=TEXT(DATE(PeriodeTahun,10,1),"mmm"),0, Okt!W13)+
IF(TEXT(E13,"mmm")=TEXT(DATE(PeriodeTahun,11,1),"mmm"),0, Nov!W13),
Jan!W13+Feb!W13+Mar!W13+Apr!W13+Mei!W13+Jun!W13+Jul!W13+Agu!W13+Sep!W13+Okt!W13+Nov!W13)</f>
        <v>0</v>
      </c>
      <c r="AI13" s="68"/>
      <c r="AJ13" s="68">
        <f t="shared" si="7"/>
        <v>0</v>
      </c>
    </row>
    <row r="14" spans="1:36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IF(Master!C14&lt;&gt;"",Master!C14,"")</f>
        <v/>
      </c>
      <c r="D14" s="80" t="str">
        <f>IF(Master!E14&lt;&gt;"",IF(YEAR(Master!E14)&lt;$B$2,DATE($B$2,1,1),Master!E14),"")</f>
        <v/>
      </c>
      <c r="E14" s="80" t="str">
        <f>IF(Master!F14&lt;&gt;"",Master!F14,"")</f>
        <v/>
      </c>
      <c r="F14" s="87" t="str">
        <f t="shared" si="2"/>
        <v/>
      </c>
      <c r="G14" s="71" t="str">
        <f>IF(Master!G14&lt;&gt;"",Master!G14,"")</f>
        <v/>
      </c>
      <c r="H14" s="67">
        <f>IFERROR(IF(E14&lt;&gt;"",Jan!G14+Feb!G14+Mar!G14+Apr!G14+Mei!G14+Jun!G14+Jul!G14+Agu!G14+Sep!G14+Okt!G14+Nov!G14+Des!G14,(Jan!G14+Feb!G14+Mar!G14+Apr!G14+Mei!G14+Jun!G14+Jul!G14+Agu!G14+Sep!G14+Okt!G14+Nov!G14+Des!G14)
/
COUNTA(Jan!G14,Feb!G14,Mar!G14,Apr!G14,Mei!G14,Jun!G14,Jul!G14,Agu!G14,Sep!G14,Okt!G14,Nov!G14,Des!G14)
*F14),0)</f>
        <v>0</v>
      </c>
      <c r="I14" s="1">
        <f>Jan!H14+Feb!H14+Mar!H14+Apr!H14+Mei!H14+Jun!H14+Jul!H14+Agu!H14+Sep!H14+Okt!H14+Nov!H14+Des!H14</f>
        <v>0</v>
      </c>
      <c r="J14" s="1">
        <f>Jan!I14+Feb!I14+Mar!I14+Apr!I14+Mei!I14+Jun!I14+Jul!I14+Agu!I14+Sep!I14+Okt!I14+Nov!I14+Des!I14</f>
        <v>0</v>
      </c>
      <c r="K14" s="1">
        <f>Jan!J14+Feb!J14+Mar!J14+Apr!J14+Mei!J14+Jun!J14+Jul!J14+Agu!J14+Sep!J14+Okt!J14+Nov!J14+Des!J14</f>
        <v>0</v>
      </c>
      <c r="L14" s="1">
        <f>Jan!K14+Feb!K14+Mar!K14+Apr!K14+Mei!K14+Jun!K14+Jul!K14+Agu!K14+Sep!K14+Okt!K14+Nov!K14+Des!K14</f>
        <v>0</v>
      </c>
      <c r="M14" s="67">
        <f>IFERROR(IF(E14&lt;&gt;"",Jan!L14+Feb!L14+Mar!L14+Apr!L14+Mei!L14+Jun!L14+Jul!L14+Agu!L14+Sep!L14+Okt!L14+Nov!L14+Des!L14,(Jan!L14+Feb!L14+Mar!L14+Apr!L14+Mei!L14+Jun!L14+Jul!L14+Agu!L14+Sep!L14+Okt!L14+Nov!L14+Des!L14)
/
COUNTA(Jan!G14,Feb!G14,Mar!G14,Apr!G14,Mei!G14,Jun!G14,Jul!G14,Agu!G14,Sep!G14,Okt!G14,Nov!G14,Des!G14)*F14),0)</f>
        <v>0</v>
      </c>
      <c r="N14" s="67">
        <f>IFERROR(IF(E14&lt;&gt;"",Jan!M14+Feb!M14+Mar!M14+Apr!M14+Mei!M14+Jun!M14+Jul!M14+Agu!M14+Sep!M14+Okt!M14+Nov!M14+Des!M14,(Jan!M14+Feb!M14+Mar!M14+Apr!M14+Mei!M14+Jun!M14+Jul!M14+Agu!M14+Sep!M14+Okt!M14+Nov!M14+Des!M14)
/
COUNTA(Jan!G14,Feb!G14,Mar!G14,Apr!G14,Mei!G14,Jun!G14,Jul!G14,Agu!G14,Sep!G14,Okt!G14,Nov!G14,Des!G14)*F14),0)</f>
        <v>0</v>
      </c>
      <c r="O14" s="67">
        <f>IFERROR(IF(E14&lt;&gt;"",Jan!N14+Feb!N14+Mar!N14+Apr!N14+Mei!N14+Jun!N14+Jul!N14+Agu!N14+Sep!N14+Okt!N14+Nov!N14+Des!N14,(Jan!N14+Feb!N14+Mar!N14+Apr!N14+Mei!N14+Jun!N14+Jul!N14+Agu!N14+Sep!N14+Okt!N14+Nov!N14+Des!N14)
/
COUNTA(Jan!G14,Feb!G14,Mar!G14,Apr!G14,Mei!G14,Jun!G14,Jul!G14,Agu!G14,Sep!G14,Okt!G14,Nov!G14,Des!G14)*F14),0)</f>
        <v>0</v>
      </c>
      <c r="P14" s="67">
        <f>IFERROR(IF(E14&lt;&gt;"",Jan!O14+Feb!O14+Mar!O14+Apr!O14+Mei!O14+Jun!O14+Jul!O14+Agu!O14+Sep!O14+Okt!O14+Nov!O14+Des!O14,(Jan!O14+Feb!O14+Mar!O14+Apr!O14+Mei!O14+Jun!O14+Jul!O14+Agu!O14+Sep!O14+Okt!O14+Nov!O14+Des!O14)
/
COUNTA(Jan!G14,Feb!G14,Mar!G14,Apr!G14,Mei!G14,Jun!G14,Jul!G14,Agu!G14,Sep!G14,Okt!G14,Nov!G14,Des!G14)*F14),0)</f>
        <v>0</v>
      </c>
      <c r="Q14" s="67">
        <f>IFERROR(IF(E14&lt;&gt;"",Jan!P14+Feb!P14+Mar!P14+Apr!P14+Mei!P14+Jun!P14+Jul!P14+Agu!P14+Sep!P14+Okt!P14+Nov!P14+Des!P14,(Jan!P14+Feb!P14+Mar!P14+Apr!P14+Mei!P14+Jun!P14+Jul!P14+Agu!P14+Sep!P14+Okt!P14+Nov!P14+Des!P14)
/
COUNTA(Jan!G14,Feb!G14,Mar!G14,Apr!G14,Mei!G14,Jun!G14,Jul!G14,Agu!G14,Sep!G14,Okt!G14,Nov!G14,Des!G14)*F14),0)</f>
        <v>0</v>
      </c>
      <c r="R14" s="1">
        <f t="shared" si="0"/>
        <v>0</v>
      </c>
      <c r="S14" s="67">
        <f t="shared" si="3"/>
        <v>0</v>
      </c>
      <c r="T14" s="67">
        <f>IFERROR(IF(E14&lt;&gt;"",Jan!R14+Feb!R14+Mar!R14+Apr!R14+Mei!R14+Jun!R14+Jul!R14+Agu!R14+Sep!R14+Okt!R14+Nov!R14+Des!R14,(Jan!R14+Feb!R14+Mar!R14+Apr!R14+Mei!R14+Jun!R14+Jul!R14+Agu!R14+Sep!R14+Okt!R14+Nov!R14+Des!R14)
/
COUNTA(Jan!G14,Feb!G14,Mar!G14,Apr!G14,Mei!G14,Jun!G14,Jul!G14,Agu!G14,Sep!G14,Okt!G14,Nov!G14,Des!G14)*F14),0)</f>
        <v>0</v>
      </c>
      <c r="U14" s="67">
        <f>IFERROR(IF(E14&lt;&gt;"",Jan!S14+Feb!S14+Mar!S14+Apr!S14+Mei!S14+Jun!S14+Jul!S14+Agu!S14+Sep!S14+Okt!S14+Nov!S14+Des!S14,(Jan!S14+Feb!S14+Mar!S14+Apr!S14+Mei!S14+Jun!S14+Jul!S14+Agu!S14+Sep!S14+Okt!S14+Nov!S14+Des!S14)
/
COUNTA(Jan!G14,Feb!G14,Mar!G14,Apr!G14,Mei!G14,Jun!G14,Jul!G14,Agu!G14,Sep!G14,Okt!G14,Nov!G14,Des!G14)*F14),0)</f>
        <v>0</v>
      </c>
      <c r="V14" s="1">
        <f t="shared" si="4"/>
        <v>0</v>
      </c>
      <c r="W14" s="1"/>
      <c r="X14" s="67">
        <f t="shared" si="5"/>
        <v>0</v>
      </c>
      <c r="Y14" s="37">
        <f t="shared" si="1"/>
        <v>0</v>
      </c>
      <c r="Z14" s="68">
        <f t="shared" si="6"/>
        <v>0</v>
      </c>
      <c r="AA14" s="36">
        <f>MIN(Z14,Referensi!$M$2)*$AA$5</f>
        <v>0</v>
      </c>
      <c r="AB14" s="36">
        <f>MIN(Referensi!$M$3,MAX(Z14-Referensi!$L$2,0))*$AB$5</f>
        <v>0</v>
      </c>
      <c r="AC14" s="36">
        <f>MIN(Referensi!$M$4,MAX(Z14-Referensi!$L$3,0))*$AC$5</f>
        <v>0</v>
      </c>
      <c r="AD14" s="36">
        <f>MIN(Referensi!$M$5,MAX(Z14-Referensi!$L$4,0))*$AD$5</f>
        <v>0</v>
      </c>
      <c r="AE14" s="36">
        <f>MIN(Referensi!$M$6,MAX(Z14-Referensi!$L$5,0))*$AE$5</f>
        <v>0</v>
      </c>
      <c r="AF14" s="68">
        <f>IF(Master!G14="",SUM(AA14:AE14)*120%,SUM(AA14:AE14))</f>
        <v>0</v>
      </c>
      <c r="AG14" s="68">
        <f>IF(F14&lt;&gt;"",AF14/F14*COUNTA(Jan!G14,Feb!G14,Mar!G14,Apr!G14,Mei!G14,Jun!G14,Jul!G14,Agu!G14,Sep!G14,Okt!G14,Nov!G14,Des!G14),0)</f>
        <v>0</v>
      </c>
      <c r="AH14" s="68">
        <f>IF(E14&lt;&gt;"",
IF(TEXT(E14,"mmm")=TEXT(DATE(PeriodeTahun,1,1),"mmm"),0, Jan!W14)+
IF(TEXT(E14,"mmm")=TEXT(DATE(PeriodeTahun,2,1),"mmm"),0, Feb!W14)+
IF(TEXT(E14,"mmm")=TEXT(DATE(PeriodeTahun,3,1),"mmm"),0, Mar!W14)+
IF(TEXT(E14,"mmm")=TEXT(DATE(PeriodeTahun,4,1),"mmm"),0, Apr!W14)+
IF(TEXT(E14,"mmm")=TEXT(DATE(PeriodeTahun,5,1),"mmm"),0, Mei!W14)+
IF(TEXT(E14,"mmm")=TEXT(DATE(PeriodeTahun,6,1),"mmm"),0, Jun!W14)+
IF(TEXT(E14,"mmm")=TEXT(DATE(PeriodeTahun,7,1),"mmm"),0, Jul!W14)+
IF(TEXT(E14,"mmm")=TEXT(DATE(PeriodeTahun,8,1),"mmm"),0, Agu!W14)+
IF(TEXT(E14,"mmm")=TEXT(DATE(PeriodeTahun,9,1),"mmm"),0, Sep!W14)+
IF(TEXT(E14,"mmm")=TEXT(DATE(PeriodeTahun,10,1),"mmm"),0, Okt!W14)+
IF(TEXT(E14,"mmm")=TEXT(DATE(PeriodeTahun,11,1),"mmm"),0, Nov!W14),
Jan!W14+Feb!W14+Mar!W14+Apr!W14+Mei!W14+Jun!W14+Jul!W14+Agu!W14+Sep!W14+Okt!W14+Nov!W14)</f>
        <v>0</v>
      </c>
      <c r="AI14" s="68"/>
      <c r="AJ14" s="68">
        <f t="shared" si="7"/>
        <v>0</v>
      </c>
    </row>
    <row r="15" spans="1:36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IF(Master!C15&lt;&gt;"",Master!C15,"")</f>
        <v/>
      </c>
      <c r="D15" s="80" t="str">
        <f>IF(Master!E15&lt;&gt;"",IF(YEAR(Master!E15)&lt;$B$2,DATE($B$2,1,1),Master!E15),"")</f>
        <v/>
      </c>
      <c r="E15" s="80" t="str">
        <f>IF(Master!F15&lt;&gt;"",Master!F15,"")</f>
        <v/>
      </c>
      <c r="F15" s="87" t="str">
        <f t="shared" si="2"/>
        <v/>
      </c>
      <c r="G15" s="71" t="str">
        <f>IF(Master!G15&lt;&gt;"",Master!G15,"")</f>
        <v/>
      </c>
      <c r="H15" s="67">
        <f>IFERROR(IF(E15&lt;&gt;"",Jan!G15+Feb!G15+Mar!G15+Apr!G15+Mei!G15+Jun!G15+Jul!G15+Agu!G15+Sep!G15+Okt!G15+Nov!G15+Des!G15,(Jan!G15+Feb!G15+Mar!G15+Apr!G15+Mei!G15+Jun!G15+Jul!G15+Agu!G15+Sep!G15+Okt!G15+Nov!G15+Des!G15)
/
COUNTA(Jan!G15,Feb!G15,Mar!G15,Apr!G15,Mei!G15,Jun!G15,Jul!G15,Agu!G15,Sep!G15,Okt!G15,Nov!G15,Des!G15)
*F15),0)</f>
        <v>0</v>
      </c>
      <c r="I15" s="1">
        <f>Jan!H15+Feb!H15+Mar!H15+Apr!H15+Mei!H15+Jun!H15+Jul!H15+Agu!H15+Sep!H15+Okt!H15+Nov!H15+Des!H15</f>
        <v>0</v>
      </c>
      <c r="J15" s="1">
        <f>Jan!I15+Feb!I15+Mar!I15+Apr!I15+Mei!I15+Jun!I15+Jul!I15+Agu!I15+Sep!I15+Okt!I15+Nov!I15+Des!I15</f>
        <v>0</v>
      </c>
      <c r="K15" s="1">
        <f>Jan!J15+Feb!J15+Mar!J15+Apr!J15+Mei!J15+Jun!J15+Jul!J15+Agu!J15+Sep!J15+Okt!J15+Nov!J15+Des!J15</f>
        <v>0</v>
      </c>
      <c r="L15" s="1">
        <f>Jan!K15+Feb!K15+Mar!K15+Apr!K15+Mei!K15+Jun!K15+Jul!K15+Agu!K15+Sep!K15+Okt!K15+Nov!K15+Des!K15</f>
        <v>0</v>
      </c>
      <c r="M15" s="67">
        <f>IFERROR(IF(E15&lt;&gt;"",Jan!L15+Feb!L15+Mar!L15+Apr!L15+Mei!L15+Jun!L15+Jul!L15+Agu!L15+Sep!L15+Okt!L15+Nov!L15+Des!L15,(Jan!L15+Feb!L15+Mar!L15+Apr!L15+Mei!L15+Jun!L15+Jul!L15+Agu!L15+Sep!L15+Okt!L15+Nov!L15+Des!L15)
/
COUNTA(Jan!G15,Feb!G15,Mar!G15,Apr!G15,Mei!G15,Jun!G15,Jul!G15,Agu!G15,Sep!G15,Okt!G15,Nov!G15,Des!G15)*F15),0)</f>
        <v>0</v>
      </c>
      <c r="N15" s="67">
        <f>IFERROR(IF(E15&lt;&gt;"",Jan!M15+Feb!M15+Mar!M15+Apr!M15+Mei!M15+Jun!M15+Jul!M15+Agu!M15+Sep!M15+Okt!M15+Nov!M15+Des!M15,(Jan!M15+Feb!M15+Mar!M15+Apr!M15+Mei!M15+Jun!M15+Jul!M15+Agu!M15+Sep!M15+Okt!M15+Nov!M15+Des!M15)
/
COUNTA(Jan!G15,Feb!G15,Mar!G15,Apr!G15,Mei!G15,Jun!G15,Jul!G15,Agu!G15,Sep!G15,Okt!G15,Nov!G15,Des!G15)*F15),0)</f>
        <v>0</v>
      </c>
      <c r="O15" s="67">
        <f>IFERROR(IF(E15&lt;&gt;"",Jan!N15+Feb!N15+Mar!N15+Apr!N15+Mei!N15+Jun!N15+Jul!N15+Agu!N15+Sep!N15+Okt!N15+Nov!N15+Des!N15,(Jan!N15+Feb!N15+Mar!N15+Apr!N15+Mei!N15+Jun!N15+Jul!N15+Agu!N15+Sep!N15+Okt!N15+Nov!N15+Des!N15)
/
COUNTA(Jan!G15,Feb!G15,Mar!G15,Apr!G15,Mei!G15,Jun!G15,Jul!G15,Agu!G15,Sep!G15,Okt!G15,Nov!G15,Des!G15)*F15),0)</f>
        <v>0</v>
      </c>
      <c r="P15" s="67">
        <f>IFERROR(IF(E15&lt;&gt;"",Jan!O15+Feb!O15+Mar!O15+Apr!O15+Mei!O15+Jun!O15+Jul!O15+Agu!O15+Sep!O15+Okt!O15+Nov!O15+Des!O15,(Jan!O15+Feb!O15+Mar!O15+Apr!O15+Mei!O15+Jun!O15+Jul!O15+Agu!O15+Sep!O15+Okt!O15+Nov!O15+Des!O15)
/
COUNTA(Jan!G15,Feb!G15,Mar!G15,Apr!G15,Mei!G15,Jun!G15,Jul!G15,Agu!G15,Sep!G15,Okt!G15,Nov!G15,Des!G15)*F15),0)</f>
        <v>0</v>
      </c>
      <c r="Q15" s="67">
        <f>IFERROR(IF(E15&lt;&gt;"",Jan!P15+Feb!P15+Mar!P15+Apr!P15+Mei!P15+Jun!P15+Jul!P15+Agu!P15+Sep!P15+Okt!P15+Nov!P15+Des!P15,(Jan!P15+Feb!P15+Mar!P15+Apr!P15+Mei!P15+Jun!P15+Jul!P15+Agu!P15+Sep!P15+Okt!P15+Nov!P15+Des!P15)
/
COUNTA(Jan!G15,Feb!G15,Mar!G15,Apr!G15,Mei!G15,Jun!G15,Jul!G15,Agu!G15,Sep!G15,Okt!G15,Nov!G15,Des!G15)*F15),0)</f>
        <v>0</v>
      </c>
      <c r="R15" s="1">
        <f t="shared" si="0"/>
        <v>0</v>
      </c>
      <c r="S15" s="67">
        <f t="shared" si="3"/>
        <v>0</v>
      </c>
      <c r="T15" s="67">
        <f>IFERROR(IF(E15&lt;&gt;"",Jan!R15+Feb!R15+Mar!R15+Apr!R15+Mei!R15+Jun!R15+Jul!R15+Agu!R15+Sep!R15+Okt!R15+Nov!R15+Des!R15,(Jan!R15+Feb!R15+Mar!R15+Apr!R15+Mei!R15+Jun!R15+Jul!R15+Agu!R15+Sep!R15+Okt!R15+Nov!R15+Des!R15)
/
COUNTA(Jan!G15,Feb!G15,Mar!G15,Apr!G15,Mei!G15,Jun!G15,Jul!G15,Agu!G15,Sep!G15,Okt!G15,Nov!G15,Des!G15)*F15),0)</f>
        <v>0</v>
      </c>
      <c r="U15" s="67">
        <f>IFERROR(IF(E15&lt;&gt;"",Jan!S15+Feb!S15+Mar!S15+Apr!S15+Mei!S15+Jun!S15+Jul!S15+Agu!S15+Sep!S15+Okt!S15+Nov!S15+Des!S15,(Jan!S15+Feb!S15+Mar!S15+Apr!S15+Mei!S15+Jun!S15+Jul!S15+Agu!S15+Sep!S15+Okt!S15+Nov!S15+Des!S15)
/
COUNTA(Jan!G15,Feb!G15,Mar!G15,Apr!G15,Mei!G15,Jun!G15,Jul!G15,Agu!G15,Sep!G15,Okt!G15,Nov!G15,Des!G15)*F15),0)</f>
        <v>0</v>
      </c>
      <c r="V15" s="1">
        <f t="shared" si="4"/>
        <v>0</v>
      </c>
      <c r="W15" s="1"/>
      <c r="X15" s="67">
        <f t="shared" si="5"/>
        <v>0</v>
      </c>
      <c r="Y15" s="37">
        <f t="shared" si="1"/>
        <v>0</v>
      </c>
      <c r="Z15" s="68">
        <f t="shared" si="6"/>
        <v>0</v>
      </c>
      <c r="AA15" s="36">
        <f>MIN(Z15,Referensi!$M$2)*$AA$5</f>
        <v>0</v>
      </c>
      <c r="AB15" s="36">
        <f>MIN(Referensi!$M$3,MAX(Z15-Referensi!$L$2,0))*$AB$5</f>
        <v>0</v>
      </c>
      <c r="AC15" s="36">
        <f>MIN(Referensi!$M$4,MAX(Z15-Referensi!$L$3,0))*$AC$5</f>
        <v>0</v>
      </c>
      <c r="AD15" s="36">
        <f>MIN(Referensi!$M$5,MAX(Z15-Referensi!$L$4,0))*$AD$5</f>
        <v>0</v>
      </c>
      <c r="AE15" s="36">
        <f>MIN(Referensi!$M$6,MAX(Z15-Referensi!$L$5,0))*$AE$5</f>
        <v>0</v>
      </c>
      <c r="AF15" s="68">
        <f>IF(Master!G15="",SUM(AA15:AE15)*120%,SUM(AA15:AE15))</f>
        <v>0</v>
      </c>
      <c r="AG15" s="68">
        <f>IF(F15&lt;&gt;"",AF15/F15*COUNTA(Jan!G15,Feb!G15,Mar!G15,Apr!G15,Mei!G15,Jun!G15,Jul!G15,Agu!G15,Sep!G15,Okt!G15,Nov!G15,Des!G15),0)</f>
        <v>0</v>
      </c>
      <c r="AH15" s="68">
        <f>IF(E15&lt;&gt;"",
IF(TEXT(E15,"mmm")=TEXT(DATE(PeriodeTahun,1,1),"mmm"),0, Jan!W15)+
IF(TEXT(E15,"mmm")=TEXT(DATE(PeriodeTahun,2,1),"mmm"),0, Feb!W15)+
IF(TEXT(E15,"mmm")=TEXT(DATE(PeriodeTahun,3,1),"mmm"),0, Mar!W15)+
IF(TEXT(E15,"mmm")=TEXT(DATE(PeriodeTahun,4,1),"mmm"),0, Apr!W15)+
IF(TEXT(E15,"mmm")=TEXT(DATE(PeriodeTahun,5,1),"mmm"),0, Mei!W15)+
IF(TEXT(E15,"mmm")=TEXT(DATE(PeriodeTahun,6,1),"mmm"),0, Jun!W15)+
IF(TEXT(E15,"mmm")=TEXT(DATE(PeriodeTahun,7,1),"mmm"),0, Jul!W15)+
IF(TEXT(E15,"mmm")=TEXT(DATE(PeriodeTahun,8,1),"mmm"),0, Agu!W15)+
IF(TEXT(E15,"mmm")=TEXT(DATE(PeriodeTahun,9,1),"mmm"),0, Sep!W15)+
IF(TEXT(E15,"mmm")=TEXT(DATE(PeriodeTahun,10,1),"mmm"),0, Okt!W15)+
IF(TEXT(E15,"mmm")=TEXT(DATE(PeriodeTahun,11,1),"mmm"),0, Nov!W15),
Jan!W15+Feb!W15+Mar!W15+Apr!W15+Mei!W15+Jun!W15+Jul!W15+Agu!W15+Sep!W15+Okt!W15+Nov!W15)</f>
        <v>0</v>
      </c>
      <c r="AI15" s="68"/>
      <c r="AJ15" s="68">
        <f t="shared" si="7"/>
        <v>0</v>
      </c>
    </row>
    <row r="16" spans="1:36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IF(Master!C16&lt;&gt;"",Master!C16,"")</f>
        <v/>
      </c>
      <c r="D16" s="80" t="str">
        <f>IF(Master!E16&lt;&gt;"",IF(YEAR(Master!E16)&lt;$B$2,DATE($B$2,1,1),Master!E16),"")</f>
        <v/>
      </c>
      <c r="E16" s="80" t="str">
        <f>IF(Master!F16&lt;&gt;"",Master!F16,"")</f>
        <v/>
      </c>
      <c r="F16" s="87" t="str">
        <f t="shared" si="2"/>
        <v/>
      </c>
      <c r="G16" s="71" t="str">
        <f>IF(Master!G16&lt;&gt;"",Master!G16,"")</f>
        <v/>
      </c>
      <c r="H16" s="67">
        <f>IFERROR(IF(E16&lt;&gt;"",Jan!G16+Feb!G16+Mar!G16+Apr!G16+Mei!G16+Jun!G16+Jul!G16+Agu!G16+Sep!G16+Okt!G16+Nov!G16+Des!G16,(Jan!G16+Feb!G16+Mar!G16+Apr!G16+Mei!G16+Jun!G16+Jul!G16+Agu!G16+Sep!G16+Okt!G16+Nov!G16+Des!G16)
/
COUNTA(Jan!G16,Feb!G16,Mar!G16,Apr!G16,Mei!G16,Jun!G16,Jul!G16,Agu!G16,Sep!G16,Okt!G16,Nov!G16,Des!G16)
*F16),0)</f>
        <v>0</v>
      </c>
      <c r="I16" s="1">
        <f>Jan!H16+Feb!H16+Mar!H16+Apr!H16+Mei!H16+Jun!H16+Jul!H16+Agu!H16+Sep!H16+Okt!H16+Nov!H16+Des!H16</f>
        <v>0</v>
      </c>
      <c r="J16" s="1">
        <f>Jan!I16+Feb!I16+Mar!I16+Apr!I16+Mei!I16+Jun!I16+Jul!I16+Agu!I16+Sep!I16+Okt!I16+Nov!I16+Des!I16</f>
        <v>0</v>
      </c>
      <c r="K16" s="1">
        <f>Jan!J16+Feb!J16+Mar!J16+Apr!J16+Mei!J16+Jun!J16+Jul!J16+Agu!J16+Sep!J16+Okt!J16+Nov!J16+Des!J16</f>
        <v>0</v>
      </c>
      <c r="L16" s="1">
        <f>Jan!K16+Feb!K16+Mar!K16+Apr!K16+Mei!K16+Jun!K16+Jul!K16+Agu!K16+Sep!K16+Okt!K16+Nov!K16+Des!K16</f>
        <v>0</v>
      </c>
      <c r="M16" s="67">
        <f>IFERROR(IF(E16&lt;&gt;"",Jan!L16+Feb!L16+Mar!L16+Apr!L16+Mei!L16+Jun!L16+Jul!L16+Agu!L16+Sep!L16+Okt!L16+Nov!L16+Des!L16,(Jan!L16+Feb!L16+Mar!L16+Apr!L16+Mei!L16+Jun!L16+Jul!L16+Agu!L16+Sep!L16+Okt!L16+Nov!L16+Des!L16)
/
COUNTA(Jan!G16,Feb!G16,Mar!G16,Apr!G16,Mei!G16,Jun!G16,Jul!G16,Agu!G16,Sep!G16,Okt!G16,Nov!G16,Des!G16)*F16),0)</f>
        <v>0</v>
      </c>
      <c r="N16" s="67">
        <f>IFERROR(IF(E16&lt;&gt;"",Jan!M16+Feb!M16+Mar!M16+Apr!M16+Mei!M16+Jun!M16+Jul!M16+Agu!M16+Sep!M16+Okt!M16+Nov!M16+Des!M16,(Jan!M16+Feb!M16+Mar!M16+Apr!M16+Mei!M16+Jun!M16+Jul!M16+Agu!M16+Sep!M16+Okt!M16+Nov!M16+Des!M16)
/
COUNTA(Jan!G16,Feb!G16,Mar!G16,Apr!G16,Mei!G16,Jun!G16,Jul!G16,Agu!G16,Sep!G16,Okt!G16,Nov!G16,Des!G16)*F16),0)</f>
        <v>0</v>
      </c>
      <c r="O16" s="67">
        <f>IFERROR(IF(E16&lt;&gt;"",Jan!N16+Feb!N16+Mar!N16+Apr!N16+Mei!N16+Jun!N16+Jul!N16+Agu!N16+Sep!N16+Okt!N16+Nov!N16+Des!N16,(Jan!N16+Feb!N16+Mar!N16+Apr!N16+Mei!N16+Jun!N16+Jul!N16+Agu!N16+Sep!N16+Okt!N16+Nov!N16+Des!N16)
/
COUNTA(Jan!G16,Feb!G16,Mar!G16,Apr!G16,Mei!G16,Jun!G16,Jul!G16,Agu!G16,Sep!G16,Okt!G16,Nov!G16,Des!G16)*F16),0)</f>
        <v>0</v>
      </c>
      <c r="P16" s="67">
        <f>IFERROR(IF(E16&lt;&gt;"",Jan!O16+Feb!O16+Mar!O16+Apr!O16+Mei!O16+Jun!O16+Jul!O16+Agu!O16+Sep!O16+Okt!O16+Nov!O16+Des!O16,(Jan!O16+Feb!O16+Mar!O16+Apr!O16+Mei!O16+Jun!O16+Jul!O16+Agu!O16+Sep!O16+Okt!O16+Nov!O16+Des!O16)
/
COUNTA(Jan!G16,Feb!G16,Mar!G16,Apr!G16,Mei!G16,Jun!G16,Jul!G16,Agu!G16,Sep!G16,Okt!G16,Nov!G16,Des!G16)*F16),0)</f>
        <v>0</v>
      </c>
      <c r="Q16" s="67">
        <f>IFERROR(IF(E16&lt;&gt;"",Jan!P16+Feb!P16+Mar!P16+Apr!P16+Mei!P16+Jun!P16+Jul!P16+Agu!P16+Sep!P16+Okt!P16+Nov!P16+Des!P16,(Jan!P16+Feb!P16+Mar!P16+Apr!P16+Mei!P16+Jun!P16+Jul!P16+Agu!P16+Sep!P16+Okt!P16+Nov!P16+Des!P16)
/
COUNTA(Jan!G16,Feb!G16,Mar!G16,Apr!G16,Mei!G16,Jun!G16,Jul!G16,Agu!G16,Sep!G16,Okt!G16,Nov!G16,Des!G16)*F16),0)</f>
        <v>0</v>
      </c>
      <c r="R16" s="1">
        <f t="shared" si="0"/>
        <v>0</v>
      </c>
      <c r="S16" s="67">
        <f t="shared" si="3"/>
        <v>0</v>
      </c>
      <c r="T16" s="67">
        <f>IFERROR(IF(E16&lt;&gt;"",Jan!R16+Feb!R16+Mar!R16+Apr!R16+Mei!R16+Jun!R16+Jul!R16+Agu!R16+Sep!R16+Okt!R16+Nov!R16+Des!R16,(Jan!R16+Feb!R16+Mar!R16+Apr!R16+Mei!R16+Jun!R16+Jul!R16+Agu!R16+Sep!R16+Okt!R16+Nov!R16+Des!R16)
/
COUNTA(Jan!G16,Feb!G16,Mar!G16,Apr!G16,Mei!G16,Jun!G16,Jul!G16,Agu!G16,Sep!G16,Okt!G16,Nov!G16,Des!G16)*F16),0)</f>
        <v>0</v>
      </c>
      <c r="U16" s="67">
        <f>IFERROR(IF(E16&lt;&gt;"",Jan!S16+Feb!S16+Mar!S16+Apr!S16+Mei!S16+Jun!S16+Jul!S16+Agu!S16+Sep!S16+Okt!S16+Nov!S16+Des!S16,(Jan!S16+Feb!S16+Mar!S16+Apr!S16+Mei!S16+Jun!S16+Jul!S16+Agu!S16+Sep!S16+Okt!S16+Nov!S16+Des!S16)
/
COUNTA(Jan!G16,Feb!G16,Mar!G16,Apr!G16,Mei!G16,Jun!G16,Jul!G16,Agu!G16,Sep!G16,Okt!G16,Nov!G16,Des!G16)*F16),0)</f>
        <v>0</v>
      </c>
      <c r="V16" s="1">
        <f t="shared" si="4"/>
        <v>0</v>
      </c>
      <c r="W16" s="1"/>
      <c r="X16" s="67">
        <f t="shared" si="5"/>
        <v>0</v>
      </c>
      <c r="Y16" s="37">
        <f t="shared" si="1"/>
        <v>0</v>
      </c>
      <c r="Z16" s="68">
        <f t="shared" si="6"/>
        <v>0</v>
      </c>
      <c r="AA16" s="36">
        <f>MIN(Z16,Referensi!$M$2)*$AA$5</f>
        <v>0</v>
      </c>
      <c r="AB16" s="36">
        <f>MIN(Referensi!$M$3,MAX(Z16-Referensi!$L$2,0))*$AB$5</f>
        <v>0</v>
      </c>
      <c r="AC16" s="36">
        <f>MIN(Referensi!$M$4,MAX(Z16-Referensi!$L$3,0))*$AC$5</f>
        <v>0</v>
      </c>
      <c r="AD16" s="36">
        <f>MIN(Referensi!$M$5,MAX(Z16-Referensi!$L$4,0))*$AD$5</f>
        <v>0</v>
      </c>
      <c r="AE16" s="36">
        <f>MIN(Referensi!$M$6,MAX(Z16-Referensi!$L$5,0))*$AE$5</f>
        <v>0</v>
      </c>
      <c r="AF16" s="68">
        <f>IF(Master!G16="",SUM(AA16:AE16)*120%,SUM(AA16:AE16))</f>
        <v>0</v>
      </c>
      <c r="AG16" s="68">
        <f>IF(F16&lt;&gt;"",AF16/F16*COUNTA(Jan!G16,Feb!G16,Mar!G16,Apr!G16,Mei!G16,Jun!G16,Jul!G16,Agu!G16,Sep!G16,Okt!G16,Nov!G16,Des!G16),0)</f>
        <v>0</v>
      </c>
      <c r="AH16" s="68">
        <f>IF(E16&lt;&gt;"",
IF(TEXT(E16,"mmm")=TEXT(DATE(PeriodeTahun,1,1),"mmm"),0, Jan!W16)+
IF(TEXT(E16,"mmm")=TEXT(DATE(PeriodeTahun,2,1),"mmm"),0, Feb!W16)+
IF(TEXT(E16,"mmm")=TEXT(DATE(PeriodeTahun,3,1),"mmm"),0, Mar!W16)+
IF(TEXT(E16,"mmm")=TEXT(DATE(PeriodeTahun,4,1),"mmm"),0, Apr!W16)+
IF(TEXT(E16,"mmm")=TEXT(DATE(PeriodeTahun,5,1),"mmm"),0, Mei!W16)+
IF(TEXT(E16,"mmm")=TEXT(DATE(PeriodeTahun,6,1),"mmm"),0, Jun!W16)+
IF(TEXT(E16,"mmm")=TEXT(DATE(PeriodeTahun,7,1),"mmm"),0, Jul!W16)+
IF(TEXT(E16,"mmm")=TEXT(DATE(PeriodeTahun,8,1),"mmm"),0, Agu!W16)+
IF(TEXT(E16,"mmm")=TEXT(DATE(PeriodeTahun,9,1),"mmm"),0, Sep!W16)+
IF(TEXT(E16,"mmm")=TEXT(DATE(PeriodeTahun,10,1),"mmm"),0, Okt!W16)+
IF(TEXT(E16,"mmm")=TEXT(DATE(PeriodeTahun,11,1),"mmm"),0, Nov!W16),
Jan!W16+Feb!W16+Mar!W16+Apr!W16+Mei!W16+Jun!W16+Jul!W16+Agu!W16+Sep!W16+Okt!W16+Nov!W16)</f>
        <v>0</v>
      </c>
      <c r="AI16" s="68"/>
      <c r="AJ16" s="68">
        <f t="shared" si="7"/>
        <v>0</v>
      </c>
    </row>
    <row r="17" spans="1:36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IF(Master!C17&lt;&gt;"",Master!C17,"")</f>
        <v/>
      </c>
      <c r="D17" s="80" t="str">
        <f>IF(Master!E17&lt;&gt;"",IF(YEAR(Master!E17)&lt;$B$2,DATE($B$2,1,1),Master!E17),"")</f>
        <v/>
      </c>
      <c r="E17" s="80" t="str">
        <f>IF(Master!F17&lt;&gt;"",Master!F17,"")</f>
        <v/>
      </c>
      <c r="F17" s="87" t="str">
        <f t="shared" si="2"/>
        <v/>
      </c>
      <c r="G17" s="71" t="str">
        <f>IF(Master!G17&lt;&gt;"",Master!G17,"")</f>
        <v/>
      </c>
      <c r="H17" s="67">
        <f>IFERROR(IF(E17&lt;&gt;"",Jan!G17+Feb!G17+Mar!G17+Apr!G17+Mei!G17+Jun!G17+Jul!G17+Agu!G17+Sep!G17+Okt!G17+Nov!G17+Des!G17,(Jan!G17+Feb!G17+Mar!G17+Apr!G17+Mei!G17+Jun!G17+Jul!G17+Agu!G17+Sep!G17+Okt!G17+Nov!G17+Des!G17)
/
COUNTA(Jan!G17,Feb!G17,Mar!G17,Apr!G17,Mei!G17,Jun!G17,Jul!G17,Agu!G17,Sep!G17,Okt!G17,Nov!G17,Des!G17)
*F17),0)</f>
        <v>0</v>
      </c>
      <c r="I17" s="1">
        <f>Jan!H17+Feb!H17+Mar!H17+Apr!H17+Mei!H17+Jun!H17+Jul!H17+Agu!H17+Sep!H17+Okt!H17+Nov!H17+Des!H17</f>
        <v>0</v>
      </c>
      <c r="J17" s="1">
        <f>Jan!I17+Feb!I17+Mar!I17+Apr!I17+Mei!I17+Jun!I17+Jul!I17+Agu!I17+Sep!I17+Okt!I17+Nov!I17+Des!I17</f>
        <v>0</v>
      </c>
      <c r="K17" s="1">
        <f>Jan!J17+Feb!J17+Mar!J17+Apr!J17+Mei!J17+Jun!J17+Jul!J17+Agu!J17+Sep!J17+Okt!J17+Nov!J17+Des!J17</f>
        <v>0</v>
      </c>
      <c r="L17" s="1">
        <f>Jan!K17+Feb!K17+Mar!K17+Apr!K17+Mei!K17+Jun!K17+Jul!K17+Agu!K17+Sep!K17+Okt!K17+Nov!K17+Des!K17</f>
        <v>0</v>
      </c>
      <c r="M17" s="67">
        <f>IFERROR(IF(E17&lt;&gt;"",Jan!L17+Feb!L17+Mar!L17+Apr!L17+Mei!L17+Jun!L17+Jul!L17+Agu!L17+Sep!L17+Okt!L17+Nov!L17+Des!L17,(Jan!L17+Feb!L17+Mar!L17+Apr!L17+Mei!L17+Jun!L17+Jul!L17+Agu!L17+Sep!L17+Okt!L17+Nov!L17+Des!L17)
/
COUNTA(Jan!G17,Feb!G17,Mar!G17,Apr!G17,Mei!G17,Jun!G17,Jul!G17,Agu!G17,Sep!G17,Okt!G17,Nov!G17,Des!G17)*F17),0)</f>
        <v>0</v>
      </c>
      <c r="N17" s="67">
        <f>IFERROR(IF(E17&lt;&gt;"",Jan!M17+Feb!M17+Mar!M17+Apr!M17+Mei!M17+Jun!M17+Jul!M17+Agu!M17+Sep!M17+Okt!M17+Nov!M17+Des!M17,(Jan!M17+Feb!M17+Mar!M17+Apr!M17+Mei!M17+Jun!M17+Jul!M17+Agu!M17+Sep!M17+Okt!M17+Nov!M17+Des!M17)
/
COUNTA(Jan!G17,Feb!G17,Mar!G17,Apr!G17,Mei!G17,Jun!G17,Jul!G17,Agu!G17,Sep!G17,Okt!G17,Nov!G17,Des!G17)*F17),0)</f>
        <v>0</v>
      </c>
      <c r="O17" s="67">
        <f>IFERROR(IF(E17&lt;&gt;"",Jan!N17+Feb!N17+Mar!N17+Apr!N17+Mei!N17+Jun!N17+Jul!N17+Agu!N17+Sep!N17+Okt!N17+Nov!N17+Des!N17,(Jan!N17+Feb!N17+Mar!N17+Apr!N17+Mei!N17+Jun!N17+Jul!N17+Agu!N17+Sep!N17+Okt!N17+Nov!N17+Des!N17)
/
COUNTA(Jan!G17,Feb!G17,Mar!G17,Apr!G17,Mei!G17,Jun!G17,Jul!G17,Agu!G17,Sep!G17,Okt!G17,Nov!G17,Des!G17)*F17),0)</f>
        <v>0</v>
      </c>
      <c r="P17" s="67">
        <f>IFERROR(IF(E17&lt;&gt;"",Jan!O17+Feb!O17+Mar!O17+Apr!O17+Mei!O17+Jun!O17+Jul!O17+Agu!O17+Sep!O17+Okt!O17+Nov!O17+Des!O17,(Jan!O17+Feb!O17+Mar!O17+Apr!O17+Mei!O17+Jun!O17+Jul!O17+Agu!O17+Sep!O17+Okt!O17+Nov!O17+Des!O17)
/
COUNTA(Jan!G17,Feb!G17,Mar!G17,Apr!G17,Mei!G17,Jun!G17,Jul!G17,Agu!G17,Sep!G17,Okt!G17,Nov!G17,Des!G17)*F17),0)</f>
        <v>0</v>
      </c>
      <c r="Q17" s="67">
        <f>IFERROR(IF(E17&lt;&gt;"",Jan!P17+Feb!P17+Mar!P17+Apr!P17+Mei!P17+Jun!P17+Jul!P17+Agu!P17+Sep!P17+Okt!P17+Nov!P17+Des!P17,(Jan!P17+Feb!P17+Mar!P17+Apr!P17+Mei!P17+Jun!P17+Jul!P17+Agu!P17+Sep!P17+Okt!P17+Nov!P17+Des!P17)
/
COUNTA(Jan!G17,Feb!G17,Mar!G17,Apr!G17,Mei!G17,Jun!G17,Jul!G17,Agu!G17,Sep!G17,Okt!G17,Nov!G17,Des!G17)*F17),0)</f>
        <v>0</v>
      </c>
      <c r="R17" s="1">
        <f t="shared" si="0"/>
        <v>0</v>
      </c>
      <c r="S17" s="67">
        <f t="shared" si="3"/>
        <v>0</v>
      </c>
      <c r="T17" s="67">
        <f>IFERROR(IF(E17&lt;&gt;"",Jan!R17+Feb!R17+Mar!R17+Apr!R17+Mei!R17+Jun!R17+Jul!R17+Agu!R17+Sep!R17+Okt!R17+Nov!R17+Des!R17,(Jan!R17+Feb!R17+Mar!R17+Apr!R17+Mei!R17+Jun!R17+Jul!R17+Agu!R17+Sep!R17+Okt!R17+Nov!R17+Des!R17)
/
COUNTA(Jan!G17,Feb!G17,Mar!G17,Apr!G17,Mei!G17,Jun!G17,Jul!G17,Agu!G17,Sep!G17,Okt!G17,Nov!G17,Des!G17)*F17),0)</f>
        <v>0</v>
      </c>
      <c r="U17" s="67">
        <f>IFERROR(IF(E17&lt;&gt;"",Jan!S17+Feb!S17+Mar!S17+Apr!S17+Mei!S17+Jun!S17+Jul!S17+Agu!S17+Sep!S17+Okt!S17+Nov!S17+Des!S17,(Jan!S17+Feb!S17+Mar!S17+Apr!S17+Mei!S17+Jun!S17+Jul!S17+Agu!S17+Sep!S17+Okt!S17+Nov!S17+Des!S17)
/
COUNTA(Jan!G17,Feb!G17,Mar!G17,Apr!G17,Mei!G17,Jun!G17,Jul!G17,Agu!G17,Sep!G17,Okt!G17,Nov!G17,Des!G17)*F17),0)</f>
        <v>0</v>
      </c>
      <c r="V17" s="1">
        <f t="shared" si="4"/>
        <v>0</v>
      </c>
      <c r="W17" s="1"/>
      <c r="X17" s="67">
        <f t="shared" si="5"/>
        <v>0</v>
      </c>
      <c r="Y17" s="37">
        <f t="shared" si="1"/>
        <v>0</v>
      </c>
      <c r="Z17" s="68">
        <f t="shared" si="6"/>
        <v>0</v>
      </c>
      <c r="AA17" s="36">
        <f>MIN(Z17,Referensi!$M$2)*$AA$5</f>
        <v>0</v>
      </c>
      <c r="AB17" s="36">
        <f>MIN(Referensi!$M$3,MAX(Z17-Referensi!$L$2,0))*$AB$5</f>
        <v>0</v>
      </c>
      <c r="AC17" s="36">
        <f>MIN(Referensi!$M$4,MAX(Z17-Referensi!$L$3,0))*$AC$5</f>
        <v>0</v>
      </c>
      <c r="AD17" s="36">
        <f>MIN(Referensi!$M$5,MAX(Z17-Referensi!$L$4,0))*$AD$5</f>
        <v>0</v>
      </c>
      <c r="AE17" s="36">
        <f>MIN(Referensi!$M$6,MAX(Z17-Referensi!$L$5,0))*$AE$5</f>
        <v>0</v>
      </c>
      <c r="AF17" s="68">
        <f>IF(Master!G17="",SUM(AA17:AE17)*120%,SUM(AA17:AE17))</f>
        <v>0</v>
      </c>
      <c r="AG17" s="68">
        <f>IF(F17&lt;&gt;"",AF17/F17*COUNTA(Jan!G17,Feb!G17,Mar!G17,Apr!G17,Mei!G17,Jun!G17,Jul!G17,Agu!G17,Sep!G17,Okt!G17,Nov!G17,Des!G17),0)</f>
        <v>0</v>
      </c>
      <c r="AH17" s="68">
        <f>IF(E17&lt;&gt;"",
IF(TEXT(E17,"mmm")=TEXT(DATE(PeriodeTahun,1,1),"mmm"),0, Jan!W17)+
IF(TEXT(E17,"mmm")=TEXT(DATE(PeriodeTahun,2,1),"mmm"),0, Feb!W17)+
IF(TEXT(E17,"mmm")=TEXT(DATE(PeriodeTahun,3,1),"mmm"),0, Mar!W17)+
IF(TEXT(E17,"mmm")=TEXT(DATE(PeriodeTahun,4,1),"mmm"),0, Apr!W17)+
IF(TEXT(E17,"mmm")=TEXT(DATE(PeriodeTahun,5,1),"mmm"),0, Mei!W17)+
IF(TEXT(E17,"mmm")=TEXT(DATE(PeriodeTahun,6,1),"mmm"),0, Jun!W17)+
IF(TEXT(E17,"mmm")=TEXT(DATE(PeriodeTahun,7,1),"mmm"),0, Jul!W17)+
IF(TEXT(E17,"mmm")=TEXT(DATE(PeriodeTahun,8,1),"mmm"),0, Agu!W17)+
IF(TEXT(E17,"mmm")=TEXT(DATE(PeriodeTahun,9,1),"mmm"),0, Sep!W17)+
IF(TEXT(E17,"mmm")=TEXT(DATE(PeriodeTahun,10,1),"mmm"),0, Okt!W17)+
IF(TEXT(E17,"mmm")=TEXT(DATE(PeriodeTahun,11,1),"mmm"),0, Nov!W17),
Jan!W17+Feb!W17+Mar!W17+Apr!W17+Mei!W17+Jun!W17+Jul!W17+Agu!W17+Sep!W17+Okt!W17+Nov!W17)</f>
        <v>0</v>
      </c>
      <c r="AI17" s="68"/>
      <c r="AJ17" s="68">
        <f t="shared" si="7"/>
        <v>0</v>
      </c>
    </row>
    <row r="18" spans="1:36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IF(Master!C18&lt;&gt;"",Master!C18,"")</f>
        <v/>
      </c>
      <c r="D18" s="80" t="str">
        <f>IF(Master!E18&lt;&gt;"",IF(YEAR(Master!E18)&lt;$B$2,DATE($B$2,1,1),Master!E18),"")</f>
        <v/>
      </c>
      <c r="E18" s="80" t="str">
        <f>IF(Master!F18&lt;&gt;"",Master!F18,"")</f>
        <v/>
      </c>
      <c r="F18" s="87" t="str">
        <f t="shared" si="2"/>
        <v/>
      </c>
      <c r="G18" s="71" t="str">
        <f>IF(Master!G18&lt;&gt;"",Master!G18,"")</f>
        <v/>
      </c>
      <c r="H18" s="67">
        <f>IFERROR(IF(E18&lt;&gt;"",Jan!G18+Feb!G18+Mar!G18+Apr!G18+Mei!G18+Jun!G18+Jul!G18+Agu!G18+Sep!G18+Okt!G18+Nov!G18+Des!G18,(Jan!G18+Feb!G18+Mar!G18+Apr!G18+Mei!G18+Jun!G18+Jul!G18+Agu!G18+Sep!G18+Okt!G18+Nov!G18+Des!G18)
/
COUNTA(Jan!G18,Feb!G18,Mar!G18,Apr!G18,Mei!G18,Jun!G18,Jul!G18,Agu!G18,Sep!G18,Okt!G18,Nov!G18,Des!G18)
*F18),0)</f>
        <v>0</v>
      </c>
      <c r="I18" s="1">
        <f>Jan!H18+Feb!H18+Mar!H18+Apr!H18+Mei!H18+Jun!H18+Jul!H18+Agu!H18+Sep!H18+Okt!H18+Nov!H18+Des!H18</f>
        <v>0</v>
      </c>
      <c r="J18" s="1">
        <f>Jan!I18+Feb!I18+Mar!I18+Apr!I18+Mei!I18+Jun!I18+Jul!I18+Agu!I18+Sep!I18+Okt!I18+Nov!I18+Des!I18</f>
        <v>0</v>
      </c>
      <c r="K18" s="1">
        <f>Jan!J18+Feb!J18+Mar!J18+Apr!J18+Mei!J18+Jun!J18+Jul!J18+Agu!J18+Sep!J18+Okt!J18+Nov!J18+Des!J18</f>
        <v>0</v>
      </c>
      <c r="L18" s="1">
        <f>Jan!K18+Feb!K18+Mar!K18+Apr!K18+Mei!K18+Jun!K18+Jul!K18+Agu!K18+Sep!K18+Okt!K18+Nov!K18+Des!K18</f>
        <v>0</v>
      </c>
      <c r="M18" s="67">
        <f>IFERROR(IF(E18&lt;&gt;"",Jan!L18+Feb!L18+Mar!L18+Apr!L18+Mei!L18+Jun!L18+Jul!L18+Agu!L18+Sep!L18+Okt!L18+Nov!L18+Des!L18,(Jan!L18+Feb!L18+Mar!L18+Apr!L18+Mei!L18+Jun!L18+Jul!L18+Agu!L18+Sep!L18+Okt!L18+Nov!L18+Des!L18)
/
COUNTA(Jan!G18,Feb!G18,Mar!G18,Apr!G18,Mei!G18,Jun!G18,Jul!G18,Agu!G18,Sep!G18,Okt!G18,Nov!G18,Des!G18)*F18),0)</f>
        <v>0</v>
      </c>
      <c r="N18" s="67">
        <f>IFERROR(IF(E18&lt;&gt;"",Jan!M18+Feb!M18+Mar!M18+Apr!M18+Mei!M18+Jun!M18+Jul!M18+Agu!M18+Sep!M18+Okt!M18+Nov!M18+Des!M18,(Jan!M18+Feb!M18+Mar!M18+Apr!M18+Mei!M18+Jun!M18+Jul!M18+Agu!M18+Sep!M18+Okt!M18+Nov!M18+Des!M18)
/
COUNTA(Jan!G18,Feb!G18,Mar!G18,Apr!G18,Mei!G18,Jun!G18,Jul!G18,Agu!G18,Sep!G18,Okt!G18,Nov!G18,Des!G18)*F18),0)</f>
        <v>0</v>
      </c>
      <c r="O18" s="67">
        <f>IFERROR(IF(E18&lt;&gt;"",Jan!N18+Feb!N18+Mar!N18+Apr!N18+Mei!N18+Jun!N18+Jul!N18+Agu!N18+Sep!N18+Okt!N18+Nov!N18+Des!N18,(Jan!N18+Feb!N18+Mar!N18+Apr!N18+Mei!N18+Jun!N18+Jul!N18+Agu!N18+Sep!N18+Okt!N18+Nov!N18+Des!N18)
/
COUNTA(Jan!G18,Feb!G18,Mar!G18,Apr!G18,Mei!G18,Jun!G18,Jul!G18,Agu!G18,Sep!G18,Okt!G18,Nov!G18,Des!G18)*F18),0)</f>
        <v>0</v>
      </c>
      <c r="P18" s="67">
        <f>IFERROR(IF(E18&lt;&gt;"",Jan!O18+Feb!O18+Mar!O18+Apr!O18+Mei!O18+Jun!O18+Jul!O18+Agu!O18+Sep!O18+Okt!O18+Nov!O18+Des!O18,(Jan!O18+Feb!O18+Mar!O18+Apr!O18+Mei!O18+Jun!O18+Jul!O18+Agu!O18+Sep!O18+Okt!O18+Nov!O18+Des!O18)
/
COUNTA(Jan!G18,Feb!G18,Mar!G18,Apr!G18,Mei!G18,Jun!G18,Jul!G18,Agu!G18,Sep!G18,Okt!G18,Nov!G18,Des!G18)*F18),0)</f>
        <v>0</v>
      </c>
      <c r="Q18" s="67">
        <f>IFERROR(IF(E18&lt;&gt;"",Jan!P18+Feb!P18+Mar!P18+Apr!P18+Mei!P18+Jun!P18+Jul!P18+Agu!P18+Sep!P18+Okt!P18+Nov!P18+Des!P18,(Jan!P18+Feb!P18+Mar!P18+Apr!P18+Mei!P18+Jun!P18+Jul!P18+Agu!P18+Sep!P18+Okt!P18+Nov!P18+Des!P18)
/
COUNTA(Jan!G18,Feb!G18,Mar!G18,Apr!G18,Mei!G18,Jun!G18,Jul!G18,Agu!G18,Sep!G18,Okt!G18,Nov!G18,Des!G18)*F18),0)</f>
        <v>0</v>
      </c>
      <c r="R18" s="1">
        <f t="shared" si="0"/>
        <v>0</v>
      </c>
      <c r="S18" s="67">
        <f t="shared" si="3"/>
        <v>0</v>
      </c>
      <c r="T18" s="67">
        <f>IFERROR(IF(E18&lt;&gt;"",Jan!R18+Feb!R18+Mar!R18+Apr!R18+Mei!R18+Jun!R18+Jul!R18+Agu!R18+Sep!R18+Okt!R18+Nov!R18+Des!R18,(Jan!R18+Feb!R18+Mar!R18+Apr!R18+Mei!R18+Jun!R18+Jul!R18+Agu!R18+Sep!R18+Okt!R18+Nov!R18+Des!R18)
/
COUNTA(Jan!G18,Feb!G18,Mar!G18,Apr!G18,Mei!G18,Jun!G18,Jul!G18,Agu!G18,Sep!G18,Okt!G18,Nov!G18,Des!G18)*F18),0)</f>
        <v>0</v>
      </c>
      <c r="U18" s="67">
        <f>IFERROR(IF(E18&lt;&gt;"",Jan!S18+Feb!S18+Mar!S18+Apr!S18+Mei!S18+Jun!S18+Jul!S18+Agu!S18+Sep!S18+Okt!S18+Nov!S18+Des!S18,(Jan!S18+Feb!S18+Mar!S18+Apr!S18+Mei!S18+Jun!S18+Jul!S18+Agu!S18+Sep!S18+Okt!S18+Nov!S18+Des!S18)
/
COUNTA(Jan!G18,Feb!G18,Mar!G18,Apr!G18,Mei!G18,Jun!G18,Jul!G18,Agu!G18,Sep!G18,Okt!G18,Nov!G18,Des!G18)*F18),0)</f>
        <v>0</v>
      </c>
      <c r="V18" s="1">
        <f t="shared" si="4"/>
        <v>0</v>
      </c>
      <c r="W18" s="1"/>
      <c r="X18" s="67">
        <f t="shared" si="5"/>
        <v>0</v>
      </c>
      <c r="Y18" s="37">
        <f t="shared" si="1"/>
        <v>0</v>
      </c>
      <c r="Z18" s="68">
        <f t="shared" si="6"/>
        <v>0</v>
      </c>
      <c r="AA18" s="36">
        <f>MIN(Z18,Referensi!$M$2)*$AA$5</f>
        <v>0</v>
      </c>
      <c r="AB18" s="36">
        <f>MIN(Referensi!$M$3,MAX(Z18-Referensi!$L$2,0))*$AB$5</f>
        <v>0</v>
      </c>
      <c r="AC18" s="36">
        <f>MIN(Referensi!$M$4,MAX(Z18-Referensi!$L$3,0))*$AC$5</f>
        <v>0</v>
      </c>
      <c r="AD18" s="36">
        <f>MIN(Referensi!$M$5,MAX(Z18-Referensi!$L$4,0))*$AD$5</f>
        <v>0</v>
      </c>
      <c r="AE18" s="36">
        <f>MIN(Referensi!$M$6,MAX(Z18-Referensi!$L$5,0))*$AE$5</f>
        <v>0</v>
      </c>
      <c r="AF18" s="68">
        <f>IF(Master!G18="",SUM(AA18:AE18)*120%,SUM(AA18:AE18))</f>
        <v>0</v>
      </c>
      <c r="AG18" s="68">
        <f>IF(F18&lt;&gt;"",AF18/F18*COUNTA(Jan!G18,Feb!G18,Mar!G18,Apr!G18,Mei!G18,Jun!G18,Jul!G18,Agu!G18,Sep!G18,Okt!G18,Nov!G18,Des!G18),0)</f>
        <v>0</v>
      </c>
      <c r="AH18" s="68">
        <f>IF(E18&lt;&gt;"",
IF(TEXT(E18,"mmm")=TEXT(DATE(PeriodeTahun,1,1),"mmm"),0, Jan!W18)+
IF(TEXT(E18,"mmm")=TEXT(DATE(PeriodeTahun,2,1),"mmm"),0, Feb!W18)+
IF(TEXT(E18,"mmm")=TEXT(DATE(PeriodeTahun,3,1),"mmm"),0, Mar!W18)+
IF(TEXT(E18,"mmm")=TEXT(DATE(PeriodeTahun,4,1),"mmm"),0, Apr!W18)+
IF(TEXT(E18,"mmm")=TEXT(DATE(PeriodeTahun,5,1),"mmm"),0, Mei!W18)+
IF(TEXT(E18,"mmm")=TEXT(DATE(PeriodeTahun,6,1),"mmm"),0, Jun!W18)+
IF(TEXT(E18,"mmm")=TEXT(DATE(PeriodeTahun,7,1),"mmm"),0, Jul!W18)+
IF(TEXT(E18,"mmm")=TEXT(DATE(PeriodeTahun,8,1),"mmm"),0, Agu!W18)+
IF(TEXT(E18,"mmm")=TEXT(DATE(PeriodeTahun,9,1),"mmm"),0, Sep!W18)+
IF(TEXT(E18,"mmm")=TEXT(DATE(PeriodeTahun,10,1),"mmm"),0, Okt!W18)+
IF(TEXT(E18,"mmm")=TEXT(DATE(PeriodeTahun,11,1),"mmm"),0, Nov!W18),
Jan!W18+Feb!W18+Mar!W18+Apr!W18+Mei!W18+Jun!W18+Jul!W18+Agu!W18+Sep!W18+Okt!W18+Nov!W18)</f>
        <v>0</v>
      </c>
      <c r="AI18" s="68"/>
      <c r="AJ18" s="68">
        <f t="shared" si="7"/>
        <v>0</v>
      </c>
    </row>
    <row r="19" spans="1:36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IF(Master!C19&lt;&gt;"",Master!C19,"")</f>
        <v/>
      </c>
      <c r="D19" s="80" t="str">
        <f>IF(Master!E19&lt;&gt;"",IF(YEAR(Master!E19)&lt;$B$2,DATE($B$2,1,1),Master!E19),"")</f>
        <v/>
      </c>
      <c r="E19" s="80" t="str">
        <f>IF(Master!F19&lt;&gt;"",Master!F19,"")</f>
        <v/>
      </c>
      <c r="F19" s="87" t="str">
        <f t="shared" si="2"/>
        <v/>
      </c>
      <c r="G19" s="71" t="str">
        <f>IF(Master!G19&lt;&gt;"",Master!G19,"")</f>
        <v/>
      </c>
      <c r="H19" s="67">
        <f>IFERROR(IF(E19&lt;&gt;"",Jan!G19+Feb!G19+Mar!G19+Apr!G19+Mei!G19+Jun!G19+Jul!G19+Agu!G19+Sep!G19+Okt!G19+Nov!G19+Des!G19,(Jan!G19+Feb!G19+Mar!G19+Apr!G19+Mei!G19+Jun!G19+Jul!G19+Agu!G19+Sep!G19+Okt!G19+Nov!G19+Des!G19)
/
COUNTA(Jan!G19,Feb!G19,Mar!G19,Apr!G19,Mei!G19,Jun!G19,Jul!G19,Agu!G19,Sep!G19,Okt!G19,Nov!G19,Des!G19)
*F19),0)</f>
        <v>0</v>
      </c>
      <c r="I19" s="1">
        <f>Jan!H19+Feb!H19+Mar!H19+Apr!H19+Mei!H19+Jun!H19+Jul!H19+Agu!H19+Sep!H19+Okt!H19+Nov!H19+Des!H19</f>
        <v>0</v>
      </c>
      <c r="J19" s="1">
        <f>Jan!I19+Feb!I19+Mar!I19+Apr!I19+Mei!I19+Jun!I19+Jul!I19+Agu!I19+Sep!I19+Okt!I19+Nov!I19+Des!I19</f>
        <v>0</v>
      </c>
      <c r="K19" s="1">
        <f>Jan!J19+Feb!J19+Mar!J19+Apr!J19+Mei!J19+Jun!J19+Jul!J19+Agu!J19+Sep!J19+Okt!J19+Nov!J19+Des!J19</f>
        <v>0</v>
      </c>
      <c r="L19" s="1">
        <f>Jan!K19+Feb!K19+Mar!K19+Apr!K19+Mei!K19+Jun!K19+Jul!K19+Agu!K19+Sep!K19+Okt!K19+Nov!K19+Des!K19</f>
        <v>0</v>
      </c>
      <c r="M19" s="67">
        <f>IFERROR(IF(E19&lt;&gt;"",Jan!L19+Feb!L19+Mar!L19+Apr!L19+Mei!L19+Jun!L19+Jul!L19+Agu!L19+Sep!L19+Okt!L19+Nov!L19+Des!L19,(Jan!L19+Feb!L19+Mar!L19+Apr!L19+Mei!L19+Jun!L19+Jul!L19+Agu!L19+Sep!L19+Okt!L19+Nov!L19+Des!L19)
/
COUNTA(Jan!G19,Feb!G19,Mar!G19,Apr!G19,Mei!G19,Jun!G19,Jul!G19,Agu!G19,Sep!G19,Okt!G19,Nov!G19,Des!G19)*F19),0)</f>
        <v>0</v>
      </c>
      <c r="N19" s="67">
        <f>IFERROR(IF(E19&lt;&gt;"",Jan!M19+Feb!M19+Mar!M19+Apr!M19+Mei!M19+Jun!M19+Jul!M19+Agu!M19+Sep!M19+Okt!M19+Nov!M19+Des!M19,(Jan!M19+Feb!M19+Mar!M19+Apr!M19+Mei!M19+Jun!M19+Jul!M19+Agu!M19+Sep!M19+Okt!M19+Nov!M19+Des!M19)
/
COUNTA(Jan!G19,Feb!G19,Mar!G19,Apr!G19,Mei!G19,Jun!G19,Jul!G19,Agu!G19,Sep!G19,Okt!G19,Nov!G19,Des!G19)*F19),0)</f>
        <v>0</v>
      </c>
      <c r="O19" s="67">
        <f>IFERROR(IF(E19&lt;&gt;"",Jan!N19+Feb!N19+Mar!N19+Apr!N19+Mei!N19+Jun!N19+Jul!N19+Agu!N19+Sep!N19+Okt!N19+Nov!N19+Des!N19,(Jan!N19+Feb!N19+Mar!N19+Apr!N19+Mei!N19+Jun!N19+Jul!N19+Agu!N19+Sep!N19+Okt!N19+Nov!N19+Des!N19)
/
COUNTA(Jan!G19,Feb!G19,Mar!G19,Apr!G19,Mei!G19,Jun!G19,Jul!G19,Agu!G19,Sep!G19,Okt!G19,Nov!G19,Des!G19)*F19),0)</f>
        <v>0</v>
      </c>
      <c r="P19" s="67">
        <f>IFERROR(IF(E19&lt;&gt;"",Jan!O19+Feb!O19+Mar!O19+Apr!O19+Mei!O19+Jun!O19+Jul!O19+Agu!O19+Sep!O19+Okt!O19+Nov!O19+Des!O19,(Jan!O19+Feb!O19+Mar!O19+Apr!O19+Mei!O19+Jun!O19+Jul!O19+Agu!O19+Sep!O19+Okt!O19+Nov!O19+Des!O19)
/
COUNTA(Jan!G19,Feb!G19,Mar!G19,Apr!G19,Mei!G19,Jun!G19,Jul!G19,Agu!G19,Sep!G19,Okt!G19,Nov!G19,Des!G19)*F19),0)</f>
        <v>0</v>
      </c>
      <c r="Q19" s="67">
        <f>IFERROR(IF(E19&lt;&gt;"",Jan!P19+Feb!P19+Mar!P19+Apr!P19+Mei!P19+Jun!P19+Jul!P19+Agu!P19+Sep!P19+Okt!P19+Nov!P19+Des!P19,(Jan!P19+Feb!P19+Mar!P19+Apr!P19+Mei!P19+Jun!P19+Jul!P19+Agu!P19+Sep!P19+Okt!P19+Nov!P19+Des!P19)
/
COUNTA(Jan!G19,Feb!G19,Mar!G19,Apr!G19,Mei!G19,Jun!G19,Jul!G19,Agu!G19,Sep!G19,Okt!G19,Nov!G19,Des!G19)*F19),0)</f>
        <v>0</v>
      </c>
      <c r="R19" s="1">
        <f t="shared" si="0"/>
        <v>0</v>
      </c>
      <c r="S19" s="67">
        <f t="shared" si="3"/>
        <v>0</v>
      </c>
      <c r="T19" s="67">
        <f>IFERROR(IF(E19&lt;&gt;"",Jan!R19+Feb!R19+Mar!R19+Apr!R19+Mei!R19+Jun!R19+Jul!R19+Agu!R19+Sep!R19+Okt!R19+Nov!R19+Des!R19,(Jan!R19+Feb!R19+Mar!R19+Apr!R19+Mei!R19+Jun!R19+Jul!R19+Agu!R19+Sep!R19+Okt!R19+Nov!R19+Des!R19)
/
COUNTA(Jan!G19,Feb!G19,Mar!G19,Apr!G19,Mei!G19,Jun!G19,Jul!G19,Agu!G19,Sep!G19,Okt!G19,Nov!G19,Des!G19)*F19),0)</f>
        <v>0</v>
      </c>
      <c r="U19" s="67">
        <f>IFERROR(IF(E19&lt;&gt;"",Jan!S19+Feb!S19+Mar!S19+Apr!S19+Mei!S19+Jun!S19+Jul!S19+Agu!S19+Sep!S19+Okt!S19+Nov!S19+Des!S19,(Jan!S19+Feb!S19+Mar!S19+Apr!S19+Mei!S19+Jun!S19+Jul!S19+Agu!S19+Sep!S19+Okt!S19+Nov!S19+Des!S19)
/
COUNTA(Jan!G19,Feb!G19,Mar!G19,Apr!G19,Mei!G19,Jun!G19,Jul!G19,Agu!G19,Sep!G19,Okt!G19,Nov!G19,Des!G19)*F19),0)</f>
        <v>0</v>
      </c>
      <c r="V19" s="1">
        <f t="shared" si="4"/>
        <v>0</v>
      </c>
      <c r="W19" s="1"/>
      <c r="X19" s="67">
        <f t="shared" si="5"/>
        <v>0</v>
      </c>
      <c r="Y19" s="37">
        <f t="shared" si="1"/>
        <v>0</v>
      </c>
      <c r="Z19" s="68">
        <f t="shared" si="6"/>
        <v>0</v>
      </c>
      <c r="AA19" s="36">
        <f>MIN(Z19,Referensi!$M$2)*$AA$5</f>
        <v>0</v>
      </c>
      <c r="AB19" s="36">
        <f>MIN(Referensi!$M$3,MAX(Z19-Referensi!$L$2,0))*$AB$5</f>
        <v>0</v>
      </c>
      <c r="AC19" s="36">
        <f>MIN(Referensi!$M$4,MAX(Z19-Referensi!$L$3,0))*$AC$5</f>
        <v>0</v>
      </c>
      <c r="AD19" s="36">
        <f>MIN(Referensi!$M$5,MAX(Z19-Referensi!$L$4,0))*$AD$5</f>
        <v>0</v>
      </c>
      <c r="AE19" s="36">
        <f>MIN(Referensi!$M$6,MAX(Z19-Referensi!$L$5,0))*$AE$5</f>
        <v>0</v>
      </c>
      <c r="AF19" s="68">
        <f>IF(Master!G19="",SUM(AA19:AE19)*120%,SUM(AA19:AE19))</f>
        <v>0</v>
      </c>
      <c r="AG19" s="68">
        <f>IF(F19&lt;&gt;"",AF19/F19*COUNTA(Jan!G19,Feb!G19,Mar!G19,Apr!G19,Mei!G19,Jun!G19,Jul!G19,Agu!G19,Sep!G19,Okt!G19,Nov!G19,Des!G19),0)</f>
        <v>0</v>
      </c>
      <c r="AH19" s="68">
        <f>IF(E19&lt;&gt;"",
IF(TEXT(E19,"mmm")=TEXT(DATE(PeriodeTahun,1,1),"mmm"),0, Jan!W19)+
IF(TEXT(E19,"mmm")=TEXT(DATE(PeriodeTahun,2,1),"mmm"),0, Feb!W19)+
IF(TEXT(E19,"mmm")=TEXT(DATE(PeriodeTahun,3,1),"mmm"),0, Mar!W19)+
IF(TEXT(E19,"mmm")=TEXT(DATE(PeriodeTahun,4,1),"mmm"),0, Apr!W19)+
IF(TEXT(E19,"mmm")=TEXT(DATE(PeriodeTahun,5,1),"mmm"),0, Mei!W19)+
IF(TEXT(E19,"mmm")=TEXT(DATE(PeriodeTahun,6,1),"mmm"),0, Jun!W19)+
IF(TEXT(E19,"mmm")=TEXT(DATE(PeriodeTahun,7,1),"mmm"),0, Jul!W19)+
IF(TEXT(E19,"mmm")=TEXT(DATE(PeriodeTahun,8,1),"mmm"),0, Agu!W19)+
IF(TEXT(E19,"mmm")=TEXT(DATE(PeriodeTahun,9,1),"mmm"),0, Sep!W19)+
IF(TEXT(E19,"mmm")=TEXT(DATE(PeriodeTahun,10,1),"mmm"),0, Okt!W19)+
IF(TEXT(E19,"mmm")=TEXT(DATE(PeriodeTahun,11,1),"mmm"),0, Nov!W19),
Jan!W19+Feb!W19+Mar!W19+Apr!W19+Mei!W19+Jun!W19+Jul!W19+Agu!W19+Sep!W19+Okt!W19+Nov!W19)</f>
        <v>0</v>
      </c>
      <c r="AI19" s="68"/>
      <c r="AJ19" s="68">
        <f t="shared" si="7"/>
        <v>0</v>
      </c>
    </row>
    <row r="20" spans="1:36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IF(Master!C20&lt;&gt;"",Master!C20,"")</f>
        <v/>
      </c>
      <c r="D20" s="80" t="str">
        <f>IF(Master!E20&lt;&gt;"",IF(YEAR(Master!E20)&lt;$B$2,DATE($B$2,1,1),Master!E20),"")</f>
        <v/>
      </c>
      <c r="E20" s="80" t="str">
        <f>IF(Master!F20&lt;&gt;"",Master!F20,"")</f>
        <v/>
      </c>
      <c r="F20" s="87" t="str">
        <f t="shared" si="2"/>
        <v/>
      </c>
      <c r="G20" s="71" t="str">
        <f>IF(Master!G20&lt;&gt;"",Master!G20,"")</f>
        <v/>
      </c>
      <c r="H20" s="67">
        <f>IFERROR(IF(E20&lt;&gt;"",Jan!G20+Feb!G20+Mar!G20+Apr!G20+Mei!G20+Jun!G20+Jul!G20+Agu!G20+Sep!G20+Okt!G20+Nov!G20+Des!G20,(Jan!G20+Feb!G20+Mar!G20+Apr!G20+Mei!G20+Jun!G20+Jul!G20+Agu!G20+Sep!G20+Okt!G20+Nov!G20+Des!G20)
/
COUNTA(Jan!G20,Feb!G20,Mar!G20,Apr!G20,Mei!G20,Jun!G20,Jul!G20,Agu!G20,Sep!G20,Okt!G20,Nov!G20,Des!G20)
*F20),0)</f>
        <v>0</v>
      </c>
      <c r="I20" s="1">
        <f>Jan!H20+Feb!H20+Mar!H20+Apr!H20+Mei!H20+Jun!H20+Jul!H20+Agu!H20+Sep!H20+Okt!H20+Nov!H20+Des!H20</f>
        <v>0</v>
      </c>
      <c r="J20" s="1">
        <f>Jan!I20+Feb!I20+Mar!I20+Apr!I20+Mei!I20+Jun!I20+Jul!I20+Agu!I20+Sep!I20+Okt!I20+Nov!I20+Des!I20</f>
        <v>0</v>
      </c>
      <c r="K20" s="1">
        <f>Jan!J20+Feb!J20+Mar!J20+Apr!J20+Mei!J20+Jun!J20+Jul!J20+Agu!J20+Sep!J20+Okt!J20+Nov!J20+Des!J20</f>
        <v>0</v>
      </c>
      <c r="L20" s="1">
        <f>Jan!K20+Feb!K20+Mar!K20+Apr!K20+Mei!K20+Jun!K20+Jul!K20+Agu!K20+Sep!K20+Okt!K20+Nov!K20+Des!K20</f>
        <v>0</v>
      </c>
      <c r="M20" s="67">
        <f>IFERROR(IF(E20&lt;&gt;"",Jan!L20+Feb!L20+Mar!L20+Apr!L20+Mei!L20+Jun!L20+Jul!L20+Agu!L20+Sep!L20+Okt!L20+Nov!L20+Des!L20,(Jan!L20+Feb!L20+Mar!L20+Apr!L20+Mei!L20+Jun!L20+Jul!L20+Agu!L20+Sep!L20+Okt!L20+Nov!L20+Des!L20)
/
COUNTA(Jan!G20,Feb!G20,Mar!G20,Apr!G20,Mei!G20,Jun!G20,Jul!G20,Agu!G20,Sep!G20,Okt!G20,Nov!G20,Des!G20)*F20),0)</f>
        <v>0</v>
      </c>
      <c r="N20" s="67">
        <f>IFERROR(IF(E20&lt;&gt;"",Jan!M20+Feb!M20+Mar!M20+Apr!M20+Mei!M20+Jun!M20+Jul!M20+Agu!M20+Sep!M20+Okt!M20+Nov!M20+Des!M20,(Jan!M20+Feb!M20+Mar!M20+Apr!M20+Mei!M20+Jun!M20+Jul!M20+Agu!M20+Sep!M20+Okt!M20+Nov!M20+Des!M20)
/
COUNTA(Jan!G20,Feb!G20,Mar!G20,Apr!G20,Mei!G20,Jun!G20,Jul!G20,Agu!G20,Sep!G20,Okt!G20,Nov!G20,Des!G20)*F20),0)</f>
        <v>0</v>
      </c>
      <c r="O20" s="67">
        <f>IFERROR(IF(E20&lt;&gt;"",Jan!N20+Feb!N20+Mar!N20+Apr!N20+Mei!N20+Jun!N20+Jul!N20+Agu!N20+Sep!N20+Okt!N20+Nov!N20+Des!N20,(Jan!N20+Feb!N20+Mar!N20+Apr!N20+Mei!N20+Jun!N20+Jul!N20+Agu!N20+Sep!N20+Okt!N20+Nov!N20+Des!N20)
/
COUNTA(Jan!G20,Feb!G20,Mar!G20,Apr!G20,Mei!G20,Jun!G20,Jul!G20,Agu!G20,Sep!G20,Okt!G20,Nov!G20,Des!G20)*F20),0)</f>
        <v>0</v>
      </c>
      <c r="P20" s="67">
        <f>IFERROR(IF(E20&lt;&gt;"",Jan!O20+Feb!O20+Mar!O20+Apr!O20+Mei!O20+Jun!O20+Jul!O20+Agu!O20+Sep!O20+Okt!O20+Nov!O20+Des!O20,(Jan!O20+Feb!O20+Mar!O20+Apr!O20+Mei!O20+Jun!O20+Jul!O20+Agu!O20+Sep!O20+Okt!O20+Nov!O20+Des!O20)
/
COUNTA(Jan!G20,Feb!G20,Mar!G20,Apr!G20,Mei!G20,Jun!G20,Jul!G20,Agu!G20,Sep!G20,Okt!G20,Nov!G20,Des!G20)*F20),0)</f>
        <v>0</v>
      </c>
      <c r="Q20" s="67">
        <f>IFERROR(IF(E20&lt;&gt;"",Jan!P20+Feb!P20+Mar!P20+Apr!P20+Mei!P20+Jun!P20+Jul!P20+Agu!P20+Sep!P20+Okt!P20+Nov!P20+Des!P20,(Jan!P20+Feb!P20+Mar!P20+Apr!P20+Mei!P20+Jun!P20+Jul!P20+Agu!P20+Sep!P20+Okt!P20+Nov!P20+Des!P20)
/
COUNTA(Jan!G20,Feb!G20,Mar!G20,Apr!G20,Mei!G20,Jun!G20,Jul!G20,Agu!G20,Sep!G20,Okt!G20,Nov!G20,Des!G20)*F20),0)</f>
        <v>0</v>
      </c>
      <c r="R20" s="1">
        <f t="shared" si="0"/>
        <v>0</v>
      </c>
      <c r="S20" s="67">
        <f t="shared" si="3"/>
        <v>0</v>
      </c>
      <c r="T20" s="67">
        <f>IFERROR(IF(E20&lt;&gt;"",Jan!R20+Feb!R20+Mar!R20+Apr!R20+Mei!R20+Jun!R20+Jul!R20+Agu!R20+Sep!R20+Okt!R20+Nov!R20+Des!R20,(Jan!R20+Feb!R20+Mar!R20+Apr!R20+Mei!R20+Jun!R20+Jul!R20+Agu!R20+Sep!R20+Okt!R20+Nov!R20+Des!R20)
/
COUNTA(Jan!G20,Feb!G20,Mar!G20,Apr!G20,Mei!G20,Jun!G20,Jul!G20,Agu!G20,Sep!G20,Okt!G20,Nov!G20,Des!G20)*F20),0)</f>
        <v>0</v>
      </c>
      <c r="U20" s="67">
        <f>IFERROR(IF(E20&lt;&gt;"",Jan!S20+Feb!S20+Mar!S20+Apr!S20+Mei!S20+Jun!S20+Jul!S20+Agu!S20+Sep!S20+Okt!S20+Nov!S20+Des!S20,(Jan!S20+Feb!S20+Mar!S20+Apr!S20+Mei!S20+Jun!S20+Jul!S20+Agu!S20+Sep!S20+Okt!S20+Nov!S20+Des!S20)
/
COUNTA(Jan!G20,Feb!G20,Mar!G20,Apr!G20,Mei!G20,Jun!G20,Jul!G20,Agu!G20,Sep!G20,Okt!G20,Nov!G20,Des!G20)*F20),0)</f>
        <v>0</v>
      </c>
      <c r="V20" s="1">
        <f t="shared" si="4"/>
        <v>0</v>
      </c>
      <c r="W20" s="1"/>
      <c r="X20" s="67">
        <f t="shared" si="5"/>
        <v>0</v>
      </c>
      <c r="Y20" s="37">
        <f t="shared" si="1"/>
        <v>0</v>
      </c>
      <c r="Z20" s="68">
        <f t="shared" si="6"/>
        <v>0</v>
      </c>
      <c r="AA20" s="36">
        <f>MIN(Z20,Referensi!$M$2)*$AA$5</f>
        <v>0</v>
      </c>
      <c r="AB20" s="36">
        <f>MIN(Referensi!$M$3,MAX(Z20-Referensi!$L$2,0))*$AB$5</f>
        <v>0</v>
      </c>
      <c r="AC20" s="36">
        <f>MIN(Referensi!$M$4,MAX(Z20-Referensi!$L$3,0))*$AC$5</f>
        <v>0</v>
      </c>
      <c r="AD20" s="36">
        <f>MIN(Referensi!$M$5,MAX(Z20-Referensi!$L$4,0))*$AD$5</f>
        <v>0</v>
      </c>
      <c r="AE20" s="36">
        <f>MIN(Referensi!$M$6,MAX(Z20-Referensi!$L$5,0))*$AE$5</f>
        <v>0</v>
      </c>
      <c r="AF20" s="68">
        <f>IF(Master!G20="",SUM(AA20:AE20)*120%,SUM(AA20:AE20))</f>
        <v>0</v>
      </c>
      <c r="AG20" s="68">
        <f>IF(F20&lt;&gt;"",AF20/F20*COUNTA(Jan!G20,Feb!G20,Mar!G20,Apr!G20,Mei!G20,Jun!G20,Jul!G20,Agu!G20,Sep!G20,Okt!G20,Nov!G20,Des!G20),0)</f>
        <v>0</v>
      </c>
      <c r="AH20" s="68">
        <f>IF(E20&lt;&gt;"",
IF(TEXT(E20,"mmm")=TEXT(DATE(PeriodeTahun,1,1),"mmm"),0, Jan!W20)+
IF(TEXT(E20,"mmm")=TEXT(DATE(PeriodeTahun,2,1),"mmm"),0, Feb!W20)+
IF(TEXT(E20,"mmm")=TEXT(DATE(PeriodeTahun,3,1),"mmm"),0, Mar!W20)+
IF(TEXT(E20,"mmm")=TEXT(DATE(PeriodeTahun,4,1),"mmm"),0, Apr!W20)+
IF(TEXT(E20,"mmm")=TEXT(DATE(PeriodeTahun,5,1),"mmm"),0, Mei!W20)+
IF(TEXT(E20,"mmm")=TEXT(DATE(PeriodeTahun,6,1),"mmm"),0, Jun!W20)+
IF(TEXT(E20,"mmm")=TEXT(DATE(PeriodeTahun,7,1),"mmm"),0, Jul!W20)+
IF(TEXT(E20,"mmm")=TEXT(DATE(PeriodeTahun,8,1),"mmm"),0, Agu!W20)+
IF(TEXT(E20,"mmm")=TEXT(DATE(PeriodeTahun,9,1),"mmm"),0, Sep!W20)+
IF(TEXT(E20,"mmm")=TEXT(DATE(PeriodeTahun,10,1),"mmm"),0, Okt!W20)+
IF(TEXT(E20,"mmm")=TEXT(DATE(PeriodeTahun,11,1),"mmm"),0, Nov!W20),
Jan!W20+Feb!W20+Mar!W20+Apr!W20+Mei!W20+Jun!W20+Jul!W20+Agu!W20+Sep!W20+Okt!W20+Nov!W20)</f>
        <v>0</v>
      </c>
      <c r="AI20" s="68"/>
      <c r="AJ20" s="68">
        <f t="shared" si="7"/>
        <v>0</v>
      </c>
    </row>
    <row r="21" spans="1:36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IF(Master!C21&lt;&gt;"",Master!C21,"")</f>
        <v/>
      </c>
      <c r="D21" s="80" t="str">
        <f>IF(Master!E21&lt;&gt;"",IF(YEAR(Master!E21)&lt;$B$2,DATE($B$2,1,1),Master!E21),"")</f>
        <v/>
      </c>
      <c r="E21" s="80" t="str">
        <f>IF(Master!F21&lt;&gt;"",Master!F21,"")</f>
        <v/>
      </c>
      <c r="F21" s="87" t="str">
        <f t="shared" si="2"/>
        <v/>
      </c>
      <c r="G21" s="71" t="str">
        <f>IF(Master!G21&lt;&gt;"",Master!G21,"")</f>
        <v/>
      </c>
      <c r="H21" s="67">
        <f>IFERROR(IF(E21&lt;&gt;"",Jan!G21+Feb!G21+Mar!G21+Apr!G21+Mei!G21+Jun!G21+Jul!G21+Agu!G21+Sep!G21+Okt!G21+Nov!G21+Des!G21,(Jan!G21+Feb!G21+Mar!G21+Apr!G21+Mei!G21+Jun!G21+Jul!G21+Agu!G21+Sep!G21+Okt!G21+Nov!G21+Des!G21)
/
COUNTA(Jan!G21,Feb!G21,Mar!G21,Apr!G21,Mei!G21,Jun!G21,Jul!G21,Agu!G21,Sep!G21,Okt!G21,Nov!G21,Des!G21)
*F21),0)</f>
        <v>0</v>
      </c>
      <c r="I21" s="1">
        <f>Jan!H21+Feb!H21+Mar!H21+Apr!H21+Mei!H21+Jun!H21+Jul!H21+Agu!H21+Sep!H21+Okt!H21+Nov!H21+Des!H21</f>
        <v>0</v>
      </c>
      <c r="J21" s="1">
        <f>Jan!I21+Feb!I21+Mar!I21+Apr!I21+Mei!I21+Jun!I21+Jul!I21+Agu!I21+Sep!I21+Okt!I21+Nov!I21+Des!I21</f>
        <v>0</v>
      </c>
      <c r="K21" s="1">
        <f>Jan!J21+Feb!J21+Mar!J21+Apr!J21+Mei!J21+Jun!J21+Jul!J21+Agu!J21+Sep!J21+Okt!J21+Nov!J21+Des!J21</f>
        <v>0</v>
      </c>
      <c r="L21" s="1">
        <f>Jan!K21+Feb!K21+Mar!K21+Apr!K21+Mei!K21+Jun!K21+Jul!K21+Agu!K21+Sep!K21+Okt!K21+Nov!K21+Des!K21</f>
        <v>0</v>
      </c>
      <c r="M21" s="67">
        <f>IFERROR(IF(E21&lt;&gt;"",Jan!L21+Feb!L21+Mar!L21+Apr!L21+Mei!L21+Jun!L21+Jul!L21+Agu!L21+Sep!L21+Okt!L21+Nov!L21+Des!L21,(Jan!L21+Feb!L21+Mar!L21+Apr!L21+Mei!L21+Jun!L21+Jul!L21+Agu!L21+Sep!L21+Okt!L21+Nov!L21+Des!L21)
/
COUNTA(Jan!G21,Feb!G21,Mar!G21,Apr!G21,Mei!G21,Jun!G21,Jul!G21,Agu!G21,Sep!G21,Okt!G21,Nov!G21,Des!G21)*F21),0)</f>
        <v>0</v>
      </c>
      <c r="N21" s="67">
        <f>IFERROR(IF(E21&lt;&gt;"",Jan!M21+Feb!M21+Mar!M21+Apr!M21+Mei!M21+Jun!M21+Jul!M21+Agu!M21+Sep!M21+Okt!M21+Nov!M21+Des!M21,(Jan!M21+Feb!M21+Mar!M21+Apr!M21+Mei!M21+Jun!M21+Jul!M21+Agu!M21+Sep!M21+Okt!M21+Nov!M21+Des!M21)
/
COUNTA(Jan!G21,Feb!G21,Mar!G21,Apr!G21,Mei!G21,Jun!G21,Jul!G21,Agu!G21,Sep!G21,Okt!G21,Nov!G21,Des!G21)*F21),0)</f>
        <v>0</v>
      </c>
      <c r="O21" s="67">
        <f>IFERROR(IF(E21&lt;&gt;"",Jan!N21+Feb!N21+Mar!N21+Apr!N21+Mei!N21+Jun!N21+Jul!N21+Agu!N21+Sep!N21+Okt!N21+Nov!N21+Des!N21,(Jan!N21+Feb!N21+Mar!N21+Apr!N21+Mei!N21+Jun!N21+Jul!N21+Agu!N21+Sep!N21+Okt!N21+Nov!N21+Des!N21)
/
COUNTA(Jan!G21,Feb!G21,Mar!G21,Apr!G21,Mei!G21,Jun!G21,Jul!G21,Agu!G21,Sep!G21,Okt!G21,Nov!G21,Des!G21)*F21),0)</f>
        <v>0</v>
      </c>
      <c r="P21" s="67">
        <f>IFERROR(IF(E21&lt;&gt;"",Jan!O21+Feb!O21+Mar!O21+Apr!O21+Mei!O21+Jun!O21+Jul!O21+Agu!O21+Sep!O21+Okt!O21+Nov!O21+Des!O21,(Jan!O21+Feb!O21+Mar!O21+Apr!O21+Mei!O21+Jun!O21+Jul!O21+Agu!O21+Sep!O21+Okt!O21+Nov!O21+Des!O21)
/
COUNTA(Jan!G21,Feb!G21,Mar!G21,Apr!G21,Mei!G21,Jun!G21,Jul!G21,Agu!G21,Sep!G21,Okt!G21,Nov!G21,Des!G21)*F21),0)</f>
        <v>0</v>
      </c>
      <c r="Q21" s="67">
        <f>IFERROR(IF(E21&lt;&gt;"",Jan!P21+Feb!P21+Mar!P21+Apr!P21+Mei!P21+Jun!P21+Jul!P21+Agu!P21+Sep!P21+Okt!P21+Nov!P21+Des!P21,(Jan!P21+Feb!P21+Mar!P21+Apr!P21+Mei!P21+Jun!P21+Jul!P21+Agu!P21+Sep!P21+Okt!P21+Nov!P21+Des!P21)
/
COUNTA(Jan!G21,Feb!G21,Mar!G21,Apr!G21,Mei!G21,Jun!G21,Jul!G21,Agu!G21,Sep!G21,Okt!G21,Nov!G21,Des!G21)*F21),0)</f>
        <v>0</v>
      </c>
      <c r="R21" s="1">
        <f t="shared" si="0"/>
        <v>0</v>
      </c>
      <c r="S21" s="67">
        <f t="shared" si="3"/>
        <v>0</v>
      </c>
      <c r="T21" s="67">
        <f>IFERROR(IF(E21&lt;&gt;"",Jan!R21+Feb!R21+Mar!R21+Apr!R21+Mei!R21+Jun!R21+Jul!R21+Agu!R21+Sep!R21+Okt!R21+Nov!R21+Des!R21,(Jan!R21+Feb!R21+Mar!R21+Apr!R21+Mei!R21+Jun!R21+Jul!R21+Agu!R21+Sep!R21+Okt!R21+Nov!R21+Des!R21)
/
COUNTA(Jan!G21,Feb!G21,Mar!G21,Apr!G21,Mei!G21,Jun!G21,Jul!G21,Agu!G21,Sep!G21,Okt!G21,Nov!G21,Des!G21)*F21),0)</f>
        <v>0</v>
      </c>
      <c r="U21" s="67">
        <f>IFERROR(IF(E21&lt;&gt;"",Jan!S21+Feb!S21+Mar!S21+Apr!S21+Mei!S21+Jun!S21+Jul!S21+Agu!S21+Sep!S21+Okt!S21+Nov!S21+Des!S21,(Jan!S21+Feb!S21+Mar!S21+Apr!S21+Mei!S21+Jun!S21+Jul!S21+Agu!S21+Sep!S21+Okt!S21+Nov!S21+Des!S21)
/
COUNTA(Jan!G21,Feb!G21,Mar!G21,Apr!G21,Mei!G21,Jun!G21,Jul!G21,Agu!G21,Sep!G21,Okt!G21,Nov!G21,Des!G21)*F21),0)</f>
        <v>0</v>
      </c>
      <c r="V21" s="1">
        <f t="shared" si="4"/>
        <v>0</v>
      </c>
      <c r="W21" s="1"/>
      <c r="X21" s="67">
        <f t="shared" si="5"/>
        <v>0</v>
      </c>
      <c r="Y21" s="37">
        <f t="shared" si="1"/>
        <v>0</v>
      </c>
      <c r="Z21" s="68">
        <f t="shared" si="6"/>
        <v>0</v>
      </c>
      <c r="AA21" s="36">
        <f>MIN(Z21,Referensi!$M$2)*$AA$5</f>
        <v>0</v>
      </c>
      <c r="AB21" s="36">
        <f>MIN(Referensi!$M$3,MAX(Z21-Referensi!$L$2,0))*$AB$5</f>
        <v>0</v>
      </c>
      <c r="AC21" s="36">
        <f>MIN(Referensi!$M$4,MAX(Z21-Referensi!$L$3,0))*$AC$5</f>
        <v>0</v>
      </c>
      <c r="AD21" s="36">
        <f>MIN(Referensi!$M$5,MAX(Z21-Referensi!$L$4,0))*$AD$5</f>
        <v>0</v>
      </c>
      <c r="AE21" s="36">
        <f>MIN(Referensi!$M$6,MAX(Z21-Referensi!$L$5,0))*$AE$5</f>
        <v>0</v>
      </c>
      <c r="AF21" s="68">
        <f>IF(Master!G21="",SUM(AA21:AE21)*120%,SUM(AA21:AE21))</f>
        <v>0</v>
      </c>
      <c r="AG21" s="68">
        <f>IF(F21&lt;&gt;"",AF21/F21*COUNTA(Jan!G21,Feb!G21,Mar!G21,Apr!G21,Mei!G21,Jun!G21,Jul!G21,Agu!G21,Sep!G21,Okt!G21,Nov!G21,Des!G21),0)</f>
        <v>0</v>
      </c>
      <c r="AH21" s="68">
        <f>IF(E21&lt;&gt;"",
IF(TEXT(E21,"mmm")=TEXT(DATE(PeriodeTahun,1,1),"mmm"),0, Jan!W21)+
IF(TEXT(E21,"mmm")=TEXT(DATE(PeriodeTahun,2,1),"mmm"),0, Feb!W21)+
IF(TEXT(E21,"mmm")=TEXT(DATE(PeriodeTahun,3,1),"mmm"),0, Mar!W21)+
IF(TEXT(E21,"mmm")=TEXT(DATE(PeriodeTahun,4,1),"mmm"),0, Apr!W21)+
IF(TEXT(E21,"mmm")=TEXT(DATE(PeriodeTahun,5,1),"mmm"),0, Mei!W21)+
IF(TEXT(E21,"mmm")=TEXT(DATE(PeriodeTahun,6,1),"mmm"),0, Jun!W21)+
IF(TEXT(E21,"mmm")=TEXT(DATE(PeriodeTahun,7,1),"mmm"),0, Jul!W21)+
IF(TEXT(E21,"mmm")=TEXT(DATE(PeriodeTahun,8,1),"mmm"),0, Agu!W21)+
IF(TEXT(E21,"mmm")=TEXT(DATE(PeriodeTahun,9,1),"mmm"),0, Sep!W21)+
IF(TEXT(E21,"mmm")=TEXT(DATE(PeriodeTahun,10,1),"mmm"),0, Okt!W21)+
IF(TEXT(E21,"mmm")=TEXT(DATE(PeriodeTahun,11,1),"mmm"),0, Nov!W21),
Jan!W21+Feb!W21+Mar!W21+Apr!W21+Mei!W21+Jun!W21+Jul!W21+Agu!W21+Sep!W21+Okt!W21+Nov!W21)</f>
        <v>0</v>
      </c>
      <c r="AI21" s="68"/>
      <c r="AJ21" s="68">
        <f t="shared" si="7"/>
        <v>0</v>
      </c>
    </row>
    <row r="22" spans="1:36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IF(Master!C22&lt;&gt;"",Master!C22,"")</f>
        <v/>
      </c>
      <c r="D22" s="80" t="str">
        <f>IF(Master!E22&lt;&gt;"",IF(YEAR(Master!E22)&lt;$B$2,DATE($B$2,1,1),Master!E22),"")</f>
        <v/>
      </c>
      <c r="E22" s="80" t="str">
        <f>IF(Master!F22&lt;&gt;"",Master!F22,"")</f>
        <v/>
      </c>
      <c r="F22" s="87" t="str">
        <f t="shared" si="2"/>
        <v/>
      </c>
      <c r="G22" s="71" t="str">
        <f>IF(Master!G22&lt;&gt;"",Master!G22,"")</f>
        <v/>
      </c>
      <c r="H22" s="67">
        <f>IFERROR(IF(E22&lt;&gt;"",Jan!G22+Feb!G22+Mar!G22+Apr!G22+Mei!G22+Jun!G22+Jul!G22+Agu!G22+Sep!G22+Okt!G22+Nov!G22+Des!G22,(Jan!G22+Feb!G22+Mar!G22+Apr!G22+Mei!G22+Jun!G22+Jul!G22+Agu!G22+Sep!G22+Okt!G22+Nov!G22+Des!G22)
/
COUNTA(Jan!G22,Feb!G22,Mar!G22,Apr!G22,Mei!G22,Jun!G22,Jul!G22,Agu!G22,Sep!G22,Okt!G22,Nov!G22,Des!G22)
*F22),0)</f>
        <v>0</v>
      </c>
      <c r="I22" s="1">
        <f>Jan!H22+Feb!H22+Mar!H22+Apr!H22+Mei!H22+Jun!H22+Jul!H22+Agu!H22+Sep!H22+Okt!H22+Nov!H22+Des!H22</f>
        <v>0</v>
      </c>
      <c r="J22" s="1">
        <f>Jan!I22+Feb!I22+Mar!I22+Apr!I22+Mei!I22+Jun!I22+Jul!I22+Agu!I22+Sep!I22+Okt!I22+Nov!I22+Des!I22</f>
        <v>0</v>
      </c>
      <c r="K22" s="1">
        <f>Jan!J22+Feb!J22+Mar!J22+Apr!J22+Mei!J22+Jun!J22+Jul!J22+Agu!J22+Sep!J22+Okt!J22+Nov!J22+Des!J22</f>
        <v>0</v>
      </c>
      <c r="L22" s="1">
        <f>Jan!K22+Feb!K22+Mar!K22+Apr!K22+Mei!K22+Jun!K22+Jul!K22+Agu!K22+Sep!K22+Okt!K22+Nov!K22+Des!K22</f>
        <v>0</v>
      </c>
      <c r="M22" s="67">
        <f>IFERROR(IF(E22&lt;&gt;"",Jan!L22+Feb!L22+Mar!L22+Apr!L22+Mei!L22+Jun!L22+Jul!L22+Agu!L22+Sep!L22+Okt!L22+Nov!L22+Des!L22,(Jan!L22+Feb!L22+Mar!L22+Apr!L22+Mei!L22+Jun!L22+Jul!L22+Agu!L22+Sep!L22+Okt!L22+Nov!L22+Des!L22)
/
COUNTA(Jan!G22,Feb!G22,Mar!G22,Apr!G22,Mei!G22,Jun!G22,Jul!G22,Agu!G22,Sep!G22,Okt!G22,Nov!G22,Des!G22)*F22),0)</f>
        <v>0</v>
      </c>
      <c r="N22" s="67">
        <f>IFERROR(IF(E22&lt;&gt;"",Jan!M22+Feb!M22+Mar!M22+Apr!M22+Mei!M22+Jun!M22+Jul!M22+Agu!M22+Sep!M22+Okt!M22+Nov!M22+Des!M22,(Jan!M22+Feb!M22+Mar!M22+Apr!M22+Mei!M22+Jun!M22+Jul!M22+Agu!M22+Sep!M22+Okt!M22+Nov!M22+Des!M22)
/
COUNTA(Jan!G22,Feb!G22,Mar!G22,Apr!G22,Mei!G22,Jun!G22,Jul!G22,Agu!G22,Sep!G22,Okt!G22,Nov!G22,Des!G22)*F22),0)</f>
        <v>0</v>
      </c>
      <c r="O22" s="67">
        <f>IFERROR(IF(E22&lt;&gt;"",Jan!N22+Feb!N22+Mar!N22+Apr!N22+Mei!N22+Jun!N22+Jul!N22+Agu!N22+Sep!N22+Okt!N22+Nov!N22+Des!N22,(Jan!N22+Feb!N22+Mar!N22+Apr!N22+Mei!N22+Jun!N22+Jul!N22+Agu!N22+Sep!N22+Okt!N22+Nov!N22+Des!N22)
/
COUNTA(Jan!G22,Feb!G22,Mar!G22,Apr!G22,Mei!G22,Jun!G22,Jul!G22,Agu!G22,Sep!G22,Okt!G22,Nov!G22,Des!G22)*F22),0)</f>
        <v>0</v>
      </c>
      <c r="P22" s="67">
        <f>IFERROR(IF(E22&lt;&gt;"",Jan!O22+Feb!O22+Mar!O22+Apr!O22+Mei!O22+Jun!O22+Jul!O22+Agu!O22+Sep!O22+Okt!O22+Nov!O22+Des!O22,(Jan!O22+Feb!O22+Mar!O22+Apr!O22+Mei!O22+Jun!O22+Jul!O22+Agu!O22+Sep!O22+Okt!O22+Nov!O22+Des!O22)
/
COUNTA(Jan!G22,Feb!G22,Mar!G22,Apr!G22,Mei!G22,Jun!G22,Jul!G22,Agu!G22,Sep!G22,Okt!G22,Nov!G22,Des!G22)*F22),0)</f>
        <v>0</v>
      </c>
      <c r="Q22" s="67">
        <f>IFERROR(IF(E22&lt;&gt;"",Jan!P22+Feb!P22+Mar!P22+Apr!P22+Mei!P22+Jun!P22+Jul!P22+Agu!P22+Sep!P22+Okt!P22+Nov!P22+Des!P22,(Jan!P22+Feb!P22+Mar!P22+Apr!P22+Mei!P22+Jun!P22+Jul!P22+Agu!P22+Sep!P22+Okt!P22+Nov!P22+Des!P22)
/
COUNTA(Jan!G22,Feb!G22,Mar!G22,Apr!G22,Mei!G22,Jun!G22,Jul!G22,Agu!G22,Sep!G22,Okt!G22,Nov!G22,Des!G22)*F22),0)</f>
        <v>0</v>
      </c>
      <c r="R22" s="1">
        <f t="shared" si="0"/>
        <v>0</v>
      </c>
      <c r="S22" s="67">
        <f t="shared" si="3"/>
        <v>0</v>
      </c>
      <c r="T22" s="67">
        <f>IFERROR(IF(E22&lt;&gt;"",Jan!R22+Feb!R22+Mar!R22+Apr!R22+Mei!R22+Jun!R22+Jul!R22+Agu!R22+Sep!R22+Okt!R22+Nov!R22+Des!R22,(Jan!R22+Feb!R22+Mar!R22+Apr!R22+Mei!R22+Jun!R22+Jul!R22+Agu!R22+Sep!R22+Okt!R22+Nov!R22+Des!R22)
/
COUNTA(Jan!G22,Feb!G22,Mar!G22,Apr!G22,Mei!G22,Jun!G22,Jul!G22,Agu!G22,Sep!G22,Okt!G22,Nov!G22,Des!G22)*F22),0)</f>
        <v>0</v>
      </c>
      <c r="U22" s="67">
        <f>IFERROR(IF(E22&lt;&gt;"",Jan!S22+Feb!S22+Mar!S22+Apr!S22+Mei!S22+Jun!S22+Jul!S22+Agu!S22+Sep!S22+Okt!S22+Nov!S22+Des!S22,(Jan!S22+Feb!S22+Mar!S22+Apr!S22+Mei!S22+Jun!S22+Jul!S22+Agu!S22+Sep!S22+Okt!S22+Nov!S22+Des!S22)
/
COUNTA(Jan!G22,Feb!G22,Mar!G22,Apr!G22,Mei!G22,Jun!G22,Jul!G22,Agu!G22,Sep!G22,Okt!G22,Nov!G22,Des!G22)*F22),0)</f>
        <v>0</v>
      </c>
      <c r="V22" s="1">
        <f t="shared" si="4"/>
        <v>0</v>
      </c>
      <c r="W22" s="1"/>
      <c r="X22" s="67">
        <f t="shared" si="5"/>
        <v>0</v>
      </c>
      <c r="Y22" s="37">
        <f t="shared" si="1"/>
        <v>0</v>
      </c>
      <c r="Z22" s="68">
        <f t="shared" si="6"/>
        <v>0</v>
      </c>
      <c r="AA22" s="36">
        <f>MIN(Z22,Referensi!$M$2)*$AA$5</f>
        <v>0</v>
      </c>
      <c r="AB22" s="36">
        <f>MIN(Referensi!$M$3,MAX(Z22-Referensi!$L$2,0))*$AB$5</f>
        <v>0</v>
      </c>
      <c r="AC22" s="36">
        <f>MIN(Referensi!$M$4,MAX(Z22-Referensi!$L$3,0))*$AC$5</f>
        <v>0</v>
      </c>
      <c r="AD22" s="36">
        <f>MIN(Referensi!$M$5,MAX(Z22-Referensi!$L$4,0))*$AD$5</f>
        <v>0</v>
      </c>
      <c r="AE22" s="36">
        <f>MIN(Referensi!$M$6,MAX(Z22-Referensi!$L$5,0))*$AE$5</f>
        <v>0</v>
      </c>
      <c r="AF22" s="68">
        <f>IF(Master!G22="",SUM(AA22:AE22)*120%,SUM(AA22:AE22))</f>
        <v>0</v>
      </c>
      <c r="AG22" s="68">
        <f>IF(F22&lt;&gt;"",AF22/F22*COUNTA(Jan!G22,Feb!G22,Mar!G22,Apr!G22,Mei!G22,Jun!G22,Jul!G22,Agu!G22,Sep!G22,Okt!G22,Nov!G22,Des!G22),0)</f>
        <v>0</v>
      </c>
      <c r="AH22" s="68">
        <f>IF(E22&lt;&gt;"",
IF(TEXT(E22,"mmm")=TEXT(DATE(PeriodeTahun,1,1),"mmm"),0, Jan!W22)+
IF(TEXT(E22,"mmm")=TEXT(DATE(PeriodeTahun,2,1),"mmm"),0, Feb!W22)+
IF(TEXT(E22,"mmm")=TEXT(DATE(PeriodeTahun,3,1),"mmm"),0, Mar!W22)+
IF(TEXT(E22,"mmm")=TEXT(DATE(PeriodeTahun,4,1),"mmm"),0, Apr!W22)+
IF(TEXT(E22,"mmm")=TEXT(DATE(PeriodeTahun,5,1),"mmm"),0, Mei!W22)+
IF(TEXT(E22,"mmm")=TEXT(DATE(PeriodeTahun,6,1),"mmm"),0, Jun!W22)+
IF(TEXT(E22,"mmm")=TEXT(DATE(PeriodeTahun,7,1),"mmm"),0, Jul!W22)+
IF(TEXT(E22,"mmm")=TEXT(DATE(PeriodeTahun,8,1),"mmm"),0, Agu!W22)+
IF(TEXT(E22,"mmm")=TEXT(DATE(PeriodeTahun,9,1),"mmm"),0, Sep!W22)+
IF(TEXT(E22,"mmm")=TEXT(DATE(PeriodeTahun,10,1),"mmm"),0, Okt!W22)+
IF(TEXT(E22,"mmm")=TEXT(DATE(PeriodeTahun,11,1),"mmm"),0, Nov!W22),
Jan!W22+Feb!W22+Mar!W22+Apr!W22+Mei!W22+Jun!W22+Jul!W22+Agu!W22+Sep!W22+Okt!W22+Nov!W22)</f>
        <v>0</v>
      </c>
      <c r="AI22" s="68"/>
      <c r="AJ22" s="68">
        <f t="shared" si="7"/>
        <v>0</v>
      </c>
    </row>
    <row r="23" spans="1:36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IF(Master!C23&lt;&gt;"",Master!C23,"")</f>
        <v/>
      </c>
      <c r="D23" s="80" t="str">
        <f>IF(Master!E23&lt;&gt;"",IF(YEAR(Master!E23)&lt;$B$2,DATE($B$2,1,1),Master!E23),"")</f>
        <v/>
      </c>
      <c r="E23" s="80" t="str">
        <f>IF(Master!F23&lt;&gt;"",Master!F23,"")</f>
        <v/>
      </c>
      <c r="F23" s="87" t="str">
        <f t="shared" si="2"/>
        <v/>
      </c>
      <c r="G23" s="71" t="str">
        <f>IF(Master!G23&lt;&gt;"",Master!G23,"")</f>
        <v/>
      </c>
      <c r="H23" s="67">
        <f>IFERROR(IF(E23&lt;&gt;"",Jan!G23+Feb!G23+Mar!G23+Apr!G23+Mei!G23+Jun!G23+Jul!G23+Agu!G23+Sep!G23+Okt!G23+Nov!G23+Des!G23,(Jan!G23+Feb!G23+Mar!G23+Apr!G23+Mei!G23+Jun!G23+Jul!G23+Agu!G23+Sep!G23+Okt!G23+Nov!G23+Des!G23)
/
COUNTA(Jan!G23,Feb!G23,Mar!G23,Apr!G23,Mei!G23,Jun!G23,Jul!G23,Agu!G23,Sep!G23,Okt!G23,Nov!G23,Des!G23)
*F23),0)</f>
        <v>0</v>
      </c>
      <c r="I23" s="1">
        <f>Jan!H23+Feb!H23+Mar!H23+Apr!H23+Mei!H23+Jun!H23+Jul!H23+Agu!H23+Sep!H23+Okt!H23+Nov!H23+Des!H23</f>
        <v>0</v>
      </c>
      <c r="J23" s="1">
        <f>Jan!I23+Feb!I23+Mar!I23+Apr!I23+Mei!I23+Jun!I23+Jul!I23+Agu!I23+Sep!I23+Okt!I23+Nov!I23+Des!I23</f>
        <v>0</v>
      </c>
      <c r="K23" s="1">
        <f>Jan!J23+Feb!J23+Mar!J23+Apr!J23+Mei!J23+Jun!J23+Jul!J23+Agu!J23+Sep!J23+Okt!J23+Nov!J23+Des!J23</f>
        <v>0</v>
      </c>
      <c r="L23" s="1">
        <f>Jan!K23+Feb!K23+Mar!K23+Apr!K23+Mei!K23+Jun!K23+Jul!K23+Agu!K23+Sep!K23+Okt!K23+Nov!K23+Des!K23</f>
        <v>0</v>
      </c>
      <c r="M23" s="67">
        <f>IFERROR(IF(E23&lt;&gt;"",Jan!L23+Feb!L23+Mar!L23+Apr!L23+Mei!L23+Jun!L23+Jul!L23+Agu!L23+Sep!L23+Okt!L23+Nov!L23+Des!L23,(Jan!L23+Feb!L23+Mar!L23+Apr!L23+Mei!L23+Jun!L23+Jul!L23+Agu!L23+Sep!L23+Okt!L23+Nov!L23+Des!L23)
/
COUNTA(Jan!G23,Feb!G23,Mar!G23,Apr!G23,Mei!G23,Jun!G23,Jul!G23,Agu!G23,Sep!G23,Okt!G23,Nov!G23,Des!G23)*F23),0)</f>
        <v>0</v>
      </c>
      <c r="N23" s="67">
        <f>IFERROR(IF(E23&lt;&gt;"",Jan!M23+Feb!M23+Mar!M23+Apr!M23+Mei!M23+Jun!M23+Jul!M23+Agu!M23+Sep!M23+Okt!M23+Nov!M23+Des!M23,(Jan!M23+Feb!M23+Mar!M23+Apr!M23+Mei!M23+Jun!M23+Jul!M23+Agu!M23+Sep!M23+Okt!M23+Nov!M23+Des!M23)
/
COUNTA(Jan!G23,Feb!G23,Mar!G23,Apr!G23,Mei!G23,Jun!G23,Jul!G23,Agu!G23,Sep!G23,Okt!G23,Nov!G23,Des!G23)*F23),0)</f>
        <v>0</v>
      </c>
      <c r="O23" s="67">
        <f>IFERROR(IF(E23&lt;&gt;"",Jan!N23+Feb!N23+Mar!N23+Apr!N23+Mei!N23+Jun!N23+Jul!N23+Agu!N23+Sep!N23+Okt!N23+Nov!N23+Des!N23,(Jan!N23+Feb!N23+Mar!N23+Apr!N23+Mei!N23+Jun!N23+Jul!N23+Agu!N23+Sep!N23+Okt!N23+Nov!N23+Des!N23)
/
COUNTA(Jan!G23,Feb!G23,Mar!G23,Apr!G23,Mei!G23,Jun!G23,Jul!G23,Agu!G23,Sep!G23,Okt!G23,Nov!G23,Des!G23)*F23),0)</f>
        <v>0</v>
      </c>
      <c r="P23" s="67">
        <f>IFERROR(IF(E23&lt;&gt;"",Jan!O23+Feb!O23+Mar!O23+Apr!O23+Mei!O23+Jun!O23+Jul!O23+Agu!O23+Sep!O23+Okt!O23+Nov!O23+Des!O23,(Jan!O23+Feb!O23+Mar!O23+Apr!O23+Mei!O23+Jun!O23+Jul!O23+Agu!O23+Sep!O23+Okt!O23+Nov!O23+Des!O23)
/
COUNTA(Jan!G23,Feb!G23,Mar!G23,Apr!G23,Mei!G23,Jun!G23,Jul!G23,Agu!G23,Sep!G23,Okt!G23,Nov!G23,Des!G23)*F23),0)</f>
        <v>0</v>
      </c>
      <c r="Q23" s="67">
        <f>IFERROR(IF(E23&lt;&gt;"",Jan!P23+Feb!P23+Mar!P23+Apr!P23+Mei!P23+Jun!P23+Jul!P23+Agu!P23+Sep!P23+Okt!P23+Nov!P23+Des!P23,(Jan!P23+Feb!P23+Mar!P23+Apr!P23+Mei!P23+Jun!P23+Jul!P23+Agu!P23+Sep!P23+Okt!P23+Nov!P23+Des!P23)
/
COUNTA(Jan!G23,Feb!G23,Mar!G23,Apr!G23,Mei!G23,Jun!G23,Jul!G23,Agu!G23,Sep!G23,Okt!G23,Nov!G23,Des!G23)*F23),0)</f>
        <v>0</v>
      </c>
      <c r="R23" s="1">
        <f t="shared" si="0"/>
        <v>0</v>
      </c>
      <c r="S23" s="67">
        <f t="shared" si="3"/>
        <v>0</v>
      </c>
      <c r="T23" s="67">
        <f>IFERROR(IF(E23&lt;&gt;"",Jan!R23+Feb!R23+Mar!R23+Apr!R23+Mei!R23+Jun!R23+Jul!R23+Agu!R23+Sep!R23+Okt!R23+Nov!R23+Des!R23,(Jan!R23+Feb!R23+Mar!R23+Apr!R23+Mei!R23+Jun!R23+Jul!R23+Agu!R23+Sep!R23+Okt!R23+Nov!R23+Des!R23)
/
COUNTA(Jan!G23,Feb!G23,Mar!G23,Apr!G23,Mei!G23,Jun!G23,Jul!G23,Agu!G23,Sep!G23,Okt!G23,Nov!G23,Des!G23)*F23),0)</f>
        <v>0</v>
      </c>
      <c r="U23" s="67">
        <f>IFERROR(IF(E23&lt;&gt;"",Jan!S23+Feb!S23+Mar!S23+Apr!S23+Mei!S23+Jun!S23+Jul!S23+Agu!S23+Sep!S23+Okt!S23+Nov!S23+Des!S23,(Jan!S23+Feb!S23+Mar!S23+Apr!S23+Mei!S23+Jun!S23+Jul!S23+Agu!S23+Sep!S23+Okt!S23+Nov!S23+Des!S23)
/
COUNTA(Jan!G23,Feb!G23,Mar!G23,Apr!G23,Mei!G23,Jun!G23,Jul!G23,Agu!G23,Sep!G23,Okt!G23,Nov!G23,Des!G23)*F23),0)</f>
        <v>0</v>
      </c>
      <c r="V23" s="1">
        <f t="shared" si="4"/>
        <v>0</v>
      </c>
      <c r="W23" s="1"/>
      <c r="X23" s="67">
        <f t="shared" si="5"/>
        <v>0</v>
      </c>
      <c r="Y23" s="37">
        <f t="shared" si="1"/>
        <v>0</v>
      </c>
      <c r="Z23" s="68">
        <f t="shared" si="6"/>
        <v>0</v>
      </c>
      <c r="AA23" s="36">
        <f>MIN(Z23,Referensi!$M$2)*$AA$5</f>
        <v>0</v>
      </c>
      <c r="AB23" s="36">
        <f>MIN(Referensi!$M$3,MAX(Z23-Referensi!$L$2,0))*$AB$5</f>
        <v>0</v>
      </c>
      <c r="AC23" s="36">
        <f>MIN(Referensi!$M$4,MAX(Z23-Referensi!$L$3,0))*$AC$5</f>
        <v>0</v>
      </c>
      <c r="AD23" s="36">
        <f>MIN(Referensi!$M$5,MAX(Z23-Referensi!$L$4,0))*$AD$5</f>
        <v>0</v>
      </c>
      <c r="AE23" s="36">
        <f>MIN(Referensi!$M$6,MAX(Z23-Referensi!$L$5,0))*$AE$5</f>
        <v>0</v>
      </c>
      <c r="AF23" s="68">
        <f>IF(Master!G23="",SUM(AA23:AE23)*120%,SUM(AA23:AE23))</f>
        <v>0</v>
      </c>
      <c r="AG23" s="68">
        <f>IF(F23&lt;&gt;"",AF23/F23*COUNTA(Jan!G23,Feb!G23,Mar!G23,Apr!G23,Mei!G23,Jun!G23,Jul!G23,Agu!G23,Sep!G23,Okt!G23,Nov!G23,Des!G23),0)</f>
        <v>0</v>
      </c>
      <c r="AH23" s="68">
        <f>IF(E23&lt;&gt;"",
IF(TEXT(E23,"mmm")=TEXT(DATE(PeriodeTahun,1,1),"mmm"),0, Jan!W23)+
IF(TEXT(E23,"mmm")=TEXT(DATE(PeriodeTahun,2,1),"mmm"),0, Feb!W23)+
IF(TEXT(E23,"mmm")=TEXT(DATE(PeriodeTahun,3,1),"mmm"),0, Mar!W23)+
IF(TEXT(E23,"mmm")=TEXT(DATE(PeriodeTahun,4,1),"mmm"),0, Apr!W23)+
IF(TEXT(E23,"mmm")=TEXT(DATE(PeriodeTahun,5,1),"mmm"),0, Mei!W23)+
IF(TEXT(E23,"mmm")=TEXT(DATE(PeriodeTahun,6,1),"mmm"),0, Jun!W23)+
IF(TEXT(E23,"mmm")=TEXT(DATE(PeriodeTahun,7,1),"mmm"),0, Jul!W23)+
IF(TEXT(E23,"mmm")=TEXT(DATE(PeriodeTahun,8,1),"mmm"),0, Agu!W23)+
IF(TEXT(E23,"mmm")=TEXT(DATE(PeriodeTahun,9,1),"mmm"),0, Sep!W23)+
IF(TEXT(E23,"mmm")=TEXT(DATE(PeriodeTahun,10,1),"mmm"),0, Okt!W23)+
IF(TEXT(E23,"mmm")=TEXT(DATE(PeriodeTahun,11,1),"mmm"),0, Nov!W23),
Jan!W23+Feb!W23+Mar!W23+Apr!W23+Mei!W23+Jun!W23+Jul!W23+Agu!W23+Sep!W23+Okt!W23+Nov!W23)</f>
        <v>0</v>
      </c>
      <c r="AI23" s="68"/>
      <c r="AJ23" s="68">
        <f t="shared" si="7"/>
        <v>0</v>
      </c>
    </row>
    <row r="24" spans="1:36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IF(Master!C24&lt;&gt;"",Master!C24,"")</f>
        <v/>
      </c>
      <c r="D24" s="80" t="str">
        <f>IF(Master!E24&lt;&gt;"",IF(YEAR(Master!E24)&lt;$B$2,DATE($B$2,1,1),Master!E24),"")</f>
        <v/>
      </c>
      <c r="E24" s="80" t="str">
        <f>IF(Master!F24&lt;&gt;"",Master!F24,"")</f>
        <v/>
      </c>
      <c r="F24" s="87" t="str">
        <f t="shared" ref="F24:F87" si="8">IF(D24 &lt;&gt; "",MIN(12,DATEDIF(D24,IF(E24="",DATE($B$2,12,31),E24),"m")+1),"")</f>
        <v/>
      </c>
      <c r="G24" s="71" t="str">
        <f>IF(Master!G24&lt;&gt;"",Master!G24,"")</f>
        <v/>
      </c>
      <c r="H24" s="67">
        <f>IFERROR(IF(E24&lt;&gt;"",Jan!G24+Feb!G24+Mar!G24+Apr!G24+Mei!G24+Jun!G24+Jul!G24+Agu!G24+Sep!G24+Okt!G24+Nov!G24+Des!G24,(Jan!G24+Feb!G24+Mar!G24+Apr!G24+Mei!G24+Jun!G24+Jul!G24+Agu!G24+Sep!G24+Okt!G24+Nov!G24+Des!G24)
/
COUNTA(Jan!G24,Feb!G24,Mar!G24,Apr!G24,Mei!G24,Jun!G24,Jul!G24,Agu!G24,Sep!G24,Okt!G24,Nov!G24,Des!G24)
*F24),0)</f>
        <v>0</v>
      </c>
      <c r="I24" s="1">
        <f>Jan!H24+Feb!H24+Mar!H24+Apr!H24+Mei!H24+Jun!H24+Jul!H24+Agu!H24+Sep!H24+Okt!H24+Nov!H24+Des!H24</f>
        <v>0</v>
      </c>
      <c r="J24" s="1">
        <f>Jan!I24+Feb!I24+Mar!I24+Apr!I24+Mei!I24+Jun!I24+Jul!I24+Agu!I24+Sep!I24+Okt!I24+Nov!I24+Des!I24</f>
        <v>0</v>
      </c>
      <c r="K24" s="1">
        <f>Jan!J24+Feb!J24+Mar!J24+Apr!J24+Mei!J24+Jun!J24+Jul!J24+Agu!J24+Sep!J24+Okt!J24+Nov!J24+Des!J24</f>
        <v>0</v>
      </c>
      <c r="L24" s="1">
        <f>Jan!K24+Feb!K24+Mar!K24+Apr!K24+Mei!K24+Jun!K24+Jul!K24+Agu!K24+Sep!K24+Okt!K24+Nov!K24+Des!K24</f>
        <v>0</v>
      </c>
      <c r="M24" s="67">
        <f>IFERROR(IF(E24&lt;&gt;"",Jan!L24+Feb!L24+Mar!L24+Apr!L24+Mei!L24+Jun!L24+Jul!L24+Agu!L24+Sep!L24+Okt!L24+Nov!L24+Des!L24,(Jan!L24+Feb!L24+Mar!L24+Apr!L24+Mei!L24+Jun!L24+Jul!L24+Agu!L24+Sep!L24+Okt!L24+Nov!L24+Des!L24)
/
COUNTA(Jan!G24,Feb!G24,Mar!G24,Apr!G24,Mei!G24,Jun!G24,Jul!G24,Agu!G24,Sep!G24,Okt!G24,Nov!G24,Des!G24)*F24),0)</f>
        <v>0</v>
      </c>
      <c r="N24" s="67">
        <f>IFERROR(IF(E24&lt;&gt;"",Jan!M24+Feb!M24+Mar!M24+Apr!M24+Mei!M24+Jun!M24+Jul!M24+Agu!M24+Sep!M24+Okt!M24+Nov!M24+Des!M24,(Jan!M24+Feb!M24+Mar!M24+Apr!M24+Mei!M24+Jun!M24+Jul!M24+Agu!M24+Sep!M24+Okt!M24+Nov!M24+Des!M24)
/
COUNTA(Jan!G24,Feb!G24,Mar!G24,Apr!G24,Mei!G24,Jun!G24,Jul!G24,Agu!G24,Sep!G24,Okt!G24,Nov!G24,Des!G24)*F24),0)</f>
        <v>0</v>
      </c>
      <c r="O24" s="67">
        <f>IFERROR(IF(E24&lt;&gt;"",Jan!N24+Feb!N24+Mar!N24+Apr!N24+Mei!N24+Jun!N24+Jul!N24+Agu!N24+Sep!N24+Okt!N24+Nov!N24+Des!N24,(Jan!N24+Feb!N24+Mar!N24+Apr!N24+Mei!N24+Jun!N24+Jul!N24+Agu!N24+Sep!N24+Okt!N24+Nov!N24+Des!N24)
/
COUNTA(Jan!G24,Feb!G24,Mar!G24,Apr!G24,Mei!G24,Jun!G24,Jul!G24,Agu!G24,Sep!G24,Okt!G24,Nov!G24,Des!G24)*F24),0)</f>
        <v>0</v>
      </c>
      <c r="P24" s="67">
        <f>IFERROR(IF(E24&lt;&gt;"",Jan!O24+Feb!O24+Mar!O24+Apr!O24+Mei!O24+Jun!O24+Jul!O24+Agu!O24+Sep!O24+Okt!O24+Nov!O24+Des!O24,(Jan!O24+Feb!O24+Mar!O24+Apr!O24+Mei!O24+Jun!O24+Jul!O24+Agu!O24+Sep!O24+Okt!O24+Nov!O24+Des!O24)
/
COUNTA(Jan!G24,Feb!G24,Mar!G24,Apr!G24,Mei!G24,Jun!G24,Jul!G24,Agu!G24,Sep!G24,Okt!G24,Nov!G24,Des!G24)*F24),0)</f>
        <v>0</v>
      </c>
      <c r="Q24" s="67">
        <f>IFERROR(IF(E24&lt;&gt;"",Jan!P24+Feb!P24+Mar!P24+Apr!P24+Mei!P24+Jun!P24+Jul!P24+Agu!P24+Sep!P24+Okt!P24+Nov!P24+Des!P24,(Jan!P24+Feb!P24+Mar!P24+Apr!P24+Mei!P24+Jun!P24+Jul!P24+Agu!P24+Sep!P24+Okt!P24+Nov!P24+Des!P24)
/
COUNTA(Jan!G24,Feb!G24,Mar!G24,Apr!G24,Mei!G24,Jun!G24,Jul!G24,Agu!G24,Sep!G24,Okt!G24,Nov!G24,Des!G24)*F24),0)</f>
        <v>0</v>
      </c>
      <c r="R24" s="1">
        <f t="shared" ref="R24:R87" si="9">SUM(H24:O24)</f>
        <v>0</v>
      </c>
      <c r="S24" s="67">
        <f t="shared" si="3"/>
        <v>0</v>
      </c>
      <c r="T24" s="67">
        <f>IFERROR(IF(E24&lt;&gt;"",Jan!R24+Feb!R24+Mar!R24+Apr!R24+Mei!R24+Jun!R24+Jul!R24+Agu!R24+Sep!R24+Okt!R24+Nov!R24+Des!R24,(Jan!R24+Feb!R24+Mar!R24+Apr!R24+Mei!R24+Jun!R24+Jul!R24+Agu!R24+Sep!R24+Okt!R24+Nov!R24+Des!R24)
/
COUNTA(Jan!G24,Feb!G24,Mar!G24,Apr!G24,Mei!G24,Jun!G24,Jul!G24,Agu!G24,Sep!G24,Okt!G24,Nov!G24,Des!G24)*F24),0)</f>
        <v>0</v>
      </c>
      <c r="U24" s="67">
        <f>IFERROR(IF(E24&lt;&gt;"",Jan!S24+Feb!S24+Mar!S24+Apr!S24+Mei!S24+Jun!S24+Jul!S24+Agu!S24+Sep!S24+Okt!S24+Nov!S24+Des!S24,(Jan!S24+Feb!S24+Mar!S24+Apr!S24+Mei!S24+Jun!S24+Jul!S24+Agu!S24+Sep!S24+Okt!S24+Nov!S24+Des!S24)
/
COUNTA(Jan!G24,Feb!G24,Mar!G24,Apr!G24,Mei!G24,Jun!G24,Jul!G24,Agu!G24,Sep!G24,Okt!G24,Nov!G24,Des!G24)*F24),0)</f>
        <v>0</v>
      </c>
      <c r="V24" s="1">
        <f t="shared" ref="V24:V87" si="10">R24-SUM(S24:U24)</f>
        <v>0</v>
      </c>
      <c r="W24" s="1"/>
      <c r="X24" s="67">
        <f t="shared" ref="X24:X87" si="11">V24+W24</f>
        <v>0</v>
      </c>
      <c r="Y24" s="37">
        <f t="shared" si="1"/>
        <v>0</v>
      </c>
      <c r="Z24" s="68">
        <f t="shared" ref="Z24:Z87" si="12">MAX(0,FLOOR(X24-Y24,1000))</f>
        <v>0</v>
      </c>
      <c r="AA24" s="36">
        <f>MIN(Z24,Referensi!$M$2)*$AA$5</f>
        <v>0</v>
      </c>
      <c r="AB24" s="36">
        <f>MIN(Referensi!$M$3,MAX(Z24-Referensi!$L$2,0))*$AB$5</f>
        <v>0</v>
      </c>
      <c r="AC24" s="36">
        <f>MIN(Referensi!$M$4,MAX(Z24-Referensi!$L$3,0))*$AC$5</f>
        <v>0</v>
      </c>
      <c r="AD24" s="36">
        <f>MIN(Referensi!$M$5,MAX(Z24-Referensi!$L$4,0))*$AD$5</f>
        <v>0</v>
      </c>
      <c r="AE24" s="36">
        <f>MIN(Referensi!$M$6,MAX(Z24-Referensi!$L$5,0))*$AE$5</f>
        <v>0</v>
      </c>
      <c r="AF24" s="68">
        <f>IF(Master!G24="",SUM(AA24:AE24)*120%,SUM(AA24:AE24))</f>
        <v>0</v>
      </c>
      <c r="AG24" s="68">
        <f>IF(F24&lt;&gt;"",AF24/F24*COUNTA(Jan!G24,Feb!G24,Mar!G24,Apr!G24,Mei!G24,Jun!G24,Jul!G24,Agu!G24,Sep!G24,Okt!G24,Nov!G24,Des!G24),0)</f>
        <v>0</v>
      </c>
      <c r="AH24" s="68">
        <f>IF(E24&lt;&gt;"",
IF(TEXT(E24,"mmm")=TEXT(DATE(PeriodeTahun,1,1),"mmm"),0, Jan!W24)+
IF(TEXT(E24,"mmm")=TEXT(DATE(PeriodeTahun,2,1),"mmm"),0, Feb!W24)+
IF(TEXT(E24,"mmm")=TEXT(DATE(PeriodeTahun,3,1),"mmm"),0, Mar!W24)+
IF(TEXT(E24,"mmm")=TEXT(DATE(PeriodeTahun,4,1),"mmm"),0, Apr!W24)+
IF(TEXT(E24,"mmm")=TEXT(DATE(PeriodeTahun,5,1),"mmm"),0, Mei!W24)+
IF(TEXT(E24,"mmm")=TEXT(DATE(PeriodeTahun,6,1),"mmm"),0, Jun!W24)+
IF(TEXT(E24,"mmm")=TEXT(DATE(PeriodeTahun,7,1),"mmm"),0, Jul!W24)+
IF(TEXT(E24,"mmm")=TEXT(DATE(PeriodeTahun,8,1),"mmm"),0, Agu!W24)+
IF(TEXT(E24,"mmm")=TEXT(DATE(PeriodeTahun,9,1),"mmm"),0, Sep!W24)+
IF(TEXT(E24,"mmm")=TEXT(DATE(PeriodeTahun,10,1),"mmm"),0, Okt!W24)+
IF(TEXT(E24,"mmm")=TEXT(DATE(PeriodeTahun,11,1),"mmm"),0, Nov!W24),
Jan!W24+Feb!W24+Mar!W24+Apr!W24+Mei!W24+Jun!W24+Jul!W24+Agu!W24+Sep!W24+Okt!W24+Nov!W24)</f>
        <v>0</v>
      </c>
      <c r="AI24" s="68"/>
      <c r="AJ24" s="68">
        <f t="shared" ref="AJ24:AJ87" si="13">AG24-AH24-AI24</f>
        <v>0</v>
      </c>
    </row>
    <row r="25" spans="1:36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IF(Master!C25&lt;&gt;"",Master!C25,"")</f>
        <v/>
      </c>
      <c r="D25" s="80" t="str">
        <f>IF(Master!E25&lt;&gt;"",IF(YEAR(Master!E25)&lt;$B$2,DATE($B$2,1,1),Master!E25),"")</f>
        <v/>
      </c>
      <c r="E25" s="80" t="str">
        <f>IF(Master!F25&lt;&gt;"",Master!F25,"")</f>
        <v/>
      </c>
      <c r="F25" s="87" t="str">
        <f t="shared" si="8"/>
        <v/>
      </c>
      <c r="G25" s="71" t="str">
        <f>IF(Master!G25&lt;&gt;"",Master!G25,"")</f>
        <v/>
      </c>
      <c r="H25" s="67">
        <f>IFERROR(IF(E25&lt;&gt;"",Jan!G25+Feb!G25+Mar!G25+Apr!G25+Mei!G25+Jun!G25+Jul!G25+Agu!G25+Sep!G25+Okt!G25+Nov!G25+Des!G25,(Jan!G25+Feb!G25+Mar!G25+Apr!G25+Mei!G25+Jun!G25+Jul!G25+Agu!G25+Sep!G25+Okt!G25+Nov!G25+Des!G25)
/
COUNTA(Jan!G25,Feb!G25,Mar!G25,Apr!G25,Mei!G25,Jun!G25,Jul!G25,Agu!G25,Sep!G25,Okt!G25,Nov!G25,Des!G25)
*F25),0)</f>
        <v>0</v>
      </c>
      <c r="I25" s="1">
        <f>Jan!H25+Feb!H25+Mar!H25+Apr!H25+Mei!H25+Jun!H25+Jul!H25+Agu!H25+Sep!H25+Okt!H25+Nov!H25+Des!H25</f>
        <v>0</v>
      </c>
      <c r="J25" s="1">
        <f>Jan!I25+Feb!I25+Mar!I25+Apr!I25+Mei!I25+Jun!I25+Jul!I25+Agu!I25+Sep!I25+Okt!I25+Nov!I25+Des!I25</f>
        <v>0</v>
      </c>
      <c r="K25" s="1">
        <f>Jan!J25+Feb!J25+Mar!J25+Apr!J25+Mei!J25+Jun!J25+Jul!J25+Agu!J25+Sep!J25+Okt!J25+Nov!J25+Des!J25</f>
        <v>0</v>
      </c>
      <c r="L25" s="1">
        <f>Jan!K25+Feb!K25+Mar!K25+Apr!K25+Mei!K25+Jun!K25+Jul!K25+Agu!K25+Sep!K25+Okt!K25+Nov!K25+Des!K25</f>
        <v>0</v>
      </c>
      <c r="M25" s="67">
        <f>IFERROR(IF(E25&lt;&gt;"",Jan!L25+Feb!L25+Mar!L25+Apr!L25+Mei!L25+Jun!L25+Jul!L25+Agu!L25+Sep!L25+Okt!L25+Nov!L25+Des!L25,(Jan!L25+Feb!L25+Mar!L25+Apr!L25+Mei!L25+Jun!L25+Jul!L25+Agu!L25+Sep!L25+Okt!L25+Nov!L25+Des!L25)
/
COUNTA(Jan!G25,Feb!G25,Mar!G25,Apr!G25,Mei!G25,Jun!G25,Jul!G25,Agu!G25,Sep!G25,Okt!G25,Nov!G25,Des!G25)*F25),0)</f>
        <v>0</v>
      </c>
      <c r="N25" s="67">
        <f>IFERROR(IF(E25&lt;&gt;"",Jan!M25+Feb!M25+Mar!M25+Apr!M25+Mei!M25+Jun!M25+Jul!M25+Agu!M25+Sep!M25+Okt!M25+Nov!M25+Des!M25,(Jan!M25+Feb!M25+Mar!M25+Apr!M25+Mei!M25+Jun!M25+Jul!M25+Agu!M25+Sep!M25+Okt!M25+Nov!M25+Des!M25)
/
COUNTA(Jan!G25,Feb!G25,Mar!G25,Apr!G25,Mei!G25,Jun!G25,Jul!G25,Agu!G25,Sep!G25,Okt!G25,Nov!G25,Des!G25)*F25),0)</f>
        <v>0</v>
      </c>
      <c r="O25" s="67">
        <f>IFERROR(IF(E25&lt;&gt;"",Jan!N25+Feb!N25+Mar!N25+Apr!N25+Mei!N25+Jun!N25+Jul!N25+Agu!N25+Sep!N25+Okt!N25+Nov!N25+Des!N25,(Jan!N25+Feb!N25+Mar!N25+Apr!N25+Mei!N25+Jun!N25+Jul!N25+Agu!N25+Sep!N25+Okt!N25+Nov!N25+Des!N25)
/
COUNTA(Jan!G25,Feb!G25,Mar!G25,Apr!G25,Mei!G25,Jun!G25,Jul!G25,Agu!G25,Sep!G25,Okt!G25,Nov!G25,Des!G25)*F25),0)</f>
        <v>0</v>
      </c>
      <c r="P25" s="67">
        <f>IFERROR(IF(E25&lt;&gt;"",Jan!O25+Feb!O25+Mar!O25+Apr!O25+Mei!O25+Jun!O25+Jul!O25+Agu!O25+Sep!O25+Okt!O25+Nov!O25+Des!O25,(Jan!O25+Feb!O25+Mar!O25+Apr!O25+Mei!O25+Jun!O25+Jul!O25+Agu!O25+Sep!O25+Okt!O25+Nov!O25+Des!O25)
/
COUNTA(Jan!G25,Feb!G25,Mar!G25,Apr!G25,Mei!G25,Jun!G25,Jul!G25,Agu!G25,Sep!G25,Okt!G25,Nov!G25,Des!G25)*F25),0)</f>
        <v>0</v>
      </c>
      <c r="Q25" s="67">
        <f>IFERROR(IF(E25&lt;&gt;"",Jan!P25+Feb!P25+Mar!P25+Apr!P25+Mei!P25+Jun!P25+Jul!P25+Agu!P25+Sep!P25+Okt!P25+Nov!P25+Des!P25,(Jan!P25+Feb!P25+Mar!P25+Apr!P25+Mei!P25+Jun!P25+Jul!P25+Agu!P25+Sep!P25+Okt!P25+Nov!P25+Des!P25)
/
COUNTA(Jan!G25,Feb!G25,Mar!G25,Apr!G25,Mei!G25,Jun!G25,Jul!G25,Agu!G25,Sep!G25,Okt!G25,Nov!G25,Des!G25)*F25),0)</f>
        <v>0</v>
      </c>
      <c r="R25" s="1">
        <f t="shared" si="9"/>
        <v>0</v>
      </c>
      <c r="S25" s="67">
        <f t="shared" si="3"/>
        <v>0</v>
      </c>
      <c r="T25" s="67">
        <f>IFERROR(IF(E25&lt;&gt;"",Jan!R25+Feb!R25+Mar!R25+Apr!R25+Mei!R25+Jun!R25+Jul!R25+Agu!R25+Sep!R25+Okt!R25+Nov!R25+Des!R25,(Jan!R25+Feb!R25+Mar!R25+Apr!R25+Mei!R25+Jun!R25+Jul!R25+Agu!R25+Sep!R25+Okt!R25+Nov!R25+Des!R25)
/
COUNTA(Jan!G25,Feb!G25,Mar!G25,Apr!G25,Mei!G25,Jun!G25,Jul!G25,Agu!G25,Sep!G25,Okt!G25,Nov!G25,Des!G25)*F25),0)</f>
        <v>0</v>
      </c>
      <c r="U25" s="67">
        <f>IFERROR(IF(E25&lt;&gt;"",Jan!S25+Feb!S25+Mar!S25+Apr!S25+Mei!S25+Jun!S25+Jul!S25+Agu!S25+Sep!S25+Okt!S25+Nov!S25+Des!S25,(Jan!S25+Feb!S25+Mar!S25+Apr!S25+Mei!S25+Jun!S25+Jul!S25+Agu!S25+Sep!S25+Okt!S25+Nov!S25+Des!S25)
/
COUNTA(Jan!G25,Feb!G25,Mar!G25,Apr!G25,Mei!G25,Jun!G25,Jul!G25,Agu!G25,Sep!G25,Okt!G25,Nov!G25,Des!G25)*F25),0)</f>
        <v>0</v>
      </c>
      <c r="V25" s="1">
        <f t="shared" si="10"/>
        <v>0</v>
      </c>
      <c r="W25" s="1"/>
      <c r="X25" s="67">
        <f t="shared" si="11"/>
        <v>0</v>
      </c>
      <c r="Y25" s="37">
        <f t="shared" si="1"/>
        <v>0</v>
      </c>
      <c r="Z25" s="68">
        <f t="shared" si="12"/>
        <v>0</v>
      </c>
      <c r="AA25" s="36">
        <f>MIN(Z25,Referensi!$M$2)*$AA$5</f>
        <v>0</v>
      </c>
      <c r="AB25" s="36">
        <f>MIN(Referensi!$M$3,MAX(Z25-Referensi!$L$2,0))*$AB$5</f>
        <v>0</v>
      </c>
      <c r="AC25" s="36">
        <f>MIN(Referensi!$M$4,MAX(Z25-Referensi!$L$3,0))*$AC$5</f>
        <v>0</v>
      </c>
      <c r="AD25" s="36">
        <f>MIN(Referensi!$M$5,MAX(Z25-Referensi!$L$4,0))*$AD$5</f>
        <v>0</v>
      </c>
      <c r="AE25" s="36">
        <f>MIN(Referensi!$M$6,MAX(Z25-Referensi!$L$5,0))*$AE$5</f>
        <v>0</v>
      </c>
      <c r="AF25" s="68">
        <f>IF(Master!G25="",SUM(AA25:AE25)*120%,SUM(AA25:AE25))</f>
        <v>0</v>
      </c>
      <c r="AG25" s="68">
        <f>IF(F25&lt;&gt;"",AF25/F25*COUNTA(Jan!G25,Feb!G25,Mar!G25,Apr!G25,Mei!G25,Jun!G25,Jul!G25,Agu!G25,Sep!G25,Okt!G25,Nov!G25,Des!G25),0)</f>
        <v>0</v>
      </c>
      <c r="AH25" s="68">
        <f>IF(E25&lt;&gt;"",
IF(TEXT(E25,"mmm")=TEXT(DATE(PeriodeTahun,1,1),"mmm"),0, Jan!W25)+
IF(TEXT(E25,"mmm")=TEXT(DATE(PeriodeTahun,2,1),"mmm"),0, Feb!W25)+
IF(TEXT(E25,"mmm")=TEXT(DATE(PeriodeTahun,3,1),"mmm"),0, Mar!W25)+
IF(TEXT(E25,"mmm")=TEXT(DATE(PeriodeTahun,4,1),"mmm"),0, Apr!W25)+
IF(TEXT(E25,"mmm")=TEXT(DATE(PeriodeTahun,5,1),"mmm"),0, Mei!W25)+
IF(TEXT(E25,"mmm")=TEXT(DATE(PeriodeTahun,6,1),"mmm"),0, Jun!W25)+
IF(TEXT(E25,"mmm")=TEXT(DATE(PeriodeTahun,7,1),"mmm"),0, Jul!W25)+
IF(TEXT(E25,"mmm")=TEXT(DATE(PeriodeTahun,8,1),"mmm"),0, Agu!W25)+
IF(TEXT(E25,"mmm")=TEXT(DATE(PeriodeTahun,9,1),"mmm"),0, Sep!W25)+
IF(TEXT(E25,"mmm")=TEXT(DATE(PeriodeTahun,10,1),"mmm"),0, Okt!W25)+
IF(TEXT(E25,"mmm")=TEXT(DATE(PeriodeTahun,11,1),"mmm"),0, Nov!W25),
Jan!W25+Feb!W25+Mar!W25+Apr!W25+Mei!W25+Jun!W25+Jul!W25+Agu!W25+Sep!W25+Okt!W25+Nov!W25)</f>
        <v>0</v>
      </c>
      <c r="AI25" s="68"/>
      <c r="AJ25" s="68">
        <f t="shared" si="13"/>
        <v>0</v>
      </c>
    </row>
    <row r="26" spans="1:36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IF(Master!C26&lt;&gt;"",Master!C26,"")</f>
        <v/>
      </c>
      <c r="D26" s="80" t="str">
        <f>IF(Master!E26&lt;&gt;"",IF(YEAR(Master!E26)&lt;$B$2,DATE($B$2,1,1),Master!E26),"")</f>
        <v/>
      </c>
      <c r="E26" s="80" t="str">
        <f>IF(Master!F26&lt;&gt;"",Master!F26,"")</f>
        <v/>
      </c>
      <c r="F26" s="87" t="str">
        <f t="shared" si="8"/>
        <v/>
      </c>
      <c r="G26" s="71" t="str">
        <f>IF(Master!G26&lt;&gt;"",Master!G26,"")</f>
        <v/>
      </c>
      <c r="H26" s="67">
        <f>IFERROR(IF(E26&lt;&gt;"",Jan!G26+Feb!G26+Mar!G26+Apr!G26+Mei!G26+Jun!G26+Jul!G26+Agu!G26+Sep!G26+Okt!G26+Nov!G26+Des!G26,(Jan!G26+Feb!G26+Mar!G26+Apr!G26+Mei!G26+Jun!G26+Jul!G26+Agu!G26+Sep!G26+Okt!G26+Nov!G26+Des!G26)
/
COUNTA(Jan!G26,Feb!G26,Mar!G26,Apr!G26,Mei!G26,Jun!G26,Jul!G26,Agu!G26,Sep!G26,Okt!G26,Nov!G26,Des!G26)
*F26),0)</f>
        <v>0</v>
      </c>
      <c r="I26" s="1">
        <f>Jan!H26+Feb!H26+Mar!H26+Apr!H26+Mei!H26+Jun!H26+Jul!H26+Agu!H26+Sep!H26+Okt!H26+Nov!H26+Des!H26</f>
        <v>0</v>
      </c>
      <c r="J26" s="1">
        <f>Jan!I26+Feb!I26+Mar!I26+Apr!I26+Mei!I26+Jun!I26+Jul!I26+Agu!I26+Sep!I26+Okt!I26+Nov!I26+Des!I26</f>
        <v>0</v>
      </c>
      <c r="K26" s="1">
        <f>Jan!J26+Feb!J26+Mar!J26+Apr!J26+Mei!J26+Jun!J26+Jul!J26+Agu!J26+Sep!J26+Okt!J26+Nov!J26+Des!J26</f>
        <v>0</v>
      </c>
      <c r="L26" s="1">
        <f>Jan!K26+Feb!K26+Mar!K26+Apr!K26+Mei!K26+Jun!K26+Jul!K26+Agu!K26+Sep!K26+Okt!K26+Nov!K26+Des!K26</f>
        <v>0</v>
      </c>
      <c r="M26" s="67">
        <f>IFERROR(IF(E26&lt;&gt;"",Jan!L26+Feb!L26+Mar!L26+Apr!L26+Mei!L26+Jun!L26+Jul!L26+Agu!L26+Sep!L26+Okt!L26+Nov!L26+Des!L26,(Jan!L26+Feb!L26+Mar!L26+Apr!L26+Mei!L26+Jun!L26+Jul!L26+Agu!L26+Sep!L26+Okt!L26+Nov!L26+Des!L26)
/
COUNTA(Jan!G26,Feb!G26,Mar!G26,Apr!G26,Mei!G26,Jun!G26,Jul!G26,Agu!G26,Sep!G26,Okt!G26,Nov!G26,Des!G26)*F26),0)</f>
        <v>0</v>
      </c>
      <c r="N26" s="67">
        <f>IFERROR(IF(E26&lt;&gt;"",Jan!M26+Feb!M26+Mar!M26+Apr!M26+Mei!M26+Jun!M26+Jul!M26+Agu!M26+Sep!M26+Okt!M26+Nov!M26+Des!M26,(Jan!M26+Feb!M26+Mar!M26+Apr!M26+Mei!M26+Jun!M26+Jul!M26+Agu!M26+Sep!M26+Okt!M26+Nov!M26+Des!M26)
/
COUNTA(Jan!G26,Feb!G26,Mar!G26,Apr!G26,Mei!G26,Jun!G26,Jul!G26,Agu!G26,Sep!G26,Okt!G26,Nov!G26,Des!G26)*F26),0)</f>
        <v>0</v>
      </c>
      <c r="O26" s="67">
        <f>IFERROR(IF(E26&lt;&gt;"",Jan!N26+Feb!N26+Mar!N26+Apr!N26+Mei!N26+Jun!N26+Jul!N26+Agu!N26+Sep!N26+Okt!N26+Nov!N26+Des!N26,(Jan!N26+Feb!N26+Mar!N26+Apr!N26+Mei!N26+Jun!N26+Jul!N26+Agu!N26+Sep!N26+Okt!N26+Nov!N26+Des!N26)
/
COUNTA(Jan!G26,Feb!G26,Mar!G26,Apr!G26,Mei!G26,Jun!G26,Jul!G26,Agu!G26,Sep!G26,Okt!G26,Nov!G26,Des!G26)*F26),0)</f>
        <v>0</v>
      </c>
      <c r="P26" s="67">
        <f>IFERROR(IF(E26&lt;&gt;"",Jan!O26+Feb!O26+Mar!O26+Apr!O26+Mei!O26+Jun!O26+Jul!O26+Agu!O26+Sep!O26+Okt!O26+Nov!O26+Des!O26,(Jan!O26+Feb!O26+Mar!O26+Apr!O26+Mei!O26+Jun!O26+Jul!O26+Agu!O26+Sep!O26+Okt!O26+Nov!O26+Des!O26)
/
COUNTA(Jan!G26,Feb!G26,Mar!G26,Apr!G26,Mei!G26,Jun!G26,Jul!G26,Agu!G26,Sep!G26,Okt!G26,Nov!G26,Des!G26)*F26),0)</f>
        <v>0</v>
      </c>
      <c r="Q26" s="67">
        <f>IFERROR(IF(E26&lt;&gt;"",Jan!P26+Feb!P26+Mar!P26+Apr!P26+Mei!P26+Jun!P26+Jul!P26+Agu!P26+Sep!P26+Okt!P26+Nov!P26+Des!P26,(Jan!P26+Feb!P26+Mar!P26+Apr!P26+Mei!P26+Jun!P26+Jul!P26+Agu!P26+Sep!P26+Okt!P26+Nov!P26+Des!P26)
/
COUNTA(Jan!G26,Feb!G26,Mar!G26,Apr!G26,Mei!G26,Jun!G26,Jul!G26,Agu!G26,Sep!G26,Okt!G26,Nov!G26,Des!G26)*F26),0)</f>
        <v>0</v>
      </c>
      <c r="R26" s="1">
        <f t="shared" si="9"/>
        <v>0</v>
      </c>
      <c r="S26" s="67">
        <f t="shared" si="3"/>
        <v>0</v>
      </c>
      <c r="T26" s="67">
        <f>IFERROR(IF(E26&lt;&gt;"",Jan!R26+Feb!R26+Mar!R26+Apr!R26+Mei!R26+Jun!R26+Jul!R26+Agu!R26+Sep!R26+Okt!R26+Nov!R26+Des!R26,(Jan!R26+Feb!R26+Mar!R26+Apr!R26+Mei!R26+Jun!R26+Jul!R26+Agu!R26+Sep!R26+Okt!R26+Nov!R26+Des!R26)
/
COUNTA(Jan!G26,Feb!G26,Mar!G26,Apr!G26,Mei!G26,Jun!G26,Jul!G26,Agu!G26,Sep!G26,Okt!G26,Nov!G26,Des!G26)*F26),0)</f>
        <v>0</v>
      </c>
      <c r="U26" s="67">
        <f>IFERROR(IF(E26&lt;&gt;"",Jan!S26+Feb!S26+Mar!S26+Apr!S26+Mei!S26+Jun!S26+Jul!S26+Agu!S26+Sep!S26+Okt!S26+Nov!S26+Des!S26,(Jan!S26+Feb!S26+Mar!S26+Apr!S26+Mei!S26+Jun!S26+Jul!S26+Agu!S26+Sep!S26+Okt!S26+Nov!S26+Des!S26)
/
COUNTA(Jan!G26,Feb!G26,Mar!G26,Apr!G26,Mei!G26,Jun!G26,Jul!G26,Agu!G26,Sep!G26,Okt!G26,Nov!G26,Des!G26)*F26),0)</f>
        <v>0</v>
      </c>
      <c r="V26" s="1">
        <f t="shared" si="10"/>
        <v>0</v>
      </c>
      <c r="W26" s="1"/>
      <c r="X26" s="67">
        <f t="shared" si="11"/>
        <v>0</v>
      </c>
      <c r="Y26" s="37">
        <f t="shared" si="1"/>
        <v>0</v>
      </c>
      <c r="Z26" s="68">
        <f t="shared" si="12"/>
        <v>0</v>
      </c>
      <c r="AA26" s="36">
        <f>MIN(Z26,Referensi!$M$2)*$AA$5</f>
        <v>0</v>
      </c>
      <c r="AB26" s="36">
        <f>MIN(Referensi!$M$3,MAX(Z26-Referensi!$L$2,0))*$AB$5</f>
        <v>0</v>
      </c>
      <c r="AC26" s="36">
        <f>MIN(Referensi!$M$4,MAX(Z26-Referensi!$L$3,0))*$AC$5</f>
        <v>0</v>
      </c>
      <c r="AD26" s="36">
        <f>MIN(Referensi!$M$5,MAX(Z26-Referensi!$L$4,0))*$AD$5</f>
        <v>0</v>
      </c>
      <c r="AE26" s="36">
        <f>MIN(Referensi!$M$6,MAX(Z26-Referensi!$L$5,0))*$AE$5</f>
        <v>0</v>
      </c>
      <c r="AF26" s="68">
        <f>IF(Master!G26="",SUM(AA26:AE26)*120%,SUM(AA26:AE26))</f>
        <v>0</v>
      </c>
      <c r="AG26" s="68">
        <f>IF(F26&lt;&gt;"",AF26/F26*COUNTA(Jan!G26,Feb!G26,Mar!G26,Apr!G26,Mei!G26,Jun!G26,Jul!G26,Agu!G26,Sep!G26,Okt!G26,Nov!G26,Des!G26),0)</f>
        <v>0</v>
      </c>
      <c r="AH26" s="68">
        <f>IF(E26&lt;&gt;"",
IF(TEXT(E26,"mmm")=TEXT(DATE(PeriodeTahun,1,1),"mmm"),0, Jan!W26)+
IF(TEXT(E26,"mmm")=TEXT(DATE(PeriodeTahun,2,1),"mmm"),0, Feb!W26)+
IF(TEXT(E26,"mmm")=TEXT(DATE(PeriodeTahun,3,1),"mmm"),0, Mar!W26)+
IF(TEXT(E26,"mmm")=TEXT(DATE(PeriodeTahun,4,1),"mmm"),0, Apr!W26)+
IF(TEXT(E26,"mmm")=TEXT(DATE(PeriodeTahun,5,1),"mmm"),0, Mei!W26)+
IF(TEXT(E26,"mmm")=TEXT(DATE(PeriodeTahun,6,1),"mmm"),0, Jun!W26)+
IF(TEXT(E26,"mmm")=TEXT(DATE(PeriodeTahun,7,1),"mmm"),0, Jul!W26)+
IF(TEXT(E26,"mmm")=TEXT(DATE(PeriodeTahun,8,1),"mmm"),0, Agu!W26)+
IF(TEXT(E26,"mmm")=TEXT(DATE(PeriodeTahun,9,1),"mmm"),0, Sep!W26)+
IF(TEXT(E26,"mmm")=TEXT(DATE(PeriodeTahun,10,1),"mmm"),0, Okt!W26)+
IF(TEXT(E26,"mmm")=TEXT(DATE(PeriodeTahun,11,1),"mmm"),0, Nov!W26),
Jan!W26+Feb!W26+Mar!W26+Apr!W26+Mei!W26+Jun!W26+Jul!W26+Agu!W26+Sep!W26+Okt!W26+Nov!W26)</f>
        <v>0</v>
      </c>
      <c r="AI26" s="68"/>
      <c r="AJ26" s="68">
        <f t="shared" si="13"/>
        <v>0</v>
      </c>
    </row>
    <row r="27" spans="1:36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IF(Master!C27&lt;&gt;"",Master!C27,"")</f>
        <v/>
      </c>
      <c r="D27" s="80" t="str">
        <f>IF(Master!E27&lt;&gt;"",IF(YEAR(Master!E27)&lt;$B$2,DATE($B$2,1,1),Master!E27),"")</f>
        <v/>
      </c>
      <c r="E27" s="80" t="str">
        <f>IF(Master!F27&lt;&gt;"",Master!F27,"")</f>
        <v/>
      </c>
      <c r="F27" s="87" t="str">
        <f t="shared" si="8"/>
        <v/>
      </c>
      <c r="G27" s="71" t="str">
        <f>IF(Master!G27&lt;&gt;"",Master!G27,"")</f>
        <v/>
      </c>
      <c r="H27" s="67">
        <f>IFERROR(IF(E27&lt;&gt;"",Jan!G27+Feb!G27+Mar!G27+Apr!G27+Mei!G27+Jun!G27+Jul!G27+Agu!G27+Sep!G27+Okt!G27+Nov!G27+Des!G27,(Jan!G27+Feb!G27+Mar!G27+Apr!G27+Mei!G27+Jun!G27+Jul!G27+Agu!G27+Sep!G27+Okt!G27+Nov!G27+Des!G27)
/
COUNTA(Jan!G27,Feb!G27,Mar!G27,Apr!G27,Mei!G27,Jun!G27,Jul!G27,Agu!G27,Sep!G27,Okt!G27,Nov!G27,Des!G27)
*F27),0)</f>
        <v>0</v>
      </c>
      <c r="I27" s="1">
        <f>Jan!H27+Feb!H27+Mar!H27+Apr!H27+Mei!H27+Jun!H27+Jul!H27+Agu!H27+Sep!H27+Okt!H27+Nov!H27+Des!H27</f>
        <v>0</v>
      </c>
      <c r="J27" s="1">
        <f>Jan!I27+Feb!I27+Mar!I27+Apr!I27+Mei!I27+Jun!I27+Jul!I27+Agu!I27+Sep!I27+Okt!I27+Nov!I27+Des!I27</f>
        <v>0</v>
      </c>
      <c r="K27" s="1">
        <f>Jan!J27+Feb!J27+Mar!J27+Apr!J27+Mei!J27+Jun!J27+Jul!J27+Agu!J27+Sep!J27+Okt!J27+Nov!J27+Des!J27</f>
        <v>0</v>
      </c>
      <c r="L27" s="1">
        <f>Jan!K27+Feb!K27+Mar!K27+Apr!K27+Mei!K27+Jun!K27+Jul!K27+Agu!K27+Sep!K27+Okt!K27+Nov!K27+Des!K27</f>
        <v>0</v>
      </c>
      <c r="M27" s="67">
        <f>IFERROR(IF(E27&lt;&gt;"",Jan!L27+Feb!L27+Mar!L27+Apr!L27+Mei!L27+Jun!L27+Jul!L27+Agu!L27+Sep!L27+Okt!L27+Nov!L27+Des!L27,(Jan!L27+Feb!L27+Mar!L27+Apr!L27+Mei!L27+Jun!L27+Jul!L27+Agu!L27+Sep!L27+Okt!L27+Nov!L27+Des!L27)
/
COUNTA(Jan!G27,Feb!G27,Mar!G27,Apr!G27,Mei!G27,Jun!G27,Jul!G27,Agu!G27,Sep!G27,Okt!G27,Nov!G27,Des!G27)*F27),0)</f>
        <v>0</v>
      </c>
      <c r="N27" s="67">
        <f>IFERROR(IF(E27&lt;&gt;"",Jan!M27+Feb!M27+Mar!M27+Apr!M27+Mei!M27+Jun!M27+Jul!M27+Agu!M27+Sep!M27+Okt!M27+Nov!M27+Des!M27,(Jan!M27+Feb!M27+Mar!M27+Apr!M27+Mei!M27+Jun!M27+Jul!M27+Agu!M27+Sep!M27+Okt!M27+Nov!M27+Des!M27)
/
COUNTA(Jan!G27,Feb!G27,Mar!G27,Apr!G27,Mei!G27,Jun!G27,Jul!G27,Agu!G27,Sep!G27,Okt!G27,Nov!G27,Des!G27)*F27),0)</f>
        <v>0</v>
      </c>
      <c r="O27" s="67">
        <f>IFERROR(IF(E27&lt;&gt;"",Jan!N27+Feb!N27+Mar!N27+Apr!N27+Mei!N27+Jun!N27+Jul!N27+Agu!N27+Sep!N27+Okt!N27+Nov!N27+Des!N27,(Jan!N27+Feb!N27+Mar!N27+Apr!N27+Mei!N27+Jun!N27+Jul!N27+Agu!N27+Sep!N27+Okt!N27+Nov!N27+Des!N27)
/
COUNTA(Jan!G27,Feb!G27,Mar!G27,Apr!G27,Mei!G27,Jun!G27,Jul!G27,Agu!G27,Sep!G27,Okt!G27,Nov!G27,Des!G27)*F27),0)</f>
        <v>0</v>
      </c>
      <c r="P27" s="67">
        <f>IFERROR(IF(E27&lt;&gt;"",Jan!O27+Feb!O27+Mar!O27+Apr!O27+Mei!O27+Jun!O27+Jul!O27+Agu!O27+Sep!O27+Okt!O27+Nov!O27+Des!O27,(Jan!O27+Feb!O27+Mar!O27+Apr!O27+Mei!O27+Jun!O27+Jul!O27+Agu!O27+Sep!O27+Okt!O27+Nov!O27+Des!O27)
/
COUNTA(Jan!G27,Feb!G27,Mar!G27,Apr!G27,Mei!G27,Jun!G27,Jul!G27,Agu!G27,Sep!G27,Okt!G27,Nov!G27,Des!G27)*F27),0)</f>
        <v>0</v>
      </c>
      <c r="Q27" s="67">
        <f>IFERROR(IF(E27&lt;&gt;"",Jan!P27+Feb!P27+Mar!P27+Apr!P27+Mei!P27+Jun!P27+Jul!P27+Agu!P27+Sep!P27+Okt!P27+Nov!P27+Des!P27,(Jan!P27+Feb!P27+Mar!P27+Apr!P27+Mei!P27+Jun!P27+Jul!P27+Agu!P27+Sep!P27+Okt!P27+Nov!P27+Des!P27)
/
COUNTA(Jan!G27,Feb!G27,Mar!G27,Apr!G27,Mei!G27,Jun!G27,Jul!G27,Agu!G27,Sep!G27,Okt!G27,Nov!G27,Des!G27)*F27),0)</f>
        <v>0</v>
      </c>
      <c r="R27" s="1">
        <f t="shared" si="9"/>
        <v>0</v>
      </c>
      <c r="S27" s="67">
        <f t="shared" si="3"/>
        <v>0</v>
      </c>
      <c r="T27" s="67">
        <f>IFERROR(IF(E27&lt;&gt;"",Jan!R27+Feb!R27+Mar!R27+Apr!R27+Mei!R27+Jun!R27+Jul!R27+Agu!R27+Sep!R27+Okt!R27+Nov!R27+Des!R27,(Jan!R27+Feb!R27+Mar!R27+Apr!R27+Mei!R27+Jun!R27+Jul!R27+Agu!R27+Sep!R27+Okt!R27+Nov!R27+Des!R27)
/
COUNTA(Jan!G27,Feb!G27,Mar!G27,Apr!G27,Mei!G27,Jun!G27,Jul!G27,Agu!G27,Sep!G27,Okt!G27,Nov!G27,Des!G27)*F27),0)</f>
        <v>0</v>
      </c>
      <c r="U27" s="67">
        <f>IFERROR(IF(E27&lt;&gt;"",Jan!S27+Feb!S27+Mar!S27+Apr!S27+Mei!S27+Jun!S27+Jul!S27+Agu!S27+Sep!S27+Okt!S27+Nov!S27+Des!S27,(Jan!S27+Feb!S27+Mar!S27+Apr!S27+Mei!S27+Jun!S27+Jul!S27+Agu!S27+Sep!S27+Okt!S27+Nov!S27+Des!S27)
/
COUNTA(Jan!G27,Feb!G27,Mar!G27,Apr!G27,Mei!G27,Jun!G27,Jul!G27,Agu!G27,Sep!G27,Okt!G27,Nov!G27,Des!G27)*F27),0)</f>
        <v>0</v>
      </c>
      <c r="V27" s="1">
        <f t="shared" si="10"/>
        <v>0</v>
      </c>
      <c r="W27" s="1"/>
      <c r="X27" s="67">
        <f t="shared" si="11"/>
        <v>0</v>
      </c>
      <c r="Y27" s="37">
        <f t="shared" si="1"/>
        <v>0</v>
      </c>
      <c r="Z27" s="68">
        <f t="shared" si="12"/>
        <v>0</v>
      </c>
      <c r="AA27" s="36">
        <f>MIN(Z27,Referensi!$M$2)*$AA$5</f>
        <v>0</v>
      </c>
      <c r="AB27" s="36">
        <f>MIN(Referensi!$M$3,MAX(Z27-Referensi!$L$2,0))*$AB$5</f>
        <v>0</v>
      </c>
      <c r="AC27" s="36">
        <f>MIN(Referensi!$M$4,MAX(Z27-Referensi!$L$3,0))*$AC$5</f>
        <v>0</v>
      </c>
      <c r="AD27" s="36">
        <f>MIN(Referensi!$M$5,MAX(Z27-Referensi!$L$4,0))*$AD$5</f>
        <v>0</v>
      </c>
      <c r="AE27" s="36">
        <f>MIN(Referensi!$M$6,MAX(Z27-Referensi!$L$5,0))*$AE$5</f>
        <v>0</v>
      </c>
      <c r="AF27" s="68">
        <f>IF(Master!G27="",SUM(AA27:AE27)*120%,SUM(AA27:AE27))</f>
        <v>0</v>
      </c>
      <c r="AG27" s="68">
        <f>IF(F27&lt;&gt;"",AF27/F27*COUNTA(Jan!G27,Feb!G27,Mar!G27,Apr!G27,Mei!G27,Jun!G27,Jul!G27,Agu!G27,Sep!G27,Okt!G27,Nov!G27,Des!G27),0)</f>
        <v>0</v>
      </c>
      <c r="AH27" s="68">
        <f>IF(E27&lt;&gt;"",
IF(TEXT(E27,"mmm")=TEXT(DATE(PeriodeTahun,1,1),"mmm"),0, Jan!W27)+
IF(TEXT(E27,"mmm")=TEXT(DATE(PeriodeTahun,2,1),"mmm"),0, Feb!W27)+
IF(TEXT(E27,"mmm")=TEXT(DATE(PeriodeTahun,3,1),"mmm"),0, Mar!W27)+
IF(TEXT(E27,"mmm")=TEXT(DATE(PeriodeTahun,4,1),"mmm"),0, Apr!W27)+
IF(TEXT(E27,"mmm")=TEXT(DATE(PeriodeTahun,5,1),"mmm"),0, Mei!W27)+
IF(TEXT(E27,"mmm")=TEXT(DATE(PeriodeTahun,6,1),"mmm"),0, Jun!W27)+
IF(TEXT(E27,"mmm")=TEXT(DATE(PeriodeTahun,7,1),"mmm"),0, Jul!W27)+
IF(TEXT(E27,"mmm")=TEXT(DATE(PeriodeTahun,8,1),"mmm"),0, Agu!W27)+
IF(TEXT(E27,"mmm")=TEXT(DATE(PeriodeTahun,9,1),"mmm"),0, Sep!W27)+
IF(TEXT(E27,"mmm")=TEXT(DATE(PeriodeTahun,10,1),"mmm"),0, Okt!W27)+
IF(TEXT(E27,"mmm")=TEXT(DATE(PeriodeTahun,11,1),"mmm"),0, Nov!W27),
Jan!W27+Feb!W27+Mar!W27+Apr!W27+Mei!W27+Jun!W27+Jul!W27+Agu!W27+Sep!W27+Okt!W27+Nov!W27)</f>
        <v>0</v>
      </c>
      <c r="AI27" s="68"/>
      <c r="AJ27" s="68">
        <f t="shared" si="13"/>
        <v>0</v>
      </c>
    </row>
    <row r="28" spans="1:36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IF(Master!C28&lt;&gt;"",Master!C28,"")</f>
        <v/>
      </c>
      <c r="D28" s="80" t="str">
        <f>IF(Master!E28&lt;&gt;"",IF(YEAR(Master!E28)&lt;$B$2,DATE($B$2,1,1),Master!E28),"")</f>
        <v/>
      </c>
      <c r="E28" s="80" t="str">
        <f>IF(Master!F28&lt;&gt;"",Master!F28,"")</f>
        <v/>
      </c>
      <c r="F28" s="87" t="str">
        <f t="shared" si="8"/>
        <v/>
      </c>
      <c r="G28" s="71" t="str">
        <f>IF(Master!G28&lt;&gt;"",Master!G28,"")</f>
        <v/>
      </c>
      <c r="H28" s="67">
        <f>IFERROR(IF(E28&lt;&gt;"",Jan!G28+Feb!G28+Mar!G28+Apr!G28+Mei!G28+Jun!G28+Jul!G28+Agu!G28+Sep!G28+Okt!G28+Nov!G28+Des!G28,(Jan!G28+Feb!G28+Mar!G28+Apr!G28+Mei!G28+Jun!G28+Jul!G28+Agu!G28+Sep!G28+Okt!G28+Nov!G28+Des!G28)
/
COUNTA(Jan!G28,Feb!G28,Mar!G28,Apr!G28,Mei!G28,Jun!G28,Jul!G28,Agu!G28,Sep!G28,Okt!G28,Nov!G28,Des!G28)
*F28),0)</f>
        <v>0</v>
      </c>
      <c r="I28" s="1">
        <f>Jan!H28+Feb!H28+Mar!H28+Apr!H28+Mei!H28+Jun!H28+Jul!H28+Agu!H28+Sep!H28+Okt!H28+Nov!H28+Des!H28</f>
        <v>0</v>
      </c>
      <c r="J28" s="1">
        <f>Jan!I28+Feb!I28+Mar!I28+Apr!I28+Mei!I28+Jun!I28+Jul!I28+Agu!I28+Sep!I28+Okt!I28+Nov!I28+Des!I28</f>
        <v>0</v>
      </c>
      <c r="K28" s="1">
        <f>Jan!J28+Feb!J28+Mar!J28+Apr!J28+Mei!J28+Jun!J28+Jul!J28+Agu!J28+Sep!J28+Okt!J28+Nov!J28+Des!J28</f>
        <v>0</v>
      </c>
      <c r="L28" s="1">
        <f>Jan!K28+Feb!K28+Mar!K28+Apr!K28+Mei!K28+Jun!K28+Jul!K28+Agu!K28+Sep!K28+Okt!K28+Nov!K28+Des!K28</f>
        <v>0</v>
      </c>
      <c r="M28" s="67">
        <f>IFERROR(IF(E28&lt;&gt;"",Jan!L28+Feb!L28+Mar!L28+Apr!L28+Mei!L28+Jun!L28+Jul!L28+Agu!L28+Sep!L28+Okt!L28+Nov!L28+Des!L28,(Jan!L28+Feb!L28+Mar!L28+Apr!L28+Mei!L28+Jun!L28+Jul!L28+Agu!L28+Sep!L28+Okt!L28+Nov!L28+Des!L28)
/
COUNTA(Jan!G28,Feb!G28,Mar!G28,Apr!G28,Mei!G28,Jun!G28,Jul!G28,Agu!G28,Sep!G28,Okt!G28,Nov!G28,Des!G28)*F28),0)</f>
        <v>0</v>
      </c>
      <c r="N28" s="67">
        <f>IFERROR(IF(E28&lt;&gt;"",Jan!M28+Feb!M28+Mar!M28+Apr!M28+Mei!M28+Jun!M28+Jul!M28+Agu!M28+Sep!M28+Okt!M28+Nov!M28+Des!M28,(Jan!M28+Feb!M28+Mar!M28+Apr!M28+Mei!M28+Jun!M28+Jul!M28+Agu!M28+Sep!M28+Okt!M28+Nov!M28+Des!M28)
/
COUNTA(Jan!G28,Feb!G28,Mar!G28,Apr!G28,Mei!G28,Jun!G28,Jul!G28,Agu!G28,Sep!G28,Okt!G28,Nov!G28,Des!G28)*F28),0)</f>
        <v>0</v>
      </c>
      <c r="O28" s="67">
        <f>IFERROR(IF(E28&lt;&gt;"",Jan!N28+Feb!N28+Mar!N28+Apr!N28+Mei!N28+Jun!N28+Jul!N28+Agu!N28+Sep!N28+Okt!N28+Nov!N28+Des!N28,(Jan!N28+Feb!N28+Mar!N28+Apr!N28+Mei!N28+Jun!N28+Jul!N28+Agu!N28+Sep!N28+Okt!N28+Nov!N28+Des!N28)
/
COUNTA(Jan!G28,Feb!G28,Mar!G28,Apr!G28,Mei!G28,Jun!G28,Jul!G28,Agu!G28,Sep!G28,Okt!G28,Nov!G28,Des!G28)*F28),0)</f>
        <v>0</v>
      </c>
      <c r="P28" s="67">
        <f>IFERROR(IF(E28&lt;&gt;"",Jan!O28+Feb!O28+Mar!O28+Apr!O28+Mei!O28+Jun!O28+Jul!O28+Agu!O28+Sep!O28+Okt!O28+Nov!O28+Des!O28,(Jan!O28+Feb!O28+Mar!O28+Apr!O28+Mei!O28+Jun!O28+Jul!O28+Agu!O28+Sep!O28+Okt!O28+Nov!O28+Des!O28)
/
COUNTA(Jan!G28,Feb!G28,Mar!G28,Apr!G28,Mei!G28,Jun!G28,Jul!G28,Agu!G28,Sep!G28,Okt!G28,Nov!G28,Des!G28)*F28),0)</f>
        <v>0</v>
      </c>
      <c r="Q28" s="67">
        <f>IFERROR(IF(E28&lt;&gt;"",Jan!P28+Feb!P28+Mar!P28+Apr!P28+Mei!P28+Jun!P28+Jul!P28+Agu!P28+Sep!P28+Okt!P28+Nov!P28+Des!P28,(Jan!P28+Feb!P28+Mar!P28+Apr!P28+Mei!P28+Jun!P28+Jul!P28+Agu!P28+Sep!P28+Okt!P28+Nov!P28+Des!P28)
/
COUNTA(Jan!G28,Feb!G28,Mar!G28,Apr!G28,Mei!G28,Jun!G28,Jul!G28,Agu!G28,Sep!G28,Okt!G28,Nov!G28,Des!G28)*F28),0)</f>
        <v>0</v>
      </c>
      <c r="R28" s="1">
        <f t="shared" si="9"/>
        <v>0</v>
      </c>
      <c r="S28" s="67">
        <f t="shared" si="3"/>
        <v>0</v>
      </c>
      <c r="T28" s="67">
        <f>IFERROR(IF(E28&lt;&gt;"",Jan!R28+Feb!R28+Mar!R28+Apr!R28+Mei!R28+Jun!R28+Jul!R28+Agu!R28+Sep!R28+Okt!R28+Nov!R28+Des!R28,(Jan!R28+Feb!R28+Mar!R28+Apr!R28+Mei!R28+Jun!R28+Jul!R28+Agu!R28+Sep!R28+Okt!R28+Nov!R28+Des!R28)
/
COUNTA(Jan!G28,Feb!G28,Mar!G28,Apr!G28,Mei!G28,Jun!G28,Jul!G28,Agu!G28,Sep!G28,Okt!G28,Nov!G28,Des!G28)*F28),0)</f>
        <v>0</v>
      </c>
      <c r="U28" s="67">
        <f>IFERROR(IF(E28&lt;&gt;"",Jan!S28+Feb!S28+Mar!S28+Apr!S28+Mei!S28+Jun!S28+Jul!S28+Agu!S28+Sep!S28+Okt!S28+Nov!S28+Des!S28,(Jan!S28+Feb!S28+Mar!S28+Apr!S28+Mei!S28+Jun!S28+Jul!S28+Agu!S28+Sep!S28+Okt!S28+Nov!S28+Des!S28)
/
COUNTA(Jan!G28,Feb!G28,Mar!G28,Apr!G28,Mei!G28,Jun!G28,Jul!G28,Agu!G28,Sep!G28,Okt!G28,Nov!G28,Des!G28)*F28),0)</f>
        <v>0</v>
      </c>
      <c r="V28" s="1">
        <f t="shared" si="10"/>
        <v>0</v>
      </c>
      <c r="W28" s="1"/>
      <c r="X28" s="67">
        <f t="shared" si="11"/>
        <v>0</v>
      </c>
      <c r="Y28" s="37">
        <f t="shared" si="1"/>
        <v>0</v>
      </c>
      <c r="Z28" s="68">
        <f t="shared" si="12"/>
        <v>0</v>
      </c>
      <c r="AA28" s="36">
        <f>MIN(Z28,Referensi!$M$2)*$AA$5</f>
        <v>0</v>
      </c>
      <c r="AB28" s="36">
        <f>MIN(Referensi!$M$3,MAX(Z28-Referensi!$L$2,0))*$AB$5</f>
        <v>0</v>
      </c>
      <c r="AC28" s="36">
        <f>MIN(Referensi!$M$4,MAX(Z28-Referensi!$L$3,0))*$AC$5</f>
        <v>0</v>
      </c>
      <c r="AD28" s="36">
        <f>MIN(Referensi!$M$5,MAX(Z28-Referensi!$L$4,0))*$AD$5</f>
        <v>0</v>
      </c>
      <c r="AE28" s="36">
        <f>MIN(Referensi!$M$6,MAX(Z28-Referensi!$L$5,0))*$AE$5</f>
        <v>0</v>
      </c>
      <c r="AF28" s="68">
        <f>IF(Master!G28="",SUM(AA28:AE28)*120%,SUM(AA28:AE28))</f>
        <v>0</v>
      </c>
      <c r="AG28" s="68">
        <f>IF(F28&lt;&gt;"",AF28/F28*COUNTA(Jan!G28,Feb!G28,Mar!G28,Apr!G28,Mei!G28,Jun!G28,Jul!G28,Agu!G28,Sep!G28,Okt!G28,Nov!G28,Des!G28),0)</f>
        <v>0</v>
      </c>
      <c r="AH28" s="68">
        <f>IF(E28&lt;&gt;"",
IF(TEXT(E28,"mmm")=TEXT(DATE(PeriodeTahun,1,1),"mmm"),0, Jan!W28)+
IF(TEXT(E28,"mmm")=TEXT(DATE(PeriodeTahun,2,1),"mmm"),0, Feb!W28)+
IF(TEXT(E28,"mmm")=TEXT(DATE(PeriodeTahun,3,1),"mmm"),0, Mar!W28)+
IF(TEXT(E28,"mmm")=TEXT(DATE(PeriodeTahun,4,1),"mmm"),0, Apr!W28)+
IF(TEXT(E28,"mmm")=TEXT(DATE(PeriodeTahun,5,1),"mmm"),0, Mei!W28)+
IF(TEXT(E28,"mmm")=TEXT(DATE(PeriodeTahun,6,1),"mmm"),0, Jun!W28)+
IF(TEXT(E28,"mmm")=TEXT(DATE(PeriodeTahun,7,1),"mmm"),0, Jul!W28)+
IF(TEXT(E28,"mmm")=TEXT(DATE(PeriodeTahun,8,1),"mmm"),0, Agu!W28)+
IF(TEXT(E28,"mmm")=TEXT(DATE(PeriodeTahun,9,1),"mmm"),0, Sep!W28)+
IF(TEXT(E28,"mmm")=TEXT(DATE(PeriodeTahun,10,1),"mmm"),0, Okt!W28)+
IF(TEXT(E28,"mmm")=TEXT(DATE(PeriodeTahun,11,1),"mmm"),0, Nov!W28),
Jan!W28+Feb!W28+Mar!W28+Apr!W28+Mei!W28+Jun!W28+Jul!W28+Agu!W28+Sep!W28+Okt!W28+Nov!W28)</f>
        <v>0</v>
      </c>
      <c r="AI28" s="68"/>
      <c r="AJ28" s="68">
        <f t="shared" si="13"/>
        <v>0</v>
      </c>
    </row>
    <row r="29" spans="1:36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IF(Master!C29&lt;&gt;"",Master!C29,"")</f>
        <v/>
      </c>
      <c r="D29" s="80" t="str">
        <f>IF(Master!E29&lt;&gt;"",IF(YEAR(Master!E29)&lt;$B$2,DATE($B$2,1,1),Master!E29),"")</f>
        <v/>
      </c>
      <c r="E29" s="80" t="str">
        <f>IF(Master!F29&lt;&gt;"",Master!F29,"")</f>
        <v/>
      </c>
      <c r="F29" s="87" t="str">
        <f t="shared" si="8"/>
        <v/>
      </c>
      <c r="G29" s="71" t="str">
        <f>IF(Master!G29&lt;&gt;"",Master!G29,"")</f>
        <v/>
      </c>
      <c r="H29" s="67">
        <f>IFERROR(IF(E29&lt;&gt;"",Jan!G29+Feb!G29+Mar!G29+Apr!G29+Mei!G29+Jun!G29+Jul!G29+Agu!G29+Sep!G29+Okt!G29+Nov!G29+Des!G29,(Jan!G29+Feb!G29+Mar!G29+Apr!G29+Mei!G29+Jun!G29+Jul!G29+Agu!G29+Sep!G29+Okt!G29+Nov!G29+Des!G29)
/
COUNTA(Jan!G29,Feb!G29,Mar!G29,Apr!G29,Mei!G29,Jun!G29,Jul!G29,Agu!G29,Sep!G29,Okt!G29,Nov!G29,Des!G29)
*F29),0)</f>
        <v>0</v>
      </c>
      <c r="I29" s="1">
        <f>Jan!H29+Feb!H29+Mar!H29+Apr!H29+Mei!H29+Jun!H29+Jul!H29+Agu!H29+Sep!H29+Okt!H29+Nov!H29+Des!H29</f>
        <v>0</v>
      </c>
      <c r="J29" s="1">
        <f>Jan!I29+Feb!I29+Mar!I29+Apr!I29+Mei!I29+Jun!I29+Jul!I29+Agu!I29+Sep!I29+Okt!I29+Nov!I29+Des!I29</f>
        <v>0</v>
      </c>
      <c r="K29" s="1">
        <f>Jan!J29+Feb!J29+Mar!J29+Apr!J29+Mei!J29+Jun!J29+Jul!J29+Agu!J29+Sep!J29+Okt!J29+Nov!J29+Des!J29</f>
        <v>0</v>
      </c>
      <c r="L29" s="1">
        <f>Jan!K29+Feb!K29+Mar!K29+Apr!K29+Mei!K29+Jun!K29+Jul!K29+Agu!K29+Sep!K29+Okt!K29+Nov!K29+Des!K29</f>
        <v>0</v>
      </c>
      <c r="M29" s="67">
        <f>IFERROR(IF(E29&lt;&gt;"",Jan!L29+Feb!L29+Mar!L29+Apr!L29+Mei!L29+Jun!L29+Jul!L29+Agu!L29+Sep!L29+Okt!L29+Nov!L29+Des!L29,(Jan!L29+Feb!L29+Mar!L29+Apr!L29+Mei!L29+Jun!L29+Jul!L29+Agu!L29+Sep!L29+Okt!L29+Nov!L29+Des!L29)
/
COUNTA(Jan!G29,Feb!G29,Mar!G29,Apr!G29,Mei!G29,Jun!G29,Jul!G29,Agu!G29,Sep!G29,Okt!G29,Nov!G29,Des!G29)*F29),0)</f>
        <v>0</v>
      </c>
      <c r="N29" s="67">
        <f>IFERROR(IF(E29&lt;&gt;"",Jan!M29+Feb!M29+Mar!M29+Apr!M29+Mei!M29+Jun!M29+Jul!M29+Agu!M29+Sep!M29+Okt!M29+Nov!M29+Des!M29,(Jan!M29+Feb!M29+Mar!M29+Apr!M29+Mei!M29+Jun!M29+Jul!M29+Agu!M29+Sep!M29+Okt!M29+Nov!M29+Des!M29)
/
COUNTA(Jan!G29,Feb!G29,Mar!G29,Apr!G29,Mei!G29,Jun!G29,Jul!G29,Agu!G29,Sep!G29,Okt!G29,Nov!G29,Des!G29)*F29),0)</f>
        <v>0</v>
      </c>
      <c r="O29" s="67">
        <f>IFERROR(IF(E29&lt;&gt;"",Jan!N29+Feb!N29+Mar!N29+Apr!N29+Mei!N29+Jun!N29+Jul!N29+Agu!N29+Sep!N29+Okt!N29+Nov!N29+Des!N29,(Jan!N29+Feb!N29+Mar!N29+Apr!N29+Mei!N29+Jun!N29+Jul!N29+Agu!N29+Sep!N29+Okt!N29+Nov!N29+Des!N29)
/
COUNTA(Jan!G29,Feb!G29,Mar!G29,Apr!G29,Mei!G29,Jun!G29,Jul!G29,Agu!G29,Sep!G29,Okt!G29,Nov!G29,Des!G29)*F29),0)</f>
        <v>0</v>
      </c>
      <c r="P29" s="67">
        <f>IFERROR(IF(E29&lt;&gt;"",Jan!O29+Feb!O29+Mar!O29+Apr!O29+Mei!O29+Jun!O29+Jul!O29+Agu!O29+Sep!O29+Okt!O29+Nov!O29+Des!O29,(Jan!O29+Feb!O29+Mar!O29+Apr!O29+Mei!O29+Jun!O29+Jul!O29+Agu!O29+Sep!O29+Okt!O29+Nov!O29+Des!O29)
/
COUNTA(Jan!G29,Feb!G29,Mar!G29,Apr!G29,Mei!G29,Jun!G29,Jul!G29,Agu!G29,Sep!G29,Okt!G29,Nov!G29,Des!G29)*F29),0)</f>
        <v>0</v>
      </c>
      <c r="Q29" s="67">
        <f>IFERROR(IF(E29&lt;&gt;"",Jan!P29+Feb!P29+Mar!P29+Apr!P29+Mei!P29+Jun!P29+Jul!P29+Agu!P29+Sep!P29+Okt!P29+Nov!P29+Des!P29,(Jan!P29+Feb!P29+Mar!P29+Apr!P29+Mei!P29+Jun!P29+Jul!P29+Agu!P29+Sep!P29+Okt!P29+Nov!P29+Des!P29)
/
COUNTA(Jan!G29,Feb!G29,Mar!G29,Apr!G29,Mei!G29,Jun!G29,Jul!G29,Agu!G29,Sep!G29,Okt!G29,Nov!G29,Des!G29)*F29),0)</f>
        <v>0</v>
      </c>
      <c r="R29" s="1">
        <f t="shared" si="9"/>
        <v>0</v>
      </c>
      <c r="S29" s="67">
        <f t="shared" si="3"/>
        <v>0</v>
      </c>
      <c r="T29" s="67">
        <f>IFERROR(IF(E29&lt;&gt;"",Jan!R29+Feb!R29+Mar!R29+Apr!R29+Mei!R29+Jun!R29+Jul!R29+Agu!R29+Sep!R29+Okt!R29+Nov!R29+Des!R29,(Jan!R29+Feb!R29+Mar!R29+Apr!R29+Mei!R29+Jun!R29+Jul!R29+Agu!R29+Sep!R29+Okt!R29+Nov!R29+Des!R29)
/
COUNTA(Jan!G29,Feb!G29,Mar!G29,Apr!G29,Mei!G29,Jun!G29,Jul!G29,Agu!G29,Sep!G29,Okt!G29,Nov!G29,Des!G29)*F29),0)</f>
        <v>0</v>
      </c>
      <c r="U29" s="67">
        <f>IFERROR(IF(E29&lt;&gt;"",Jan!S29+Feb!S29+Mar!S29+Apr!S29+Mei!S29+Jun!S29+Jul!S29+Agu!S29+Sep!S29+Okt!S29+Nov!S29+Des!S29,(Jan!S29+Feb!S29+Mar!S29+Apr!S29+Mei!S29+Jun!S29+Jul!S29+Agu!S29+Sep!S29+Okt!S29+Nov!S29+Des!S29)
/
COUNTA(Jan!G29,Feb!G29,Mar!G29,Apr!G29,Mei!G29,Jun!G29,Jul!G29,Agu!G29,Sep!G29,Okt!G29,Nov!G29,Des!G29)*F29),0)</f>
        <v>0</v>
      </c>
      <c r="V29" s="1">
        <f t="shared" si="10"/>
        <v>0</v>
      </c>
      <c r="W29" s="1"/>
      <c r="X29" s="67">
        <f t="shared" si="11"/>
        <v>0</v>
      </c>
      <c r="Y29" s="37">
        <f t="shared" si="1"/>
        <v>0</v>
      </c>
      <c r="Z29" s="68">
        <f t="shared" si="12"/>
        <v>0</v>
      </c>
      <c r="AA29" s="36">
        <f>MIN(Z29,Referensi!$M$2)*$AA$5</f>
        <v>0</v>
      </c>
      <c r="AB29" s="36">
        <f>MIN(Referensi!$M$3,MAX(Z29-Referensi!$L$2,0))*$AB$5</f>
        <v>0</v>
      </c>
      <c r="AC29" s="36">
        <f>MIN(Referensi!$M$4,MAX(Z29-Referensi!$L$3,0))*$AC$5</f>
        <v>0</v>
      </c>
      <c r="AD29" s="36">
        <f>MIN(Referensi!$M$5,MAX(Z29-Referensi!$L$4,0))*$AD$5</f>
        <v>0</v>
      </c>
      <c r="AE29" s="36">
        <f>MIN(Referensi!$M$6,MAX(Z29-Referensi!$L$5,0))*$AE$5</f>
        <v>0</v>
      </c>
      <c r="AF29" s="68">
        <f>IF(Master!G29="",SUM(AA29:AE29)*120%,SUM(AA29:AE29))</f>
        <v>0</v>
      </c>
      <c r="AG29" s="68">
        <f>IF(F29&lt;&gt;"",AF29/F29*COUNTA(Jan!G29,Feb!G29,Mar!G29,Apr!G29,Mei!G29,Jun!G29,Jul!G29,Agu!G29,Sep!G29,Okt!G29,Nov!G29,Des!G29),0)</f>
        <v>0</v>
      </c>
      <c r="AH29" s="68">
        <f>IF(E29&lt;&gt;"",
IF(TEXT(E29,"mmm")=TEXT(DATE(PeriodeTahun,1,1),"mmm"),0, Jan!W29)+
IF(TEXT(E29,"mmm")=TEXT(DATE(PeriodeTahun,2,1),"mmm"),0, Feb!W29)+
IF(TEXT(E29,"mmm")=TEXT(DATE(PeriodeTahun,3,1),"mmm"),0, Mar!W29)+
IF(TEXT(E29,"mmm")=TEXT(DATE(PeriodeTahun,4,1),"mmm"),0, Apr!W29)+
IF(TEXT(E29,"mmm")=TEXT(DATE(PeriodeTahun,5,1),"mmm"),0, Mei!W29)+
IF(TEXT(E29,"mmm")=TEXT(DATE(PeriodeTahun,6,1),"mmm"),0, Jun!W29)+
IF(TEXT(E29,"mmm")=TEXT(DATE(PeriodeTahun,7,1),"mmm"),0, Jul!W29)+
IF(TEXT(E29,"mmm")=TEXT(DATE(PeriodeTahun,8,1),"mmm"),0, Agu!W29)+
IF(TEXT(E29,"mmm")=TEXT(DATE(PeriodeTahun,9,1),"mmm"),0, Sep!W29)+
IF(TEXT(E29,"mmm")=TEXT(DATE(PeriodeTahun,10,1),"mmm"),0, Okt!W29)+
IF(TEXT(E29,"mmm")=TEXT(DATE(PeriodeTahun,11,1),"mmm"),0, Nov!W29),
Jan!W29+Feb!W29+Mar!W29+Apr!W29+Mei!W29+Jun!W29+Jul!W29+Agu!W29+Sep!W29+Okt!W29+Nov!W29)</f>
        <v>0</v>
      </c>
      <c r="AI29" s="68"/>
      <c r="AJ29" s="68">
        <f t="shared" si="13"/>
        <v>0</v>
      </c>
    </row>
    <row r="30" spans="1:36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IF(Master!C30&lt;&gt;"",Master!C30,"")</f>
        <v/>
      </c>
      <c r="D30" s="80" t="str">
        <f>IF(Master!E30&lt;&gt;"",IF(YEAR(Master!E30)&lt;$B$2,DATE($B$2,1,1),Master!E30),"")</f>
        <v/>
      </c>
      <c r="E30" s="80" t="str">
        <f>IF(Master!F30&lt;&gt;"",Master!F30,"")</f>
        <v/>
      </c>
      <c r="F30" s="87" t="str">
        <f t="shared" si="8"/>
        <v/>
      </c>
      <c r="G30" s="71" t="str">
        <f>IF(Master!G30&lt;&gt;"",Master!G30,"")</f>
        <v/>
      </c>
      <c r="H30" s="67">
        <f>IFERROR(IF(E30&lt;&gt;"",Jan!G30+Feb!G30+Mar!G30+Apr!G30+Mei!G30+Jun!G30+Jul!G30+Agu!G30+Sep!G30+Okt!G30+Nov!G30+Des!G30,(Jan!G30+Feb!G30+Mar!G30+Apr!G30+Mei!G30+Jun!G30+Jul!G30+Agu!G30+Sep!G30+Okt!G30+Nov!G30+Des!G30)
/
COUNTA(Jan!G30,Feb!G30,Mar!G30,Apr!G30,Mei!G30,Jun!G30,Jul!G30,Agu!G30,Sep!G30,Okt!G30,Nov!G30,Des!G30)
*F30),0)</f>
        <v>0</v>
      </c>
      <c r="I30" s="1">
        <f>Jan!H30+Feb!H30+Mar!H30+Apr!H30+Mei!H30+Jun!H30+Jul!H30+Agu!H30+Sep!H30+Okt!H30+Nov!H30+Des!H30</f>
        <v>0</v>
      </c>
      <c r="J30" s="1">
        <f>Jan!I30+Feb!I30+Mar!I30+Apr!I30+Mei!I30+Jun!I30+Jul!I30+Agu!I30+Sep!I30+Okt!I30+Nov!I30+Des!I30</f>
        <v>0</v>
      </c>
      <c r="K30" s="1">
        <f>Jan!J30+Feb!J30+Mar!J30+Apr!J30+Mei!J30+Jun!J30+Jul!J30+Agu!J30+Sep!J30+Okt!J30+Nov!J30+Des!J30</f>
        <v>0</v>
      </c>
      <c r="L30" s="1">
        <f>Jan!K30+Feb!K30+Mar!K30+Apr!K30+Mei!K30+Jun!K30+Jul!K30+Agu!K30+Sep!K30+Okt!K30+Nov!K30+Des!K30</f>
        <v>0</v>
      </c>
      <c r="M30" s="67">
        <f>IFERROR(IF(E30&lt;&gt;"",Jan!L30+Feb!L30+Mar!L30+Apr!L30+Mei!L30+Jun!L30+Jul!L30+Agu!L30+Sep!L30+Okt!L30+Nov!L30+Des!L30,(Jan!L30+Feb!L30+Mar!L30+Apr!L30+Mei!L30+Jun!L30+Jul!L30+Agu!L30+Sep!L30+Okt!L30+Nov!L30+Des!L30)
/
COUNTA(Jan!G30,Feb!G30,Mar!G30,Apr!G30,Mei!G30,Jun!G30,Jul!G30,Agu!G30,Sep!G30,Okt!G30,Nov!G30,Des!G30)*F30),0)</f>
        <v>0</v>
      </c>
      <c r="N30" s="67">
        <f>IFERROR(IF(E30&lt;&gt;"",Jan!M30+Feb!M30+Mar!M30+Apr!M30+Mei!M30+Jun!M30+Jul!M30+Agu!M30+Sep!M30+Okt!M30+Nov!M30+Des!M30,(Jan!M30+Feb!M30+Mar!M30+Apr!M30+Mei!M30+Jun!M30+Jul!M30+Agu!M30+Sep!M30+Okt!M30+Nov!M30+Des!M30)
/
COUNTA(Jan!G30,Feb!G30,Mar!G30,Apr!G30,Mei!G30,Jun!G30,Jul!G30,Agu!G30,Sep!G30,Okt!G30,Nov!G30,Des!G30)*F30),0)</f>
        <v>0</v>
      </c>
      <c r="O30" s="67">
        <f>IFERROR(IF(E30&lt;&gt;"",Jan!N30+Feb!N30+Mar!N30+Apr!N30+Mei!N30+Jun!N30+Jul!N30+Agu!N30+Sep!N30+Okt!N30+Nov!N30+Des!N30,(Jan!N30+Feb!N30+Mar!N30+Apr!N30+Mei!N30+Jun!N30+Jul!N30+Agu!N30+Sep!N30+Okt!N30+Nov!N30+Des!N30)
/
COUNTA(Jan!G30,Feb!G30,Mar!G30,Apr!G30,Mei!G30,Jun!G30,Jul!G30,Agu!G30,Sep!G30,Okt!G30,Nov!G30,Des!G30)*F30),0)</f>
        <v>0</v>
      </c>
      <c r="P30" s="67">
        <f>IFERROR(IF(E30&lt;&gt;"",Jan!O30+Feb!O30+Mar!O30+Apr!O30+Mei!O30+Jun!O30+Jul!O30+Agu!O30+Sep!O30+Okt!O30+Nov!O30+Des!O30,(Jan!O30+Feb!O30+Mar!O30+Apr!O30+Mei!O30+Jun!O30+Jul!O30+Agu!O30+Sep!O30+Okt!O30+Nov!O30+Des!O30)
/
COUNTA(Jan!G30,Feb!G30,Mar!G30,Apr!G30,Mei!G30,Jun!G30,Jul!G30,Agu!G30,Sep!G30,Okt!G30,Nov!G30,Des!G30)*F30),0)</f>
        <v>0</v>
      </c>
      <c r="Q30" s="67">
        <f>IFERROR(IF(E30&lt;&gt;"",Jan!P30+Feb!P30+Mar!P30+Apr!P30+Mei!P30+Jun!P30+Jul!P30+Agu!P30+Sep!P30+Okt!P30+Nov!P30+Des!P30,(Jan!P30+Feb!P30+Mar!P30+Apr!P30+Mei!P30+Jun!P30+Jul!P30+Agu!P30+Sep!P30+Okt!P30+Nov!P30+Des!P30)
/
COUNTA(Jan!G30,Feb!G30,Mar!G30,Apr!G30,Mei!G30,Jun!G30,Jul!G30,Agu!G30,Sep!G30,Okt!G30,Nov!G30,Des!G30)*F30),0)</f>
        <v>0</v>
      </c>
      <c r="R30" s="1">
        <f t="shared" si="9"/>
        <v>0</v>
      </c>
      <c r="S30" s="67">
        <f t="shared" si="3"/>
        <v>0</v>
      </c>
      <c r="T30" s="67">
        <f>IFERROR(IF(E30&lt;&gt;"",Jan!R30+Feb!R30+Mar!R30+Apr!R30+Mei!R30+Jun!R30+Jul!R30+Agu!R30+Sep!R30+Okt!R30+Nov!R30+Des!R30,(Jan!R30+Feb!R30+Mar!R30+Apr!R30+Mei!R30+Jun!R30+Jul!R30+Agu!R30+Sep!R30+Okt!R30+Nov!R30+Des!R30)
/
COUNTA(Jan!G30,Feb!G30,Mar!G30,Apr!G30,Mei!G30,Jun!G30,Jul!G30,Agu!G30,Sep!G30,Okt!G30,Nov!G30,Des!G30)*F30),0)</f>
        <v>0</v>
      </c>
      <c r="U30" s="67">
        <f>IFERROR(IF(E30&lt;&gt;"",Jan!S30+Feb!S30+Mar!S30+Apr!S30+Mei!S30+Jun!S30+Jul!S30+Agu!S30+Sep!S30+Okt!S30+Nov!S30+Des!S30,(Jan!S30+Feb!S30+Mar!S30+Apr!S30+Mei!S30+Jun!S30+Jul!S30+Agu!S30+Sep!S30+Okt!S30+Nov!S30+Des!S30)
/
COUNTA(Jan!G30,Feb!G30,Mar!G30,Apr!G30,Mei!G30,Jun!G30,Jul!G30,Agu!G30,Sep!G30,Okt!G30,Nov!G30,Des!G30)*F30),0)</f>
        <v>0</v>
      </c>
      <c r="V30" s="1">
        <f t="shared" si="10"/>
        <v>0</v>
      </c>
      <c r="W30" s="1"/>
      <c r="X30" s="67">
        <f t="shared" si="11"/>
        <v>0</v>
      </c>
      <c r="Y30" s="37">
        <f t="shared" si="1"/>
        <v>0</v>
      </c>
      <c r="Z30" s="68">
        <f t="shared" si="12"/>
        <v>0</v>
      </c>
      <c r="AA30" s="36">
        <f>MIN(Z30,Referensi!$M$2)*$AA$5</f>
        <v>0</v>
      </c>
      <c r="AB30" s="36">
        <f>MIN(Referensi!$M$3,MAX(Z30-Referensi!$L$2,0))*$AB$5</f>
        <v>0</v>
      </c>
      <c r="AC30" s="36">
        <f>MIN(Referensi!$M$4,MAX(Z30-Referensi!$L$3,0))*$AC$5</f>
        <v>0</v>
      </c>
      <c r="AD30" s="36">
        <f>MIN(Referensi!$M$5,MAX(Z30-Referensi!$L$4,0))*$AD$5</f>
        <v>0</v>
      </c>
      <c r="AE30" s="36">
        <f>MIN(Referensi!$M$6,MAX(Z30-Referensi!$L$5,0))*$AE$5</f>
        <v>0</v>
      </c>
      <c r="AF30" s="68">
        <f>IF(Master!G30="",SUM(AA30:AE30)*120%,SUM(AA30:AE30))</f>
        <v>0</v>
      </c>
      <c r="AG30" s="68">
        <f>IF(F30&lt;&gt;"",AF30/F30*COUNTA(Jan!G30,Feb!G30,Mar!G30,Apr!G30,Mei!G30,Jun!G30,Jul!G30,Agu!G30,Sep!G30,Okt!G30,Nov!G30,Des!G30),0)</f>
        <v>0</v>
      </c>
      <c r="AH30" s="68">
        <f>IF(E30&lt;&gt;"",
IF(TEXT(E30,"mmm")=TEXT(DATE(PeriodeTahun,1,1),"mmm"),0, Jan!W30)+
IF(TEXT(E30,"mmm")=TEXT(DATE(PeriodeTahun,2,1),"mmm"),0, Feb!W30)+
IF(TEXT(E30,"mmm")=TEXT(DATE(PeriodeTahun,3,1),"mmm"),0, Mar!W30)+
IF(TEXT(E30,"mmm")=TEXT(DATE(PeriodeTahun,4,1),"mmm"),0, Apr!W30)+
IF(TEXT(E30,"mmm")=TEXT(DATE(PeriodeTahun,5,1),"mmm"),0, Mei!W30)+
IF(TEXT(E30,"mmm")=TEXT(DATE(PeriodeTahun,6,1),"mmm"),0, Jun!W30)+
IF(TEXT(E30,"mmm")=TEXT(DATE(PeriodeTahun,7,1),"mmm"),0, Jul!W30)+
IF(TEXT(E30,"mmm")=TEXT(DATE(PeriodeTahun,8,1),"mmm"),0, Agu!W30)+
IF(TEXT(E30,"mmm")=TEXT(DATE(PeriodeTahun,9,1),"mmm"),0, Sep!W30)+
IF(TEXT(E30,"mmm")=TEXT(DATE(PeriodeTahun,10,1),"mmm"),0, Okt!W30)+
IF(TEXT(E30,"mmm")=TEXT(DATE(PeriodeTahun,11,1),"mmm"),0, Nov!W30),
Jan!W30+Feb!W30+Mar!W30+Apr!W30+Mei!W30+Jun!W30+Jul!W30+Agu!W30+Sep!W30+Okt!W30+Nov!W30)</f>
        <v>0</v>
      </c>
      <c r="AI30" s="68"/>
      <c r="AJ30" s="68">
        <f t="shared" si="13"/>
        <v>0</v>
      </c>
    </row>
    <row r="31" spans="1:36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IF(Master!C31&lt;&gt;"",Master!C31,"")</f>
        <v/>
      </c>
      <c r="D31" s="80" t="str">
        <f>IF(Master!E31&lt;&gt;"",IF(YEAR(Master!E31)&lt;$B$2,DATE($B$2,1,1),Master!E31),"")</f>
        <v/>
      </c>
      <c r="E31" s="80" t="str">
        <f>IF(Master!F31&lt;&gt;"",Master!F31,"")</f>
        <v/>
      </c>
      <c r="F31" s="87" t="str">
        <f t="shared" si="8"/>
        <v/>
      </c>
      <c r="G31" s="71" t="str">
        <f>IF(Master!G31&lt;&gt;"",Master!G31,"")</f>
        <v/>
      </c>
      <c r="H31" s="67">
        <f>IFERROR(IF(E31&lt;&gt;"",Jan!G31+Feb!G31+Mar!G31+Apr!G31+Mei!G31+Jun!G31+Jul!G31+Agu!G31+Sep!G31+Okt!G31+Nov!G31+Des!G31,(Jan!G31+Feb!G31+Mar!G31+Apr!G31+Mei!G31+Jun!G31+Jul!G31+Agu!G31+Sep!G31+Okt!G31+Nov!G31+Des!G31)
/
COUNTA(Jan!G31,Feb!G31,Mar!G31,Apr!G31,Mei!G31,Jun!G31,Jul!G31,Agu!G31,Sep!G31,Okt!G31,Nov!G31,Des!G31)
*F31),0)</f>
        <v>0</v>
      </c>
      <c r="I31" s="1">
        <f>Jan!H31+Feb!H31+Mar!H31+Apr!H31+Mei!H31+Jun!H31+Jul!H31+Agu!H31+Sep!H31+Okt!H31+Nov!H31+Des!H31</f>
        <v>0</v>
      </c>
      <c r="J31" s="1">
        <f>Jan!I31+Feb!I31+Mar!I31+Apr!I31+Mei!I31+Jun!I31+Jul!I31+Agu!I31+Sep!I31+Okt!I31+Nov!I31+Des!I31</f>
        <v>0</v>
      </c>
      <c r="K31" s="1">
        <f>Jan!J31+Feb!J31+Mar!J31+Apr!J31+Mei!J31+Jun!J31+Jul!J31+Agu!J31+Sep!J31+Okt!J31+Nov!J31+Des!J31</f>
        <v>0</v>
      </c>
      <c r="L31" s="1">
        <f>Jan!K31+Feb!K31+Mar!K31+Apr!K31+Mei!K31+Jun!K31+Jul!K31+Agu!K31+Sep!K31+Okt!K31+Nov!K31+Des!K31</f>
        <v>0</v>
      </c>
      <c r="M31" s="67">
        <f>IFERROR(IF(E31&lt;&gt;"",Jan!L31+Feb!L31+Mar!L31+Apr!L31+Mei!L31+Jun!L31+Jul!L31+Agu!L31+Sep!L31+Okt!L31+Nov!L31+Des!L31,(Jan!L31+Feb!L31+Mar!L31+Apr!L31+Mei!L31+Jun!L31+Jul!L31+Agu!L31+Sep!L31+Okt!L31+Nov!L31+Des!L31)
/
COUNTA(Jan!G31,Feb!G31,Mar!G31,Apr!G31,Mei!G31,Jun!G31,Jul!G31,Agu!G31,Sep!G31,Okt!G31,Nov!G31,Des!G31)*F31),0)</f>
        <v>0</v>
      </c>
      <c r="N31" s="67">
        <f>IFERROR(IF(E31&lt;&gt;"",Jan!M31+Feb!M31+Mar!M31+Apr!M31+Mei!M31+Jun!M31+Jul!M31+Agu!M31+Sep!M31+Okt!M31+Nov!M31+Des!M31,(Jan!M31+Feb!M31+Mar!M31+Apr!M31+Mei!M31+Jun!M31+Jul!M31+Agu!M31+Sep!M31+Okt!M31+Nov!M31+Des!M31)
/
COUNTA(Jan!G31,Feb!G31,Mar!G31,Apr!G31,Mei!G31,Jun!G31,Jul!G31,Agu!G31,Sep!G31,Okt!G31,Nov!G31,Des!G31)*F31),0)</f>
        <v>0</v>
      </c>
      <c r="O31" s="67">
        <f>IFERROR(IF(E31&lt;&gt;"",Jan!N31+Feb!N31+Mar!N31+Apr!N31+Mei!N31+Jun!N31+Jul!N31+Agu!N31+Sep!N31+Okt!N31+Nov!N31+Des!N31,(Jan!N31+Feb!N31+Mar!N31+Apr!N31+Mei!N31+Jun!N31+Jul!N31+Agu!N31+Sep!N31+Okt!N31+Nov!N31+Des!N31)
/
COUNTA(Jan!G31,Feb!G31,Mar!G31,Apr!G31,Mei!G31,Jun!G31,Jul!G31,Agu!G31,Sep!G31,Okt!G31,Nov!G31,Des!G31)*F31),0)</f>
        <v>0</v>
      </c>
      <c r="P31" s="67">
        <f>IFERROR(IF(E31&lt;&gt;"",Jan!O31+Feb!O31+Mar!O31+Apr!O31+Mei!O31+Jun!O31+Jul!O31+Agu!O31+Sep!O31+Okt!O31+Nov!O31+Des!O31,(Jan!O31+Feb!O31+Mar!O31+Apr!O31+Mei!O31+Jun!O31+Jul!O31+Agu!O31+Sep!O31+Okt!O31+Nov!O31+Des!O31)
/
COUNTA(Jan!G31,Feb!G31,Mar!G31,Apr!G31,Mei!G31,Jun!G31,Jul!G31,Agu!G31,Sep!G31,Okt!G31,Nov!G31,Des!G31)*F31),0)</f>
        <v>0</v>
      </c>
      <c r="Q31" s="67">
        <f>IFERROR(IF(E31&lt;&gt;"",Jan!P31+Feb!P31+Mar!P31+Apr!P31+Mei!P31+Jun!P31+Jul!P31+Agu!P31+Sep!P31+Okt!P31+Nov!P31+Des!P31,(Jan!P31+Feb!P31+Mar!P31+Apr!P31+Mei!P31+Jun!P31+Jul!P31+Agu!P31+Sep!P31+Okt!P31+Nov!P31+Des!P31)
/
COUNTA(Jan!G31,Feb!G31,Mar!G31,Apr!G31,Mei!G31,Jun!G31,Jul!G31,Agu!G31,Sep!G31,Okt!G31,Nov!G31,Des!G31)*F31),0)</f>
        <v>0</v>
      </c>
      <c r="R31" s="1">
        <f t="shared" si="9"/>
        <v>0</v>
      </c>
      <c r="S31" s="67">
        <f t="shared" si="3"/>
        <v>0</v>
      </c>
      <c r="T31" s="67">
        <f>IFERROR(IF(E31&lt;&gt;"",Jan!R31+Feb!R31+Mar!R31+Apr!R31+Mei!R31+Jun!R31+Jul!R31+Agu!R31+Sep!R31+Okt!R31+Nov!R31+Des!R31,(Jan!R31+Feb!R31+Mar!R31+Apr!R31+Mei!R31+Jun!R31+Jul!R31+Agu!R31+Sep!R31+Okt!R31+Nov!R31+Des!R31)
/
COUNTA(Jan!G31,Feb!G31,Mar!G31,Apr!G31,Mei!G31,Jun!G31,Jul!G31,Agu!G31,Sep!G31,Okt!G31,Nov!G31,Des!G31)*F31),0)</f>
        <v>0</v>
      </c>
      <c r="U31" s="67">
        <f>IFERROR(IF(E31&lt;&gt;"",Jan!S31+Feb!S31+Mar!S31+Apr!S31+Mei!S31+Jun!S31+Jul!S31+Agu!S31+Sep!S31+Okt!S31+Nov!S31+Des!S31,(Jan!S31+Feb!S31+Mar!S31+Apr!S31+Mei!S31+Jun!S31+Jul!S31+Agu!S31+Sep!S31+Okt!S31+Nov!S31+Des!S31)
/
COUNTA(Jan!G31,Feb!G31,Mar!G31,Apr!G31,Mei!G31,Jun!G31,Jul!G31,Agu!G31,Sep!G31,Okt!G31,Nov!G31,Des!G31)*F31),0)</f>
        <v>0</v>
      </c>
      <c r="V31" s="1">
        <f t="shared" si="10"/>
        <v>0</v>
      </c>
      <c r="W31" s="1"/>
      <c r="X31" s="67">
        <f t="shared" si="11"/>
        <v>0</v>
      </c>
      <c r="Y31" s="37">
        <f t="shared" si="1"/>
        <v>0</v>
      </c>
      <c r="Z31" s="68">
        <f t="shared" si="12"/>
        <v>0</v>
      </c>
      <c r="AA31" s="36">
        <f>MIN(Z31,Referensi!$M$2)*$AA$5</f>
        <v>0</v>
      </c>
      <c r="AB31" s="36">
        <f>MIN(Referensi!$M$3,MAX(Z31-Referensi!$L$2,0))*$AB$5</f>
        <v>0</v>
      </c>
      <c r="AC31" s="36">
        <f>MIN(Referensi!$M$4,MAX(Z31-Referensi!$L$3,0))*$AC$5</f>
        <v>0</v>
      </c>
      <c r="AD31" s="36">
        <f>MIN(Referensi!$M$5,MAX(Z31-Referensi!$L$4,0))*$AD$5</f>
        <v>0</v>
      </c>
      <c r="AE31" s="36">
        <f>MIN(Referensi!$M$6,MAX(Z31-Referensi!$L$5,0))*$AE$5</f>
        <v>0</v>
      </c>
      <c r="AF31" s="68">
        <f>IF(Master!G31="",SUM(AA31:AE31)*120%,SUM(AA31:AE31))</f>
        <v>0</v>
      </c>
      <c r="AG31" s="68">
        <f>IF(F31&lt;&gt;"",AF31/F31*COUNTA(Jan!G31,Feb!G31,Mar!G31,Apr!G31,Mei!G31,Jun!G31,Jul!G31,Agu!G31,Sep!G31,Okt!G31,Nov!G31,Des!G31),0)</f>
        <v>0</v>
      </c>
      <c r="AH31" s="68">
        <f>IF(E31&lt;&gt;"",
IF(TEXT(E31,"mmm")=TEXT(DATE(PeriodeTahun,1,1),"mmm"),0, Jan!W31)+
IF(TEXT(E31,"mmm")=TEXT(DATE(PeriodeTahun,2,1),"mmm"),0, Feb!W31)+
IF(TEXT(E31,"mmm")=TEXT(DATE(PeriodeTahun,3,1),"mmm"),0, Mar!W31)+
IF(TEXT(E31,"mmm")=TEXT(DATE(PeriodeTahun,4,1),"mmm"),0, Apr!W31)+
IF(TEXT(E31,"mmm")=TEXT(DATE(PeriodeTahun,5,1),"mmm"),0, Mei!W31)+
IF(TEXT(E31,"mmm")=TEXT(DATE(PeriodeTahun,6,1),"mmm"),0, Jun!W31)+
IF(TEXT(E31,"mmm")=TEXT(DATE(PeriodeTahun,7,1),"mmm"),0, Jul!W31)+
IF(TEXT(E31,"mmm")=TEXT(DATE(PeriodeTahun,8,1),"mmm"),0, Agu!W31)+
IF(TEXT(E31,"mmm")=TEXT(DATE(PeriodeTahun,9,1),"mmm"),0, Sep!W31)+
IF(TEXT(E31,"mmm")=TEXT(DATE(PeriodeTahun,10,1),"mmm"),0, Okt!W31)+
IF(TEXT(E31,"mmm")=TEXT(DATE(PeriodeTahun,11,1),"mmm"),0, Nov!W31),
Jan!W31+Feb!W31+Mar!W31+Apr!W31+Mei!W31+Jun!W31+Jul!W31+Agu!W31+Sep!W31+Okt!W31+Nov!W31)</f>
        <v>0</v>
      </c>
      <c r="AI31" s="68"/>
      <c r="AJ31" s="68">
        <f t="shared" si="13"/>
        <v>0</v>
      </c>
    </row>
    <row r="32" spans="1:36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IF(Master!C32&lt;&gt;"",Master!C32,"")</f>
        <v/>
      </c>
      <c r="D32" s="80" t="str">
        <f>IF(Master!E32&lt;&gt;"",IF(YEAR(Master!E32)&lt;$B$2,DATE($B$2,1,1),Master!E32),"")</f>
        <v/>
      </c>
      <c r="E32" s="80" t="str">
        <f>IF(Master!F32&lt;&gt;"",Master!F32,"")</f>
        <v/>
      </c>
      <c r="F32" s="87" t="str">
        <f t="shared" si="8"/>
        <v/>
      </c>
      <c r="G32" s="71" t="str">
        <f>IF(Master!G32&lt;&gt;"",Master!G32,"")</f>
        <v/>
      </c>
      <c r="H32" s="67">
        <f>IFERROR(IF(E32&lt;&gt;"",Jan!G32+Feb!G32+Mar!G32+Apr!G32+Mei!G32+Jun!G32+Jul!G32+Agu!G32+Sep!G32+Okt!G32+Nov!G32+Des!G32,(Jan!G32+Feb!G32+Mar!G32+Apr!G32+Mei!G32+Jun!G32+Jul!G32+Agu!G32+Sep!G32+Okt!G32+Nov!G32+Des!G32)
/
COUNTA(Jan!G32,Feb!G32,Mar!G32,Apr!G32,Mei!G32,Jun!G32,Jul!G32,Agu!G32,Sep!G32,Okt!G32,Nov!G32,Des!G32)
*F32),0)</f>
        <v>0</v>
      </c>
      <c r="I32" s="1">
        <f>Jan!H32+Feb!H32+Mar!H32+Apr!H32+Mei!H32+Jun!H32+Jul!H32+Agu!H32+Sep!H32+Okt!H32+Nov!H32+Des!H32</f>
        <v>0</v>
      </c>
      <c r="J32" s="1">
        <f>Jan!I32+Feb!I32+Mar!I32+Apr!I32+Mei!I32+Jun!I32+Jul!I32+Agu!I32+Sep!I32+Okt!I32+Nov!I32+Des!I32</f>
        <v>0</v>
      </c>
      <c r="K32" s="1">
        <f>Jan!J32+Feb!J32+Mar!J32+Apr!J32+Mei!J32+Jun!J32+Jul!J32+Agu!J32+Sep!J32+Okt!J32+Nov!J32+Des!J32</f>
        <v>0</v>
      </c>
      <c r="L32" s="1">
        <f>Jan!K32+Feb!K32+Mar!K32+Apr!K32+Mei!K32+Jun!K32+Jul!K32+Agu!K32+Sep!K32+Okt!K32+Nov!K32+Des!K32</f>
        <v>0</v>
      </c>
      <c r="M32" s="67">
        <f>IFERROR(IF(E32&lt;&gt;"",Jan!L32+Feb!L32+Mar!L32+Apr!L32+Mei!L32+Jun!L32+Jul!L32+Agu!L32+Sep!L32+Okt!L32+Nov!L32+Des!L32,(Jan!L32+Feb!L32+Mar!L32+Apr!L32+Mei!L32+Jun!L32+Jul!L32+Agu!L32+Sep!L32+Okt!L32+Nov!L32+Des!L32)
/
COUNTA(Jan!G32,Feb!G32,Mar!G32,Apr!G32,Mei!G32,Jun!G32,Jul!G32,Agu!G32,Sep!G32,Okt!G32,Nov!G32,Des!G32)*F32),0)</f>
        <v>0</v>
      </c>
      <c r="N32" s="67">
        <f>IFERROR(IF(E32&lt;&gt;"",Jan!M32+Feb!M32+Mar!M32+Apr!M32+Mei!M32+Jun!M32+Jul!M32+Agu!M32+Sep!M32+Okt!M32+Nov!M32+Des!M32,(Jan!M32+Feb!M32+Mar!M32+Apr!M32+Mei!M32+Jun!M32+Jul!M32+Agu!M32+Sep!M32+Okt!M32+Nov!M32+Des!M32)
/
COUNTA(Jan!G32,Feb!G32,Mar!G32,Apr!G32,Mei!G32,Jun!G32,Jul!G32,Agu!G32,Sep!G32,Okt!G32,Nov!G32,Des!G32)*F32),0)</f>
        <v>0</v>
      </c>
      <c r="O32" s="67">
        <f>IFERROR(IF(E32&lt;&gt;"",Jan!N32+Feb!N32+Mar!N32+Apr!N32+Mei!N32+Jun!N32+Jul!N32+Agu!N32+Sep!N32+Okt!N32+Nov!N32+Des!N32,(Jan!N32+Feb!N32+Mar!N32+Apr!N32+Mei!N32+Jun!N32+Jul!N32+Agu!N32+Sep!N32+Okt!N32+Nov!N32+Des!N32)
/
COUNTA(Jan!G32,Feb!G32,Mar!G32,Apr!G32,Mei!G32,Jun!G32,Jul!G32,Agu!G32,Sep!G32,Okt!G32,Nov!G32,Des!G32)*F32),0)</f>
        <v>0</v>
      </c>
      <c r="P32" s="67">
        <f>IFERROR(IF(E32&lt;&gt;"",Jan!O32+Feb!O32+Mar!O32+Apr!O32+Mei!O32+Jun!O32+Jul!O32+Agu!O32+Sep!O32+Okt!O32+Nov!O32+Des!O32,(Jan!O32+Feb!O32+Mar!O32+Apr!O32+Mei!O32+Jun!O32+Jul!O32+Agu!O32+Sep!O32+Okt!O32+Nov!O32+Des!O32)
/
COUNTA(Jan!G32,Feb!G32,Mar!G32,Apr!G32,Mei!G32,Jun!G32,Jul!G32,Agu!G32,Sep!G32,Okt!G32,Nov!G32,Des!G32)*F32),0)</f>
        <v>0</v>
      </c>
      <c r="Q32" s="67">
        <f>IFERROR(IF(E32&lt;&gt;"",Jan!P32+Feb!P32+Mar!P32+Apr!P32+Mei!P32+Jun!P32+Jul!P32+Agu!P32+Sep!P32+Okt!P32+Nov!P32+Des!P32,(Jan!P32+Feb!P32+Mar!P32+Apr!P32+Mei!P32+Jun!P32+Jul!P32+Agu!P32+Sep!P32+Okt!P32+Nov!P32+Des!P32)
/
COUNTA(Jan!G32,Feb!G32,Mar!G32,Apr!G32,Mei!G32,Jun!G32,Jul!G32,Agu!G32,Sep!G32,Okt!G32,Nov!G32,Des!G32)*F32),0)</f>
        <v>0</v>
      </c>
      <c r="R32" s="1">
        <f t="shared" si="9"/>
        <v>0</v>
      </c>
      <c r="S32" s="67">
        <f t="shared" si="3"/>
        <v>0</v>
      </c>
      <c r="T32" s="67">
        <f>IFERROR(IF(E32&lt;&gt;"",Jan!R32+Feb!R32+Mar!R32+Apr!R32+Mei!R32+Jun!R32+Jul!R32+Agu!R32+Sep!R32+Okt!R32+Nov!R32+Des!R32,(Jan!R32+Feb!R32+Mar!R32+Apr!R32+Mei!R32+Jun!R32+Jul!R32+Agu!R32+Sep!R32+Okt!R32+Nov!R32+Des!R32)
/
COUNTA(Jan!G32,Feb!G32,Mar!G32,Apr!G32,Mei!G32,Jun!G32,Jul!G32,Agu!G32,Sep!G32,Okt!G32,Nov!G32,Des!G32)*F32),0)</f>
        <v>0</v>
      </c>
      <c r="U32" s="67">
        <f>IFERROR(IF(E32&lt;&gt;"",Jan!S32+Feb!S32+Mar!S32+Apr!S32+Mei!S32+Jun!S32+Jul!S32+Agu!S32+Sep!S32+Okt!S32+Nov!S32+Des!S32,(Jan!S32+Feb!S32+Mar!S32+Apr!S32+Mei!S32+Jun!S32+Jul!S32+Agu!S32+Sep!S32+Okt!S32+Nov!S32+Des!S32)
/
COUNTA(Jan!G32,Feb!G32,Mar!G32,Apr!G32,Mei!G32,Jun!G32,Jul!G32,Agu!G32,Sep!G32,Okt!G32,Nov!G32,Des!G32)*F32),0)</f>
        <v>0</v>
      </c>
      <c r="V32" s="1">
        <f t="shared" si="10"/>
        <v>0</v>
      </c>
      <c r="W32" s="1"/>
      <c r="X32" s="67">
        <f t="shared" si="11"/>
        <v>0</v>
      </c>
      <c r="Y32" s="37">
        <f t="shared" si="1"/>
        <v>0</v>
      </c>
      <c r="Z32" s="68">
        <f t="shared" si="12"/>
        <v>0</v>
      </c>
      <c r="AA32" s="36">
        <f>MIN(Z32,Referensi!$M$2)*$AA$5</f>
        <v>0</v>
      </c>
      <c r="AB32" s="36">
        <f>MIN(Referensi!$M$3,MAX(Z32-Referensi!$L$2,0))*$AB$5</f>
        <v>0</v>
      </c>
      <c r="AC32" s="36">
        <f>MIN(Referensi!$M$4,MAX(Z32-Referensi!$L$3,0))*$AC$5</f>
        <v>0</v>
      </c>
      <c r="AD32" s="36">
        <f>MIN(Referensi!$M$5,MAX(Z32-Referensi!$L$4,0))*$AD$5</f>
        <v>0</v>
      </c>
      <c r="AE32" s="36">
        <f>MIN(Referensi!$M$6,MAX(Z32-Referensi!$L$5,0))*$AE$5</f>
        <v>0</v>
      </c>
      <c r="AF32" s="68">
        <f>IF(Master!G32="",SUM(AA32:AE32)*120%,SUM(AA32:AE32))</f>
        <v>0</v>
      </c>
      <c r="AG32" s="68">
        <f>IF(F32&lt;&gt;"",AF32/F32*COUNTA(Jan!G32,Feb!G32,Mar!G32,Apr!G32,Mei!G32,Jun!G32,Jul!G32,Agu!G32,Sep!G32,Okt!G32,Nov!G32,Des!G32),0)</f>
        <v>0</v>
      </c>
      <c r="AH32" s="68">
        <f>IF(E32&lt;&gt;"",
IF(TEXT(E32,"mmm")=TEXT(DATE(PeriodeTahun,1,1),"mmm"),0, Jan!W32)+
IF(TEXT(E32,"mmm")=TEXT(DATE(PeriodeTahun,2,1),"mmm"),0, Feb!W32)+
IF(TEXT(E32,"mmm")=TEXT(DATE(PeriodeTahun,3,1),"mmm"),0, Mar!W32)+
IF(TEXT(E32,"mmm")=TEXT(DATE(PeriodeTahun,4,1),"mmm"),0, Apr!W32)+
IF(TEXT(E32,"mmm")=TEXT(DATE(PeriodeTahun,5,1),"mmm"),0, Mei!W32)+
IF(TEXT(E32,"mmm")=TEXT(DATE(PeriodeTahun,6,1),"mmm"),0, Jun!W32)+
IF(TEXT(E32,"mmm")=TEXT(DATE(PeriodeTahun,7,1),"mmm"),0, Jul!W32)+
IF(TEXT(E32,"mmm")=TEXT(DATE(PeriodeTahun,8,1),"mmm"),0, Agu!W32)+
IF(TEXT(E32,"mmm")=TEXT(DATE(PeriodeTahun,9,1),"mmm"),0, Sep!W32)+
IF(TEXT(E32,"mmm")=TEXT(DATE(PeriodeTahun,10,1),"mmm"),0, Okt!W32)+
IF(TEXT(E32,"mmm")=TEXT(DATE(PeriodeTahun,11,1),"mmm"),0, Nov!W32),
Jan!W32+Feb!W32+Mar!W32+Apr!W32+Mei!W32+Jun!W32+Jul!W32+Agu!W32+Sep!W32+Okt!W32+Nov!W32)</f>
        <v>0</v>
      </c>
      <c r="AI32" s="68"/>
      <c r="AJ32" s="68">
        <f t="shared" si="13"/>
        <v>0</v>
      </c>
    </row>
    <row r="33" spans="1:36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IF(Master!C33&lt;&gt;"",Master!C33,"")</f>
        <v/>
      </c>
      <c r="D33" s="80" t="str">
        <f>IF(Master!E33&lt;&gt;"",IF(YEAR(Master!E33)&lt;$B$2,DATE($B$2,1,1),Master!E33),"")</f>
        <v/>
      </c>
      <c r="E33" s="80" t="str">
        <f>IF(Master!F33&lt;&gt;"",Master!F33,"")</f>
        <v/>
      </c>
      <c r="F33" s="87" t="str">
        <f t="shared" si="8"/>
        <v/>
      </c>
      <c r="G33" s="71" t="str">
        <f>IF(Master!G33&lt;&gt;"",Master!G33,"")</f>
        <v/>
      </c>
      <c r="H33" s="67">
        <f>IFERROR(IF(E33&lt;&gt;"",Jan!G33+Feb!G33+Mar!G33+Apr!G33+Mei!G33+Jun!G33+Jul!G33+Agu!G33+Sep!G33+Okt!G33+Nov!G33+Des!G33,(Jan!G33+Feb!G33+Mar!G33+Apr!G33+Mei!G33+Jun!G33+Jul!G33+Agu!G33+Sep!G33+Okt!G33+Nov!G33+Des!G33)
/
COUNTA(Jan!G33,Feb!G33,Mar!G33,Apr!G33,Mei!G33,Jun!G33,Jul!G33,Agu!G33,Sep!G33,Okt!G33,Nov!G33,Des!G33)
*F33),0)</f>
        <v>0</v>
      </c>
      <c r="I33" s="1">
        <f>Jan!H33+Feb!H33+Mar!H33+Apr!H33+Mei!H33+Jun!H33+Jul!H33+Agu!H33+Sep!H33+Okt!H33+Nov!H33+Des!H33</f>
        <v>0</v>
      </c>
      <c r="J33" s="1">
        <f>Jan!I33+Feb!I33+Mar!I33+Apr!I33+Mei!I33+Jun!I33+Jul!I33+Agu!I33+Sep!I33+Okt!I33+Nov!I33+Des!I33</f>
        <v>0</v>
      </c>
      <c r="K33" s="1">
        <f>Jan!J33+Feb!J33+Mar!J33+Apr!J33+Mei!J33+Jun!J33+Jul!J33+Agu!J33+Sep!J33+Okt!J33+Nov!J33+Des!J33</f>
        <v>0</v>
      </c>
      <c r="L33" s="1">
        <f>Jan!K33+Feb!K33+Mar!K33+Apr!K33+Mei!K33+Jun!K33+Jul!K33+Agu!K33+Sep!K33+Okt!K33+Nov!K33+Des!K33</f>
        <v>0</v>
      </c>
      <c r="M33" s="67">
        <f>IFERROR(IF(E33&lt;&gt;"",Jan!L33+Feb!L33+Mar!L33+Apr!L33+Mei!L33+Jun!L33+Jul!L33+Agu!L33+Sep!L33+Okt!L33+Nov!L33+Des!L33,(Jan!L33+Feb!L33+Mar!L33+Apr!L33+Mei!L33+Jun!L33+Jul!L33+Agu!L33+Sep!L33+Okt!L33+Nov!L33+Des!L33)
/
COUNTA(Jan!G33,Feb!G33,Mar!G33,Apr!G33,Mei!G33,Jun!G33,Jul!G33,Agu!G33,Sep!G33,Okt!G33,Nov!G33,Des!G33)*F33),0)</f>
        <v>0</v>
      </c>
      <c r="N33" s="67">
        <f>IFERROR(IF(E33&lt;&gt;"",Jan!M33+Feb!M33+Mar!M33+Apr!M33+Mei!M33+Jun!M33+Jul!M33+Agu!M33+Sep!M33+Okt!M33+Nov!M33+Des!M33,(Jan!M33+Feb!M33+Mar!M33+Apr!M33+Mei!M33+Jun!M33+Jul!M33+Agu!M33+Sep!M33+Okt!M33+Nov!M33+Des!M33)
/
COUNTA(Jan!G33,Feb!G33,Mar!G33,Apr!G33,Mei!G33,Jun!G33,Jul!G33,Agu!G33,Sep!G33,Okt!G33,Nov!G33,Des!G33)*F33),0)</f>
        <v>0</v>
      </c>
      <c r="O33" s="67">
        <f>IFERROR(IF(E33&lt;&gt;"",Jan!N33+Feb!N33+Mar!N33+Apr!N33+Mei!N33+Jun!N33+Jul!N33+Agu!N33+Sep!N33+Okt!N33+Nov!N33+Des!N33,(Jan!N33+Feb!N33+Mar!N33+Apr!N33+Mei!N33+Jun!N33+Jul!N33+Agu!N33+Sep!N33+Okt!N33+Nov!N33+Des!N33)
/
COUNTA(Jan!G33,Feb!G33,Mar!G33,Apr!G33,Mei!G33,Jun!G33,Jul!G33,Agu!G33,Sep!G33,Okt!G33,Nov!G33,Des!G33)*F33),0)</f>
        <v>0</v>
      </c>
      <c r="P33" s="67">
        <f>IFERROR(IF(E33&lt;&gt;"",Jan!O33+Feb!O33+Mar!O33+Apr!O33+Mei!O33+Jun!O33+Jul!O33+Agu!O33+Sep!O33+Okt!O33+Nov!O33+Des!O33,(Jan!O33+Feb!O33+Mar!O33+Apr!O33+Mei!O33+Jun!O33+Jul!O33+Agu!O33+Sep!O33+Okt!O33+Nov!O33+Des!O33)
/
COUNTA(Jan!G33,Feb!G33,Mar!G33,Apr!G33,Mei!G33,Jun!G33,Jul!G33,Agu!G33,Sep!G33,Okt!G33,Nov!G33,Des!G33)*F33),0)</f>
        <v>0</v>
      </c>
      <c r="Q33" s="67">
        <f>IFERROR(IF(E33&lt;&gt;"",Jan!P33+Feb!P33+Mar!P33+Apr!P33+Mei!P33+Jun!P33+Jul!P33+Agu!P33+Sep!P33+Okt!P33+Nov!P33+Des!P33,(Jan!P33+Feb!P33+Mar!P33+Apr!P33+Mei!P33+Jun!P33+Jul!P33+Agu!P33+Sep!P33+Okt!P33+Nov!P33+Des!P33)
/
COUNTA(Jan!G33,Feb!G33,Mar!G33,Apr!G33,Mei!G33,Jun!G33,Jul!G33,Agu!G33,Sep!G33,Okt!G33,Nov!G33,Des!G33)*F33),0)</f>
        <v>0</v>
      </c>
      <c r="R33" s="1">
        <f t="shared" si="9"/>
        <v>0</v>
      </c>
      <c r="S33" s="67">
        <f t="shared" si="3"/>
        <v>0</v>
      </c>
      <c r="T33" s="67">
        <f>IFERROR(IF(E33&lt;&gt;"",Jan!R33+Feb!R33+Mar!R33+Apr!R33+Mei!R33+Jun!R33+Jul!R33+Agu!R33+Sep!R33+Okt!R33+Nov!R33+Des!R33,(Jan!R33+Feb!R33+Mar!R33+Apr!R33+Mei!R33+Jun!R33+Jul!R33+Agu!R33+Sep!R33+Okt!R33+Nov!R33+Des!R33)
/
COUNTA(Jan!G33,Feb!G33,Mar!G33,Apr!G33,Mei!G33,Jun!G33,Jul!G33,Agu!G33,Sep!G33,Okt!G33,Nov!G33,Des!G33)*F33),0)</f>
        <v>0</v>
      </c>
      <c r="U33" s="67">
        <f>IFERROR(IF(E33&lt;&gt;"",Jan!S33+Feb!S33+Mar!S33+Apr!S33+Mei!S33+Jun!S33+Jul!S33+Agu!S33+Sep!S33+Okt!S33+Nov!S33+Des!S33,(Jan!S33+Feb!S33+Mar!S33+Apr!S33+Mei!S33+Jun!S33+Jul!S33+Agu!S33+Sep!S33+Okt!S33+Nov!S33+Des!S33)
/
COUNTA(Jan!G33,Feb!G33,Mar!G33,Apr!G33,Mei!G33,Jun!G33,Jul!G33,Agu!G33,Sep!G33,Okt!G33,Nov!G33,Des!G33)*F33),0)</f>
        <v>0</v>
      </c>
      <c r="V33" s="1">
        <f t="shared" si="10"/>
        <v>0</v>
      </c>
      <c r="W33" s="1"/>
      <c r="X33" s="67">
        <f t="shared" si="11"/>
        <v>0</v>
      </c>
      <c r="Y33" s="37">
        <f t="shared" si="1"/>
        <v>0</v>
      </c>
      <c r="Z33" s="68">
        <f t="shared" si="12"/>
        <v>0</v>
      </c>
      <c r="AA33" s="36">
        <f>MIN(Z33,Referensi!$M$2)*$AA$5</f>
        <v>0</v>
      </c>
      <c r="AB33" s="36">
        <f>MIN(Referensi!$M$3,MAX(Z33-Referensi!$L$2,0))*$AB$5</f>
        <v>0</v>
      </c>
      <c r="AC33" s="36">
        <f>MIN(Referensi!$M$4,MAX(Z33-Referensi!$L$3,0))*$AC$5</f>
        <v>0</v>
      </c>
      <c r="AD33" s="36">
        <f>MIN(Referensi!$M$5,MAX(Z33-Referensi!$L$4,0))*$AD$5</f>
        <v>0</v>
      </c>
      <c r="AE33" s="36">
        <f>MIN(Referensi!$M$6,MAX(Z33-Referensi!$L$5,0))*$AE$5</f>
        <v>0</v>
      </c>
      <c r="AF33" s="68">
        <f>IF(Master!G33="",SUM(AA33:AE33)*120%,SUM(AA33:AE33))</f>
        <v>0</v>
      </c>
      <c r="AG33" s="68">
        <f>IF(F33&lt;&gt;"",AF33/F33*COUNTA(Jan!G33,Feb!G33,Mar!G33,Apr!G33,Mei!G33,Jun!G33,Jul!G33,Agu!G33,Sep!G33,Okt!G33,Nov!G33,Des!G33),0)</f>
        <v>0</v>
      </c>
      <c r="AH33" s="68">
        <f>IF(E33&lt;&gt;"",
IF(TEXT(E33,"mmm")=TEXT(DATE(PeriodeTahun,1,1),"mmm"),0, Jan!W33)+
IF(TEXT(E33,"mmm")=TEXT(DATE(PeriodeTahun,2,1),"mmm"),0, Feb!W33)+
IF(TEXT(E33,"mmm")=TEXT(DATE(PeriodeTahun,3,1),"mmm"),0, Mar!W33)+
IF(TEXT(E33,"mmm")=TEXT(DATE(PeriodeTahun,4,1),"mmm"),0, Apr!W33)+
IF(TEXT(E33,"mmm")=TEXT(DATE(PeriodeTahun,5,1),"mmm"),0, Mei!W33)+
IF(TEXT(E33,"mmm")=TEXT(DATE(PeriodeTahun,6,1),"mmm"),0, Jun!W33)+
IF(TEXT(E33,"mmm")=TEXT(DATE(PeriodeTahun,7,1),"mmm"),0, Jul!W33)+
IF(TEXT(E33,"mmm")=TEXT(DATE(PeriodeTahun,8,1),"mmm"),0, Agu!W33)+
IF(TEXT(E33,"mmm")=TEXT(DATE(PeriodeTahun,9,1),"mmm"),0, Sep!W33)+
IF(TEXT(E33,"mmm")=TEXT(DATE(PeriodeTahun,10,1),"mmm"),0, Okt!W33)+
IF(TEXT(E33,"mmm")=TEXT(DATE(PeriodeTahun,11,1),"mmm"),0, Nov!W33),
Jan!W33+Feb!W33+Mar!W33+Apr!W33+Mei!W33+Jun!W33+Jul!W33+Agu!W33+Sep!W33+Okt!W33+Nov!W33)</f>
        <v>0</v>
      </c>
      <c r="AI33" s="68"/>
      <c r="AJ33" s="68">
        <f t="shared" si="13"/>
        <v>0</v>
      </c>
    </row>
    <row r="34" spans="1:36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IF(Master!C34&lt;&gt;"",Master!C34,"")</f>
        <v/>
      </c>
      <c r="D34" s="80" t="str">
        <f>IF(Master!E34&lt;&gt;"",IF(YEAR(Master!E34)&lt;$B$2,DATE($B$2,1,1),Master!E34),"")</f>
        <v/>
      </c>
      <c r="E34" s="80" t="str">
        <f>IF(Master!F34&lt;&gt;"",Master!F34,"")</f>
        <v/>
      </c>
      <c r="F34" s="87" t="str">
        <f t="shared" si="8"/>
        <v/>
      </c>
      <c r="G34" s="71" t="str">
        <f>IF(Master!G34&lt;&gt;"",Master!G34,"")</f>
        <v/>
      </c>
      <c r="H34" s="67">
        <f>IFERROR(IF(E34&lt;&gt;"",Jan!G34+Feb!G34+Mar!G34+Apr!G34+Mei!G34+Jun!G34+Jul!G34+Agu!G34+Sep!G34+Okt!G34+Nov!G34+Des!G34,(Jan!G34+Feb!G34+Mar!G34+Apr!G34+Mei!G34+Jun!G34+Jul!G34+Agu!G34+Sep!G34+Okt!G34+Nov!G34+Des!G34)
/
COUNTA(Jan!G34,Feb!G34,Mar!G34,Apr!G34,Mei!G34,Jun!G34,Jul!G34,Agu!G34,Sep!G34,Okt!G34,Nov!G34,Des!G34)
*F34),0)</f>
        <v>0</v>
      </c>
      <c r="I34" s="1">
        <f>Jan!H34+Feb!H34+Mar!H34+Apr!H34+Mei!H34+Jun!H34+Jul!H34+Agu!H34+Sep!H34+Okt!H34+Nov!H34+Des!H34</f>
        <v>0</v>
      </c>
      <c r="J34" s="1">
        <f>Jan!I34+Feb!I34+Mar!I34+Apr!I34+Mei!I34+Jun!I34+Jul!I34+Agu!I34+Sep!I34+Okt!I34+Nov!I34+Des!I34</f>
        <v>0</v>
      </c>
      <c r="K34" s="1">
        <f>Jan!J34+Feb!J34+Mar!J34+Apr!J34+Mei!J34+Jun!J34+Jul!J34+Agu!J34+Sep!J34+Okt!J34+Nov!J34+Des!J34</f>
        <v>0</v>
      </c>
      <c r="L34" s="1">
        <f>Jan!K34+Feb!K34+Mar!K34+Apr!K34+Mei!K34+Jun!K34+Jul!K34+Agu!K34+Sep!K34+Okt!K34+Nov!K34+Des!K34</f>
        <v>0</v>
      </c>
      <c r="M34" s="67">
        <f>IFERROR(IF(E34&lt;&gt;"",Jan!L34+Feb!L34+Mar!L34+Apr!L34+Mei!L34+Jun!L34+Jul!L34+Agu!L34+Sep!L34+Okt!L34+Nov!L34+Des!L34,(Jan!L34+Feb!L34+Mar!L34+Apr!L34+Mei!L34+Jun!L34+Jul!L34+Agu!L34+Sep!L34+Okt!L34+Nov!L34+Des!L34)
/
COUNTA(Jan!G34,Feb!G34,Mar!G34,Apr!G34,Mei!G34,Jun!G34,Jul!G34,Agu!G34,Sep!G34,Okt!G34,Nov!G34,Des!G34)*F34),0)</f>
        <v>0</v>
      </c>
      <c r="N34" s="67">
        <f>IFERROR(IF(E34&lt;&gt;"",Jan!M34+Feb!M34+Mar!M34+Apr!M34+Mei!M34+Jun!M34+Jul!M34+Agu!M34+Sep!M34+Okt!M34+Nov!M34+Des!M34,(Jan!M34+Feb!M34+Mar!M34+Apr!M34+Mei!M34+Jun!M34+Jul!M34+Agu!M34+Sep!M34+Okt!M34+Nov!M34+Des!M34)
/
COUNTA(Jan!G34,Feb!G34,Mar!G34,Apr!G34,Mei!G34,Jun!G34,Jul!G34,Agu!G34,Sep!G34,Okt!G34,Nov!G34,Des!G34)*F34),0)</f>
        <v>0</v>
      </c>
      <c r="O34" s="67">
        <f>IFERROR(IF(E34&lt;&gt;"",Jan!N34+Feb!N34+Mar!N34+Apr!N34+Mei!N34+Jun!N34+Jul!N34+Agu!N34+Sep!N34+Okt!N34+Nov!N34+Des!N34,(Jan!N34+Feb!N34+Mar!N34+Apr!N34+Mei!N34+Jun!N34+Jul!N34+Agu!N34+Sep!N34+Okt!N34+Nov!N34+Des!N34)
/
COUNTA(Jan!G34,Feb!G34,Mar!G34,Apr!G34,Mei!G34,Jun!G34,Jul!G34,Agu!G34,Sep!G34,Okt!G34,Nov!G34,Des!G34)*F34),0)</f>
        <v>0</v>
      </c>
      <c r="P34" s="67">
        <f>IFERROR(IF(E34&lt;&gt;"",Jan!O34+Feb!O34+Mar!O34+Apr!O34+Mei!O34+Jun!O34+Jul!O34+Agu!O34+Sep!O34+Okt!O34+Nov!O34+Des!O34,(Jan!O34+Feb!O34+Mar!O34+Apr!O34+Mei!O34+Jun!O34+Jul!O34+Agu!O34+Sep!O34+Okt!O34+Nov!O34+Des!O34)
/
COUNTA(Jan!G34,Feb!G34,Mar!G34,Apr!G34,Mei!G34,Jun!G34,Jul!G34,Agu!G34,Sep!G34,Okt!G34,Nov!G34,Des!G34)*F34),0)</f>
        <v>0</v>
      </c>
      <c r="Q34" s="67">
        <f>IFERROR(IF(E34&lt;&gt;"",Jan!P34+Feb!P34+Mar!P34+Apr!P34+Mei!P34+Jun!P34+Jul!P34+Agu!P34+Sep!P34+Okt!P34+Nov!P34+Des!P34,(Jan!P34+Feb!P34+Mar!P34+Apr!P34+Mei!P34+Jun!P34+Jul!P34+Agu!P34+Sep!P34+Okt!P34+Nov!P34+Des!P34)
/
COUNTA(Jan!G34,Feb!G34,Mar!G34,Apr!G34,Mei!G34,Jun!G34,Jul!G34,Agu!G34,Sep!G34,Okt!G34,Nov!G34,Des!G34)*F34),0)</f>
        <v>0</v>
      </c>
      <c r="R34" s="1">
        <f t="shared" si="9"/>
        <v>0</v>
      </c>
      <c r="S34" s="67">
        <f t="shared" si="3"/>
        <v>0</v>
      </c>
      <c r="T34" s="67">
        <f>IFERROR(IF(E34&lt;&gt;"",Jan!R34+Feb!R34+Mar!R34+Apr!R34+Mei!R34+Jun!R34+Jul!R34+Agu!R34+Sep!R34+Okt!R34+Nov!R34+Des!R34,(Jan!R34+Feb!R34+Mar!R34+Apr!R34+Mei!R34+Jun!R34+Jul!R34+Agu!R34+Sep!R34+Okt!R34+Nov!R34+Des!R34)
/
COUNTA(Jan!G34,Feb!G34,Mar!G34,Apr!G34,Mei!G34,Jun!G34,Jul!G34,Agu!G34,Sep!G34,Okt!G34,Nov!G34,Des!G34)*F34),0)</f>
        <v>0</v>
      </c>
      <c r="U34" s="67">
        <f>IFERROR(IF(E34&lt;&gt;"",Jan!S34+Feb!S34+Mar!S34+Apr!S34+Mei!S34+Jun!S34+Jul!S34+Agu!S34+Sep!S34+Okt!S34+Nov!S34+Des!S34,(Jan!S34+Feb!S34+Mar!S34+Apr!S34+Mei!S34+Jun!S34+Jul!S34+Agu!S34+Sep!S34+Okt!S34+Nov!S34+Des!S34)
/
COUNTA(Jan!G34,Feb!G34,Mar!G34,Apr!G34,Mei!G34,Jun!G34,Jul!G34,Agu!G34,Sep!G34,Okt!G34,Nov!G34,Des!G34)*F34),0)</f>
        <v>0</v>
      </c>
      <c r="V34" s="1">
        <f t="shared" si="10"/>
        <v>0</v>
      </c>
      <c r="W34" s="1"/>
      <c r="X34" s="67">
        <f t="shared" si="11"/>
        <v>0</v>
      </c>
      <c r="Y34" s="37">
        <f t="shared" si="1"/>
        <v>0</v>
      </c>
      <c r="Z34" s="68">
        <f t="shared" si="12"/>
        <v>0</v>
      </c>
      <c r="AA34" s="36">
        <f>MIN(Z34,Referensi!$M$2)*$AA$5</f>
        <v>0</v>
      </c>
      <c r="AB34" s="36">
        <f>MIN(Referensi!$M$3,MAX(Z34-Referensi!$L$2,0))*$AB$5</f>
        <v>0</v>
      </c>
      <c r="AC34" s="36">
        <f>MIN(Referensi!$M$4,MAX(Z34-Referensi!$L$3,0))*$AC$5</f>
        <v>0</v>
      </c>
      <c r="AD34" s="36">
        <f>MIN(Referensi!$M$5,MAX(Z34-Referensi!$L$4,0))*$AD$5</f>
        <v>0</v>
      </c>
      <c r="AE34" s="36">
        <f>MIN(Referensi!$M$6,MAX(Z34-Referensi!$L$5,0))*$AE$5</f>
        <v>0</v>
      </c>
      <c r="AF34" s="68">
        <f>IF(Master!G34="",SUM(AA34:AE34)*120%,SUM(AA34:AE34))</f>
        <v>0</v>
      </c>
      <c r="AG34" s="68">
        <f>IF(F34&lt;&gt;"",AF34/F34*COUNTA(Jan!G34,Feb!G34,Mar!G34,Apr!G34,Mei!G34,Jun!G34,Jul!G34,Agu!G34,Sep!G34,Okt!G34,Nov!G34,Des!G34),0)</f>
        <v>0</v>
      </c>
      <c r="AH34" s="68">
        <f>IF(E34&lt;&gt;"",
IF(TEXT(E34,"mmm")=TEXT(DATE(PeriodeTahun,1,1),"mmm"),0, Jan!W34)+
IF(TEXT(E34,"mmm")=TEXT(DATE(PeriodeTahun,2,1),"mmm"),0, Feb!W34)+
IF(TEXT(E34,"mmm")=TEXT(DATE(PeriodeTahun,3,1),"mmm"),0, Mar!W34)+
IF(TEXT(E34,"mmm")=TEXT(DATE(PeriodeTahun,4,1),"mmm"),0, Apr!W34)+
IF(TEXT(E34,"mmm")=TEXT(DATE(PeriodeTahun,5,1),"mmm"),0, Mei!W34)+
IF(TEXT(E34,"mmm")=TEXT(DATE(PeriodeTahun,6,1),"mmm"),0, Jun!W34)+
IF(TEXT(E34,"mmm")=TEXT(DATE(PeriodeTahun,7,1),"mmm"),0, Jul!W34)+
IF(TEXT(E34,"mmm")=TEXT(DATE(PeriodeTahun,8,1),"mmm"),0, Agu!W34)+
IF(TEXT(E34,"mmm")=TEXT(DATE(PeriodeTahun,9,1),"mmm"),0, Sep!W34)+
IF(TEXT(E34,"mmm")=TEXT(DATE(PeriodeTahun,10,1),"mmm"),0, Okt!W34)+
IF(TEXT(E34,"mmm")=TEXT(DATE(PeriodeTahun,11,1),"mmm"),0, Nov!W34),
Jan!W34+Feb!W34+Mar!W34+Apr!W34+Mei!W34+Jun!W34+Jul!W34+Agu!W34+Sep!W34+Okt!W34+Nov!W34)</f>
        <v>0</v>
      </c>
      <c r="AI34" s="68"/>
      <c r="AJ34" s="68">
        <f t="shared" si="13"/>
        <v>0</v>
      </c>
    </row>
    <row r="35" spans="1:36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IF(Master!C35&lt;&gt;"",Master!C35,"")</f>
        <v/>
      </c>
      <c r="D35" s="80" t="str">
        <f>IF(Master!E35&lt;&gt;"",IF(YEAR(Master!E35)&lt;$B$2,DATE($B$2,1,1),Master!E35),"")</f>
        <v/>
      </c>
      <c r="E35" s="80" t="str">
        <f>IF(Master!F35&lt;&gt;"",Master!F35,"")</f>
        <v/>
      </c>
      <c r="F35" s="87" t="str">
        <f t="shared" si="8"/>
        <v/>
      </c>
      <c r="G35" s="71" t="str">
        <f>IF(Master!G35&lt;&gt;"",Master!G35,"")</f>
        <v/>
      </c>
      <c r="H35" s="67">
        <f>IFERROR(IF(E35&lt;&gt;"",Jan!G35+Feb!G35+Mar!G35+Apr!G35+Mei!G35+Jun!G35+Jul!G35+Agu!G35+Sep!G35+Okt!G35+Nov!G35+Des!G35,(Jan!G35+Feb!G35+Mar!G35+Apr!G35+Mei!G35+Jun!G35+Jul!G35+Agu!G35+Sep!G35+Okt!G35+Nov!G35+Des!G35)
/
COUNTA(Jan!G35,Feb!G35,Mar!G35,Apr!G35,Mei!G35,Jun!G35,Jul!G35,Agu!G35,Sep!G35,Okt!G35,Nov!G35,Des!G35)
*F35),0)</f>
        <v>0</v>
      </c>
      <c r="I35" s="1">
        <f>Jan!H35+Feb!H35+Mar!H35+Apr!H35+Mei!H35+Jun!H35+Jul!H35+Agu!H35+Sep!H35+Okt!H35+Nov!H35+Des!H35</f>
        <v>0</v>
      </c>
      <c r="J35" s="1">
        <f>Jan!I35+Feb!I35+Mar!I35+Apr!I35+Mei!I35+Jun!I35+Jul!I35+Agu!I35+Sep!I35+Okt!I35+Nov!I35+Des!I35</f>
        <v>0</v>
      </c>
      <c r="K35" s="1">
        <f>Jan!J35+Feb!J35+Mar!J35+Apr!J35+Mei!J35+Jun!J35+Jul!J35+Agu!J35+Sep!J35+Okt!J35+Nov!J35+Des!J35</f>
        <v>0</v>
      </c>
      <c r="L35" s="1">
        <f>Jan!K35+Feb!K35+Mar!K35+Apr!K35+Mei!K35+Jun!K35+Jul!K35+Agu!K35+Sep!K35+Okt!K35+Nov!K35+Des!K35</f>
        <v>0</v>
      </c>
      <c r="M35" s="67">
        <f>IFERROR(IF(E35&lt;&gt;"",Jan!L35+Feb!L35+Mar!L35+Apr!L35+Mei!L35+Jun!L35+Jul!L35+Agu!L35+Sep!L35+Okt!L35+Nov!L35+Des!L35,(Jan!L35+Feb!L35+Mar!L35+Apr!L35+Mei!L35+Jun!L35+Jul!L35+Agu!L35+Sep!L35+Okt!L35+Nov!L35+Des!L35)
/
COUNTA(Jan!G35,Feb!G35,Mar!G35,Apr!G35,Mei!G35,Jun!G35,Jul!G35,Agu!G35,Sep!G35,Okt!G35,Nov!G35,Des!G35)*F35),0)</f>
        <v>0</v>
      </c>
      <c r="N35" s="67">
        <f>IFERROR(IF(E35&lt;&gt;"",Jan!M35+Feb!M35+Mar!M35+Apr!M35+Mei!M35+Jun!M35+Jul!M35+Agu!M35+Sep!M35+Okt!M35+Nov!M35+Des!M35,(Jan!M35+Feb!M35+Mar!M35+Apr!M35+Mei!M35+Jun!M35+Jul!M35+Agu!M35+Sep!M35+Okt!M35+Nov!M35+Des!M35)
/
COUNTA(Jan!G35,Feb!G35,Mar!G35,Apr!G35,Mei!G35,Jun!G35,Jul!G35,Agu!G35,Sep!G35,Okt!G35,Nov!G35,Des!G35)*F35),0)</f>
        <v>0</v>
      </c>
      <c r="O35" s="67">
        <f>IFERROR(IF(E35&lt;&gt;"",Jan!N35+Feb!N35+Mar!N35+Apr!N35+Mei!N35+Jun!N35+Jul!N35+Agu!N35+Sep!N35+Okt!N35+Nov!N35+Des!N35,(Jan!N35+Feb!N35+Mar!N35+Apr!N35+Mei!N35+Jun!N35+Jul!N35+Agu!N35+Sep!N35+Okt!N35+Nov!N35+Des!N35)
/
COUNTA(Jan!G35,Feb!G35,Mar!G35,Apr!G35,Mei!G35,Jun!G35,Jul!G35,Agu!G35,Sep!G35,Okt!G35,Nov!G35,Des!G35)*F35),0)</f>
        <v>0</v>
      </c>
      <c r="P35" s="67">
        <f>IFERROR(IF(E35&lt;&gt;"",Jan!O35+Feb!O35+Mar!O35+Apr!O35+Mei!O35+Jun!O35+Jul!O35+Agu!O35+Sep!O35+Okt!O35+Nov!O35+Des!O35,(Jan!O35+Feb!O35+Mar!O35+Apr!O35+Mei!O35+Jun!O35+Jul!O35+Agu!O35+Sep!O35+Okt!O35+Nov!O35+Des!O35)
/
COUNTA(Jan!G35,Feb!G35,Mar!G35,Apr!G35,Mei!G35,Jun!G35,Jul!G35,Agu!G35,Sep!G35,Okt!G35,Nov!G35,Des!G35)*F35),0)</f>
        <v>0</v>
      </c>
      <c r="Q35" s="67">
        <f>IFERROR(IF(E35&lt;&gt;"",Jan!P35+Feb!P35+Mar!P35+Apr!P35+Mei!P35+Jun!P35+Jul!P35+Agu!P35+Sep!P35+Okt!P35+Nov!P35+Des!P35,(Jan!P35+Feb!P35+Mar!P35+Apr!P35+Mei!P35+Jun!P35+Jul!P35+Agu!P35+Sep!P35+Okt!P35+Nov!P35+Des!P35)
/
COUNTA(Jan!G35,Feb!G35,Mar!G35,Apr!G35,Mei!G35,Jun!G35,Jul!G35,Agu!G35,Sep!G35,Okt!G35,Nov!G35,Des!G35)*F35),0)</f>
        <v>0</v>
      </c>
      <c r="R35" s="1">
        <f t="shared" si="9"/>
        <v>0</v>
      </c>
      <c r="S35" s="67">
        <f t="shared" si="3"/>
        <v>0</v>
      </c>
      <c r="T35" s="67">
        <f>IFERROR(IF(E35&lt;&gt;"",Jan!R35+Feb!R35+Mar!R35+Apr!R35+Mei!R35+Jun!R35+Jul!R35+Agu!R35+Sep!R35+Okt!R35+Nov!R35+Des!R35,(Jan!R35+Feb!R35+Mar!R35+Apr!R35+Mei!R35+Jun!R35+Jul!R35+Agu!R35+Sep!R35+Okt!R35+Nov!R35+Des!R35)
/
COUNTA(Jan!G35,Feb!G35,Mar!G35,Apr!G35,Mei!G35,Jun!G35,Jul!G35,Agu!G35,Sep!G35,Okt!G35,Nov!G35,Des!G35)*F35),0)</f>
        <v>0</v>
      </c>
      <c r="U35" s="67">
        <f>IFERROR(IF(E35&lt;&gt;"",Jan!S35+Feb!S35+Mar!S35+Apr!S35+Mei!S35+Jun!S35+Jul!S35+Agu!S35+Sep!S35+Okt!S35+Nov!S35+Des!S35,(Jan!S35+Feb!S35+Mar!S35+Apr!S35+Mei!S35+Jun!S35+Jul!S35+Agu!S35+Sep!S35+Okt!S35+Nov!S35+Des!S35)
/
COUNTA(Jan!G35,Feb!G35,Mar!G35,Apr!G35,Mei!G35,Jun!G35,Jul!G35,Agu!G35,Sep!G35,Okt!G35,Nov!G35,Des!G35)*F35),0)</f>
        <v>0</v>
      </c>
      <c r="V35" s="1">
        <f t="shared" si="10"/>
        <v>0</v>
      </c>
      <c r="W35" s="1"/>
      <c r="X35" s="67">
        <f t="shared" si="11"/>
        <v>0</v>
      </c>
      <c r="Y35" s="37">
        <f t="shared" si="1"/>
        <v>0</v>
      </c>
      <c r="Z35" s="68">
        <f t="shared" si="12"/>
        <v>0</v>
      </c>
      <c r="AA35" s="36">
        <f>MIN(Z35,Referensi!$M$2)*$AA$5</f>
        <v>0</v>
      </c>
      <c r="AB35" s="36">
        <f>MIN(Referensi!$M$3,MAX(Z35-Referensi!$L$2,0))*$AB$5</f>
        <v>0</v>
      </c>
      <c r="AC35" s="36">
        <f>MIN(Referensi!$M$4,MAX(Z35-Referensi!$L$3,0))*$AC$5</f>
        <v>0</v>
      </c>
      <c r="AD35" s="36">
        <f>MIN(Referensi!$M$5,MAX(Z35-Referensi!$L$4,0))*$AD$5</f>
        <v>0</v>
      </c>
      <c r="AE35" s="36">
        <f>MIN(Referensi!$M$6,MAX(Z35-Referensi!$L$5,0))*$AE$5</f>
        <v>0</v>
      </c>
      <c r="AF35" s="68">
        <f>IF(Master!G35="",SUM(AA35:AE35)*120%,SUM(AA35:AE35))</f>
        <v>0</v>
      </c>
      <c r="AG35" s="68">
        <f>IF(F35&lt;&gt;"",AF35/F35*COUNTA(Jan!G35,Feb!G35,Mar!G35,Apr!G35,Mei!G35,Jun!G35,Jul!G35,Agu!G35,Sep!G35,Okt!G35,Nov!G35,Des!G35),0)</f>
        <v>0</v>
      </c>
      <c r="AH35" s="68">
        <f>IF(E35&lt;&gt;"",
IF(TEXT(E35,"mmm")=TEXT(DATE(PeriodeTahun,1,1),"mmm"),0, Jan!W35)+
IF(TEXT(E35,"mmm")=TEXT(DATE(PeriodeTahun,2,1),"mmm"),0, Feb!W35)+
IF(TEXT(E35,"mmm")=TEXT(DATE(PeriodeTahun,3,1),"mmm"),0, Mar!W35)+
IF(TEXT(E35,"mmm")=TEXT(DATE(PeriodeTahun,4,1),"mmm"),0, Apr!W35)+
IF(TEXT(E35,"mmm")=TEXT(DATE(PeriodeTahun,5,1),"mmm"),0, Mei!W35)+
IF(TEXT(E35,"mmm")=TEXT(DATE(PeriodeTahun,6,1),"mmm"),0, Jun!W35)+
IF(TEXT(E35,"mmm")=TEXT(DATE(PeriodeTahun,7,1),"mmm"),0, Jul!W35)+
IF(TEXT(E35,"mmm")=TEXT(DATE(PeriodeTahun,8,1),"mmm"),0, Agu!W35)+
IF(TEXT(E35,"mmm")=TEXT(DATE(PeriodeTahun,9,1),"mmm"),0, Sep!W35)+
IF(TEXT(E35,"mmm")=TEXT(DATE(PeriodeTahun,10,1),"mmm"),0, Okt!W35)+
IF(TEXT(E35,"mmm")=TEXT(DATE(PeriodeTahun,11,1),"mmm"),0, Nov!W35),
Jan!W35+Feb!W35+Mar!W35+Apr!W35+Mei!W35+Jun!W35+Jul!W35+Agu!W35+Sep!W35+Okt!W35+Nov!W35)</f>
        <v>0</v>
      </c>
      <c r="AI35" s="68"/>
      <c r="AJ35" s="68">
        <f t="shared" si="13"/>
        <v>0</v>
      </c>
    </row>
    <row r="36" spans="1:36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IF(Master!C36&lt;&gt;"",Master!C36,"")</f>
        <v/>
      </c>
      <c r="D36" s="80" t="str">
        <f>IF(Master!E36&lt;&gt;"",IF(YEAR(Master!E36)&lt;$B$2,DATE($B$2,1,1),Master!E36),"")</f>
        <v/>
      </c>
      <c r="E36" s="80" t="str">
        <f>IF(Master!F36&lt;&gt;"",Master!F36,"")</f>
        <v/>
      </c>
      <c r="F36" s="87" t="str">
        <f t="shared" si="8"/>
        <v/>
      </c>
      <c r="G36" s="71" t="str">
        <f>IF(Master!G36&lt;&gt;"",Master!G36,"")</f>
        <v/>
      </c>
      <c r="H36" s="67">
        <f>IFERROR(IF(E36&lt;&gt;"",Jan!G36+Feb!G36+Mar!G36+Apr!G36+Mei!G36+Jun!G36+Jul!G36+Agu!G36+Sep!G36+Okt!G36+Nov!G36+Des!G36,(Jan!G36+Feb!G36+Mar!G36+Apr!G36+Mei!G36+Jun!G36+Jul!G36+Agu!G36+Sep!G36+Okt!G36+Nov!G36+Des!G36)
/
COUNTA(Jan!G36,Feb!G36,Mar!G36,Apr!G36,Mei!G36,Jun!G36,Jul!G36,Agu!G36,Sep!G36,Okt!G36,Nov!G36,Des!G36)
*F36),0)</f>
        <v>0</v>
      </c>
      <c r="I36" s="1">
        <f>Jan!H36+Feb!H36+Mar!H36+Apr!H36+Mei!H36+Jun!H36+Jul!H36+Agu!H36+Sep!H36+Okt!H36+Nov!H36+Des!H36</f>
        <v>0</v>
      </c>
      <c r="J36" s="1">
        <f>Jan!I36+Feb!I36+Mar!I36+Apr!I36+Mei!I36+Jun!I36+Jul!I36+Agu!I36+Sep!I36+Okt!I36+Nov!I36+Des!I36</f>
        <v>0</v>
      </c>
      <c r="K36" s="1">
        <f>Jan!J36+Feb!J36+Mar!J36+Apr!J36+Mei!J36+Jun!J36+Jul!J36+Agu!J36+Sep!J36+Okt!J36+Nov!J36+Des!J36</f>
        <v>0</v>
      </c>
      <c r="L36" s="1">
        <f>Jan!K36+Feb!K36+Mar!K36+Apr!K36+Mei!K36+Jun!K36+Jul!K36+Agu!K36+Sep!K36+Okt!K36+Nov!K36+Des!K36</f>
        <v>0</v>
      </c>
      <c r="M36" s="67">
        <f>IFERROR(IF(E36&lt;&gt;"",Jan!L36+Feb!L36+Mar!L36+Apr!L36+Mei!L36+Jun!L36+Jul!L36+Agu!L36+Sep!L36+Okt!L36+Nov!L36+Des!L36,(Jan!L36+Feb!L36+Mar!L36+Apr!L36+Mei!L36+Jun!L36+Jul!L36+Agu!L36+Sep!L36+Okt!L36+Nov!L36+Des!L36)
/
COUNTA(Jan!G36,Feb!G36,Mar!G36,Apr!G36,Mei!G36,Jun!G36,Jul!G36,Agu!G36,Sep!G36,Okt!G36,Nov!G36,Des!G36)*F36),0)</f>
        <v>0</v>
      </c>
      <c r="N36" s="67">
        <f>IFERROR(IF(E36&lt;&gt;"",Jan!M36+Feb!M36+Mar!M36+Apr!M36+Mei!M36+Jun!M36+Jul!M36+Agu!M36+Sep!M36+Okt!M36+Nov!M36+Des!M36,(Jan!M36+Feb!M36+Mar!M36+Apr!M36+Mei!M36+Jun!M36+Jul!M36+Agu!M36+Sep!M36+Okt!M36+Nov!M36+Des!M36)
/
COUNTA(Jan!G36,Feb!G36,Mar!G36,Apr!G36,Mei!G36,Jun!G36,Jul!G36,Agu!G36,Sep!G36,Okt!G36,Nov!G36,Des!G36)*F36),0)</f>
        <v>0</v>
      </c>
      <c r="O36" s="67">
        <f>IFERROR(IF(E36&lt;&gt;"",Jan!N36+Feb!N36+Mar!N36+Apr!N36+Mei!N36+Jun!N36+Jul!N36+Agu!N36+Sep!N36+Okt!N36+Nov!N36+Des!N36,(Jan!N36+Feb!N36+Mar!N36+Apr!N36+Mei!N36+Jun!N36+Jul!N36+Agu!N36+Sep!N36+Okt!N36+Nov!N36+Des!N36)
/
COUNTA(Jan!G36,Feb!G36,Mar!G36,Apr!G36,Mei!G36,Jun!G36,Jul!G36,Agu!G36,Sep!G36,Okt!G36,Nov!G36,Des!G36)*F36),0)</f>
        <v>0</v>
      </c>
      <c r="P36" s="67">
        <f>IFERROR(IF(E36&lt;&gt;"",Jan!O36+Feb!O36+Mar!O36+Apr!O36+Mei!O36+Jun!O36+Jul!O36+Agu!O36+Sep!O36+Okt!O36+Nov!O36+Des!O36,(Jan!O36+Feb!O36+Mar!O36+Apr!O36+Mei!O36+Jun!O36+Jul!O36+Agu!O36+Sep!O36+Okt!O36+Nov!O36+Des!O36)
/
COUNTA(Jan!G36,Feb!G36,Mar!G36,Apr!G36,Mei!G36,Jun!G36,Jul!G36,Agu!G36,Sep!G36,Okt!G36,Nov!G36,Des!G36)*F36),0)</f>
        <v>0</v>
      </c>
      <c r="Q36" s="67">
        <f>IFERROR(IF(E36&lt;&gt;"",Jan!P36+Feb!P36+Mar!P36+Apr!P36+Mei!P36+Jun!P36+Jul!P36+Agu!P36+Sep!P36+Okt!P36+Nov!P36+Des!P36,(Jan!P36+Feb!P36+Mar!P36+Apr!P36+Mei!P36+Jun!P36+Jul!P36+Agu!P36+Sep!P36+Okt!P36+Nov!P36+Des!P36)
/
COUNTA(Jan!G36,Feb!G36,Mar!G36,Apr!G36,Mei!G36,Jun!G36,Jul!G36,Agu!G36,Sep!G36,Okt!G36,Nov!G36,Des!G36)*F36),0)</f>
        <v>0</v>
      </c>
      <c r="R36" s="1">
        <f t="shared" si="9"/>
        <v>0</v>
      </c>
      <c r="S36" s="67">
        <f t="shared" si="3"/>
        <v>0</v>
      </c>
      <c r="T36" s="67">
        <f>IFERROR(IF(E36&lt;&gt;"",Jan!R36+Feb!R36+Mar!R36+Apr!R36+Mei!R36+Jun!R36+Jul!R36+Agu!R36+Sep!R36+Okt!R36+Nov!R36+Des!R36,(Jan!R36+Feb!R36+Mar!R36+Apr!R36+Mei!R36+Jun!R36+Jul!R36+Agu!R36+Sep!R36+Okt!R36+Nov!R36+Des!R36)
/
COUNTA(Jan!G36,Feb!G36,Mar!G36,Apr!G36,Mei!G36,Jun!G36,Jul!G36,Agu!G36,Sep!G36,Okt!G36,Nov!G36,Des!G36)*F36),0)</f>
        <v>0</v>
      </c>
      <c r="U36" s="67">
        <f>IFERROR(IF(E36&lt;&gt;"",Jan!S36+Feb!S36+Mar!S36+Apr!S36+Mei!S36+Jun!S36+Jul!S36+Agu!S36+Sep!S36+Okt!S36+Nov!S36+Des!S36,(Jan!S36+Feb!S36+Mar!S36+Apr!S36+Mei!S36+Jun!S36+Jul!S36+Agu!S36+Sep!S36+Okt!S36+Nov!S36+Des!S36)
/
COUNTA(Jan!G36,Feb!G36,Mar!G36,Apr!G36,Mei!G36,Jun!G36,Jul!G36,Agu!G36,Sep!G36,Okt!G36,Nov!G36,Des!G36)*F36),0)</f>
        <v>0</v>
      </c>
      <c r="V36" s="1">
        <f t="shared" si="10"/>
        <v>0</v>
      </c>
      <c r="W36" s="1"/>
      <c r="X36" s="67">
        <f t="shared" si="11"/>
        <v>0</v>
      </c>
      <c r="Y36" s="37">
        <f t="shared" si="1"/>
        <v>0</v>
      </c>
      <c r="Z36" s="68">
        <f t="shared" si="12"/>
        <v>0</v>
      </c>
      <c r="AA36" s="36">
        <f>MIN(Z36,Referensi!$M$2)*$AA$5</f>
        <v>0</v>
      </c>
      <c r="AB36" s="36">
        <f>MIN(Referensi!$M$3,MAX(Z36-Referensi!$L$2,0))*$AB$5</f>
        <v>0</v>
      </c>
      <c r="AC36" s="36">
        <f>MIN(Referensi!$M$4,MAX(Z36-Referensi!$L$3,0))*$AC$5</f>
        <v>0</v>
      </c>
      <c r="AD36" s="36">
        <f>MIN(Referensi!$M$5,MAX(Z36-Referensi!$L$4,0))*$AD$5</f>
        <v>0</v>
      </c>
      <c r="AE36" s="36">
        <f>MIN(Referensi!$M$6,MAX(Z36-Referensi!$L$5,0))*$AE$5</f>
        <v>0</v>
      </c>
      <c r="AF36" s="68">
        <f>IF(Master!G36="",SUM(AA36:AE36)*120%,SUM(AA36:AE36))</f>
        <v>0</v>
      </c>
      <c r="AG36" s="68">
        <f>IF(F36&lt;&gt;"",AF36/F36*COUNTA(Jan!G36,Feb!G36,Mar!G36,Apr!G36,Mei!G36,Jun!G36,Jul!G36,Agu!G36,Sep!G36,Okt!G36,Nov!G36,Des!G36),0)</f>
        <v>0</v>
      </c>
      <c r="AH36" s="68">
        <f>IF(E36&lt;&gt;"",
IF(TEXT(E36,"mmm")=TEXT(DATE(PeriodeTahun,1,1),"mmm"),0, Jan!W36)+
IF(TEXT(E36,"mmm")=TEXT(DATE(PeriodeTahun,2,1),"mmm"),0, Feb!W36)+
IF(TEXT(E36,"mmm")=TEXT(DATE(PeriodeTahun,3,1),"mmm"),0, Mar!W36)+
IF(TEXT(E36,"mmm")=TEXT(DATE(PeriodeTahun,4,1),"mmm"),0, Apr!W36)+
IF(TEXT(E36,"mmm")=TEXT(DATE(PeriodeTahun,5,1),"mmm"),0, Mei!W36)+
IF(TEXT(E36,"mmm")=TEXT(DATE(PeriodeTahun,6,1),"mmm"),0, Jun!W36)+
IF(TEXT(E36,"mmm")=TEXT(DATE(PeriodeTahun,7,1),"mmm"),0, Jul!W36)+
IF(TEXT(E36,"mmm")=TEXT(DATE(PeriodeTahun,8,1),"mmm"),0, Agu!W36)+
IF(TEXT(E36,"mmm")=TEXT(DATE(PeriodeTahun,9,1),"mmm"),0, Sep!W36)+
IF(TEXT(E36,"mmm")=TEXT(DATE(PeriodeTahun,10,1),"mmm"),0, Okt!W36)+
IF(TEXT(E36,"mmm")=TEXT(DATE(PeriodeTahun,11,1),"mmm"),0, Nov!W36),
Jan!W36+Feb!W36+Mar!W36+Apr!W36+Mei!W36+Jun!W36+Jul!W36+Agu!W36+Sep!W36+Okt!W36+Nov!W36)</f>
        <v>0</v>
      </c>
      <c r="AI36" s="68"/>
      <c r="AJ36" s="68">
        <f t="shared" si="13"/>
        <v>0</v>
      </c>
    </row>
    <row r="37" spans="1:36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IF(Master!C37&lt;&gt;"",Master!C37,"")</f>
        <v/>
      </c>
      <c r="D37" s="80" t="str">
        <f>IF(Master!E37&lt;&gt;"",IF(YEAR(Master!E37)&lt;$B$2,DATE($B$2,1,1),Master!E37),"")</f>
        <v/>
      </c>
      <c r="E37" s="80" t="str">
        <f>IF(Master!F37&lt;&gt;"",Master!F37,"")</f>
        <v/>
      </c>
      <c r="F37" s="87" t="str">
        <f t="shared" si="8"/>
        <v/>
      </c>
      <c r="G37" s="71" t="str">
        <f>IF(Master!G37&lt;&gt;"",Master!G37,"")</f>
        <v/>
      </c>
      <c r="H37" s="67">
        <f>IFERROR(IF(E37&lt;&gt;"",Jan!G37+Feb!G37+Mar!G37+Apr!G37+Mei!G37+Jun!G37+Jul!G37+Agu!G37+Sep!G37+Okt!G37+Nov!G37+Des!G37,(Jan!G37+Feb!G37+Mar!G37+Apr!G37+Mei!G37+Jun!G37+Jul!G37+Agu!G37+Sep!G37+Okt!G37+Nov!G37+Des!G37)
/
COUNTA(Jan!G37,Feb!G37,Mar!G37,Apr!G37,Mei!G37,Jun!G37,Jul!G37,Agu!G37,Sep!G37,Okt!G37,Nov!G37,Des!G37)
*F37),0)</f>
        <v>0</v>
      </c>
      <c r="I37" s="1">
        <f>Jan!H37+Feb!H37+Mar!H37+Apr!H37+Mei!H37+Jun!H37+Jul!H37+Agu!H37+Sep!H37+Okt!H37+Nov!H37+Des!H37</f>
        <v>0</v>
      </c>
      <c r="J37" s="1">
        <f>Jan!I37+Feb!I37+Mar!I37+Apr!I37+Mei!I37+Jun!I37+Jul!I37+Agu!I37+Sep!I37+Okt!I37+Nov!I37+Des!I37</f>
        <v>0</v>
      </c>
      <c r="K37" s="1">
        <f>Jan!J37+Feb!J37+Mar!J37+Apr!J37+Mei!J37+Jun!J37+Jul!J37+Agu!J37+Sep!J37+Okt!J37+Nov!J37+Des!J37</f>
        <v>0</v>
      </c>
      <c r="L37" s="1">
        <f>Jan!K37+Feb!K37+Mar!K37+Apr!K37+Mei!K37+Jun!K37+Jul!K37+Agu!K37+Sep!K37+Okt!K37+Nov!K37+Des!K37</f>
        <v>0</v>
      </c>
      <c r="M37" s="67">
        <f>IFERROR(IF(E37&lt;&gt;"",Jan!L37+Feb!L37+Mar!L37+Apr!L37+Mei!L37+Jun!L37+Jul!L37+Agu!L37+Sep!L37+Okt!L37+Nov!L37+Des!L37,(Jan!L37+Feb!L37+Mar!L37+Apr!L37+Mei!L37+Jun!L37+Jul!L37+Agu!L37+Sep!L37+Okt!L37+Nov!L37+Des!L37)
/
COUNTA(Jan!G37,Feb!G37,Mar!G37,Apr!G37,Mei!G37,Jun!G37,Jul!G37,Agu!G37,Sep!G37,Okt!G37,Nov!G37,Des!G37)*F37),0)</f>
        <v>0</v>
      </c>
      <c r="N37" s="67">
        <f>IFERROR(IF(E37&lt;&gt;"",Jan!M37+Feb!M37+Mar!M37+Apr!M37+Mei!M37+Jun!M37+Jul!M37+Agu!M37+Sep!M37+Okt!M37+Nov!M37+Des!M37,(Jan!M37+Feb!M37+Mar!M37+Apr!M37+Mei!M37+Jun!M37+Jul!M37+Agu!M37+Sep!M37+Okt!M37+Nov!M37+Des!M37)
/
COUNTA(Jan!G37,Feb!G37,Mar!G37,Apr!G37,Mei!G37,Jun!G37,Jul!G37,Agu!G37,Sep!G37,Okt!G37,Nov!G37,Des!G37)*F37),0)</f>
        <v>0</v>
      </c>
      <c r="O37" s="67">
        <f>IFERROR(IF(E37&lt;&gt;"",Jan!N37+Feb!N37+Mar!N37+Apr!N37+Mei!N37+Jun!N37+Jul!N37+Agu!N37+Sep!N37+Okt!N37+Nov!N37+Des!N37,(Jan!N37+Feb!N37+Mar!N37+Apr!N37+Mei!N37+Jun!N37+Jul!N37+Agu!N37+Sep!N37+Okt!N37+Nov!N37+Des!N37)
/
COUNTA(Jan!G37,Feb!G37,Mar!G37,Apr!G37,Mei!G37,Jun!G37,Jul!G37,Agu!G37,Sep!G37,Okt!G37,Nov!G37,Des!G37)*F37),0)</f>
        <v>0</v>
      </c>
      <c r="P37" s="67">
        <f>IFERROR(IF(E37&lt;&gt;"",Jan!O37+Feb!O37+Mar!O37+Apr!O37+Mei!O37+Jun!O37+Jul!O37+Agu!O37+Sep!O37+Okt!O37+Nov!O37+Des!O37,(Jan!O37+Feb!O37+Mar!O37+Apr!O37+Mei!O37+Jun!O37+Jul!O37+Agu!O37+Sep!O37+Okt!O37+Nov!O37+Des!O37)
/
COUNTA(Jan!G37,Feb!G37,Mar!G37,Apr!G37,Mei!G37,Jun!G37,Jul!G37,Agu!G37,Sep!G37,Okt!G37,Nov!G37,Des!G37)*F37),0)</f>
        <v>0</v>
      </c>
      <c r="Q37" s="67">
        <f>IFERROR(IF(E37&lt;&gt;"",Jan!P37+Feb!P37+Mar!P37+Apr!P37+Mei!P37+Jun!P37+Jul!P37+Agu!P37+Sep!P37+Okt!P37+Nov!P37+Des!P37,(Jan!P37+Feb!P37+Mar!P37+Apr!P37+Mei!P37+Jun!P37+Jul!P37+Agu!P37+Sep!P37+Okt!P37+Nov!P37+Des!P37)
/
COUNTA(Jan!G37,Feb!G37,Mar!G37,Apr!G37,Mei!G37,Jun!G37,Jul!G37,Agu!G37,Sep!G37,Okt!G37,Nov!G37,Des!G37)*F37),0)</f>
        <v>0</v>
      </c>
      <c r="R37" s="1">
        <f t="shared" si="9"/>
        <v>0</v>
      </c>
      <c r="S37" s="67">
        <f t="shared" si="3"/>
        <v>0</v>
      </c>
      <c r="T37" s="67">
        <f>IFERROR(IF(E37&lt;&gt;"",Jan!R37+Feb!R37+Mar!R37+Apr!R37+Mei!R37+Jun!R37+Jul!R37+Agu!R37+Sep!R37+Okt!R37+Nov!R37+Des!R37,(Jan!R37+Feb!R37+Mar!R37+Apr!R37+Mei!R37+Jun!R37+Jul!R37+Agu!R37+Sep!R37+Okt!R37+Nov!R37+Des!R37)
/
COUNTA(Jan!G37,Feb!G37,Mar!G37,Apr!G37,Mei!G37,Jun!G37,Jul!G37,Agu!G37,Sep!G37,Okt!G37,Nov!G37,Des!G37)*F37),0)</f>
        <v>0</v>
      </c>
      <c r="U37" s="67">
        <f>IFERROR(IF(E37&lt;&gt;"",Jan!S37+Feb!S37+Mar!S37+Apr!S37+Mei!S37+Jun!S37+Jul!S37+Agu!S37+Sep!S37+Okt!S37+Nov!S37+Des!S37,(Jan!S37+Feb!S37+Mar!S37+Apr!S37+Mei!S37+Jun!S37+Jul!S37+Agu!S37+Sep!S37+Okt!S37+Nov!S37+Des!S37)
/
COUNTA(Jan!G37,Feb!G37,Mar!G37,Apr!G37,Mei!G37,Jun!G37,Jul!G37,Agu!G37,Sep!G37,Okt!G37,Nov!G37,Des!G37)*F37),0)</f>
        <v>0</v>
      </c>
      <c r="V37" s="1">
        <f t="shared" si="10"/>
        <v>0</v>
      </c>
      <c r="W37" s="1"/>
      <c r="X37" s="67">
        <f t="shared" si="11"/>
        <v>0</v>
      </c>
      <c r="Y37" s="37">
        <f t="shared" si="1"/>
        <v>0</v>
      </c>
      <c r="Z37" s="68">
        <f t="shared" si="12"/>
        <v>0</v>
      </c>
      <c r="AA37" s="36">
        <f>MIN(Z37,Referensi!$M$2)*$AA$5</f>
        <v>0</v>
      </c>
      <c r="AB37" s="36">
        <f>MIN(Referensi!$M$3,MAX(Z37-Referensi!$L$2,0))*$AB$5</f>
        <v>0</v>
      </c>
      <c r="AC37" s="36">
        <f>MIN(Referensi!$M$4,MAX(Z37-Referensi!$L$3,0))*$AC$5</f>
        <v>0</v>
      </c>
      <c r="AD37" s="36">
        <f>MIN(Referensi!$M$5,MAX(Z37-Referensi!$L$4,0))*$AD$5</f>
        <v>0</v>
      </c>
      <c r="AE37" s="36">
        <f>MIN(Referensi!$M$6,MAX(Z37-Referensi!$L$5,0))*$AE$5</f>
        <v>0</v>
      </c>
      <c r="AF37" s="68">
        <f>IF(Master!G37="",SUM(AA37:AE37)*120%,SUM(AA37:AE37))</f>
        <v>0</v>
      </c>
      <c r="AG37" s="68">
        <f>IF(F37&lt;&gt;"",AF37/F37*COUNTA(Jan!G37,Feb!G37,Mar!G37,Apr!G37,Mei!G37,Jun!G37,Jul!G37,Agu!G37,Sep!G37,Okt!G37,Nov!G37,Des!G37),0)</f>
        <v>0</v>
      </c>
      <c r="AH37" s="68">
        <f>IF(E37&lt;&gt;"",
IF(TEXT(E37,"mmm")=TEXT(DATE(PeriodeTahun,1,1),"mmm"),0, Jan!W37)+
IF(TEXT(E37,"mmm")=TEXT(DATE(PeriodeTahun,2,1),"mmm"),0, Feb!W37)+
IF(TEXT(E37,"mmm")=TEXT(DATE(PeriodeTahun,3,1),"mmm"),0, Mar!W37)+
IF(TEXT(E37,"mmm")=TEXT(DATE(PeriodeTahun,4,1),"mmm"),0, Apr!W37)+
IF(TEXT(E37,"mmm")=TEXT(DATE(PeriodeTahun,5,1),"mmm"),0, Mei!W37)+
IF(TEXT(E37,"mmm")=TEXT(DATE(PeriodeTahun,6,1),"mmm"),0, Jun!W37)+
IF(TEXT(E37,"mmm")=TEXT(DATE(PeriodeTahun,7,1),"mmm"),0, Jul!W37)+
IF(TEXT(E37,"mmm")=TEXT(DATE(PeriodeTahun,8,1),"mmm"),0, Agu!W37)+
IF(TEXT(E37,"mmm")=TEXT(DATE(PeriodeTahun,9,1),"mmm"),0, Sep!W37)+
IF(TEXT(E37,"mmm")=TEXT(DATE(PeriodeTahun,10,1),"mmm"),0, Okt!W37)+
IF(TEXT(E37,"mmm")=TEXT(DATE(PeriodeTahun,11,1),"mmm"),0, Nov!W37),
Jan!W37+Feb!W37+Mar!W37+Apr!W37+Mei!W37+Jun!W37+Jul!W37+Agu!W37+Sep!W37+Okt!W37+Nov!W37)</f>
        <v>0</v>
      </c>
      <c r="AI37" s="68"/>
      <c r="AJ37" s="68">
        <f t="shared" si="13"/>
        <v>0</v>
      </c>
    </row>
    <row r="38" spans="1:36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IF(Master!C38&lt;&gt;"",Master!C38,"")</f>
        <v/>
      </c>
      <c r="D38" s="80" t="str">
        <f>IF(Master!E38&lt;&gt;"",IF(YEAR(Master!E38)&lt;$B$2,DATE($B$2,1,1),Master!E38),"")</f>
        <v/>
      </c>
      <c r="E38" s="80" t="str">
        <f>IF(Master!F38&lt;&gt;"",Master!F38,"")</f>
        <v/>
      </c>
      <c r="F38" s="87" t="str">
        <f t="shared" si="8"/>
        <v/>
      </c>
      <c r="G38" s="71" t="str">
        <f>IF(Master!G38&lt;&gt;"",Master!G38,"")</f>
        <v/>
      </c>
      <c r="H38" s="67">
        <f>IFERROR(IF(E38&lt;&gt;"",Jan!G38+Feb!G38+Mar!G38+Apr!G38+Mei!G38+Jun!G38+Jul!G38+Agu!G38+Sep!G38+Okt!G38+Nov!G38+Des!G38,(Jan!G38+Feb!G38+Mar!G38+Apr!G38+Mei!G38+Jun!G38+Jul!G38+Agu!G38+Sep!G38+Okt!G38+Nov!G38+Des!G38)
/
COUNTA(Jan!G38,Feb!G38,Mar!G38,Apr!G38,Mei!G38,Jun!G38,Jul!G38,Agu!G38,Sep!G38,Okt!G38,Nov!G38,Des!G38)
*F38),0)</f>
        <v>0</v>
      </c>
      <c r="I38" s="1">
        <f>Jan!H38+Feb!H38+Mar!H38+Apr!H38+Mei!H38+Jun!H38+Jul!H38+Agu!H38+Sep!H38+Okt!H38+Nov!H38+Des!H38</f>
        <v>0</v>
      </c>
      <c r="J38" s="1">
        <f>Jan!I38+Feb!I38+Mar!I38+Apr!I38+Mei!I38+Jun!I38+Jul!I38+Agu!I38+Sep!I38+Okt!I38+Nov!I38+Des!I38</f>
        <v>0</v>
      </c>
      <c r="K38" s="1">
        <f>Jan!J38+Feb!J38+Mar!J38+Apr!J38+Mei!J38+Jun!J38+Jul!J38+Agu!J38+Sep!J38+Okt!J38+Nov!J38+Des!J38</f>
        <v>0</v>
      </c>
      <c r="L38" s="1">
        <f>Jan!K38+Feb!K38+Mar!K38+Apr!K38+Mei!K38+Jun!K38+Jul!K38+Agu!K38+Sep!K38+Okt!K38+Nov!K38+Des!K38</f>
        <v>0</v>
      </c>
      <c r="M38" s="67">
        <f>IFERROR(IF(E38&lt;&gt;"",Jan!L38+Feb!L38+Mar!L38+Apr!L38+Mei!L38+Jun!L38+Jul!L38+Agu!L38+Sep!L38+Okt!L38+Nov!L38+Des!L38,(Jan!L38+Feb!L38+Mar!L38+Apr!L38+Mei!L38+Jun!L38+Jul!L38+Agu!L38+Sep!L38+Okt!L38+Nov!L38+Des!L38)
/
COUNTA(Jan!G38,Feb!G38,Mar!G38,Apr!G38,Mei!G38,Jun!G38,Jul!G38,Agu!G38,Sep!G38,Okt!G38,Nov!G38,Des!G38)*F38),0)</f>
        <v>0</v>
      </c>
      <c r="N38" s="67">
        <f>IFERROR(IF(E38&lt;&gt;"",Jan!M38+Feb!M38+Mar!M38+Apr!M38+Mei!M38+Jun!M38+Jul!M38+Agu!M38+Sep!M38+Okt!M38+Nov!M38+Des!M38,(Jan!M38+Feb!M38+Mar!M38+Apr!M38+Mei!M38+Jun!M38+Jul!M38+Agu!M38+Sep!M38+Okt!M38+Nov!M38+Des!M38)
/
COUNTA(Jan!G38,Feb!G38,Mar!G38,Apr!G38,Mei!G38,Jun!G38,Jul!G38,Agu!G38,Sep!G38,Okt!G38,Nov!G38,Des!G38)*F38),0)</f>
        <v>0</v>
      </c>
      <c r="O38" s="67">
        <f>IFERROR(IF(E38&lt;&gt;"",Jan!N38+Feb!N38+Mar!N38+Apr!N38+Mei!N38+Jun!N38+Jul!N38+Agu!N38+Sep!N38+Okt!N38+Nov!N38+Des!N38,(Jan!N38+Feb!N38+Mar!N38+Apr!N38+Mei!N38+Jun!N38+Jul!N38+Agu!N38+Sep!N38+Okt!N38+Nov!N38+Des!N38)
/
COUNTA(Jan!G38,Feb!G38,Mar!G38,Apr!G38,Mei!G38,Jun!G38,Jul!G38,Agu!G38,Sep!G38,Okt!G38,Nov!G38,Des!G38)*F38),0)</f>
        <v>0</v>
      </c>
      <c r="P38" s="67">
        <f>IFERROR(IF(E38&lt;&gt;"",Jan!O38+Feb!O38+Mar!O38+Apr!O38+Mei!O38+Jun!O38+Jul!O38+Agu!O38+Sep!O38+Okt!O38+Nov!O38+Des!O38,(Jan!O38+Feb!O38+Mar!O38+Apr!O38+Mei!O38+Jun!O38+Jul!O38+Agu!O38+Sep!O38+Okt!O38+Nov!O38+Des!O38)
/
COUNTA(Jan!G38,Feb!G38,Mar!G38,Apr!G38,Mei!G38,Jun!G38,Jul!G38,Agu!G38,Sep!G38,Okt!G38,Nov!G38,Des!G38)*F38),0)</f>
        <v>0</v>
      </c>
      <c r="Q38" s="67">
        <f>IFERROR(IF(E38&lt;&gt;"",Jan!P38+Feb!P38+Mar!P38+Apr!P38+Mei!P38+Jun!P38+Jul!P38+Agu!P38+Sep!P38+Okt!P38+Nov!P38+Des!P38,(Jan!P38+Feb!P38+Mar!P38+Apr!P38+Mei!P38+Jun!P38+Jul!P38+Agu!P38+Sep!P38+Okt!P38+Nov!P38+Des!P38)
/
COUNTA(Jan!G38,Feb!G38,Mar!G38,Apr!G38,Mei!G38,Jun!G38,Jul!G38,Agu!G38,Sep!G38,Okt!G38,Nov!G38,Des!G38)*F38),0)</f>
        <v>0</v>
      </c>
      <c r="R38" s="1">
        <f t="shared" si="9"/>
        <v>0</v>
      </c>
      <c r="S38" s="67">
        <f t="shared" si="3"/>
        <v>0</v>
      </c>
      <c r="T38" s="67">
        <f>IFERROR(IF(E38&lt;&gt;"",Jan!R38+Feb!R38+Mar!R38+Apr!R38+Mei!R38+Jun!R38+Jul!R38+Agu!R38+Sep!R38+Okt!R38+Nov!R38+Des!R38,(Jan!R38+Feb!R38+Mar!R38+Apr!R38+Mei!R38+Jun!R38+Jul!R38+Agu!R38+Sep!R38+Okt!R38+Nov!R38+Des!R38)
/
COUNTA(Jan!G38,Feb!G38,Mar!G38,Apr!G38,Mei!G38,Jun!G38,Jul!G38,Agu!G38,Sep!G38,Okt!G38,Nov!G38,Des!G38)*F38),0)</f>
        <v>0</v>
      </c>
      <c r="U38" s="67">
        <f>IFERROR(IF(E38&lt;&gt;"",Jan!S38+Feb!S38+Mar!S38+Apr!S38+Mei!S38+Jun!S38+Jul!S38+Agu!S38+Sep!S38+Okt!S38+Nov!S38+Des!S38,(Jan!S38+Feb!S38+Mar!S38+Apr!S38+Mei!S38+Jun!S38+Jul!S38+Agu!S38+Sep!S38+Okt!S38+Nov!S38+Des!S38)
/
COUNTA(Jan!G38,Feb!G38,Mar!G38,Apr!G38,Mei!G38,Jun!G38,Jul!G38,Agu!G38,Sep!G38,Okt!G38,Nov!G38,Des!G38)*F38),0)</f>
        <v>0</v>
      </c>
      <c r="V38" s="1">
        <f t="shared" si="10"/>
        <v>0</v>
      </c>
      <c r="W38" s="1"/>
      <c r="X38" s="67">
        <f t="shared" si="11"/>
        <v>0</v>
      </c>
      <c r="Y38" s="37">
        <f t="shared" ref="Y38:Y69" si="14">IFERROR(VLOOKUP(C38,tabPTKP,2,FALSE),0)</f>
        <v>0</v>
      </c>
      <c r="Z38" s="68">
        <f t="shared" si="12"/>
        <v>0</v>
      </c>
      <c r="AA38" s="36">
        <f>MIN(Z38,Referensi!$M$2)*$AA$5</f>
        <v>0</v>
      </c>
      <c r="AB38" s="36">
        <f>MIN(Referensi!$M$3,MAX(Z38-Referensi!$L$2,0))*$AB$5</f>
        <v>0</v>
      </c>
      <c r="AC38" s="36">
        <f>MIN(Referensi!$M$4,MAX(Z38-Referensi!$L$3,0))*$AC$5</f>
        <v>0</v>
      </c>
      <c r="AD38" s="36">
        <f>MIN(Referensi!$M$5,MAX(Z38-Referensi!$L$4,0))*$AD$5</f>
        <v>0</v>
      </c>
      <c r="AE38" s="36">
        <f>MIN(Referensi!$M$6,MAX(Z38-Referensi!$L$5,0))*$AE$5</f>
        <v>0</v>
      </c>
      <c r="AF38" s="68">
        <f>IF(Master!G38="",SUM(AA38:AE38)*120%,SUM(AA38:AE38))</f>
        <v>0</v>
      </c>
      <c r="AG38" s="68">
        <f>IF(F38&lt;&gt;"",AF38/F38*COUNTA(Jan!G38,Feb!G38,Mar!G38,Apr!G38,Mei!G38,Jun!G38,Jul!G38,Agu!G38,Sep!G38,Okt!G38,Nov!G38,Des!G38),0)</f>
        <v>0</v>
      </c>
      <c r="AH38" s="68">
        <f>IF(E38&lt;&gt;"",
IF(TEXT(E38,"mmm")=TEXT(DATE(PeriodeTahun,1,1),"mmm"),0, Jan!W38)+
IF(TEXT(E38,"mmm")=TEXT(DATE(PeriodeTahun,2,1),"mmm"),0, Feb!W38)+
IF(TEXT(E38,"mmm")=TEXT(DATE(PeriodeTahun,3,1),"mmm"),0, Mar!W38)+
IF(TEXT(E38,"mmm")=TEXT(DATE(PeriodeTahun,4,1),"mmm"),0, Apr!W38)+
IF(TEXT(E38,"mmm")=TEXT(DATE(PeriodeTahun,5,1),"mmm"),0, Mei!W38)+
IF(TEXT(E38,"mmm")=TEXT(DATE(PeriodeTahun,6,1),"mmm"),0, Jun!W38)+
IF(TEXT(E38,"mmm")=TEXT(DATE(PeriodeTahun,7,1),"mmm"),0, Jul!W38)+
IF(TEXT(E38,"mmm")=TEXT(DATE(PeriodeTahun,8,1),"mmm"),0, Agu!W38)+
IF(TEXT(E38,"mmm")=TEXT(DATE(PeriodeTahun,9,1),"mmm"),0, Sep!W38)+
IF(TEXT(E38,"mmm")=TEXT(DATE(PeriodeTahun,10,1),"mmm"),0, Okt!W38)+
IF(TEXT(E38,"mmm")=TEXT(DATE(PeriodeTahun,11,1),"mmm"),0, Nov!W38),
Jan!W38+Feb!W38+Mar!W38+Apr!W38+Mei!W38+Jun!W38+Jul!W38+Agu!W38+Sep!W38+Okt!W38+Nov!W38)</f>
        <v>0</v>
      </c>
      <c r="AI38" s="68"/>
      <c r="AJ38" s="68">
        <f t="shared" si="13"/>
        <v>0</v>
      </c>
    </row>
    <row r="39" spans="1:36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IF(Master!C39&lt;&gt;"",Master!C39,"")</f>
        <v/>
      </c>
      <c r="D39" s="80" t="str">
        <f>IF(Master!E39&lt;&gt;"",IF(YEAR(Master!E39)&lt;$B$2,DATE($B$2,1,1),Master!E39),"")</f>
        <v/>
      </c>
      <c r="E39" s="80" t="str">
        <f>IF(Master!F39&lt;&gt;"",Master!F39,"")</f>
        <v/>
      </c>
      <c r="F39" s="87" t="str">
        <f t="shared" si="8"/>
        <v/>
      </c>
      <c r="G39" s="71" t="str">
        <f>IF(Master!G39&lt;&gt;"",Master!G39,"")</f>
        <v/>
      </c>
      <c r="H39" s="67">
        <f>IFERROR(IF(E39&lt;&gt;"",Jan!G39+Feb!G39+Mar!G39+Apr!G39+Mei!G39+Jun!G39+Jul!G39+Agu!G39+Sep!G39+Okt!G39+Nov!G39+Des!G39,(Jan!G39+Feb!G39+Mar!G39+Apr!G39+Mei!G39+Jun!G39+Jul!G39+Agu!G39+Sep!G39+Okt!G39+Nov!G39+Des!G39)
/
COUNTA(Jan!G39,Feb!G39,Mar!G39,Apr!G39,Mei!G39,Jun!G39,Jul!G39,Agu!G39,Sep!G39,Okt!G39,Nov!G39,Des!G39)
*F39),0)</f>
        <v>0</v>
      </c>
      <c r="I39" s="1">
        <f>Jan!H39+Feb!H39+Mar!H39+Apr!H39+Mei!H39+Jun!H39+Jul!H39+Agu!H39+Sep!H39+Okt!H39+Nov!H39+Des!H39</f>
        <v>0</v>
      </c>
      <c r="J39" s="1">
        <f>Jan!I39+Feb!I39+Mar!I39+Apr!I39+Mei!I39+Jun!I39+Jul!I39+Agu!I39+Sep!I39+Okt!I39+Nov!I39+Des!I39</f>
        <v>0</v>
      </c>
      <c r="K39" s="1">
        <f>Jan!J39+Feb!J39+Mar!J39+Apr!J39+Mei!J39+Jun!J39+Jul!J39+Agu!J39+Sep!J39+Okt!J39+Nov!J39+Des!J39</f>
        <v>0</v>
      </c>
      <c r="L39" s="1">
        <f>Jan!K39+Feb!K39+Mar!K39+Apr!K39+Mei!K39+Jun!K39+Jul!K39+Agu!K39+Sep!K39+Okt!K39+Nov!K39+Des!K39</f>
        <v>0</v>
      </c>
      <c r="M39" s="67">
        <f>IFERROR(IF(E39&lt;&gt;"",Jan!L39+Feb!L39+Mar!L39+Apr!L39+Mei!L39+Jun!L39+Jul!L39+Agu!L39+Sep!L39+Okt!L39+Nov!L39+Des!L39,(Jan!L39+Feb!L39+Mar!L39+Apr!L39+Mei!L39+Jun!L39+Jul!L39+Agu!L39+Sep!L39+Okt!L39+Nov!L39+Des!L39)
/
COUNTA(Jan!G39,Feb!G39,Mar!G39,Apr!G39,Mei!G39,Jun!G39,Jul!G39,Agu!G39,Sep!G39,Okt!G39,Nov!G39,Des!G39)*F39),0)</f>
        <v>0</v>
      </c>
      <c r="N39" s="67">
        <f>IFERROR(IF(E39&lt;&gt;"",Jan!M39+Feb!M39+Mar!M39+Apr!M39+Mei!M39+Jun!M39+Jul!M39+Agu!M39+Sep!M39+Okt!M39+Nov!M39+Des!M39,(Jan!M39+Feb!M39+Mar!M39+Apr!M39+Mei!M39+Jun!M39+Jul!M39+Agu!M39+Sep!M39+Okt!M39+Nov!M39+Des!M39)
/
COUNTA(Jan!G39,Feb!G39,Mar!G39,Apr!G39,Mei!G39,Jun!G39,Jul!G39,Agu!G39,Sep!G39,Okt!G39,Nov!G39,Des!G39)*F39),0)</f>
        <v>0</v>
      </c>
      <c r="O39" s="67">
        <f>IFERROR(IF(E39&lt;&gt;"",Jan!N39+Feb!N39+Mar!N39+Apr!N39+Mei!N39+Jun!N39+Jul!N39+Agu!N39+Sep!N39+Okt!N39+Nov!N39+Des!N39,(Jan!N39+Feb!N39+Mar!N39+Apr!N39+Mei!N39+Jun!N39+Jul!N39+Agu!N39+Sep!N39+Okt!N39+Nov!N39+Des!N39)
/
COUNTA(Jan!G39,Feb!G39,Mar!G39,Apr!G39,Mei!G39,Jun!G39,Jul!G39,Agu!G39,Sep!G39,Okt!G39,Nov!G39,Des!G39)*F39),0)</f>
        <v>0</v>
      </c>
      <c r="P39" s="67">
        <f>IFERROR(IF(E39&lt;&gt;"",Jan!O39+Feb!O39+Mar!O39+Apr!O39+Mei!O39+Jun!O39+Jul!O39+Agu!O39+Sep!O39+Okt!O39+Nov!O39+Des!O39,(Jan!O39+Feb!O39+Mar!O39+Apr!O39+Mei!O39+Jun!O39+Jul!O39+Agu!O39+Sep!O39+Okt!O39+Nov!O39+Des!O39)
/
COUNTA(Jan!G39,Feb!G39,Mar!G39,Apr!G39,Mei!G39,Jun!G39,Jul!G39,Agu!G39,Sep!G39,Okt!G39,Nov!G39,Des!G39)*F39),0)</f>
        <v>0</v>
      </c>
      <c r="Q39" s="67">
        <f>IFERROR(IF(E39&lt;&gt;"",Jan!P39+Feb!P39+Mar!P39+Apr!P39+Mei!P39+Jun!P39+Jul!P39+Agu!P39+Sep!P39+Okt!P39+Nov!P39+Des!P39,(Jan!P39+Feb!P39+Mar!P39+Apr!P39+Mei!P39+Jun!P39+Jul!P39+Agu!P39+Sep!P39+Okt!P39+Nov!P39+Des!P39)
/
COUNTA(Jan!G39,Feb!G39,Mar!G39,Apr!G39,Mei!G39,Jun!G39,Jul!G39,Agu!G39,Sep!G39,Okt!G39,Nov!G39,Des!G39)*F39),0)</f>
        <v>0</v>
      </c>
      <c r="R39" s="1">
        <f t="shared" si="9"/>
        <v>0</v>
      </c>
      <c r="S39" s="67">
        <f t="shared" si="3"/>
        <v>0</v>
      </c>
      <c r="T39" s="67">
        <f>IFERROR(IF(E39&lt;&gt;"",Jan!R39+Feb!R39+Mar!R39+Apr!R39+Mei!R39+Jun!R39+Jul!R39+Agu!R39+Sep!R39+Okt!R39+Nov!R39+Des!R39,(Jan!R39+Feb!R39+Mar!R39+Apr!R39+Mei!R39+Jun!R39+Jul!R39+Agu!R39+Sep!R39+Okt!R39+Nov!R39+Des!R39)
/
COUNTA(Jan!G39,Feb!G39,Mar!G39,Apr!G39,Mei!G39,Jun!G39,Jul!G39,Agu!G39,Sep!G39,Okt!G39,Nov!G39,Des!G39)*F39),0)</f>
        <v>0</v>
      </c>
      <c r="U39" s="67">
        <f>IFERROR(IF(E39&lt;&gt;"",Jan!S39+Feb!S39+Mar!S39+Apr!S39+Mei!S39+Jun!S39+Jul!S39+Agu!S39+Sep!S39+Okt!S39+Nov!S39+Des!S39,(Jan!S39+Feb!S39+Mar!S39+Apr!S39+Mei!S39+Jun!S39+Jul!S39+Agu!S39+Sep!S39+Okt!S39+Nov!S39+Des!S39)
/
COUNTA(Jan!G39,Feb!G39,Mar!G39,Apr!G39,Mei!G39,Jun!G39,Jul!G39,Agu!G39,Sep!G39,Okt!G39,Nov!G39,Des!G39)*F39),0)</f>
        <v>0</v>
      </c>
      <c r="V39" s="1">
        <f t="shared" si="10"/>
        <v>0</v>
      </c>
      <c r="W39" s="1"/>
      <c r="X39" s="67">
        <f t="shared" si="11"/>
        <v>0</v>
      </c>
      <c r="Y39" s="37">
        <f t="shared" si="14"/>
        <v>0</v>
      </c>
      <c r="Z39" s="68">
        <f t="shared" si="12"/>
        <v>0</v>
      </c>
      <c r="AA39" s="36">
        <f>MIN(Z39,Referensi!$M$2)*$AA$5</f>
        <v>0</v>
      </c>
      <c r="AB39" s="36">
        <f>MIN(Referensi!$M$3,MAX(Z39-Referensi!$L$2,0))*$AB$5</f>
        <v>0</v>
      </c>
      <c r="AC39" s="36">
        <f>MIN(Referensi!$M$4,MAX(Z39-Referensi!$L$3,0))*$AC$5</f>
        <v>0</v>
      </c>
      <c r="AD39" s="36">
        <f>MIN(Referensi!$M$5,MAX(Z39-Referensi!$L$4,0))*$AD$5</f>
        <v>0</v>
      </c>
      <c r="AE39" s="36">
        <f>MIN(Referensi!$M$6,MAX(Z39-Referensi!$L$5,0))*$AE$5</f>
        <v>0</v>
      </c>
      <c r="AF39" s="68">
        <f>IF(Master!G39="",SUM(AA39:AE39)*120%,SUM(AA39:AE39))</f>
        <v>0</v>
      </c>
      <c r="AG39" s="68">
        <f>IF(F39&lt;&gt;"",AF39/F39*COUNTA(Jan!G39,Feb!G39,Mar!G39,Apr!G39,Mei!G39,Jun!G39,Jul!G39,Agu!G39,Sep!G39,Okt!G39,Nov!G39,Des!G39),0)</f>
        <v>0</v>
      </c>
      <c r="AH39" s="68">
        <f>IF(E39&lt;&gt;"",
IF(TEXT(E39,"mmm")=TEXT(DATE(PeriodeTahun,1,1),"mmm"),0, Jan!W39)+
IF(TEXT(E39,"mmm")=TEXT(DATE(PeriodeTahun,2,1),"mmm"),0, Feb!W39)+
IF(TEXT(E39,"mmm")=TEXT(DATE(PeriodeTahun,3,1),"mmm"),0, Mar!W39)+
IF(TEXT(E39,"mmm")=TEXT(DATE(PeriodeTahun,4,1),"mmm"),0, Apr!W39)+
IF(TEXT(E39,"mmm")=TEXT(DATE(PeriodeTahun,5,1),"mmm"),0, Mei!W39)+
IF(TEXT(E39,"mmm")=TEXT(DATE(PeriodeTahun,6,1),"mmm"),0, Jun!W39)+
IF(TEXT(E39,"mmm")=TEXT(DATE(PeriodeTahun,7,1),"mmm"),0, Jul!W39)+
IF(TEXT(E39,"mmm")=TEXT(DATE(PeriodeTahun,8,1),"mmm"),0, Agu!W39)+
IF(TEXT(E39,"mmm")=TEXT(DATE(PeriodeTahun,9,1),"mmm"),0, Sep!W39)+
IF(TEXT(E39,"mmm")=TEXT(DATE(PeriodeTahun,10,1),"mmm"),0, Okt!W39)+
IF(TEXT(E39,"mmm")=TEXT(DATE(PeriodeTahun,11,1),"mmm"),0, Nov!W39),
Jan!W39+Feb!W39+Mar!W39+Apr!W39+Mei!W39+Jun!W39+Jul!W39+Agu!W39+Sep!W39+Okt!W39+Nov!W39)</f>
        <v>0</v>
      </c>
      <c r="AI39" s="68"/>
      <c r="AJ39" s="68">
        <f t="shared" si="13"/>
        <v>0</v>
      </c>
    </row>
    <row r="40" spans="1:36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IF(Master!C40&lt;&gt;"",Master!C40,"")</f>
        <v/>
      </c>
      <c r="D40" s="80" t="str">
        <f>IF(Master!E40&lt;&gt;"",IF(YEAR(Master!E40)&lt;$B$2,DATE($B$2,1,1),Master!E40),"")</f>
        <v/>
      </c>
      <c r="E40" s="80" t="str">
        <f>IF(Master!F40&lt;&gt;"",Master!F40,"")</f>
        <v/>
      </c>
      <c r="F40" s="87" t="str">
        <f t="shared" si="8"/>
        <v/>
      </c>
      <c r="G40" s="71" t="str">
        <f>IF(Master!G40&lt;&gt;"",Master!G40,"")</f>
        <v/>
      </c>
      <c r="H40" s="67">
        <f>IFERROR(IF(E40&lt;&gt;"",Jan!G40+Feb!G40+Mar!G40+Apr!G40+Mei!G40+Jun!G40+Jul!G40+Agu!G40+Sep!G40+Okt!G40+Nov!G40+Des!G40,(Jan!G40+Feb!G40+Mar!G40+Apr!G40+Mei!G40+Jun!G40+Jul!G40+Agu!G40+Sep!G40+Okt!G40+Nov!G40+Des!G40)
/
COUNTA(Jan!G40,Feb!G40,Mar!G40,Apr!G40,Mei!G40,Jun!G40,Jul!G40,Agu!G40,Sep!G40,Okt!G40,Nov!G40,Des!G40)
*F40),0)</f>
        <v>0</v>
      </c>
      <c r="I40" s="1">
        <f>Jan!H40+Feb!H40+Mar!H40+Apr!H40+Mei!H40+Jun!H40+Jul!H40+Agu!H40+Sep!H40+Okt!H40+Nov!H40+Des!H40</f>
        <v>0</v>
      </c>
      <c r="J40" s="1">
        <f>Jan!I40+Feb!I40+Mar!I40+Apr!I40+Mei!I40+Jun!I40+Jul!I40+Agu!I40+Sep!I40+Okt!I40+Nov!I40+Des!I40</f>
        <v>0</v>
      </c>
      <c r="K40" s="1">
        <f>Jan!J40+Feb!J40+Mar!J40+Apr!J40+Mei!J40+Jun!J40+Jul!J40+Agu!J40+Sep!J40+Okt!J40+Nov!J40+Des!J40</f>
        <v>0</v>
      </c>
      <c r="L40" s="1">
        <f>Jan!K40+Feb!K40+Mar!K40+Apr!K40+Mei!K40+Jun!K40+Jul!K40+Agu!K40+Sep!K40+Okt!K40+Nov!K40+Des!K40</f>
        <v>0</v>
      </c>
      <c r="M40" s="67">
        <f>IFERROR(IF(E40&lt;&gt;"",Jan!L40+Feb!L40+Mar!L40+Apr!L40+Mei!L40+Jun!L40+Jul!L40+Agu!L40+Sep!L40+Okt!L40+Nov!L40+Des!L40,(Jan!L40+Feb!L40+Mar!L40+Apr!L40+Mei!L40+Jun!L40+Jul!L40+Agu!L40+Sep!L40+Okt!L40+Nov!L40+Des!L40)
/
COUNTA(Jan!G40,Feb!G40,Mar!G40,Apr!G40,Mei!G40,Jun!G40,Jul!G40,Agu!G40,Sep!G40,Okt!G40,Nov!G40,Des!G40)*F40),0)</f>
        <v>0</v>
      </c>
      <c r="N40" s="67">
        <f>IFERROR(IF(E40&lt;&gt;"",Jan!M40+Feb!M40+Mar!M40+Apr!M40+Mei!M40+Jun!M40+Jul!M40+Agu!M40+Sep!M40+Okt!M40+Nov!M40+Des!M40,(Jan!M40+Feb!M40+Mar!M40+Apr!M40+Mei!M40+Jun!M40+Jul!M40+Agu!M40+Sep!M40+Okt!M40+Nov!M40+Des!M40)
/
COUNTA(Jan!G40,Feb!G40,Mar!G40,Apr!G40,Mei!G40,Jun!G40,Jul!G40,Agu!G40,Sep!G40,Okt!G40,Nov!G40,Des!G40)*F40),0)</f>
        <v>0</v>
      </c>
      <c r="O40" s="67">
        <f>IFERROR(IF(E40&lt;&gt;"",Jan!N40+Feb!N40+Mar!N40+Apr!N40+Mei!N40+Jun!N40+Jul!N40+Agu!N40+Sep!N40+Okt!N40+Nov!N40+Des!N40,(Jan!N40+Feb!N40+Mar!N40+Apr!N40+Mei!N40+Jun!N40+Jul!N40+Agu!N40+Sep!N40+Okt!N40+Nov!N40+Des!N40)
/
COUNTA(Jan!G40,Feb!G40,Mar!G40,Apr!G40,Mei!G40,Jun!G40,Jul!G40,Agu!G40,Sep!G40,Okt!G40,Nov!G40,Des!G40)*F40),0)</f>
        <v>0</v>
      </c>
      <c r="P40" s="67">
        <f>IFERROR(IF(E40&lt;&gt;"",Jan!O40+Feb!O40+Mar!O40+Apr!O40+Mei!O40+Jun!O40+Jul!O40+Agu!O40+Sep!O40+Okt!O40+Nov!O40+Des!O40,(Jan!O40+Feb!O40+Mar!O40+Apr!O40+Mei!O40+Jun!O40+Jul!O40+Agu!O40+Sep!O40+Okt!O40+Nov!O40+Des!O40)
/
COUNTA(Jan!G40,Feb!G40,Mar!G40,Apr!G40,Mei!G40,Jun!G40,Jul!G40,Agu!G40,Sep!G40,Okt!G40,Nov!G40,Des!G40)*F40),0)</f>
        <v>0</v>
      </c>
      <c r="Q40" s="67">
        <f>IFERROR(IF(E40&lt;&gt;"",Jan!P40+Feb!P40+Mar!P40+Apr!P40+Mei!P40+Jun!P40+Jul!P40+Agu!P40+Sep!P40+Okt!P40+Nov!P40+Des!P40,(Jan!P40+Feb!P40+Mar!P40+Apr!P40+Mei!P40+Jun!P40+Jul!P40+Agu!P40+Sep!P40+Okt!P40+Nov!P40+Des!P40)
/
COUNTA(Jan!G40,Feb!G40,Mar!G40,Apr!G40,Mei!G40,Jun!G40,Jul!G40,Agu!G40,Sep!G40,Okt!G40,Nov!G40,Des!G40)*F40),0)</f>
        <v>0</v>
      </c>
      <c r="R40" s="1">
        <f t="shared" si="9"/>
        <v>0</v>
      </c>
      <c r="S40" s="67">
        <f t="shared" si="3"/>
        <v>0</v>
      </c>
      <c r="T40" s="67">
        <f>IFERROR(IF(E40&lt;&gt;"",Jan!R40+Feb!R40+Mar!R40+Apr!R40+Mei!R40+Jun!R40+Jul!R40+Agu!R40+Sep!R40+Okt!R40+Nov!R40+Des!R40,(Jan!R40+Feb!R40+Mar!R40+Apr!R40+Mei!R40+Jun!R40+Jul!R40+Agu!R40+Sep!R40+Okt!R40+Nov!R40+Des!R40)
/
COUNTA(Jan!G40,Feb!G40,Mar!G40,Apr!G40,Mei!G40,Jun!G40,Jul!G40,Agu!G40,Sep!G40,Okt!G40,Nov!G40,Des!G40)*F40),0)</f>
        <v>0</v>
      </c>
      <c r="U40" s="67">
        <f>IFERROR(IF(E40&lt;&gt;"",Jan!S40+Feb!S40+Mar!S40+Apr!S40+Mei!S40+Jun!S40+Jul!S40+Agu!S40+Sep!S40+Okt!S40+Nov!S40+Des!S40,(Jan!S40+Feb!S40+Mar!S40+Apr!S40+Mei!S40+Jun!S40+Jul!S40+Agu!S40+Sep!S40+Okt!S40+Nov!S40+Des!S40)
/
COUNTA(Jan!G40,Feb!G40,Mar!G40,Apr!G40,Mei!G40,Jun!G40,Jul!G40,Agu!G40,Sep!G40,Okt!G40,Nov!G40,Des!G40)*F40),0)</f>
        <v>0</v>
      </c>
      <c r="V40" s="1">
        <f t="shared" si="10"/>
        <v>0</v>
      </c>
      <c r="W40" s="1"/>
      <c r="X40" s="67">
        <f t="shared" si="11"/>
        <v>0</v>
      </c>
      <c r="Y40" s="37">
        <f t="shared" si="14"/>
        <v>0</v>
      </c>
      <c r="Z40" s="68">
        <f t="shared" si="12"/>
        <v>0</v>
      </c>
      <c r="AA40" s="36">
        <f>MIN(Z40,Referensi!$M$2)*$AA$5</f>
        <v>0</v>
      </c>
      <c r="AB40" s="36">
        <f>MIN(Referensi!$M$3,MAX(Z40-Referensi!$L$2,0))*$AB$5</f>
        <v>0</v>
      </c>
      <c r="AC40" s="36">
        <f>MIN(Referensi!$M$4,MAX(Z40-Referensi!$L$3,0))*$AC$5</f>
        <v>0</v>
      </c>
      <c r="AD40" s="36">
        <f>MIN(Referensi!$M$5,MAX(Z40-Referensi!$L$4,0))*$AD$5</f>
        <v>0</v>
      </c>
      <c r="AE40" s="36">
        <f>MIN(Referensi!$M$6,MAX(Z40-Referensi!$L$5,0))*$AE$5</f>
        <v>0</v>
      </c>
      <c r="AF40" s="68">
        <f>IF(Master!G40="",SUM(AA40:AE40)*120%,SUM(AA40:AE40))</f>
        <v>0</v>
      </c>
      <c r="AG40" s="68">
        <f>IF(F40&lt;&gt;"",AF40/F40*COUNTA(Jan!G40,Feb!G40,Mar!G40,Apr!G40,Mei!G40,Jun!G40,Jul!G40,Agu!G40,Sep!G40,Okt!G40,Nov!G40,Des!G40),0)</f>
        <v>0</v>
      </c>
      <c r="AH40" s="68">
        <f>IF(E40&lt;&gt;"",
IF(TEXT(E40,"mmm")=TEXT(DATE(PeriodeTahun,1,1),"mmm"),0, Jan!W40)+
IF(TEXT(E40,"mmm")=TEXT(DATE(PeriodeTahun,2,1),"mmm"),0, Feb!W40)+
IF(TEXT(E40,"mmm")=TEXT(DATE(PeriodeTahun,3,1),"mmm"),0, Mar!W40)+
IF(TEXT(E40,"mmm")=TEXT(DATE(PeriodeTahun,4,1),"mmm"),0, Apr!W40)+
IF(TEXT(E40,"mmm")=TEXT(DATE(PeriodeTahun,5,1),"mmm"),0, Mei!W40)+
IF(TEXT(E40,"mmm")=TEXT(DATE(PeriodeTahun,6,1),"mmm"),0, Jun!W40)+
IF(TEXT(E40,"mmm")=TEXT(DATE(PeriodeTahun,7,1),"mmm"),0, Jul!W40)+
IF(TEXT(E40,"mmm")=TEXT(DATE(PeriodeTahun,8,1),"mmm"),0, Agu!W40)+
IF(TEXT(E40,"mmm")=TEXT(DATE(PeriodeTahun,9,1),"mmm"),0, Sep!W40)+
IF(TEXT(E40,"mmm")=TEXT(DATE(PeriodeTahun,10,1),"mmm"),0, Okt!W40)+
IF(TEXT(E40,"mmm")=TEXT(DATE(PeriodeTahun,11,1),"mmm"),0, Nov!W40),
Jan!W40+Feb!W40+Mar!W40+Apr!W40+Mei!W40+Jun!W40+Jul!W40+Agu!W40+Sep!W40+Okt!W40+Nov!W40)</f>
        <v>0</v>
      </c>
      <c r="AI40" s="68"/>
      <c r="AJ40" s="68">
        <f t="shared" si="13"/>
        <v>0</v>
      </c>
    </row>
    <row r="41" spans="1:36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IF(Master!C41&lt;&gt;"",Master!C41,"")</f>
        <v/>
      </c>
      <c r="D41" s="80" t="str">
        <f>IF(Master!E41&lt;&gt;"",IF(YEAR(Master!E41)&lt;$B$2,DATE($B$2,1,1),Master!E41),"")</f>
        <v/>
      </c>
      <c r="E41" s="80" t="str">
        <f>IF(Master!F41&lt;&gt;"",Master!F41,"")</f>
        <v/>
      </c>
      <c r="F41" s="87" t="str">
        <f t="shared" si="8"/>
        <v/>
      </c>
      <c r="G41" s="71" t="str">
        <f>IF(Master!G41&lt;&gt;"",Master!G41,"")</f>
        <v/>
      </c>
      <c r="H41" s="67">
        <f>IFERROR(IF(E41&lt;&gt;"",Jan!G41+Feb!G41+Mar!G41+Apr!G41+Mei!G41+Jun!G41+Jul!G41+Agu!G41+Sep!G41+Okt!G41+Nov!G41+Des!G41,(Jan!G41+Feb!G41+Mar!G41+Apr!G41+Mei!G41+Jun!G41+Jul!G41+Agu!G41+Sep!G41+Okt!G41+Nov!G41+Des!G41)
/
COUNTA(Jan!G41,Feb!G41,Mar!G41,Apr!G41,Mei!G41,Jun!G41,Jul!G41,Agu!G41,Sep!G41,Okt!G41,Nov!G41,Des!G41)
*F41),0)</f>
        <v>0</v>
      </c>
      <c r="I41" s="1">
        <f>Jan!H41+Feb!H41+Mar!H41+Apr!H41+Mei!H41+Jun!H41+Jul!H41+Agu!H41+Sep!H41+Okt!H41+Nov!H41+Des!H41</f>
        <v>0</v>
      </c>
      <c r="J41" s="1">
        <f>Jan!I41+Feb!I41+Mar!I41+Apr!I41+Mei!I41+Jun!I41+Jul!I41+Agu!I41+Sep!I41+Okt!I41+Nov!I41+Des!I41</f>
        <v>0</v>
      </c>
      <c r="K41" s="1">
        <f>Jan!J41+Feb!J41+Mar!J41+Apr!J41+Mei!J41+Jun!J41+Jul!J41+Agu!J41+Sep!J41+Okt!J41+Nov!J41+Des!J41</f>
        <v>0</v>
      </c>
      <c r="L41" s="1">
        <f>Jan!K41+Feb!K41+Mar!K41+Apr!K41+Mei!K41+Jun!K41+Jul!K41+Agu!K41+Sep!K41+Okt!K41+Nov!K41+Des!K41</f>
        <v>0</v>
      </c>
      <c r="M41" s="67">
        <f>IFERROR(IF(E41&lt;&gt;"",Jan!L41+Feb!L41+Mar!L41+Apr!L41+Mei!L41+Jun!L41+Jul!L41+Agu!L41+Sep!L41+Okt!L41+Nov!L41+Des!L41,(Jan!L41+Feb!L41+Mar!L41+Apr!L41+Mei!L41+Jun!L41+Jul!L41+Agu!L41+Sep!L41+Okt!L41+Nov!L41+Des!L41)
/
COUNTA(Jan!G41,Feb!G41,Mar!G41,Apr!G41,Mei!G41,Jun!G41,Jul!G41,Agu!G41,Sep!G41,Okt!G41,Nov!G41,Des!G41)*F41),0)</f>
        <v>0</v>
      </c>
      <c r="N41" s="67">
        <f>IFERROR(IF(E41&lt;&gt;"",Jan!M41+Feb!M41+Mar!M41+Apr!M41+Mei!M41+Jun!M41+Jul!M41+Agu!M41+Sep!M41+Okt!M41+Nov!M41+Des!M41,(Jan!M41+Feb!M41+Mar!M41+Apr!M41+Mei!M41+Jun!M41+Jul!M41+Agu!M41+Sep!M41+Okt!M41+Nov!M41+Des!M41)
/
COUNTA(Jan!G41,Feb!G41,Mar!G41,Apr!G41,Mei!G41,Jun!G41,Jul!G41,Agu!G41,Sep!G41,Okt!G41,Nov!G41,Des!G41)*F41),0)</f>
        <v>0</v>
      </c>
      <c r="O41" s="67">
        <f>IFERROR(IF(E41&lt;&gt;"",Jan!N41+Feb!N41+Mar!N41+Apr!N41+Mei!N41+Jun!N41+Jul!N41+Agu!N41+Sep!N41+Okt!N41+Nov!N41+Des!N41,(Jan!N41+Feb!N41+Mar!N41+Apr!N41+Mei!N41+Jun!N41+Jul!N41+Agu!N41+Sep!N41+Okt!N41+Nov!N41+Des!N41)
/
COUNTA(Jan!G41,Feb!G41,Mar!G41,Apr!G41,Mei!G41,Jun!G41,Jul!G41,Agu!G41,Sep!G41,Okt!G41,Nov!G41,Des!G41)*F41),0)</f>
        <v>0</v>
      </c>
      <c r="P41" s="67">
        <f>IFERROR(IF(E41&lt;&gt;"",Jan!O41+Feb!O41+Mar!O41+Apr!O41+Mei!O41+Jun!O41+Jul!O41+Agu!O41+Sep!O41+Okt!O41+Nov!O41+Des!O41,(Jan!O41+Feb!O41+Mar!O41+Apr!O41+Mei!O41+Jun!O41+Jul!O41+Agu!O41+Sep!O41+Okt!O41+Nov!O41+Des!O41)
/
COUNTA(Jan!G41,Feb!G41,Mar!G41,Apr!G41,Mei!G41,Jun!G41,Jul!G41,Agu!G41,Sep!G41,Okt!G41,Nov!G41,Des!G41)*F41),0)</f>
        <v>0</v>
      </c>
      <c r="Q41" s="67">
        <f>IFERROR(IF(E41&lt;&gt;"",Jan!P41+Feb!P41+Mar!P41+Apr!P41+Mei!P41+Jun!P41+Jul!P41+Agu!P41+Sep!P41+Okt!P41+Nov!P41+Des!P41,(Jan!P41+Feb!P41+Mar!P41+Apr!P41+Mei!P41+Jun!P41+Jul!P41+Agu!P41+Sep!P41+Okt!P41+Nov!P41+Des!P41)
/
COUNTA(Jan!G41,Feb!G41,Mar!G41,Apr!G41,Mei!G41,Jun!G41,Jul!G41,Agu!G41,Sep!G41,Okt!G41,Nov!G41,Des!G41)*F41),0)</f>
        <v>0</v>
      </c>
      <c r="R41" s="1">
        <f t="shared" si="9"/>
        <v>0</v>
      </c>
      <c r="S41" s="67">
        <f t="shared" si="3"/>
        <v>0</v>
      </c>
      <c r="T41" s="67">
        <f>IFERROR(IF(E41&lt;&gt;"",Jan!R41+Feb!R41+Mar!R41+Apr!R41+Mei!R41+Jun!R41+Jul!R41+Agu!R41+Sep!R41+Okt!R41+Nov!R41+Des!R41,(Jan!R41+Feb!R41+Mar!R41+Apr!R41+Mei!R41+Jun!R41+Jul!R41+Agu!R41+Sep!R41+Okt!R41+Nov!R41+Des!R41)
/
COUNTA(Jan!G41,Feb!G41,Mar!G41,Apr!G41,Mei!G41,Jun!G41,Jul!G41,Agu!G41,Sep!G41,Okt!G41,Nov!G41,Des!G41)*F41),0)</f>
        <v>0</v>
      </c>
      <c r="U41" s="67">
        <f>IFERROR(IF(E41&lt;&gt;"",Jan!S41+Feb!S41+Mar!S41+Apr!S41+Mei!S41+Jun!S41+Jul!S41+Agu!S41+Sep!S41+Okt!S41+Nov!S41+Des!S41,(Jan!S41+Feb!S41+Mar!S41+Apr!S41+Mei!S41+Jun!S41+Jul!S41+Agu!S41+Sep!S41+Okt!S41+Nov!S41+Des!S41)
/
COUNTA(Jan!G41,Feb!G41,Mar!G41,Apr!G41,Mei!G41,Jun!G41,Jul!G41,Agu!G41,Sep!G41,Okt!G41,Nov!G41,Des!G41)*F41),0)</f>
        <v>0</v>
      </c>
      <c r="V41" s="1">
        <f t="shared" si="10"/>
        <v>0</v>
      </c>
      <c r="W41" s="1"/>
      <c r="X41" s="67">
        <f t="shared" si="11"/>
        <v>0</v>
      </c>
      <c r="Y41" s="37">
        <f t="shared" si="14"/>
        <v>0</v>
      </c>
      <c r="Z41" s="68">
        <f t="shared" si="12"/>
        <v>0</v>
      </c>
      <c r="AA41" s="36">
        <f>MIN(Z41,Referensi!$M$2)*$AA$5</f>
        <v>0</v>
      </c>
      <c r="AB41" s="36">
        <f>MIN(Referensi!$M$3,MAX(Z41-Referensi!$L$2,0))*$AB$5</f>
        <v>0</v>
      </c>
      <c r="AC41" s="36">
        <f>MIN(Referensi!$M$4,MAX(Z41-Referensi!$L$3,0))*$AC$5</f>
        <v>0</v>
      </c>
      <c r="AD41" s="36">
        <f>MIN(Referensi!$M$5,MAX(Z41-Referensi!$L$4,0))*$AD$5</f>
        <v>0</v>
      </c>
      <c r="AE41" s="36">
        <f>MIN(Referensi!$M$6,MAX(Z41-Referensi!$L$5,0))*$AE$5</f>
        <v>0</v>
      </c>
      <c r="AF41" s="68">
        <f>IF(Master!G41="",SUM(AA41:AE41)*120%,SUM(AA41:AE41))</f>
        <v>0</v>
      </c>
      <c r="AG41" s="68">
        <f>IF(F41&lt;&gt;"",AF41/F41*COUNTA(Jan!G41,Feb!G41,Mar!G41,Apr!G41,Mei!G41,Jun!G41,Jul!G41,Agu!G41,Sep!G41,Okt!G41,Nov!G41,Des!G41),0)</f>
        <v>0</v>
      </c>
      <c r="AH41" s="68">
        <f>IF(E41&lt;&gt;"",
IF(TEXT(E41,"mmm")=TEXT(DATE(PeriodeTahun,1,1),"mmm"),0, Jan!W41)+
IF(TEXT(E41,"mmm")=TEXT(DATE(PeriodeTahun,2,1),"mmm"),0, Feb!W41)+
IF(TEXT(E41,"mmm")=TEXT(DATE(PeriodeTahun,3,1),"mmm"),0, Mar!W41)+
IF(TEXT(E41,"mmm")=TEXT(DATE(PeriodeTahun,4,1),"mmm"),0, Apr!W41)+
IF(TEXT(E41,"mmm")=TEXT(DATE(PeriodeTahun,5,1),"mmm"),0, Mei!W41)+
IF(TEXT(E41,"mmm")=TEXT(DATE(PeriodeTahun,6,1),"mmm"),0, Jun!W41)+
IF(TEXT(E41,"mmm")=TEXT(DATE(PeriodeTahun,7,1),"mmm"),0, Jul!W41)+
IF(TEXT(E41,"mmm")=TEXT(DATE(PeriodeTahun,8,1),"mmm"),0, Agu!W41)+
IF(TEXT(E41,"mmm")=TEXT(DATE(PeriodeTahun,9,1),"mmm"),0, Sep!W41)+
IF(TEXT(E41,"mmm")=TEXT(DATE(PeriodeTahun,10,1),"mmm"),0, Okt!W41)+
IF(TEXT(E41,"mmm")=TEXT(DATE(PeriodeTahun,11,1),"mmm"),0, Nov!W41),
Jan!W41+Feb!W41+Mar!W41+Apr!W41+Mei!W41+Jun!W41+Jul!W41+Agu!W41+Sep!W41+Okt!W41+Nov!W41)</f>
        <v>0</v>
      </c>
      <c r="AI41" s="68"/>
      <c r="AJ41" s="68">
        <f t="shared" si="13"/>
        <v>0</v>
      </c>
    </row>
    <row r="42" spans="1:36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IF(Master!C42&lt;&gt;"",Master!C42,"")</f>
        <v/>
      </c>
      <c r="D42" s="80" t="str">
        <f>IF(Master!E42&lt;&gt;"",IF(YEAR(Master!E42)&lt;$B$2,DATE($B$2,1,1),Master!E42),"")</f>
        <v/>
      </c>
      <c r="E42" s="80" t="str">
        <f>IF(Master!F42&lt;&gt;"",Master!F42,"")</f>
        <v/>
      </c>
      <c r="F42" s="87" t="str">
        <f t="shared" si="8"/>
        <v/>
      </c>
      <c r="G42" s="71" t="str">
        <f>IF(Master!G42&lt;&gt;"",Master!G42,"")</f>
        <v/>
      </c>
      <c r="H42" s="67">
        <f>IFERROR(IF(E42&lt;&gt;"",Jan!G42+Feb!G42+Mar!G42+Apr!G42+Mei!G42+Jun!G42+Jul!G42+Agu!G42+Sep!G42+Okt!G42+Nov!G42+Des!G42,(Jan!G42+Feb!G42+Mar!G42+Apr!G42+Mei!G42+Jun!G42+Jul!G42+Agu!G42+Sep!G42+Okt!G42+Nov!G42+Des!G42)
/
COUNTA(Jan!G42,Feb!G42,Mar!G42,Apr!G42,Mei!G42,Jun!G42,Jul!G42,Agu!G42,Sep!G42,Okt!G42,Nov!G42,Des!G42)
*F42),0)</f>
        <v>0</v>
      </c>
      <c r="I42" s="1">
        <f>Jan!H42+Feb!H42+Mar!H42+Apr!H42+Mei!H42+Jun!H42+Jul!H42+Agu!H42+Sep!H42+Okt!H42+Nov!H42+Des!H42</f>
        <v>0</v>
      </c>
      <c r="J42" s="1">
        <f>Jan!I42+Feb!I42+Mar!I42+Apr!I42+Mei!I42+Jun!I42+Jul!I42+Agu!I42+Sep!I42+Okt!I42+Nov!I42+Des!I42</f>
        <v>0</v>
      </c>
      <c r="K42" s="1">
        <f>Jan!J42+Feb!J42+Mar!J42+Apr!J42+Mei!J42+Jun!J42+Jul!J42+Agu!J42+Sep!J42+Okt!J42+Nov!J42+Des!J42</f>
        <v>0</v>
      </c>
      <c r="L42" s="1">
        <f>Jan!K42+Feb!K42+Mar!K42+Apr!K42+Mei!K42+Jun!K42+Jul!K42+Agu!K42+Sep!K42+Okt!K42+Nov!K42+Des!K42</f>
        <v>0</v>
      </c>
      <c r="M42" s="67">
        <f>IFERROR(IF(E42&lt;&gt;"",Jan!L42+Feb!L42+Mar!L42+Apr!L42+Mei!L42+Jun!L42+Jul!L42+Agu!L42+Sep!L42+Okt!L42+Nov!L42+Des!L42,(Jan!L42+Feb!L42+Mar!L42+Apr!L42+Mei!L42+Jun!L42+Jul!L42+Agu!L42+Sep!L42+Okt!L42+Nov!L42+Des!L42)
/
COUNTA(Jan!G42,Feb!G42,Mar!G42,Apr!G42,Mei!G42,Jun!G42,Jul!G42,Agu!G42,Sep!G42,Okt!G42,Nov!G42,Des!G42)*F42),0)</f>
        <v>0</v>
      </c>
      <c r="N42" s="67">
        <f>IFERROR(IF(E42&lt;&gt;"",Jan!M42+Feb!M42+Mar!M42+Apr!M42+Mei!M42+Jun!M42+Jul!M42+Agu!M42+Sep!M42+Okt!M42+Nov!M42+Des!M42,(Jan!M42+Feb!M42+Mar!M42+Apr!M42+Mei!M42+Jun!M42+Jul!M42+Agu!M42+Sep!M42+Okt!M42+Nov!M42+Des!M42)
/
COUNTA(Jan!G42,Feb!G42,Mar!G42,Apr!G42,Mei!G42,Jun!G42,Jul!G42,Agu!G42,Sep!G42,Okt!G42,Nov!G42,Des!G42)*F42),0)</f>
        <v>0</v>
      </c>
      <c r="O42" s="67">
        <f>IFERROR(IF(E42&lt;&gt;"",Jan!N42+Feb!N42+Mar!N42+Apr!N42+Mei!N42+Jun!N42+Jul!N42+Agu!N42+Sep!N42+Okt!N42+Nov!N42+Des!N42,(Jan!N42+Feb!N42+Mar!N42+Apr!N42+Mei!N42+Jun!N42+Jul!N42+Agu!N42+Sep!N42+Okt!N42+Nov!N42+Des!N42)
/
COUNTA(Jan!G42,Feb!G42,Mar!G42,Apr!G42,Mei!G42,Jun!G42,Jul!G42,Agu!G42,Sep!G42,Okt!G42,Nov!G42,Des!G42)*F42),0)</f>
        <v>0</v>
      </c>
      <c r="P42" s="67">
        <f>IFERROR(IF(E42&lt;&gt;"",Jan!O42+Feb!O42+Mar!O42+Apr!O42+Mei!O42+Jun!O42+Jul!O42+Agu!O42+Sep!O42+Okt!O42+Nov!O42+Des!O42,(Jan!O42+Feb!O42+Mar!O42+Apr!O42+Mei!O42+Jun!O42+Jul!O42+Agu!O42+Sep!O42+Okt!O42+Nov!O42+Des!O42)
/
COUNTA(Jan!G42,Feb!G42,Mar!G42,Apr!G42,Mei!G42,Jun!G42,Jul!G42,Agu!G42,Sep!G42,Okt!G42,Nov!G42,Des!G42)*F42),0)</f>
        <v>0</v>
      </c>
      <c r="Q42" s="67">
        <f>IFERROR(IF(E42&lt;&gt;"",Jan!P42+Feb!P42+Mar!P42+Apr!P42+Mei!P42+Jun!P42+Jul!P42+Agu!P42+Sep!P42+Okt!P42+Nov!P42+Des!P42,(Jan!P42+Feb!P42+Mar!P42+Apr!P42+Mei!P42+Jun!P42+Jul!P42+Agu!P42+Sep!P42+Okt!P42+Nov!P42+Des!P42)
/
COUNTA(Jan!G42,Feb!G42,Mar!G42,Apr!G42,Mei!G42,Jun!G42,Jul!G42,Agu!G42,Sep!G42,Okt!G42,Nov!G42,Des!G42)*F42),0)</f>
        <v>0</v>
      </c>
      <c r="R42" s="1">
        <f t="shared" si="9"/>
        <v>0</v>
      </c>
      <c r="S42" s="67">
        <f t="shared" si="3"/>
        <v>0</v>
      </c>
      <c r="T42" s="67">
        <f>IFERROR(IF(E42&lt;&gt;"",Jan!R42+Feb!R42+Mar!R42+Apr!R42+Mei!R42+Jun!R42+Jul!R42+Agu!R42+Sep!R42+Okt!R42+Nov!R42+Des!R42,(Jan!R42+Feb!R42+Mar!R42+Apr!R42+Mei!R42+Jun!R42+Jul!R42+Agu!R42+Sep!R42+Okt!R42+Nov!R42+Des!R42)
/
COUNTA(Jan!G42,Feb!G42,Mar!G42,Apr!G42,Mei!G42,Jun!G42,Jul!G42,Agu!G42,Sep!G42,Okt!G42,Nov!G42,Des!G42)*F42),0)</f>
        <v>0</v>
      </c>
      <c r="U42" s="67">
        <f>IFERROR(IF(E42&lt;&gt;"",Jan!S42+Feb!S42+Mar!S42+Apr!S42+Mei!S42+Jun!S42+Jul!S42+Agu!S42+Sep!S42+Okt!S42+Nov!S42+Des!S42,(Jan!S42+Feb!S42+Mar!S42+Apr!S42+Mei!S42+Jun!S42+Jul!S42+Agu!S42+Sep!S42+Okt!S42+Nov!S42+Des!S42)
/
COUNTA(Jan!G42,Feb!G42,Mar!G42,Apr!G42,Mei!G42,Jun!G42,Jul!G42,Agu!G42,Sep!G42,Okt!G42,Nov!G42,Des!G42)*F42),0)</f>
        <v>0</v>
      </c>
      <c r="V42" s="1">
        <f t="shared" si="10"/>
        <v>0</v>
      </c>
      <c r="W42" s="1"/>
      <c r="X42" s="67">
        <f t="shared" si="11"/>
        <v>0</v>
      </c>
      <c r="Y42" s="37">
        <f t="shared" si="14"/>
        <v>0</v>
      </c>
      <c r="Z42" s="68">
        <f t="shared" si="12"/>
        <v>0</v>
      </c>
      <c r="AA42" s="36">
        <f>MIN(Z42,Referensi!$M$2)*$AA$5</f>
        <v>0</v>
      </c>
      <c r="AB42" s="36">
        <f>MIN(Referensi!$M$3,MAX(Z42-Referensi!$L$2,0))*$AB$5</f>
        <v>0</v>
      </c>
      <c r="AC42" s="36">
        <f>MIN(Referensi!$M$4,MAX(Z42-Referensi!$L$3,0))*$AC$5</f>
        <v>0</v>
      </c>
      <c r="AD42" s="36">
        <f>MIN(Referensi!$M$5,MAX(Z42-Referensi!$L$4,0))*$AD$5</f>
        <v>0</v>
      </c>
      <c r="AE42" s="36">
        <f>MIN(Referensi!$M$6,MAX(Z42-Referensi!$L$5,0))*$AE$5</f>
        <v>0</v>
      </c>
      <c r="AF42" s="68">
        <f>IF(Master!G42="",SUM(AA42:AE42)*120%,SUM(AA42:AE42))</f>
        <v>0</v>
      </c>
      <c r="AG42" s="68">
        <f>IF(F42&lt;&gt;"",AF42/F42*COUNTA(Jan!G42,Feb!G42,Mar!G42,Apr!G42,Mei!G42,Jun!G42,Jul!G42,Agu!G42,Sep!G42,Okt!G42,Nov!G42,Des!G42),0)</f>
        <v>0</v>
      </c>
      <c r="AH42" s="68">
        <f>IF(E42&lt;&gt;"",
IF(TEXT(E42,"mmm")=TEXT(DATE(PeriodeTahun,1,1),"mmm"),0, Jan!W42)+
IF(TEXT(E42,"mmm")=TEXT(DATE(PeriodeTahun,2,1),"mmm"),0, Feb!W42)+
IF(TEXT(E42,"mmm")=TEXT(DATE(PeriodeTahun,3,1),"mmm"),0, Mar!W42)+
IF(TEXT(E42,"mmm")=TEXT(DATE(PeriodeTahun,4,1),"mmm"),0, Apr!W42)+
IF(TEXT(E42,"mmm")=TEXT(DATE(PeriodeTahun,5,1),"mmm"),0, Mei!W42)+
IF(TEXT(E42,"mmm")=TEXT(DATE(PeriodeTahun,6,1),"mmm"),0, Jun!W42)+
IF(TEXT(E42,"mmm")=TEXT(DATE(PeriodeTahun,7,1),"mmm"),0, Jul!W42)+
IF(TEXT(E42,"mmm")=TEXT(DATE(PeriodeTahun,8,1),"mmm"),0, Agu!W42)+
IF(TEXT(E42,"mmm")=TEXT(DATE(PeriodeTahun,9,1),"mmm"),0, Sep!W42)+
IF(TEXT(E42,"mmm")=TEXT(DATE(PeriodeTahun,10,1),"mmm"),0, Okt!W42)+
IF(TEXT(E42,"mmm")=TEXT(DATE(PeriodeTahun,11,1),"mmm"),0, Nov!W42),
Jan!W42+Feb!W42+Mar!W42+Apr!W42+Mei!W42+Jun!W42+Jul!W42+Agu!W42+Sep!W42+Okt!W42+Nov!W42)</f>
        <v>0</v>
      </c>
      <c r="AI42" s="68"/>
      <c r="AJ42" s="68">
        <f t="shared" si="13"/>
        <v>0</v>
      </c>
    </row>
    <row r="43" spans="1:36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IF(Master!C43&lt;&gt;"",Master!C43,"")</f>
        <v/>
      </c>
      <c r="D43" s="80" t="str">
        <f>IF(Master!E43&lt;&gt;"",IF(YEAR(Master!E43)&lt;$B$2,DATE($B$2,1,1),Master!E43),"")</f>
        <v/>
      </c>
      <c r="E43" s="80" t="str">
        <f>IF(Master!F43&lt;&gt;"",Master!F43,"")</f>
        <v/>
      </c>
      <c r="F43" s="87" t="str">
        <f t="shared" si="8"/>
        <v/>
      </c>
      <c r="G43" s="71" t="str">
        <f>IF(Master!G43&lt;&gt;"",Master!G43,"")</f>
        <v/>
      </c>
      <c r="H43" s="67">
        <f>IFERROR(IF(E43&lt;&gt;"",Jan!G43+Feb!G43+Mar!G43+Apr!G43+Mei!G43+Jun!G43+Jul!G43+Agu!G43+Sep!G43+Okt!G43+Nov!G43+Des!G43,(Jan!G43+Feb!G43+Mar!G43+Apr!G43+Mei!G43+Jun!G43+Jul!G43+Agu!G43+Sep!G43+Okt!G43+Nov!G43+Des!G43)
/
COUNTA(Jan!G43,Feb!G43,Mar!G43,Apr!G43,Mei!G43,Jun!G43,Jul!G43,Agu!G43,Sep!G43,Okt!G43,Nov!G43,Des!G43)
*F43),0)</f>
        <v>0</v>
      </c>
      <c r="I43" s="1">
        <f>Jan!H43+Feb!H43+Mar!H43+Apr!H43+Mei!H43+Jun!H43+Jul!H43+Agu!H43+Sep!H43+Okt!H43+Nov!H43+Des!H43</f>
        <v>0</v>
      </c>
      <c r="J43" s="1">
        <f>Jan!I43+Feb!I43+Mar!I43+Apr!I43+Mei!I43+Jun!I43+Jul!I43+Agu!I43+Sep!I43+Okt!I43+Nov!I43+Des!I43</f>
        <v>0</v>
      </c>
      <c r="K43" s="1">
        <f>Jan!J43+Feb!J43+Mar!J43+Apr!J43+Mei!J43+Jun!J43+Jul!J43+Agu!J43+Sep!J43+Okt!J43+Nov!J43+Des!J43</f>
        <v>0</v>
      </c>
      <c r="L43" s="1">
        <f>Jan!K43+Feb!K43+Mar!K43+Apr!K43+Mei!K43+Jun!K43+Jul!K43+Agu!K43+Sep!K43+Okt!K43+Nov!K43+Des!K43</f>
        <v>0</v>
      </c>
      <c r="M43" s="67">
        <f>IFERROR(IF(E43&lt;&gt;"",Jan!L43+Feb!L43+Mar!L43+Apr!L43+Mei!L43+Jun!L43+Jul!L43+Agu!L43+Sep!L43+Okt!L43+Nov!L43+Des!L43,(Jan!L43+Feb!L43+Mar!L43+Apr!L43+Mei!L43+Jun!L43+Jul!L43+Agu!L43+Sep!L43+Okt!L43+Nov!L43+Des!L43)
/
COUNTA(Jan!G43,Feb!G43,Mar!G43,Apr!G43,Mei!G43,Jun!G43,Jul!G43,Agu!G43,Sep!G43,Okt!G43,Nov!G43,Des!G43)*F43),0)</f>
        <v>0</v>
      </c>
      <c r="N43" s="67">
        <f>IFERROR(IF(E43&lt;&gt;"",Jan!M43+Feb!M43+Mar!M43+Apr!M43+Mei!M43+Jun!M43+Jul!M43+Agu!M43+Sep!M43+Okt!M43+Nov!M43+Des!M43,(Jan!M43+Feb!M43+Mar!M43+Apr!M43+Mei!M43+Jun!M43+Jul!M43+Agu!M43+Sep!M43+Okt!M43+Nov!M43+Des!M43)
/
COUNTA(Jan!G43,Feb!G43,Mar!G43,Apr!G43,Mei!G43,Jun!G43,Jul!G43,Agu!G43,Sep!G43,Okt!G43,Nov!G43,Des!G43)*F43),0)</f>
        <v>0</v>
      </c>
      <c r="O43" s="67">
        <f>IFERROR(IF(E43&lt;&gt;"",Jan!N43+Feb!N43+Mar!N43+Apr!N43+Mei!N43+Jun!N43+Jul!N43+Agu!N43+Sep!N43+Okt!N43+Nov!N43+Des!N43,(Jan!N43+Feb!N43+Mar!N43+Apr!N43+Mei!N43+Jun!N43+Jul!N43+Agu!N43+Sep!N43+Okt!N43+Nov!N43+Des!N43)
/
COUNTA(Jan!G43,Feb!G43,Mar!G43,Apr!G43,Mei!G43,Jun!G43,Jul!G43,Agu!G43,Sep!G43,Okt!G43,Nov!G43,Des!G43)*F43),0)</f>
        <v>0</v>
      </c>
      <c r="P43" s="67">
        <f>IFERROR(IF(E43&lt;&gt;"",Jan!O43+Feb!O43+Mar!O43+Apr!O43+Mei!O43+Jun!O43+Jul!O43+Agu!O43+Sep!O43+Okt!O43+Nov!O43+Des!O43,(Jan!O43+Feb!O43+Mar!O43+Apr!O43+Mei!O43+Jun!O43+Jul!O43+Agu!O43+Sep!O43+Okt!O43+Nov!O43+Des!O43)
/
COUNTA(Jan!G43,Feb!G43,Mar!G43,Apr!G43,Mei!G43,Jun!G43,Jul!G43,Agu!G43,Sep!G43,Okt!G43,Nov!G43,Des!G43)*F43),0)</f>
        <v>0</v>
      </c>
      <c r="Q43" s="67">
        <f>IFERROR(IF(E43&lt;&gt;"",Jan!P43+Feb!P43+Mar!P43+Apr!P43+Mei!P43+Jun!P43+Jul!P43+Agu!P43+Sep!P43+Okt!P43+Nov!P43+Des!P43,(Jan!P43+Feb!P43+Mar!P43+Apr!P43+Mei!P43+Jun!P43+Jul!P43+Agu!P43+Sep!P43+Okt!P43+Nov!P43+Des!P43)
/
COUNTA(Jan!G43,Feb!G43,Mar!G43,Apr!G43,Mei!G43,Jun!G43,Jul!G43,Agu!G43,Sep!G43,Okt!G43,Nov!G43,Des!G43)*F43),0)</f>
        <v>0</v>
      </c>
      <c r="R43" s="1">
        <f t="shared" si="9"/>
        <v>0</v>
      </c>
      <c r="S43" s="67">
        <f t="shared" si="3"/>
        <v>0</v>
      </c>
      <c r="T43" s="67">
        <f>IFERROR(IF(E43&lt;&gt;"",Jan!R43+Feb!R43+Mar!R43+Apr!R43+Mei!R43+Jun!R43+Jul!R43+Agu!R43+Sep!R43+Okt!R43+Nov!R43+Des!R43,(Jan!R43+Feb!R43+Mar!R43+Apr!R43+Mei!R43+Jun!R43+Jul!R43+Agu!R43+Sep!R43+Okt!R43+Nov!R43+Des!R43)
/
COUNTA(Jan!G43,Feb!G43,Mar!G43,Apr!G43,Mei!G43,Jun!G43,Jul!G43,Agu!G43,Sep!G43,Okt!G43,Nov!G43,Des!G43)*F43),0)</f>
        <v>0</v>
      </c>
      <c r="U43" s="67">
        <f>IFERROR(IF(E43&lt;&gt;"",Jan!S43+Feb!S43+Mar!S43+Apr!S43+Mei!S43+Jun!S43+Jul!S43+Agu!S43+Sep!S43+Okt!S43+Nov!S43+Des!S43,(Jan!S43+Feb!S43+Mar!S43+Apr!S43+Mei!S43+Jun!S43+Jul!S43+Agu!S43+Sep!S43+Okt!S43+Nov!S43+Des!S43)
/
COUNTA(Jan!G43,Feb!G43,Mar!G43,Apr!G43,Mei!G43,Jun!G43,Jul!G43,Agu!G43,Sep!G43,Okt!G43,Nov!G43,Des!G43)*F43),0)</f>
        <v>0</v>
      </c>
      <c r="V43" s="1">
        <f t="shared" si="10"/>
        <v>0</v>
      </c>
      <c r="W43" s="1"/>
      <c r="X43" s="67">
        <f t="shared" si="11"/>
        <v>0</v>
      </c>
      <c r="Y43" s="37">
        <f t="shared" si="14"/>
        <v>0</v>
      </c>
      <c r="Z43" s="68">
        <f t="shared" si="12"/>
        <v>0</v>
      </c>
      <c r="AA43" s="36">
        <f>MIN(Z43,Referensi!$M$2)*$AA$5</f>
        <v>0</v>
      </c>
      <c r="AB43" s="36">
        <f>MIN(Referensi!$M$3,MAX(Z43-Referensi!$L$2,0))*$AB$5</f>
        <v>0</v>
      </c>
      <c r="AC43" s="36">
        <f>MIN(Referensi!$M$4,MAX(Z43-Referensi!$L$3,0))*$AC$5</f>
        <v>0</v>
      </c>
      <c r="AD43" s="36">
        <f>MIN(Referensi!$M$5,MAX(Z43-Referensi!$L$4,0))*$AD$5</f>
        <v>0</v>
      </c>
      <c r="AE43" s="36">
        <f>MIN(Referensi!$M$6,MAX(Z43-Referensi!$L$5,0))*$AE$5</f>
        <v>0</v>
      </c>
      <c r="AF43" s="68">
        <f>IF(Master!G43="",SUM(AA43:AE43)*120%,SUM(AA43:AE43))</f>
        <v>0</v>
      </c>
      <c r="AG43" s="68">
        <f>IF(F43&lt;&gt;"",AF43/F43*COUNTA(Jan!G43,Feb!G43,Mar!G43,Apr!G43,Mei!G43,Jun!G43,Jul!G43,Agu!G43,Sep!G43,Okt!G43,Nov!G43,Des!G43),0)</f>
        <v>0</v>
      </c>
      <c r="AH43" s="68">
        <f>IF(E43&lt;&gt;"",
IF(TEXT(E43,"mmm")=TEXT(DATE(PeriodeTahun,1,1),"mmm"),0, Jan!W43)+
IF(TEXT(E43,"mmm")=TEXT(DATE(PeriodeTahun,2,1),"mmm"),0, Feb!W43)+
IF(TEXT(E43,"mmm")=TEXT(DATE(PeriodeTahun,3,1),"mmm"),0, Mar!W43)+
IF(TEXT(E43,"mmm")=TEXT(DATE(PeriodeTahun,4,1),"mmm"),0, Apr!W43)+
IF(TEXT(E43,"mmm")=TEXT(DATE(PeriodeTahun,5,1),"mmm"),0, Mei!W43)+
IF(TEXT(E43,"mmm")=TEXT(DATE(PeriodeTahun,6,1),"mmm"),0, Jun!W43)+
IF(TEXT(E43,"mmm")=TEXT(DATE(PeriodeTahun,7,1),"mmm"),0, Jul!W43)+
IF(TEXT(E43,"mmm")=TEXT(DATE(PeriodeTahun,8,1),"mmm"),0, Agu!W43)+
IF(TEXT(E43,"mmm")=TEXT(DATE(PeriodeTahun,9,1),"mmm"),0, Sep!W43)+
IF(TEXT(E43,"mmm")=TEXT(DATE(PeriodeTahun,10,1),"mmm"),0, Okt!W43)+
IF(TEXT(E43,"mmm")=TEXT(DATE(PeriodeTahun,11,1),"mmm"),0, Nov!W43),
Jan!W43+Feb!W43+Mar!W43+Apr!W43+Mei!W43+Jun!W43+Jul!W43+Agu!W43+Sep!W43+Okt!W43+Nov!W43)</f>
        <v>0</v>
      </c>
      <c r="AI43" s="68"/>
      <c r="AJ43" s="68">
        <f t="shared" si="13"/>
        <v>0</v>
      </c>
    </row>
    <row r="44" spans="1:36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IF(Master!C44&lt;&gt;"",Master!C44,"")</f>
        <v/>
      </c>
      <c r="D44" s="80" t="str">
        <f>IF(Master!E44&lt;&gt;"",IF(YEAR(Master!E44)&lt;$B$2,DATE($B$2,1,1),Master!E44),"")</f>
        <v/>
      </c>
      <c r="E44" s="80" t="str">
        <f>IF(Master!F44&lt;&gt;"",Master!F44,"")</f>
        <v/>
      </c>
      <c r="F44" s="87" t="str">
        <f t="shared" si="8"/>
        <v/>
      </c>
      <c r="G44" s="71" t="str">
        <f>IF(Master!G44&lt;&gt;"",Master!G44,"")</f>
        <v/>
      </c>
      <c r="H44" s="67">
        <f>IFERROR(IF(E44&lt;&gt;"",Jan!G44+Feb!G44+Mar!G44+Apr!G44+Mei!G44+Jun!G44+Jul!G44+Agu!G44+Sep!G44+Okt!G44+Nov!G44+Des!G44,(Jan!G44+Feb!G44+Mar!G44+Apr!G44+Mei!G44+Jun!G44+Jul!G44+Agu!G44+Sep!G44+Okt!G44+Nov!G44+Des!G44)
/
COUNTA(Jan!G44,Feb!G44,Mar!G44,Apr!G44,Mei!G44,Jun!G44,Jul!G44,Agu!G44,Sep!G44,Okt!G44,Nov!G44,Des!G44)
*F44),0)</f>
        <v>0</v>
      </c>
      <c r="I44" s="1">
        <f>Jan!H44+Feb!H44+Mar!H44+Apr!H44+Mei!H44+Jun!H44+Jul!H44+Agu!H44+Sep!H44+Okt!H44+Nov!H44+Des!H44</f>
        <v>0</v>
      </c>
      <c r="J44" s="1">
        <f>Jan!I44+Feb!I44+Mar!I44+Apr!I44+Mei!I44+Jun!I44+Jul!I44+Agu!I44+Sep!I44+Okt!I44+Nov!I44+Des!I44</f>
        <v>0</v>
      </c>
      <c r="K44" s="1">
        <f>Jan!J44+Feb!J44+Mar!J44+Apr!J44+Mei!J44+Jun!J44+Jul!J44+Agu!J44+Sep!J44+Okt!J44+Nov!J44+Des!J44</f>
        <v>0</v>
      </c>
      <c r="L44" s="1">
        <f>Jan!K44+Feb!K44+Mar!K44+Apr!K44+Mei!K44+Jun!K44+Jul!K44+Agu!K44+Sep!K44+Okt!K44+Nov!K44+Des!K44</f>
        <v>0</v>
      </c>
      <c r="M44" s="67">
        <f>IFERROR(IF(E44&lt;&gt;"",Jan!L44+Feb!L44+Mar!L44+Apr!L44+Mei!L44+Jun!L44+Jul!L44+Agu!L44+Sep!L44+Okt!L44+Nov!L44+Des!L44,(Jan!L44+Feb!L44+Mar!L44+Apr!L44+Mei!L44+Jun!L44+Jul!L44+Agu!L44+Sep!L44+Okt!L44+Nov!L44+Des!L44)
/
COUNTA(Jan!G44,Feb!G44,Mar!G44,Apr!G44,Mei!G44,Jun!G44,Jul!G44,Agu!G44,Sep!G44,Okt!G44,Nov!G44,Des!G44)*F44),0)</f>
        <v>0</v>
      </c>
      <c r="N44" s="67">
        <f>IFERROR(IF(E44&lt;&gt;"",Jan!M44+Feb!M44+Mar!M44+Apr!M44+Mei!M44+Jun!M44+Jul!M44+Agu!M44+Sep!M44+Okt!M44+Nov!M44+Des!M44,(Jan!M44+Feb!M44+Mar!M44+Apr!M44+Mei!M44+Jun!M44+Jul!M44+Agu!M44+Sep!M44+Okt!M44+Nov!M44+Des!M44)
/
COUNTA(Jan!G44,Feb!G44,Mar!G44,Apr!G44,Mei!G44,Jun!G44,Jul!G44,Agu!G44,Sep!G44,Okt!G44,Nov!G44,Des!G44)*F44),0)</f>
        <v>0</v>
      </c>
      <c r="O44" s="67">
        <f>IFERROR(IF(E44&lt;&gt;"",Jan!N44+Feb!N44+Mar!N44+Apr!N44+Mei!N44+Jun!N44+Jul!N44+Agu!N44+Sep!N44+Okt!N44+Nov!N44+Des!N44,(Jan!N44+Feb!N44+Mar!N44+Apr!N44+Mei!N44+Jun!N44+Jul!N44+Agu!N44+Sep!N44+Okt!N44+Nov!N44+Des!N44)
/
COUNTA(Jan!G44,Feb!G44,Mar!G44,Apr!G44,Mei!G44,Jun!G44,Jul!G44,Agu!G44,Sep!G44,Okt!G44,Nov!G44,Des!G44)*F44),0)</f>
        <v>0</v>
      </c>
      <c r="P44" s="67">
        <f>IFERROR(IF(E44&lt;&gt;"",Jan!O44+Feb!O44+Mar!O44+Apr!O44+Mei!O44+Jun!O44+Jul!O44+Agu!O44+Sep!O44+Okt!O44+Nov!O44+Des!O44,(Jan!O44+Feb!O44+Mar!O44+Apr!O44+Mei!O44+Jun!O44+Jul!O44+Agu!O44+Sep!O44+Okt!O44+Nov!O44+Des!O44)
/
COUNTA(Jan!G44,Feb!G44,Mar!G44,Apr!G44,Mei!G44,Jun!G44,Jul!G44,Agu!G44,Sep!G44,Okt!G44,Nov!G44,Des!G44)*F44),0)</f>
        <v>0</v>
      </c>
      <c r="Q44" s="67">
        <f>IFERROR(IF(E44&lt;&gt;"",Jan!P44+Feb!P44+Mar!P44+Apr!P44+Mei!P44+Jun!P44+Jul!P44+Agu!P44+Sep!P44+Okt!P44+Nov!P44+Des!P44,(Jan!P44+Feb!P44+Mar!P44+Apr!P44+Mei!P44+Jun!P44+Jul!P44+Agu!P44+Sep!P44+Okt!P44+Nov!P44+Des!P44)
/
COUNTA(Jan!G44,Feb!G44,Mar!G44,Apr!G44,Mei!G44,Jun!G44,Jul!G44,Agu!G44,Sep!G44,Okt!G44,Nov!G44,Des!G44)*F44),0)</f>
        <v>0</v>
      </c>
      <c r="R44" s="1">
        <f t="shared" si="9"/>
        <v>0</v>
      </c>
      <c r="S44" s="67">
        <f t="shared" si="3"/>
        <v>0</v>
      </c>
      <c r="T44" s="67">
        <f>IFERROR(IF(E44&lt;&gt;"",Jan!R44+Feb!R44+Mar!R44+Apr!R44+Mei!R44+Jun!R44+Jul!R44+Agu!R44+Sep!R44+Okt!R44+Nov!R44+Des!R44,(Jan!R44+Feb!R44+Mar!R44+Apr!R44+Mei!R44+Jun!R44+Jul!R44+Agu!R44+Sep!R44+Okt!R44+Nov!R44+Des!R44)
/
COUNTA(Jan!G44,Feb!G44,Mar!G44,Apr!G44,Mei!G44,Jun!G44,Jul!G44,Agu!G44,Sep!G44,Okt!G44,Nov!G44,Des!G44)*F44),0)</f>
        <v>0</v>
      </c>
      <c r="U44" s="67">
        <f>IFERROR(IF(E44&lt;&gt;"",Jan!S44+Feb!S44+Mar!S44+Apr!S44+Mei!S44+Jun!S44+Jul!S44+Agu!S44+Sep!S44+Okt!S44+Nov!S44+Des!S44,(Jan!S44+Feb!S44+Mar!S44+Apr!S44+Mei!S44+Jun!S44+Jul!S44+Agu!S44+Sep!S44+Okt!S44+Nov!S44+Des!S44)
/
COUNTA(Jan!G44,Feb!G44,Mar!G44,Apr!G44,Mei!G44,Jun!G44,Jul!G44,Agu!G44,Sep!G44,Okt!G44,Nov!G44,Des!G44)*F44),0)</f>
        <v>0</v>
      </c>
      <c r="V44" s="1">
        <f t="shared" si="10"/>
        <v>0</v>
      </c>
      <c r="W44" s="1"/>
      <c r="X44" s="67">
        <f t="shared" si="11"/>
        <v>0</v>
      </c>
      <c r="Y44" s="37">
        <f t="shared" si="14"/>
        <v>0</v>
      </c>
      <c r="Z44" s="68">
        <f t="shared" si="12"/>
        <v>0</v>
      </c>
      <c r="AA44" s="36">
        <f>MIN(Z44,Referensi!$M$2)*$AA$5</f>
        <v>0</v>
      </c>
      <c r="AB44" s="36">
        <f>MIN(Referensi!$M$3,MAX(Z44-Referensi!$L$2,0))*$AB$5</f>
        <v>0</v>
      </c>
      <c r="AC44" s="36">
        <f>MIN(Referensi!$M$4,MAX(Z44-Referensi!$L$3,0))*$AC$5</f>
        <v>0</v>
      </c>
      <c r="AD44" s="36">
        <f>MIN(Referensi!$M$5,MAX(Z44-Referensi!$L$4,0))*$AD$5</f>
        <v>0</v>
      </c>
      <c r="AE44" s="36">
        <f>MIN(Referensi!$M$6,MAX(Z44-Referensi!$L$5,0))*$AE$5</f>
        <v>0</v>
      </c>
      <c r="AF44" s="68">
        <f>IF(Master!G44="",SUM(AA44:AE44)*120%,SUM(AA44:AE44))</f>
        <v>0</v>
      </c>
      <c r="AG44" s="68">
        <f>IF(F44&lt;&gt;"",AF44/F44*COUNTA(Jan!G44,Feb!G44,Mar!G44,Apr!G44,Mei!G44,Jun!G44,Jul!G44,Agu!G44,Sep!G44,Okt!G44,Nov!G44,Des!G44),0)</f>
        <v>0</v>
      </c>
      <c r="AH44" s="68">
        <f>IF(E44&lt;&gt;"",
IF(TEXT(E44,"mmm")=TEXT(DATE(PeriodeTahun,1,1),"mmm"),0, Jan!W44)+
IF(TEXT(E44,"mmm")=TEXT(DATE(PeriodeTahun,2,1),"mmm"),0, Feb!W44)+
IF(TEXT(E44,"mmm")=TEXT(DATE(PeriodeTahun,3,1),"mmm"),0, Mar!W44)+
IF(TEXT(E44,"mmm")=TEXT(DATE(PeriodeTahun,4,1),"mmm"),0, Apr!W44)+
IF(TEXT(E44,"mmm")=TEXT(DATE(PeriodeTahun,5,1),"mmm"),0, Mei!W44)+
IF(TEXT(E44,"mmm")=TEXT(DATE(PeriodeTahun,6,1),"mmm"),0, Jun!W44)+
IF(TEXT(E44,"mmm")=TEXT(DATE(PeriodeTahun,7,1),"mmm"),0, Jul!W44)+
IF(TEXT(E44,"mmm")=TEXT(DATE(PeriodeTahun,8,1),"mmm"),0, Agu!W44)+
IF(TEXT(E44,"mmm")=TEXT(DATE(PeriodeTahun,9,1),"mmm"),0, Sep!W44)+
IF(TEXT(E44,"mmm")=TEXT(DATE(PeriodeTahun,10,1),"mmm"),0, Okt!W44)+
IF(TEXT(E44,"mmm")=TEXT(DATE(PeriodeTahun,11,1),"mmm"),0, Nov!W44),
Jan!W44+Feb!W44+Mar!W44+Apr!W44+Mei!W44+Jun!W44+Jul!W44+Agu!W44+Sep!W44+Okt!W44+Nov!W44)</f>
        <v>0</v>
      </c>
      <c r="AI44" s="68"/>
      <c r="AJ44" s="68">
        <f t="shared" si="13"/>
        <v>0</v>
      </c>
    </row>
    <row r="45" spans="1:36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IF(Master!C45&lt;&gt;"",Master!C45,"")</f>
        <v/>
      </c>
      <c r="D45" s="80" t="str">
        <f>IF(Master!E45&lt;&gt;"",IF(YEAR(Master!E45)&lt;$B$2,DATE($B$2,1,1),Master!E45),"")</f>
        <v/>
      </c>
      <c r="E45" s="80" t="str">
        <f>IF(Master!F45&lt;&gt;"",Master!F45,"")</f>
        <v/>
      </c>
      <c r="F45" s="87" t="str">
        <f t="shared" si="8"/>
        <v/>
      </c>
      <c r="G45" s="71" t="str">
        <f>IF(Master!G45&lt;&gt;"",Master!G45,"")</f>
        <v/>
      </c>
      <c r="H45" s="67">
        <f>IFERROR(IF(E45&lt;&gt;"",Jan!G45+Feb!G45+Mar!G45+Apr!G45+Mei!G45+Jun!G45+Jul!G45+Agu!G45+Sep!G45+Okt!G45+Nov!G45+Des!G45,(Jan!G45+Feb!G45+Mar!G45+Apr!G45+Mei!G45+Jun!G45+Jul!G45+Agu!G45+Sep!G45+Okt!G45+Nov!G45+Des!G45)
/
COUNTA(Jan!G45,Feb!G45,Mar!G45,Apr!G45,Mei!G45,Jun!G45,Jul!G45,Agu!G45,Sep!G45,Okt!G45,Nov!G45,Des!G45)
*F45),0)</f>
        <v>0</v>
      </c>
      <c r="I45" s="1">
        <f>Jan!H45+Feb!H45+Mar!H45+Apr!H45+Mei!H45+Jun!H45+Jul!H45+Agu!H45+Sep!H45+Okt!H45+Nov!H45+Des!H45</f>
        <v>0</v>
      </c>
      <c r="J45" s="1">
        <f>Jan!I45+Feb!I45+Mar!I45+Apr!I45+Mei!I45+Jun!I45+Jul!I45+Agu!I45+Sep!I45+Okt!I45+Nov!I45+Des!I45</f>
        <v>0</v>
      </c>
      <c r="K45" s="1">
        <f>Jan!J45+Feb!J45+Mar!J45+Apr!J45+Mei!J45+Jun!J45+Jul!J45+Agu!J45+Sep!J45+Okt!J45+Nov!J45+Des!J45</f>
        <v>0</v>
      </c>
      <c r="L45" s="1">
        <f>Jan!K45+Feb!K45+Mar!K45+Apr!K45+Mei!K45+Jun!K45+Jul!K45+Agu!K45+Sep!K45+Okt!K45+Nov!K45+Des!K45</f>
        <v>0</v>
      </c>
      <c r="M45" s="67">
        <f>IFERROR(IF(E45&lt;&gt;"",Jan!L45+Feb!L45+Mar!L45+Apr!L45+Mei!L45+Jun!L45+Jul!L45+Agu!L45+Sep!L45+Okt!L45+Nov!L45+Des!L45,(Jan!L45+Feb!L45+Mar!L45+Apr!L45+Mei!L45+Jun!L45+Jul!L45+Agu!L45+Sep!L45+Okt!L45+Nov!L45+Des!L45)
/
COUNTA(Jan!G45,Feb!G45,Mar!G45,Apr!G45,Mei!G45,Jun!G45,Jul!G45,Agu!G45,Sep!G45,Okt!G45,Nov!G45,Des!G45)*F45),0)</f>
        <v>0</v>
      </c>
      <c r="N45" s="67">
        <f>IFERROR(IF(E45&lt;&gt;"",Jan!M45+Feb!M45+Mar!M45+Apr!M45+Mei!M45+Jun!M45+Jul!M45+Agu!M45+Sep!M45+Okt!M45+Nov!M45+Des!M45,(Jan!M45+Feb!M45+Mar!M45+Apr!M45+Mei!M45+Jun!M45+Jul!M45+Agu!M45+Sep!M45+Okt!M45+Nov!M45+Des!M45)
/
COUNTA(Jan!G45,Feb!G45,Mar!G45,Apr!G45,Mei!G45,Jun!G45,Jul!G45,Agu!G45,Sep!G45,Okt!G45,Nov!G45,Des!G45)*F45),0)</f>
        <v>0</v>
      </c>
      <c r="O45" s="67">
        <f>IFERROR(IF(E45&lt;&gt;"",Jan!N45+Feb!N45+Mar!N45+Apr!N45+Mei!N45+Jun!N45+Jul!N45+Agu!N45+Sep!N45+Okt!N45+Nov!N45+Des!N45,(Jan!N45+Feb!N45+Mar!N45+Apr!N45+Mei!N45+Jun!N45+Jul!N45+Agu!N45+Sep!N45+Okt!N45+Nov!N45+Des!N45)
/
COUNTA(Jan!G45,Feb!G45,Mar!G45,Apr!G45,Mei!G45,Jun!G45,Jul!G45,Agu!G45,Sep!G45,Okt!G45,Nov!G45,Des!G45)*F45),0)</f>
        <v>0</v>
      </c>
      <c r="P45" s="67">
        <f>IFERROR(IF(E45&lt;&gt;"",Jan!O45+Feb!O45+Mar!O45+Apr!O45+Mei!O45+Jun!O45+Jul!O45+Agu!O45+Sep!O45+Okt!O45+Nov!O45+Des!O45,(Jan!O45+Feb!O45+Mar!O45+Apr!O45+Mei!O45+Jun!O45+Jul!O45+Agu!O45+Sep!O45+Okt!O45+Nov!O45+Des!O45)
/
COUNTA(Jan!G45,Feb!G45,Mar!G45,Apr!G45,Mei!G45,Jun!G45,Jul!G45,Agu!G45,Sep!G45,Okt!G45,Nov!G45,Des!G45)*F45),0)</f>
        <v>0</v>
      </c>
      <c r="Q45" s="67">
        <f>IFERROR(IF(E45&lt;&gt;"",Jan!P45+Feb!P45+Mar!P45+Apr!P45+Mei!P45+Jun!P45+Jul!P45+Agu!P45+Sep!P45+Okt!P45+Nov!P45+Des!P45,(Jan!P45+Feb!P45+Mar!P45+Apr!P45+Mei!P45+Jun!P45+Jul!P45+Agu!P45+Sep!P45+Okt!P45+Nov!P45+Des!P45)
/
COUNTA(Jan!G45,Feb!G45,Mar!G45,Apr!G45,Mei!G45,Jun!G45,Jul!G45,Agu!G45,Sep!G45,Okt!G45,Nov!G45,Des!G45)*F45),0)</f>
        <v>0</v>
      </c>
      <c r="R45" s="1">
        <f t="shared" si="9"/>
        <v>0</v>
      </c>
      <c r="S45" s="67">
        <f t="shared" si="3"/>
        <v>0</v>
      </c>
      <c r="T45" s="67">
        <f>IFERROR(IF(E45&lt;&gt;"",Jan!R45+Feb!R45+Mar!R45+Apr!R45+Mei!R45+Jun!R45+Jul!R45+Agu!R45+Sep!R45+Okt!R45+Nov!R45+Des!R45,(Jan!R45+Feb!R45+Mar!R45+Apr!R45+Mei!R45+Jun!R45+Jul!R45+Agu!R45+Sep!R45+Okt!R45+Nov!R45+Des!R45)
/
COUNTA(Jan!G45,Feb!G45,Mar!G45,Apr!G45,Mei!G45,Jun!G45,Jul!G45,Agu!G45,Sep!G45,Okt!G45,Nov!G45,Des!G45)*F45),0)</f>
        <v>0</v>
      </c>
      <c r="U45" s="67">
        <f>IFERROR(IF(E45&lt;&gt;"",Jan!S45+Feb!S45+Mar!S45+Apr!S45+Mei!S45+Jun!S45+Jul!S45+Agu!S45+Sep!S45+Okt!S45+Nov!S45+Des!S45,(Jan!S45+Feb!S45+Mar!S45+Apr!S45+Mei!S45+Jun!S45+Jul!S45+Agu!S45+Sep!S45+Okt!S45+Nov!S45+Des!S45)
/
COUNTA(Jan!G45,Feb!G45,Mar!G45,Apr!G45,Mei!G45,Jun!G45,Jul!G45,Agu!G45,Sep!G45,Okt!G45,Nov!G45,Des!G45)*F45),0)</f>
        <v>0</v>
      </c>
      <c r="V45" s="1">
        <f t="shared" si="10"/>
        <v>0</v>
      </c>
      <c r="W45" s="1"/>
      <c r="X45" s="67">
        <f t="shared" si="11"/>
        <v>0</v>
      </c>
      <c r="Y45" s="37">
        <f t="shared" si="14"/>
        <v>0</v>
      </c>
      <c r="Z45" s="68">
        <f t="shared" si="12"/>
        <v>0</v>
      </c>
      <c r="AA45" s="36">
        <f>MIN(Z45,Referensi!$M$2)*$AA$5</f>
        <v>0</v>
      </c>
      <c r="AB45" s="36">
        <f>MIN(Referensi!$M$3,MAX(Z45-Referensi!$L$2,0))*$AB$5</f>
        <v>0</v>
      </c>
      <c r="AC45" s="36">
        <f>MIN(Referensi!$M$4,MAX(Z45-Referensi!$L$3,0))*$AC$5</f>
        <v>0</v>
      </c>
      <c r="AD45" s="36">
        <f>MIN(Referensi!$M$5,MAX(Z45-Referensi!$L$4,0))*$AD$5</f>
        <v>0</v>
      </c>
      <c r="AE45" s="36">
        <f>MIN(Referensi!$M$6,MAX(Z45-Referensi!$L$5,0))*$AE$5</f>
        <v>0</v>
      </c>
      <c r="AF45" s="68">
        <f>IF(Master!G45="",SUM(AA45:AE45)*120%,SUM(AA45:AE45))</f>
        <v>0</v>
      </c>
      <c r="AG45" s="68">
        <f>IF(F45&lt;&gt;"",AF45/F45*COUNTA(Jan!G45,Feb!G45,Mar!G45,Apr!G45,Mei!G45,Jun!G45,Jul!G45,Agu!G45,Sep!G45,Okt!G45,Nov!G45,Des!G45),0)</f>
        <v>0</v>
      </c>
      <c r="AH45" s="68">
        <f>IF(E45&lt;&gt;"",
IF(TEXT(E45,"mmm")=TEXT(DATE(PeriodeTahun,1,1),"mmm"),0, Jan!W45)+
IF(TEXT(E45,"mmm")=TEXT(DATE(PeriodeTahun,2,1),"mmm"),0, Feb!W45)+
IF(TEXT(E45,"mmm")=TEXT(DATE(PeriodeTahun,3,1),"mmm"),0, Mar!W45)+
IF(TEXT(E45,"mmm")=TEXT(DATE(PeriodeTahun,4,1),"mmm"),0, Apr!W45)+
IF(TEXT(E45,"mmm")=TEXT(DATE(PeriodeTahun,5,1),"mmm"),0, Mei!W45)+
IF(TEXT(E45,"mmm")=TEXT(DATE(PeriodeTahun,6,1),"mmm"),0, Jun!W45)+
IF(TEXT(E45,"mmm")=TEXT(DATE(PeriodeTahun,7,1),"mmm"),0, Jul!W45)+
IF(TEXT(E45,"mmm")=TEXT(DATE(PeriodeTahun,8,1),"mmm"),0, Agu!W45)+
IF(TEXT(E45,"mmm")=TEXT(DATE(PeriodeTahun,9,1),"mmm"),0, Sep!W45)+
IF(TEXT(E45,"mmm")=TEXT(DATE(PeriodeTahun,10,1),"mmm"),0, Okt!W45)+
IF(TEXT(E45,"mmm")=TEXT(DATE(PeriodeTahun,11,1),"mmm"),0, Nov!W45),
Jan!W45+Feb!W45+Mar!W45+Apr!W45+Mei!W45+Jun!W45+Jul!W45+Agu!W45+Sep!W45+Okt!W45+Nov!W45)</f>
        <v>0</v>
      </c>
      <c r="AI45" s="68"/>
      <c r="AJ45" s="68">
        <f t="shared" si="13"/>
        <v>0</v>
      </c>
    </row>
    <row r="46" spans="1:36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IF(Master!C46&lt;&gt;"",Master!C46,"")</f>
        <v/>
      </c>
      <c r="D46" s="80" t="str">
        <f>IF(Master!E46&lt;&gt;"",IF(YEAR(Master!E46)&lt;$B$2,DATE($B$2,1,1),Master!E46),"")</f>
        <v/>
      </c>
      <c r="E46" s="80" t="str">
        <f>IF(Master!F46&lt;&gt;"",Master!F46,"")</f>
        <v/>
      </c>
      <c r="F46" s="87" t="str">
        <f t="shared" si="8"/>
        <v/>
      </c>
      <c r="G46" s="71" t="str">
        <f>IF(Master!G46&lt;&gt;"",Master!G46,"")</f>
        <v/>
      </c>
      <c r="H46" s="67">
        <f>IFERROR(IF(E46&lt;&gt;"",Jan!G46+Feb!G46+Mar!G46+Apr!G46+Mei!G46+Jun!G46+Jul!G46+Agu!G46+Sep!G46+Okt!G46+Nov!G46+Des!G46,(Jan!G46+Feb!G46+Mar!G46+Apr!G46+Mei!G46+Jun!G46+Jul!G46+Agu!G46+Sep!G46+Okt!G46+Nov!G46+Des!G46)
/
COUNTA(Jan!G46,Feb!G46,Mar!G46,Apr!G46,Mei!G46,Jun!G46,Jul!G46,Agu!G46,Sep!G46,Okt!G46,Nov!G46,Des!G46)
*F46),0)</f>
        <v>0</v>
      </c>
      <c r="I46" s="1">
        <f>Jan!H46+Feb!H46+Mar!H46+Apr!H46+Mei!H46+Jun!H46+Jul!H46+Agu!H46+Sep!H46+Okt!H46+Nov!H46+Des!H46</f>
        <v>0</v>
      </c>
      <c r="J46" s="1">
        <f>Jan!I46+Feb!I46+Mar!I46+Apr!I46+Mei!I46+Jun!I46+Jul!I46+Agu!I46+Sep!I46+Okt!I46+Nov!I46+Des!I46</f>
        <v>0</v>
      </c>
      <c r="K46" s="1">
        <f>Jan!J46+Feb!J46+Mar!J46+Apr!J46+Mei!J46+Jun!J46+Jul!J46+Agu!J46+Sep!J46+Okt!J46+Nov!J46+Des!J46</f>
        <v>0</v>
      </c>
      <c r="L46" s="1">
        <f>Jan!K46+Feb!K46+Mar!K46+Apr!K46+Mei!K46+Jun!K46+Jul!K46+Agu!K46+Sep!K46+Okt!K46+Nov!K46+Des!K46</f>
        <v>0</v>
      </c>
      <c r="M46" s="67">
        <f>IFERROR(IF(E46&lt;&gt;"",Jan!L46+Feb!L46+Mar!L46+Apr!L46+Mei!L46+Jun!L46+Jul!L46+Agu!L46+Sep!L46+Okt!L46+Nov!L46+Des!L46,(Jan!L46+Feb!L46+Mar!L46+Apr!L46+Mei!L46+Jun!L46+Jul!L46+Agu!L46+Sep!L46+Okt!L46+Nov!L46+Des!L46)
/
COUNTA(Jan!G46,Feb!G46,Mar!G46,Apr!G46,Mei!G46,Jun!G46,Jul!G46,Agu!G46,Sep!G46,Okt!G46,Nov!G46,Des!G46)*F46),0)</f>
        <v>0</v>
      </c>
      <c r="N46" s="67">
        <f>IFERROR(IF(E46&lt;&gt;"",Jan!M46+Feb!M46+Mar!M46+Apr!M46+Mei!M46+Jun!M46+Jul!M46+Agu!M46+Sep!M46+Okt!M46+Nov!M46+Des!M46,(Jan!M46+Feb!M46+Mar!M46+Apr!M46+Mei!M46+Jun!M46+Jul!M46+Agu!M46+Sep!M46+Okt!M46+Nov!M46+Des!M46)
/
COUNTA(Jan!G46,Feb!G46,Mar!G46,Apr!G46,Mei!G46,Jun!G46,Jul!G46,Agu!G46,Sep!G46,Okt!G46,Nov!G46,Des!G46)*F46),0)</f>
        <v>0</v>
      </c>
      <c r="O46" s="67">
        <f>IFERROR(IF(E46&lt;&gt;"",Jan!N46+Feb!N46+Mar!N46+Apr!N46+Mei!N46+Jun!N46+Jul!N46+Agu!N46+Sep!N46+Okt!N46+Nov!N46+Des!N46,(Jan!N46+Feb!N46+Mar!N46+Apr!N46+Mei!N46+Jun!N46+Jul!N46+Agu!N46+Sep!N46+Okt!N46+Nov!N46+Des!N46)
/
COUNTA(Jan!G46,Feb!G46,Mar!G46,Apr!G46,Mei!G46,Jun!G46,Jul!G46,Agu!G46,Sep!G46,Okt!G46,Nov!G46,Des!G46)*F46),0)</f>
        <v>0</v>
      </c>
      <c r="P46" s="67">
        <f>IFERROR(IF(E46&lt;&gt;"",Jan!O46+Feb!O46+Mar!O46+Apr!O46+Mei!O46+Jun!O46+Jul!O46+Agu!O46+Sep!O46+Okt!O46+Nov!O46+Des!O46,(Jan!O46+Feb!O46+Mar!O46+Apr!O46+Mei!O46+Jun!O46+Jul!O46+Agu!O46+Sep!O46+Okt!O46+Nov!O46+Des!O46)
/
COUNTA(Jan!G46,Feb!G46,Mar!G46,Apr!G46,Mei!G46,Jun!G46,Jul!G46,Agu!G46,Sep!G46,Okt!G46,Nov!G46,Des!G46)*F46),0)</f>
        <v>0</v>
      </c>
      <c r="Q46" s="67">
        <f>IFERROR(IF(E46&lt;&gt;"",Jan!P46+Feb!P46+Mar!P46+Apr!P46+Mei!P46+Jun!P46+Jul!P46+Agu!P46+Sep!P46+Okt!P46+Nov!P46+Des!P46,(Jan!P46+Feb!P46+Mar!P46+Apr!P46+Mei!P46+Jun!P46+Jul!P46+Agu!P46+Sep!P46+Okt!P46+Nov!P46+Des!P46)
/
COUNTA(Jan!G46,Feb!G46,Mar!G46,Apr!G46,Mei!G46,Jun!G46,Jul!G46,Agu!G46,Sep!G46,Okt!G46,Nov!G46,Des!G46)*F46),0)</f>
        <v>0</v>
      </c>
      <c r="R46" s="1">
        <f t="shared" si="9"/>
        <v>0</v>
      </c>
      <c r="S46" s="67">
        <f t="shared" si="3"/>
        <v>0</v>
      </c>
      <c r="T46" s="67">
        <f>IFERROR(IF(E46&lt;&gt;"",Jan!R46+Feb!R46+Mar!R46+Apr!R46+Mei!R46+Jun!R46+Jul!R46+Agu!R46+Sep!R46+Okt!R46+Nov!R46+Des!R46,(Jan!R46+Feb!R46+Mar!R46+Apr!R46+Mei!R46+Jun!R46+Jul!R46+Agu!R46+Sep!R46+Okt!R46+Nov!R46+Des!R46)
/
COUNTA(Jan!G46,Feb!G46,Mar!G46,Apr!G46,Mei!G46,Jun!G46,Jul!G46,Agu!G46,Sep!G46,Okt!G46,Nov!G46,Des!G46)*F46),0)</f>
        <v>0</v>
      </c>
      <c r="U46" s="67">
        <f>IFERROR(IF(E46&lt;&gt;"",Jan!S46+Feb!S46+Mar!S46+Apr!S46+Mei!S46+Jun!S46+Jul!S46+Agu!S46+Sep!S46+Okt!S46+Nov!S46+Des!S46,(Jan!S46+Feb!S46+Mar!S46+Apr!S46+Mei!S46+Jun!S46+Jul!S46+Agu!S46+Sep!S46+Okt!S46+Nov!S46+Des!S46)
/
COUNTA(Jan!G46,Feb!G46,Mar!G46,Apr!G46,Mei!G46,Jun!G46,Jul!G46,Agu!G46,Sep!G46,Okt!G46,Nov!G46,Des!G46)*F46),0)</f>
        <v>0</v>
      </c>
      <c r="V46" s="1">
        <f t="shared" si="10"/>
        <v>0</v>
      </c>
      <c r="W46" s="1"/>
      <c r="X46" s="67">
        <f t="shared" si="11"/>
        <v>0</v>
      </c>
      <c r="Y46" s="37">
        <f t="shared" si="14"/>
        <v>0</v>
      </c>
      <c r="Z46" s="68">
        <f t="shared" si="12"/>
        <v>0</v>
      </c>
      <c r="AA46" s="36">
        <f>MIN(Z46,Referensi!$M$2)*$AA$5</f>
        <v>0</v>
      </c>
      <c r="AB46" s="36">
        <f>MIN(Referensi!$M$3,MAX(Z46-Referensi!$L$2,0))*$AB$5</f>
        <v>0</v>
      </c>
      <c r="AC46" s="36">
        <f>MIN(Referensi!$M$4,MAX(Z46-Referensi!$L$3,0))*$AC$5</f>
        <v>0</v>
      </c>
      <c r="AD46" s="36">
        <f>MIN(Referensi!$M$5,MAX(Z46-Referensi!$L$4,0))*$AD$5</f>
        <v>0</v>
      </c>
      <c r="AE46" s="36">
        <f>MIN(Referensi!$M$6,MAX(Z46-Referensi!$L$5,0))*$AE$5</f>
        <v>0</v>
      </c>
      <c r="AF46" s="68">
        <f>IF(Master!G46="",SUM(AA46:AE46)*120%,SUM(AA46:AE46))</f>
        <v>0</v>
      </c>
      <c r="AG46" s="68">
        <f>IF(F46&lt;&gt;"",AF46/F46*COUNTA(Jan!G46,Feb!G46,Mar!G46,Apr!G46,Mei!G46,Jun!G46,Jul!G46,Agu!G46,Sep!G46,Okt!G46,Nov!G46,Des!G46),0)</f>
        <v>0</v>
      </c>
      <c r="AH46" s="68">
        <f>IF(E46&lt;&gt;"",
IF(TEXT(E46,"mmm")=TEXT(DATE(PeriodeTahun,1,1),"mmm"),0, Jan!W46)+
IF(TEXT(E46,"mmm")=TEXT(DATE(PeriodeTahun,2,1),"mmm"),0, Feb!W46)+
IF(TEXT(E46,"mmm")=TEXT(DATE(PeriodeTahun,3,1),"mmm"),0, Mar!W46)+
IF(TEXT(E46,"mmm")=TEXT(DATE(PeriodeTahun,4,1),"mmm"),0, Apr!W46)+
IF(TEXT(E46,"mmm")=TEXT(DATE(PeriodeTahun,5,1),"mmm"),0, Mei!W46)+
IF(TEXT(E46,"mmm")=TEXT(DATE(PeriodeTahun,6,1),"mmm"),0, Jun!W46)+
IF(TEXT(E46,"mmm")=TEXT(DATE(PeriodeTahun,7,1),"mmm"),0, Jul!W46)+
IF(TEXT(E46,"mmm")=TEXT(DATE(PeriodeTahun,8,1),"mmm"),0, Agu!W46)+
IF(TEXT(E46,"mmm")=TEXT(DATE(PeriodeTahun,9,1),"mmm"),0, Sep!W46)+
IF(TEXT(E46,"mmm")=TEXT(DATE(PeriodeTahun,10,1),"mmm"),0, Okt!W46)+
IF(TEXT(E46,"mmm")=TEXT(DATE(PeriodeTahun,11,1),"mmm"),0, Nov!W46),
Jan!W46+Feb!W46+Mar!W46+Apr!W46+Mei!W46+Jun!W46+Jul!W46+Agu!W46+Sep!W46+Okt!W46+Nov!W46)</f>
        <v>0</v>
      </c>
      <c r="AI46" s="68"/>
      <c r="AJ46" s="68">
        <f t="shared" si="13"/>
        <v>0</v>
      </c>
    </row>
    <row r="47" spans="1:36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IF(Master!C47&lt;&gt;"",Master!C47,"")</f>
        <v/>
      </c>
      <c r="D47" s="80" t="str">
        <f>IF(Master!E47&lt;&gt;"",IF(YEAR(Master!E47)&lt;$B$2,DATE($B$2,1,1),Master!E47),"")</f>
        <v/>
      </c>
      <c r="E47" s="80" t="str">
        <f>IF(Master!F47&lt;&gt;"",Master!F47,"")</f>
        <v/>
      </c>
      <c r="F47" s="87" t="str">
        <f t="shared" si="8"/>
        <v/>
      </c>
      <c r="G47" s="71" t="str">
        <f>IF(Master!G47&lt;&gt;"",Master!G47,"")</f>
        <v/>
      </c>
      <c r="H47" s="67">
        <f>IFERROR(IF(E47&lt;&gt;"",Jan!G47+Feb!G47+Mar!G47+Apr!G47+Mei!G47+Jun!G47+Jul!G47+Agu!G47+Sep!G47+Okt!G47+Nov!G47+Des!G47,(Jan!G47+Feb!G47+Mar!G47+Apr!G47+Mei!G47+Jun!G47+Jul!G47+Agu!G47+Sep!G47+Okt!G47+Nov!G47+Des!G47)
/
COUNTA(Jan!G47,Feb!G47,Mar!G47,Apr!G47,Mei!G47,Jun!G47,Jul!G47,Agu!G47,Sep!G47,Okt!G47,Nov!G47,Des!G47)
*F47),0)</f>
        <v>0</v>
      </c>
      <c r="I47" s="1">
        <f>Jan!H47+Feb!H47+Mar!H47+Apr!H47+Mei!H47+Jun!H47+Jul!H47+Agu!H47+Sep!H47+Okt!H47+Nov!H47+Des!H47</f>
        <v>0</v>
      </c>
      <c r="J47" s="1">
        <f>Jan!I47+Feb!I47+Mar!I47+Apr!I47+Mei!I47+Jun!I47+Jul!I47+Agu!I47+Sep!I47+Okt!I47+Nov!I47+Des!I47</f>
        <v>0</v>
      </c>
      <c r="K47" s="1">
        <f>Jan!J47+Feb!J47+Mar!J47+Apr!J47+Mei!J47+Jun!J47+Jul!J47+Agu!J47+Sep!J47+Okt!J47+Nov!J47+Des!J47</f>
        <v>0</v>
      </c>
      <c r="L47" s="1">
        <f>Jan!K47+Feb!K47+Mar!K47+Apr!K47+Mei!K47+Jun!K47+Jul!K47+Agu!K47+Sep!K47+Okt!K47+Nov!K47+Des!K47</f>
        <v>0</v>
      </c>
      <c r="M47" s="67">
        <f>IFERROR(IF(E47&lt;&gt;"",Jan!L47+Feb!L47+Mar!L47+Apr!L47+Mei!L47+Jun!L47+Jul!L47+Agu!L47+Sep!L47+Okt!L47+Nov!L47+Des!L47,(Jan!L47+Feb!L47+Mar!L47+Apr!L47+Mei!L47+Jun!L47+Jul!L47+Agu!L47+Sep!L47+Okt!L47+Nov!L47+Des!L47)
/
COUNTA(Jan!G47,Feb!G47,Mar!G47,Apr!G47,Mei!G47,Jun!G47,Jul!G47,Agu!G47,Sep!G47,Okt!G47,Nov!G47,Des!G47)*F47),0)</f>
        <v>0</v>
      </c>
      <c r="N47" s="67">
        <f>IFERROR(IF(E47&lt;&gt;"",Jan!M47+Feb!M47+Mar!M47+Apr!M47+Mei!M47+Jun!M47+Jul!M47+Agu!M47+Sep!M47+Okt!M47+Nov!M47+Des!M47,(Jan!M47+Feb!M47+Mar!M47+Apr!M47+Mei!M47+Jun!M47+Jul!M47+Agu!M47+Sep!M47+Okt!M47+Nov!M47+Des!M47)
/
COUNTA(Jan!G47,Feb!G47,Mar!G47,Apr!G47,Mei!G47,Jun!G47,Jul!G47,Agu!G47,Sep!G47,Okt!G47,Nov!G47,Des!G47)*F47),0)</f>
        <v>0</v>
      </c>
      <c r="O47" s="67">
        <f>IFERROR(IF(E47&lt;&gt;"",Jan!N47+Feb!N47+Mar!N47+Apr!N47+Mei!N47+Jun!N47+Jul!N47+Agu!N47+Sep!N47+Okt!N47+Nov!N47+Des!N47,(Jan!N47+Feb!N47+Mar!N47+Apr!N47+Mei!N47+Jun!N47+Jul!N47+Agu!N47+Sep!N47+Okt!N47+Nov!N47+Des!N47)
/
COUNTA(Jan!G47,Feb!G47,Mar!G47,Apr!G47,Mei!G47,Jun!G47,Jul!G47,Agu!G47,Sep!G47,Okt!G47,Nov!G47,Des!G47)*F47),0)</f>
        <v>0</v>
      </c>
      <c r="P47" s="67">
        <f>IFERROR(IF(E47&lt;&gt;"",Jan!O47+Feb!O47+Mar!O47+Apr!O47+Mei!O47+Jun!O47+Jul!O47+Agu!O47+Sep!O47+Okt!O47+Nov!O47+Des!O47,(Jan!O47+Feb!O47+Mar!O47+Apr!O47+Mei!O47+Jun!O47+Jul!O47+Agu!O47+Sep!O47+Okt!O47+Nov!O47+Des!O47)
/
COUNTA(Jan!G47,Feb!G47,Mar!G47,Apr!G47,Mei!G47,Jun!G47,Jul!G47,Agu!G47,Sep!G47,Okt!G47,Nov!G47,Des!G47)*F47),0)</f>
        <v>0</v>
      </c>
      <c r="Q47" s="67">
        <f>IFERROR(IF(E47&lt;&gt;"",Jan!P47+Feb!P47+Mar!P47+Apr!P47+Mei!P47+Jun!P47+Jul!P47+Agu!P47+Sep!P47+Okt!P47+Nov!P47+Des!P47,(Jan!P47+Feb!P47+Mar!P47+Apr!P47+Mei!P47+Jun!P47+Jul!P47+Agu!P47+Sep!P47+Okt!P47+Nov!P47+Des!P47)
/
COUNTA(Jan!G47,Feb!G47,Mar!G47,Apr!G47,Mei!G47,Jun!G47,Jul!G47,Agu!G47,Sep!G47,Okt!G47,Nov!G47,Des!G47)*F47),0)</f>
        <v>0</v>
      </c>
      <c r="R47" s="1">
        <f t="shared" si="9"/>
        <v>0</v>
      </c>
      <c r="S47" s="67">
        <f t="shared" si="3"/>
        <v>0</v>
      </c>
      <c r="T47" s="67">
        <f>IFERROR(IF(E47&lt;&gt;"",Jan!R47+Feb!R47+Mar!R47+Apr!R47+Mei!R47+Jun!R47+Jul!R47+Agu!R47+Sep!R47+Okt!R47+Nov!R47+Des!R47,(Jan!R47+Feb!R47+Mar!R47+Apr!R47+Mei!R47+Jun!R47+Jul!R47+Agu!R47+Sep!R47+Okt!R47+Nov!R47+Des!R47)
/
COUNTA(Jan!G47,Feb!G47,Mar!G47,Apr!G47,Mei!G47,Jun!G47,Jul!G47,Agu!G47,Sep!G47,Okt!G47,Nov!G47,Des!G47)*F47),0)</f>
        <v>0</v>
      </c>
      <c r="U47" s="67">
        <f>IFERROR(IF(E47&lt;&gt;"",Jan!S47+Feb!S47+Mar!S47+Apr!S47+Mei!S47+Jun!S47+Jul!S47+Agu!S47+Sep!S47+Okt!S47+Nov!S47+Des!S47,(Jan!S47+Feb!S47+Mar!S47+Apr!S47+Mei!S47+Jun!S47+Jul!S47+Agu!S47+Sep!S47+Okt!S47+Nov!S47+Des!S47)
/
COUNTA(Jan!G47,Feb!G47,Mar!G47,Apr!G47,Mei!G47,Jun!G47,Jul!G47,Agu!G47,Sep!G47,Okt!G47,Nov!G47,Des!G47)*F47),0)</f>
        <v>0</v>
      </c>
      <c r="V47" s="1">
        <f t="shared" si="10"/>
        <v>0</v>
      </c>
      <c r="W47" s="1"/>
      <c r="X47" s="67">
        <f t="shared" si="11"/>
        <v>0</v>
      </c>
      <c r="Y47" s="37">
        <f t="shared" si="14"/>
        <v>0</v>
      </c>
      <c r="Z47" s="68">
        <f t="shared" si="12"/>
        <v>0</v>
      </c>
      <c r="AA47" s="36">
        <f>MIN(Z47,Referensi!$M$2)*$AA$5</f>
        <v>0</v>
      </c>
      <c r="AB47" s="36">
        <f>MIN(Referensi!$M$3,MAX(Z47-Referensi!$L$2,0))*$AB$5</f>
        <v>0</v>
      </c>
      <c r="AC47" s="36">
        <f>MIN(Referensi!$M$4,MAX(Z47-Referensi!$L$3,0))*$AC$5</f>
        <v>0</v>
      </c>
      <c r="AD47" s="36">
        <f>MIN(Referensi!$M$5,MAX(Z47-Referensi!$L$4,0))*$AD$5</f>
        <v>0</v>
      </c>
      <c r="AE47" s="36">
        <f>MIN(Referensi!$M$6,MAX(Z47-Referensi!$L$5,0))*$AE$5</f>
        <v>0</v>
      </c>
      <c r="AF47" s="68">
        <f>IF(Master!G47="",SUM(AA47:AE47)*120%,SUM(AA47:AE47))</f>
        <v>0</v>
      </c>
      <c r="AG47" s="68">
        <f>IF(F47&lt;&gt;"",AF47/F47*COUNTA(Jan!G47,Feb!G47,Mar!G47,Apr!G47,Mei!G47,Jun!G47,Jul!G47,Agu!G47,Sep!G47,Okt!G47,Nov!G47,Des!G47),0)</f>
        <v>0</v>
      </c>
      <c r="AH47" s="68">
        <f>IF(E47&lt;&gt;"",
IF(TEXT(E47,"mmm")=TEXT(DATE(PeriodeTahun,1,1),"mmm"),0, Jan!W47)+
IF(TEXT(E47,"mmm")=TEXT(DATE(PeriodeTahun,2,1),"mmm"),0, Feb!W47)+
IF(TEXT(E47,"mmm")=TEXT(DATE(PeriodeTahun,3,1),"mmm"),0, Mar!W47)+
IF(TEXT(E47,"mmm")=TEXT(DATE(PeriodeTahun,4,1),"mmm"),0, Apr!W47)+
IF(TEXT(E47,"mmm")=TEXT(DATE(PeriodeTahun,5,1),"mmm"),0, Mei!W47)+
IF(TEXT(E47,"mmm")=TEXT(DATE(PeriodeTahun,6,1),"mmm"),0, Jun!W47)+
IF(TEXT(E47,"mmm")=TEXT(DATE(PeriodeTahun,7,1),"mmm"),0, Jul!W47)+
IF(TEXT(E47,"mmm")=TEXT(DATE(PeriodeTahun,8,1),"mmm"),0, Agu!W47)+
IF(TEXT(E47,"mmm")=TEXT(DATE(PeriodeTahun,9,1),"mmm"),0, Sep!W47)+
IF(TEXT(E47,"mmm")=TEXT(DATE(PeriodeTahun,10,1),"mmm"),0, Okt!W47)+
IF(TEXT(E47,"mmm")=TEXT(DATE(PeriodeTahun,11,1),"mmm"),0, Nov!W47),
Jan!W47+Feb!W47+Mar!W47+Apr!W47+Mei!W47+Jun!W47+Jul!W47+Agu!W47+Sep!W47+Okt!W47+Nov!W47)</f>
        <v>0</v>
      </c>
      <c r="AI47" s="68"/>
      <c r="AJ47" s="68">
        <f t="shared" si="13"/>
        <v>0</v>
      </c>
    </row>
    <row r="48" spans="1:36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IF(Master!C48&lt;&gt;"",Master!C48,"")</f>
        <v/>
      </c>
      <c r="D48" s="80" t="str">
        <f>IF(Master!E48&lt;&gt;"",IF(YEAR(Master!E48)&lt;$B$2,DATE($B$2,1,1),Master!E48),"")</f>
        <v/>
      </c>
      <c r="E48" s="80" t="str">
        <f>IF(Master!F48&lt;&gt;"",Master!F48,"")</f>
        <v/>
      </c>
      <c r="F48" s="87" t="str">
        <f t="shared" si="8"/>
        <v/>
      </c>
      <c r="G48" s="71" t="str">
        <f>IF(Master!G48&lt;&gt;"",Master!G48,"")</f>
        <v/>
      </c>
      <c r="H48" s="67">
        <f>IFERROR(IF(E48&lt;&gt;"",Jan!G48+Feb!G48+Mar!G48+Apr!G48+Mei!G48+Jun!G48+Jul!G48+Agu!G48+Sep!G48+Okt!G48+Nov!G48+Des!G48,(Jan!G48+Feb!G48+Mar!G48+Apr!G48+Mei!G48+Jun!G48+Jul!G48+Agu!G48+Sep!G48+Okt!G48+Nov!G48+Des!G48)
/
COUNTA(Jan!G48,Feb!G48,Mar!G48,Apr!G48,Mei!G48,Jun!G48,Jul!G48,Agu!G48,Sep!G48,Okt!G48,Nov!G48,Des!G48)
*F48),0)</f>
        <v>0</v>
      </c>
      <c r="I48" s="1">
        <f>Jan!H48+Feb!H48+Mar!H48+Apr!H48+Mei!H48+Jun!H48+Jul!H48+Agu!H48+Sep!H48+Okt!H48+Nov!H48+Des!H48</f>
        <v>0</v>
      </c>
      <c r="J48" s="1">
        <f>Jan!I48+Feb!I48+Mar!I48+Apr!I48+Mei!I48+Jun!I48+Jul!I48+Agu!I48+Sep!I48+Okt!I48+Nov!I48+Des!I48</f>
        <v>0</v>
      </c>
      <c r="K48" s="1">
        <f>Jan!J48+Feb!J48+Mar!J48+Apr!J48+Mei!J48+Jun!J48+Jul!J48+Agu!J48+Sep!J48+Okt!J48+Nov!J48+Des!J48</f>
        <v>0</v>
      </c>
      <c r="L48" s="1">
        <f>Jan!K48+Feb!K48+Mar!K48+Apr!K48+Mei!K48+Jun!K48+Jul!K48+Agu!K48+Sep!K48+Okt!K48+Nov!K48+Des!K48</f>
        <v>0</v>
      </c>
      <c r="M48" s="67">
        <f>IFERROR(IF(E48&lt;&gt;"",Jan!L48+Feb!L48+Mar!L48+Apr!L48+Mei!L48+Jun!L48+Jul!L48+Agu!L48+Sep!L48+Okt!L48+Nov!L48+Des!L48,(Jan!L48+Feb!L48+Mar!L48+Apr!L48+Mei!L48+Jun!L48+Jul!L48+Agu!L48+Sep!L48+Okt!L48+Nov!L48+Des!L48)
/
COUNTA(Jan!G48,Feb!G48,Mar!G48,Apr!G48,Mei!G48,Jun!G48,Jul!G48,Agu!G48,Sep!G48,Okt!G48,Nov!G48,Des!G48)*F48),0)</f>
        <v>0</v>
      </c>
      <c r="N48" s="67">
        <f>IFERROR(IF(E48&lt;&gt;"",Jan!M48+Feb!M48+Mar!M48+Apr!M48+Mei!M48+Jun!M48+Jul!M48+Agu!M48+Sep!M48+Okt!M48+Nov!M48+Des!M48,(Jan!M48+Feb!M48+Mar!M48+Apr!M48+Mei!M48+Jun!M48+Jul!M48+Agu!M48+Sep!M48+Okt!M48+Nov!M48+Des!M48)
/
COUNTA(Jan!G48,Feb!G48,Mar!G48,Apr!G48,Mei!G48,Jun!G48,Jul!G48,Agu!G48,Sep!G48,Okt!G48,Nov!G48,Des!G48)*F48),0)</f>
        <v>0</v>
      </c>
      <c r="O48" s="67">
        <f>IFERROR(IF(E48&lt;&gt;"",Jan!N48+Feb!N48+Mar!N48+Apr!N48+Mei!N48+Jun!N48+Jul!N48+Agu!N48+Sep!N48+Okt!N48+Nov!N48+Des!N48,(Jan!N48+Feb!N48+Mar!N48+Apr!N48+Mei!N48+Jun!N48+Jul!N48+Agu!N48+Sep!N48+Okt!N48+Nov!N48+Des!N48)
/
COUNTA(Jan!G48,Feb!G48,Mar!G48,Apr!G48,Mei!G48,Jun!G48,Jul!G48,Agu!G48,Sep!G48,Okt!G48,Nov!G48,Des!G48)*F48),0)</f>
        <v>0</v>
      </c>
      <c r="P48" s="67">
        <f>IFERROR(IF(E48&lt;&gt;"",Jan!O48+Feb!O48+Mar!O48+Apr!O48+Mei!O48+Jun!O48+Jul!O48+Agu!O48+Sep!O48+Okt!O48+Nov!O48+Des!O48,(Jan!O48+Feb!O48+Mar!O48+Apr!O48+Mei!O48+Jun!O48+Jul!O48+Agu!O48+Sep!O48+Okt!O48+Nov!O48+Des!O48)
/
COUNTA(Jan!G48,Feb!G48,Mar!G48,Apr!G48,Mei!G48,Jun!G48,Jul!G48,Agu!G48,Sep!G48,Okt!G48,Nov!G48,Des!G48)*F48),0)</f>
        <v>0</v>
      </c>
      <c r="Q48" s="67">
        <f>IFERROR(IF(E48&lt;&gt;"",Jan!P48+Feb!P48+Mar!P48+Apr!P48+Mei!P48+Jun!P48+Jul!P48+Agu!P48+Sep!P48+Okt!P48+Nov!P48+Des!P48,(Jan!P48+Feb!P48+Mar!P48+Apr!P48+Mei!P48+Jun!P48+Jul!P48+Agu!P48+Sep!P48+Okt!P48+Nov!P48+Des!P48)
/
COUNTA(Jan!G48,Feb!G48,Mar!G48,Apr!G48,Mei!G48,Jun!G48,Jul!G48,Agu!G48,Sep!G48,Okt!G48,Nov!G48,Des!G48)*F48),0)</f>
        <v>0</v>
      </c>
      <c r="R48" s="1">
        <f t="shared" si="9"/>
        <v>0</v>
      </c>
      <c r="S48" s="67">
        <f t="shared" si="3"/>
        <v>0</v>
      </c>
      <c r="T48" s="67">
        <f>IFERROR(IF(E48&lt;&gt;"",Jan!R48+Feb!R48+Mar!R48+Apr!R48+Mei!R48+Jun!R48+Jul!R48+Agu!R48+Sep!R48+Okt!R48+Nov!R48+Des!R48,(Jan!R48+Feb!R48+Mar!R48+Apr!R48+Mei!R48+Jun!R48+Jul!R48+Agu!R48+Sep!R48+Okt!R48+Nov!R48+Des!R48)
/
COUNTA(Jan!G48,Feb!G48,Mar!G48,Apr!G48,Mei!G48,Jun!G48,Jul!G48,Agu!G48,Sep!G48,Okt!G48,Nov!G48,Des!G48)*F48),0)</f>
        <v>0</v>
      </c>
      <c r="U48" s="67">
        <f>IFERROR(IF(E48&lt;&gt;"",Jan!S48+Feb!S48+Mar!S48+Apr!S48+Mei!S48+Jun!S48+Jul!S48+Agu!S48+Sep!S48+Okt!S48+Nov!S48+Des!S48,(Jan!S48+Feb!S48+Mar!S48+Apr!S48+Mei!S48+Jun!S48+Jul!S48+Agu!S48+Sep!S48+Okt!S48+Nov!S48+Des!S48)
/
COUNTA(Jan!G48,Feb!G48,Mar!G48,Apr!G48,Mei!G48,Jun!G48,Jul!G48,Agu!G48,Sep!G48,Okt!G48,Nov!G48,Des!G48)*F48),0)</f>
        <v>0</v>
      </c>
      <c r="V48" s="1">
        <f t="shared" si="10"/>
        <v>0</v>
      </c>
      <c r="W48" s="1"/>
      <c r="X48" s="67">
        <f t="shared" si="11"/>
        <v>0</v>
      </c>
      <c r="Y48" s="37">
        <f t="shared" si="14"/>
        <v>0</v>
      </c>
      <c r="Z48" s="68">
        <f t="shared" si="12"/>
        <v>0</v>
      </c>
      <c r="AA48" s="36">
        <f>MIN(Z48,Referensi!$M$2)*$AA$5</f>
        <v>0</v>
      </c>
      <c r="AB48" s="36">
        <f>MIN(Referensi!$M$3,MAX(Z48-Referensi!$L$2,0))*$AB$5</f>
        <v>0</v>
      </c>
      <c r="AC48" s="36">
        <f>MIN(Referensi!$M$4,MAX(Z48-Referensi!$L$3,0))*$AC$5</f>
        <v>0</v>
      </c>
      <c r="AD48" s="36">
        <f>MIN(Referensi!$M$5,MAX(Z48-Referensi!$L$4,0))*$AD$5</f>
        <v>0</v>
      </c>
      <c r="AE48" s="36">
        <f>MIN(Referensi!$M$6,MAX(Z48-Referensi!$L$5,0))*$AE$5</f>
        <v>0</v>
      </c>
      <c r="AF48" s="68">
        <f>IF(Master!G48="",SUM(AA48:AE48)*120%,SUM(AA48:AE48))</f>
        <v>0</v>
      </c>
      <c r="AG48" s="68">
        <f>IF(F48&lt;&gt;"",AF48/F48*COUNTA(Jan!G48,Feb!G48,Mar!G48,Apr!G48,Mei!G48,Jun!G48,Jul!G48,Agu!G48,Sep!G48,Okt!G48,Nov!G48,Des!G48),0)</f>
        <v>0</v>
      </c>
      <c r="AH48" s="68">
        <f>IF(E48&lt;&gt;"",
IF(TEXT(E48,"mmm")=TEXT(DATE(PeriodeTahun,1,1),"mmm"),0, Jan!W48)+
IF(TEXT(E48,"mmm")=TEXT(DATE(PeriodeTahun,2,1),"mmm"),0, Feb!W48)+
IF(TEXT(E48,"mmm")=TEXT(DATE(PeriodeTahun,3,1),"mmm"),0, Mar!W48)+
IF(TEXT(E48,"mmm")=TEXT(DATE(PeriodeTahun,4,1),"mmm"),0, Apr!W48)+
IF(TEXT(E48,"mmm")=TEXT(DATE(PeriodeTahun,5,1),"mmm"),0, Mei!W48)+
IF(TEXT(E48,"mmm")=TEXT(DATE(PeriodeTahun,6,1),"mmm"),0, Jun!W48)+
IF(TEXT(E48,"mmm")=TEXT(DATE(PeriodeTahun,7,1),"mmm"),0, Jul!W48)+
IF(TEXT(E48,"mmm")=TEXT(DATE(PeriodeTahun,8,1),"mmm"),0, Agu!W48)+
IF(TEXT(E48,"mmm")=TEXT(DATE(PeriodeTahun,9,1),"mmm"),0, Sep!W48)+
IF(TEXT(E48,"mmm")=TEXT(DATE(PeriodeTahun,10,1),"mmm"),0, Okt!W48)+
IF(TEXT(E48,"mmm")=TEXT(DATE(PeriodeTahun,11,1),"mmm"),0, Nov!W48),
Jan!W48+Feb!W48+Mar!W48+Apr!W48+Mei!W48+Jun!W48+Jul!W48+Agu!W48+Sep!W48+Okt!W48+Nov!W48)</f>
        <v>0</v>
      </c>
      <c r="AI48" s="68"/>
      <c r="AJ48" s="68">
        <f t="shared" si="13"/>
        <v>0</v>
      </c>
    </row>
    <row r="49" spans="1:36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IF(Master!C49&lt;&gt;"",Master!C49,"")</f>
        <v/>
      </c>
      <c r="D49" s="80" t="str">
        <f>IF(Master!E49&lt;&gt;"",IF(YEAR(Master!E49)&lt;$B$2,DATE($B$2,1,1),Master!E49),"")</f>
        <v/>
      </c>
      <c r="E49" s="80" t="str">
        <f>IF(Master!F49&lt;&gt;"",Master!F49,"")</f>
        <v/>
      </c>
      <c r="F49" s="87" t="str">
        <f t="shared" si="8"/>
        <v/>
      </c>
      <c r="G49" s="71" t="str">
        <f>IF(Master!G49&lt;&gt;"",Master!G49,"")</f>
        <v/>
      </c>
      <c r="H49" s="67">
        <f>IFERROR(IF(E49&lt;&gt;"",Jan!G49+Feb!G49+Mar!G49+Apr!G49+Mei!G49+Jun!G49+Jul!G49+Agu!G49+Sep!G49+Okt!G49+Nov!G49+Des!G49,(Jan!G49+Feb!G49+Mar!G49+Apr!G49+Mei!G49+Jun!G49+Jul!G49+Agu!G49+Sep!G49+Okt!G49+Nov!G49+Des!G49)
/
COUNTA(Jan!G49,Feb!G49,Mar!G49,Apr!G49,Mei!G49,Jun!G49,Jul!G49,Agu!G49,Sep!G49,Okt!G49,Nov!G49,Des!G49)
*F49),0)</f>
        <v>0</v>
      </c>
      <c r="I49" s="1">
        <f>Jan!H49+Feb!H49+Mar!H49+Apr!H49+Mei!H49+Jun!H49+Jul!H49+Agu!H49+Sep!H49+Okt!H49+Nov!H49+Des!H49</f>
        <v>0</v>
      </c>
      <c r="J49" s="1">
        <f>Jan!I49+Feb!I49+Mar!I49+Apr!I49+Mei!I49+Jun!I49+Jul!I49+Agu!I49+Sep!I49+Okt!I49+Nov!I49+Des!I49</f>
        <v>0</v>
      </c>
      <c r="K49" s="1">
        <f>Jan!J49+Feb!J49+Mar!J49+Apr!J49+Mei!J49+Jun!J49+Jul!J49+Agu!J49+Sep!J49+Okt!J49+Nov!J49+Des!J49</f>
        <v>0</v>
      </c>
      <c r="L49" s="1">
        <f>Jan!K49+Feb!K49+Mar!K49+Apr!K49+Mei!K49+Jun!K49+Jul!K49+Agu!K49+Sep!K49+Okt!K49+Nov!K49+Des!K49</f>
        <v>0</v>
      </c>
      <c r="M49" s="67">
        <f>IFERROR(IF(E49&lt;&gt;"",Jan!L49+Feb!L49+Mar!L49+Apr!L49+Mei!L49+Jun!L49+Jul!L49+Agu!L49+Sep!L49+Okt!L49+Nov!L49+Des!L49,(Jan!L49+Feb!L49+Mar!L49+Apr!L49+Mei!L49+Jun!L49+Jul!L49+Agu!L49+Sep!L49+Okt!L49+Nov!L49+Des!L49)
/
COUNTA(Jan!G49,Feb!G49,Mar!G49,Apr!G49,Mei!G49,Jun!G49,Jul!G49,Agu!G49,Sep!G49,Okt!G49,Nov!G49,Des!G49)*F49),0)</f>
        <v>0</v>
      </c>
      <c r="N49" s="67">
        <f>IFERROR(IF(E49&lt;&gt;"",Jan!M49+Feb!M49+Mar!M49+Apr!M49+Mei!M49+Jun!M49+Jul!M49+Agu!M49+Sep!M49+Okt!M49+Nov!M49+Des!M49,(Jan!M49+Feb!M49+Mar!M49+Apr!M49+Mei!M49+Jun!M49+Jul!M49+Agu!M49+Sep!M49+Okt!M49+Nov!M49+Des!M49)
/
COUNTA(Jan!G49,Feb!G49,Mar!G49,Apr!G49,Mei!G49,Jun!G49,Jul!G49,Agu!G49,Sep!G49,Okt!G49,Nov!G49,Des!G49)*F49),0)</f>
        <v>0</v>
      </c>
      <c r="O49" s="67">
        <f>IFERROR(IF(E49&lt;&gt;"",Jan!N49+Feb!N49+Mar!N49+Apr!N49+Mei!N49+Jun!N49+Jul!N49+Agu!N49+Sep!N49+Okt!N49+Nov!N49+Des!N49,(Jan!N49+Feb!N49+Mar!N49+Apr!N49+Mei!N49+Jun!N49+Jul!N49+Agu!N49+Sep!N49+Okt!N49+Nov!N49+Des!N49)
/
COUNTA(Jan!G49,Feb!G49,Mar!G49,Apr!G49,Mei!G49,Jun!G49,Jul!G49,Agu!G49,Sep!G49,Okt!G49,Nov!G49,Des!G49)*F49),0)</f>
        <v>0</v>
      </c>
      <c r="P49" s="67">
        <f>IFERROR(IF(E49&lt;&gt;"",Jan!O49+Feb!O49+Mar!O49+Apr!O49+Mei!O49+Jun!O49+Jul!O49+Agu!O49+Sep!O49+Okt!O49+Nov!O49+Des!O49,(Jan!O49+Feb!O49+Mar!O49+Apr!O49+Mei!O49+Jun!O49+Jul!O49+Agu!O49+Sep!O49+Okt!O49+Nov!O49+Des!O49)
/
COUNTA(Jan!G49,Feb!G49,Mar!G49,Apr!G49,Mei!G49,Jun!G49,Jul!G49,Agu!G49,Sep!G49,Okt!G49,Nov!G49,Des!G49)*F49),0)</f>
        <v>0</v>
      </c>
      <c r="Q49" s="67">
        <f>IFERROR(IF(E49&lt;&gt;"",Jan!P49+Feb!P49+Mar!P49+Apr!P49+Mei!P49+Jun!P49+Jul!P49+Agu!P49+Sep!P49+Okt!P49+Nov!P49+Des!P49,(Jan!P49+Feb!P49+Mar!P49+Apr!P49+Mei!P49+Jun!P49+Jul!P49+Agu!P49+Sep!P49+Okt!P49+Nov!P49+Des!P49)
/
COUNTA(Jan!G49,Feb!G49,Mar!G49,Apr!G49,Mei!G49,Jun!G49,Jul!G49,Agu!G49,Sep!G49,Okt!G49,Nov!G49,Des!G49)*F49),0)</f>
        <v>0</v>
      </c>
      <c r="R49" s="1">
        <f t="shared" si="9"/>
        <v>0</v>
      </c>
      <c r="S49" s="67">
        <f t="shared" si="3"/>
        <v>0</v>
      </c>
      <c r="T49" s="67">
        <f>IFERROR(IF(E49&lt;&gt;"",Jan!R49+Feb!R49+Mar!R49+Apr!R49+Mei!R49+Jun!R49+Jul!R49+Agu!R49+Sep!R49+Okt!R49+Nov!R49+Des!R49,(Jan!R49+Feb!R49+Mar!R49+Apr!R49+Mei!R49+Jun!R49+Jul!R49+Agu!R49+Sep!R49+Okt!R49+Nov!R49+Des!R49)
/
COUNTA(Jan!G49,Feb!G49,Mar!G49,Apr!G49,Mei!G49,Jun!G49,Jul!G49,Agu!G49,Sep!G49,Okt!G49,Nov!G49,Des!G49)*F49),0)</f>
        <v>0</v>
      </c>
      <c r="U49" s="67">
        <f>IFERROR(IF(E49&lt;&gt;"",Jan!S49+Feb!S49+Mar!S49+Apr!S49+Mei!S49+Jun!S49+Jul!S49+Agu!S49+Sep!S49+Okt!S49+Nov!S49+Des!S49,(Jan!S49+Feb!S49+Mar!S49+Apr!S49+Mei!S49+Jun!S49+Jul!S49+Agu!S49+Sep!S49+Okt!S49+Nov!S49+Des!S49)
/
COUNTA(Jan!G49,Feb!G49,Mar!G49,Apr!G49,Mei!G49,Jun!G49,Jul!G49,Agu!G49,Sep!G49,Okt!G49,Nov!G49,Des!G49)*F49),0)</f>
        <v>0</v>
      </c>
      <c r="V49" s="1">
        <f t="shared" si="10"/>
        <v>0</v>
      </c>
      <c r="W49" s="1"/>
      <c r="X49" s="67">
        <f t="shared" si="11"/>
        <v>0</v>
      </c>
      <c r="Y49" s="37">
        <f t="shared" si="14"/>
        <v>0</v>
      </c>
      <c r="Z49" s="68">
        <f t="shared" si="12"/>
        <v>0</v>
      </c>
      <c r="AA49" s="36">
        <f>MIN(Z49,Referensi!$M$2)*$AA$5</f>
        <v>0</v>
      </c>
      <c r="AB49" s="36">
        <f>MIN(Referensi!$M$3,MAX(Z49-Referensi!$L$2,0))*$AB$5</f>
        <v>0</v>
      </c>
      <c r="AC49" s="36">
        <f>MIN(Referensi!$M$4,MAX(Z49-Referensi!$L$3,0))*$AC$5</f>
        <v>0</v>
      </c>
      <c r="AD49" s="36">
        <f>MIN(Referensi!$M$5,MAX(Z49-Referensi!$L$4,0))*$AD$5</f>
        <v>0</v>
      </c>
      <c r="AE49" s="36">
        <f>MIN(Referensi!$M$6,MAX(Z49-Referensi!$L$5,0))*$AE$5</f>
        <v>0</v>
      </c>
      <c r="AF49" s="68">
        <f>IF(Master!G49="",SUM(AA49:AE49)*120%,SUM(AA49:AE49))</f>
        <v>0</v>
      </c>
      <c r="AG49" s="68">
        <f>IF(F49&lt;&gt;"",AF49/F49*COUNTA(Jan!G49,Feb!G49,Mar!G49,Apr!G49,Mei!G49,Jun!G49,Jul!G49,Agu!G49,Sep!G49,Okt!G49,Nov!G49,Des!G49),0)</f>
        <v>0</v>
      </c>
      <c r="AH49" s="68">
        <f>IF(E49&lt;&gt;"",
IF(TEXT(E49,"mmm")=TEXT(DATE(PeriodeTahun,1,1),"mmm"),0, Jan!W49)+
IF(TEXT(E49,"mmm")=TEXT(DATE(PeriodeTahun,2,1),"mmm"),0, Feb!W49)+
IF(TEXT(E49,"mmm")=TEXT(DATE(PeriodeTahun,3,1),"mmm"),0, Mar!W49)+
IF(TEXT(E49,"mmm")=TEXT(DATE(PeriodeTahun,4,1),"mmm"),0, Apr!W49)+
IF(TEXT(E49,"mmm")=TEXT(DATE(PeriodeTahun,5,1),"mmm"),0, Mei!W49)+
IF(TEXT(E49,"mmm")=TEXT(DATE(PeriodeTahun,6,1),"mmm"),0, Jun!W49)+
IF(TEXT(E49,"mmm")=TEXT(DATE(PeriodeTahun,7,1),"mmm"),0, Jul!W49)+
IF(TEXT(E49,"mmm")=TEXT(DATE(PeriodeTahun,8,1),"mmm"),0, Agu!W49)+
IF(TEXT(E49,"mmm")=TEXT(DATE(PeriodeTahun,9,1),"mmm"),0, Sep!W49)+
IF(TEXT(E49,"mmm")=TEXT(DATE(PeriodeTahun,10,1),"mmm"),0, Okt!W49)+
IF(TEXT(E49,"mmm")=TEXT(DATE(PeriodeTahun,11,1),"mmm"),0, Nov!W49),
Jan!W49+Feb!W49+Mar!W49+Apr!W49+Mei!W49+Jun!W49+Jul!W49+Agu!W49+Sep!W49+Okt!W49+Nov!W49)</f>
        <v>0</v>
      </c>
      <c r="AI49" s="68"/>
      <c r="AJ49" s="68">
        <f t="shared" si="13"/>
        <v>0</v>
      </c>
    </row>
    <row r="50" spans="1:36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IF(Master!C50&lt;&gt;"",Master!C50,"")</f>
        <v/>
      </c>
      <c r="D50" s="80" t="str">
        <f>IF(Master!E50&lt;&gt;"",IF(YEAR(Master!E50)&lt;$B$2,DATE($B$2,1,1),Master!E50),"")</f>
        <v/>
      </c>
      <c r="E50" s="80" t="str">
        <f>IF(Master!F50&lt;&gt;"",Master!F50,"")</f>
        <v/>
      </c>
      <c r="F50" s="87" t="str">
        <f t="shared" si="8"/>
        <v/>
      </c>
      <c r="G50" s="71" t="str">
        <f>IF(Master!G50&lt;&gt;"",Master!G50,"")</f>
        <v/>
      </c>
      <c r="H50" s="67">
        <f>IFERROR(IF(E50&lt;&gt;"",Jan!G50+Feb!G50+Mar!G50+Apr!G50+Mei!G50+Jun!G50+Jul!G50+Agu!G50+Sep!G50+Okt!G50+Nov!G50+Des!G50,(Jan!G50+Feb!G50+Mar!G50+Apr!G50+Mei!G50+Jun!G50+Jul!G50+Agu!G50+Sep!G50+Okt!G50+Nov!G50+Des!G50)
/
COUNTA(Jan!G50,Feb!G50,Mar!G50,Apr!G50,Mei!G50,Jun!G50,Jul!G50,Agu!G50,Sep!G50,Okt!G50,Nov!G50,Des!G50)
*F50),0)</f>
        <v>0</v>
      </c>
      <c r="I50" s="1">
        <f>Jan!H50+Feb!H50+Mar!H50+Apr!H50+Mei!H50+Jun!H50+Jul!H50+Agu!H50+Sep!H50+Okt!H50+Nov!H50+Des!H50</f>
        <v>0</v>
      </c>
      <c r="J50" s="1">
        <f>Jan!I50+Feb!I50+Mar!I50+Apr!I50+Mei!I50+Jun!I50+Jul!I50+Agu!I50+Sep!I50+Okt!I50+Nov!I50+Des!I50</f>
        <v>0</v>
      </c>
      <c r="K50" s="1">
        <f>Jan!J50+Feb!J50+Mar!J50+Apr!J50+Mei!J50+Jun!J50+Jul!J50+Agu!J50+Sep!J50+Okt!J50+Nov!J50+Des!J50</f>
        <v>0</v>
      </c>
      <c r="L50" s="1">
        <f>Jan!K50+Feb!K50+Mar!K50+Apr!K50+Mei!K50+Jun!K50+Jul!K50+Agu!K50+Sep!K50+Okt!K50+Nov!K50+Des!K50</f>
        <v>0</v>
      </c>
      <c r="M50" s="67">
        <f>IFERROR(IF(E50&lt;&gt;"",Jan!L50+Feb!L50+Mar!L50+Apr!L50+Mei!L50+Jun!L50+Jul!L50+Agu!L50+Sep!L50+Okt!L50+Nov!L50+Des!L50,(Jan!L50+Feb!L50+Mar!L50+Apr!L50+Mei!L50+Jun!L50+Jul!L50+Agu!L50+Sep!L50+Okt!L50+Nov!L50+Des!L50)
/
COUNTA(Jan!G50,Feb!G50,Mar!G50,Apr!G50,Mei!G50,Jun!G50,Jul!G50,Agu!G50,Sep!G50,Okt!G50,Nov!G50,Des!G50)*F50),0)</f>
        <v>0</v>
      </c>
      <c r="N50" s="67">
        <f>IFERROR(IF(E50&lt;&gt;"",Jan!M50+Feb!M50+Mar!M50+Apr!M50+Mei!M50+Jun!M50+Jul!M50+Agu!M50+Sep!M50+Okt!M50+Nov!M50+Des!M50,(Jan!M50+Feb!M50+Mar!M50+Apr!M50+Mei!M50+Jun!M50+Jul!M50+Agu!M50+Sep!M50+Okt!M50+Nov!M50+Des!M50)
/
COUNTA(Jan!G50,Feb!G50,Mar!G50,Apr!G50,Mei!G50,Jun!G50,Jul!G50,Agu!G50,Sep!G50,Okt!G50,Nov!G50,Des!G50)*F50),0)</f>
        <v>0</v>
      </c>
      <c r="O50" s="67">
        <f>IFERROR(IF(E50&lt;&gt;"",Jan!N50+Feb!N50+Mar!N50+Apr!N50+Mei!N50+Jun!N50+Jul!N50+Agu!N50+Sep!N50+Okt!N50+Nov!N50+Des!N50,(Jan!N50+Feb!N50+Mar!N50+Apr!N50+Mei!N50+Jun!N50+Jul!N50+Agu!N50+Sep!N50+Okt!N50+Nov!N50+Des!N50)
/
COUNTA(Jan!G50,Feb!G50,Mar!G50,Apr!G50,Mei!G50,Jun!G50,Jul!G50,Agu!G50,Sep!G50,Okt!G50,Nov!G50,Des!G50)*F50),0)</f>
        <v>0</v>
      </c>
      <c r="P50" s="67">
        <f>IFERROR(IF(E50&lt;&gt;"",Jan!O50+Feb!O50+Mar!O50+Apr!O50+Mei!O50+Jun!O50+Jul!O50+Agu!O50+Sep!O50+Okt!O50+Nov!O50+Des!O50,(Jan!O50+Feb!O50+Mar!O50+Apr!O50+Mei!O50+Jun!O50+Jul!O50+Agu!O50+Sep!O50+Okt!O50+Nov!O50+Des!O50)
/
COUNTA(Jan!G50,Feb!G50,Mar!G50,Apr!G50,Mei!G50,Jun!G50,Jul!G50,Agu!G50,Sep!G50,Okt!G50,Nov!G50,Des!G50)*F50),0)</f>
        <v>0</v>
      </c>
      <c r="Q50" s="67">
        <f>IFERROR(IF(E50&lt;&gt;"",Jan!P50+Feb!P50+Mar!P50+Apr!P50+Mei!P50+Jun!P50+Jul!P50+Agu!P50+Sep!P50+Okt!P50+Nov!P50+Des!P50,(Jan!P50+Feb!P50+Mar!P50+Apr!P50+Mei!P50+Jun!P50+Jul!P50+Agu!P50+Sep!P50+Okt!P50+Nov!P50+Des!P50)
/
COUNTA(Jan!G50,Feb!G50,Mar!G50,Apr!G50,Mei!G50,Jun!G50,Jul!G50,Agu!G50,Sep!G50,Okt!G50,Nov!G50,Des!G50)*F50),0)</f>
        <v>0</v>
      </c>
      <c r="R50" s="1">
        <f t="shared" si="9"/>
        <v>0</v>
      </c>
      <c r="S50" s="67">
        <f t="shared" si="3"/>
        <v>0</v>
      </c>
      <c r="T50" s="67">
        <f>IFERROR(IF(E50&lt;&gt;"",Jan!R50+Feb!R50+Mar!R50+Apr!R50+Mei!R50+Jun!R50+Jul!R50+Agu!R50+Sep!R50+Okt!R50+Nov!R50+Des!R50,(Jan!R50+Feb!R50+Mar!R50+Apr!R50+Mei!R50+Jun!R50+Jul!R50+Agu!R50+Sep!R50+Okt!R50+Nov!R50+Des!R50)
/
COUNTA(Jan!G50,Feb!G50,Mar!G50,Apr!G50,Mei!G50,Jun!G50,Jul!G50,Agu!G50,Sep!G50,Okt!G50,Nov!G50,Des!G50)*F50),0)</f>
        <v>0</v>
      </c>
      <c r="U50" s="67">
        <f>IFERROR(IF(E50&lt;&gt;"",Jan!S50+Feb!S50+Mar!S50+Apr!S50+Mei!S50+Jun!S50+Jul!S50+Agu!S50+Sep!S50+Okt!S50+Nov!S50+Des!S50,(Jan!S50+Feb!S50+Mar!S50+Apr!S50+Mei!S50+Jun!S50+Jul!S50+Agu!S50+Sep!S50+Okt!S50+Nov!S50+Des!S50)
/
COUNTA(Jan!G50,Feb!G50,Mar!G50,Apr!G50,Mei!G50,Jun!G50,Jul!G50,Agu!G50,Sep!G50,Okt!G50,Nov!G50,Des!G50)*F50),0)</f>
        <v>0</v>
      </c>
      <c r="V50" s="1">
        <f t="shared" si="10"/>
        <v>0</v>
      </c>
      <c r="W50" s="1"/>
      <c r="X50" s="67">
        <f t="shared" si="11"/>
        <v>0</v>
      </c>
      <c r="Y50" s="37">
        <f t="shared" si="14"/>
        <v>0</v>
      </c>
      <c r="Z50" s="68">
        <f t="shared" si="12"/>
        <v>0</v>
      </c>
      <c r="AA50" s="36">
        <f>MIN(Z50,Referensi!$M$2)*$AA$5</f>
        <v>0</v>
      </c>
      <c r="AB50" s="36">
        <f>MIN(Referensi!$M$3,MAX(Z50-Referensi!$L$2,0))*$AB$5</f>
        <v>0</v>
      </c>
      <c r="AC50" s="36">
        <f>MIN(Referensi!$M$4,MAX(Z50-Referensi!$L$3,0))*$AC$5</f>
        <v>0</v>
      </c>
      <c r="AD50" s="36">
        <f>MIN(Referensi!$M$5,MAX(Z50-Referensi!$L$4,0))*$AD$5</f>
        <v>0</v>
      </c>
      <c r="AE50" s="36">
        <f>MIN(Referensi!$M$6,MAX(Z50-Referensi!$L$5,0))*$AE$5</f>
        <v>0</v>
      </c>
      <c r="AF50" s="68">
        <f>IF(Master!G50="",SUM(AA50:AE50)*120%,SUM(AA50:AE50))</f>
        <v>0</v>
      </c>
      <c r="AG50" s="68">
        <f>IF(F50&lt;&gt;"",AF50/F50*COUNTA(Jan!G50,Feb!G50,Mar!G50,Apr!G50,Mei!G50,Jun!G50,Jul!G50,Agu!G50,Sep!G50,Okt!G50,Nov!G50,Des!G50),0)</f>
        <v>0</v>
      </c>
      <c r="AH50" s="68">
        <f>IF(E50&lt;&gt;"",
IF(TEXT(E50,"mmm")=TEXT(DATE(PeriodeTahun,1,1),"mmm"),0, Jan!W50)+
IF(TEXT(E50,"mmm")=TEXT(DATE(PeriodeTahun,2,1),"mmm"),0, Feb!W50)+
IF(TEXT(E50,"mmm")=TEXT(DATE(PeriodeTahun,3,1),"mmm"),0, Mar!W50)+
IF(TEXT(E50,"mmm")=TEXT(DATE(PeriodeTahun,4,1),"mmm"),0, Apr!W50)+
IF(TEXT(E50,"mmm")=TEXT(DATE(PeriodeTahun,5,1),"mmm"),0, Mei!W50)+
IF(TEXT(E50,"mmm")=TEXT(DATE(PeriodeTahun,6,1),"mmm"),0, Jun!W50)+
IF(TEXT(E50,"mmm")=TEXT(DATE(PeriodeTahun,7,1),"mmm"),0, Jul!W50)+
IF(TEXT(E50,"mmm")=TEXT(DATE(PeriodeTahun,8,1),"mmm"),0, Agu!W50)+
IF(TEXT(E50,"mmm")=TEXT(DATE(PeriodeTahun,9,1),"mmm"),0, Sep!W50)+
IF(TEXT(E50,"mmm")=TEXT(DATE(PeriodeTahun,10,1),"mmm"),0, Okt!W50)+
IF(TEXT(E50,"mmm")=TEXT(DATE(PeriodeTahun,11,1),"mmm"),0, Nov!W50),
Jan!W50+Feb!W50+Mar!W50+Apr!W50+Mei!W50+Jun!W50+Jul!W50+Agu!W50+Sep!W50+Okt!W50+Nov!W50)</f>
        <v>0</v>
      </c>
      <c r="AI50" s="68"/>
      <c r="AJ50" s="68">
        <f t="shared" si="13"/>
        <v>0</v>
      </c>
    </row>
    <row r="51" spans="1:36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IF(Master!C51&lt;&gt;"",Master!C51,"")</f>
        <v/>
      </c>
      <c r="D51" s="80" t="str">
        <f>IF(Master!E51&lt;&gt;"",IF(YEAR(Master!E51)&lt;$B$2,DATE($B$2,1,1),Master!E51),"")</f>
        <v/>
      </c>
      <c r="E51" s="80" t="str">
        <f>IF(Master!F51&lt;&gt;"",Master!F51,"")</f>
        <v/>
      </c>
      <c r="F51" s="87" t="str">
        <f t="shared" si="8"/>
        <v/>
      </c>
      <c r="G51" s="71" t="str">
        <f>IF(Master!G51&lt;&gt;"",Master!G51,"")</f>
        <v/>
      </c>
      <c r="H51" s="67">
        <f>IFERROR(IF(E51&lt;&gt;"",Jan!G51+Feb!G51+Mar!G51+Apr!G51+Mei!G51+Jun!G51+Jul!G51+Agu!G51+Sep!G51+Okt!G51+Nov!G51+Des!G51,(Jan!G51+Feb!G51+Mar!G51+Apr!G51+Mei!G51+Jun!G51+Jul!G51+Agu!G51+Sep!G51+Okt!G51+Nov!G51+Des!G51)
/
COUNTA(Jan!G51,Feb!G51,Mar!G51,Apr!G51,Mei!G51,Jun!G51,Jul!G51,Agu!G51,Sep!G51,Okt!G51,Nov!G51,Des!G51)
*F51),0)</f>
        <v>0</v>
      </c>
      <c r="I51" s="1">
        <f>Jan!H51+Feb!H51+Mar!H51+Apr!H51+Mei!H51+Jun!H51+Jul!H51+Agu!H51+Sep!H51+Okt!H51+Nov!H51+Des!H51</f>
        <v>0</v>
      </c>
      <c r="J51" s="1">
        <f>Jan!I51+Feb!I51+Mar!I51+Apr!I51+Mei!I51+Jun!I51+Jul!I51+Agu!I51+Sep!I51+Okt!I51+Nov!I51+Des!I51</f>
        <v>0</v>
      </c>
      <c r="K51" s="1">
        <f>Jan!J51+Feb!J51+Mar!J51+Apr!J51+Mei!J51+Jun!J51+Jul!J51+Agu!J51+Sep!J51+Okt!J51+Nov!J51+Des!J51</f>
        <v>0</v>
      </c>
      <c r="L51" s="1">
        <f>Jan!K51+Feb!K51+Mar!K51+Apr!K51+Mei!K51+Jun!K51+Jul!K51+Agu!K51+Sep!K51+Okt!K51+Nov!K51+Des!K51</f>
        <v>0</v>
      </c>
      <c r="M51" s="67">
        <f>IFERROR(IF(E51&lt;&gt;"",Jan!L51+Feb!L51+Mar!L51+Apr!L51+Mei!L51+Jun!L51+Jul!L51+Agu!L51+Sep!L51+Okt!L51+Nov!L51+Des!L51,(Jan!L51+Feb!L51+Mar!L51+Apr!L51+Mei!L51+Jun!L51+Jul!L51+Agu!L51+Sep!L51+Okt!L51+Nov!L51+Des!L51)
/
COUNTA(Jan!G51,Feb!G51,Mar!G51,Apr!G51,Mei!G51,Jun!G51,Jul!G51,Agu!G51,Sep!G51,Okt!G51,Nov!G51,Des!G51)*F51),0)</f>
        <v>0</v>
      </c>
      <c r="N51" s="67">
        <f>IFERROR(IF(E51&lt;&gt;"",Jan!M51+Feb!M51+Mar!M51+Apr!M51+Mei!M51+Jun!M51+Jul!M51+Agu!M51+Sep!M51+Okt!M51+Nov!M51+Des!M51,(Jan!M51+Feb!M51+Mar!M51+Apr!M51+Mei!M51+Jun!M51+Jul!M51+Agu!M51+Sep!M51+Okt!M51+Nov!M51+Des!M51)
/
COUNTA(Jan!G51,Feb!G51,Mar!G51,Apr!G51,Mei!G51,Jun!G51,Jul!G51,Agu!G51,Sep!G51,Okt!G51,Nov!G51,Des!G51)*F51),0)</f>
        <v>0</v>
      </c>
      <c r="O51" s="67">
        <f>IFERROR(IF(E51&lt;&gt;"",Jan!N51+Feb!N51+Mar!N51+Apr!N51+Mei!N51+Jun!N51+Jul!N51+Agu!N51+Sep!N51+Okt!N51+Nov!N51+Des!N51,(Jan!N51+Feb!N51+Mar!N51+Apr!N51+Mei!N51+Jun!N51+Jul!N51+Agu!N51+Sep!N51+Okt!N51+Nov!N51+Des!N51)
/
COUNTA(Jan!G51,Feb!G51,Mar!G51,Apr!G51,Mei!G51,Jun!G51,Jul!G51,Agu!G51,Sep!G51,Okt!G51,Nov!G51,Des!G51)*F51),0)</f>
        <v>0</v>
      </c>
      <c r="P51" s="67">
        <f>IFERROR(IF(E51&lt;&gt;"",Jan!O51+Feb!O51+Mar!O51+Apr!O51+Mei!O51+Jun!O51+Jul!O51+Agu!O51+Sep!O51+Okt!O51+Nov!O51+Des!O51,(Jan!O51+Feb!O51+Mar!O51+Apr!O51+Mei!O51+Jun!O51+Jul!O51+Agu!O51+Sep!O51+Okt!O51+Nov!O51+Des!O51)
/
COUNTA(Jan!G51,Feb!G51,Mar!G51,Apr!G51,Mei!G51,Jun!G51,Jul!G51,Agu!G51,Sep!G51,Okt!G51,Nov!G51,Des!G51)*F51),0)</f>
        <v>0</v>
      </c>
      <c r="Q51" s="67">
        <f>IFERROR(IF(E51&lt;&gt;"",Jan!P51+Feb!P51+Mar!P51+Apr!P51+Mei!P51+Jun!P51+Jul!P51+Agu!P51+Sep!P51+Okt!P51+Nov!P51+Des!P51,(Jan!P51+Feb!P51+Mar!P51+Apr!P51+Mei!P51+Jun!P51+Jul!P51+Agu!P51+Sep!P51+Okt!P51+Nov!P51+Des!P51)
/
COUNTA(Jan!G51,Feb!G51,Mar!G51,Apr!G51,Mei!G51,Jun!G51,Jul!G51,Agu!G51,Sep!G51,Okt!G51,Nov!G51,Des!G51)*F51),0)</f>
        <v>0</v>
      </c>
      <c r="R51" s="1">
        <f t="shared" si="9"/>
        <v>0</v>
      </c>
      <c r="S51" s="67">
        <f t="shared" si="3"/>
        <v>0</v>
      </c>
      <c r="T51" s="67">
        <f>IFERROR(IF(E51&lt;&gt;"",Jan!R51+Feb!R51+Mar!R51+Apr!R51+Mei!R51+Jun!R51+Jul!R51+Agu!R51+Sep!R51+Okt!R51+Nov!R51+Des!R51,(Jan!R51+Feb!R51+Mar!R51+Apr!R51+Mei!R51+Jun!R51+Jul!R51+Agu!R51+Sep!R51+Okt!R51+Nov!R51+Des!R51)
/
COUNTA(Jan!G51,Feb!G51,Mar!G51,Apr!G51,Mei!G51,Jun!G51,Jul!G51,Agu!G51,Sep!G51,Okt!G51,Nov!G51,Des!G51)*F51),0)</f>
        <v>0</v>
      </c>
      <c r="U51" s="67">
        <f>IFERROR(IF(E51&lt;&gt;"",Jan!S51+Feb!S51+Mar!S51+Apr!S51+Mei!S51+Jun!S51+Jul!S51+Agu!S51+Sep!S51+Okt!S51+Nov!S51+Des!S51,(Jan!S51+Feb!S51+Mar!S51+Apr!S51+Mei!S51+Jun!S51+Jul!S51+Agu!S51+Sep!S51+Okt!S51+Nov!S51+Des!S51)
/
COUNTA(Jan!G51,Feb!G51,Mar!G51,Apr!G51,Mei!G51,Jun!G51,Jul!G51,Agu!G51,Sep!G51,Okt!G51,Nov!G51,Des!G51)*F51),0)</f>
        <v>0</v>
      </c>
      <c r="V51" s="1">
        <f t="shared" si="10"/>
        <v>0</v>
      </c>
      <c r="W51" s="1"/>
      <c r="X51" s="67">
        <f t="shared" si="11"/>
        <v>0</v>
      </c>
      <c r="Y51" s="37">
        <f t="shared" si="14"/>
        <v>0</v>
      </c>
      <c r="Z51" s="68">
        <f t="shared" si="12"/>
        <v>0</v>
      </c>
      <c r="AA51" s="36">
        <f>MIN(Z51,Referensi!$M$2)*$AA$5</f>
        <v>0</v>
      </c>
      <c r="AB51" s="36">
        <f>MIN(Referensi!$M$3,MAX(Z51-Referensi!$L$2,0))*$AB$5</f>
        <v>0</v>
      </c>
      <c r="AC51" s="36">
        <f>MIN(Referensi!$M$4,MAX(Z51-Referensi!$L$3,0))*$AC$5</f>
        <v>0</v>
      </c>
      <c r="AD51" s="36">
        <f>MIN(Referensi!$M$5,MAX(Z51-Referensi!$L$4,0))*$AD$5</f>
        <v>0</v>
      </c>
      <c r="AE51" s="36">
        <f>MIN(Referensi!$M$6,MAX(Z51-Referensi!$L$5,0))*$AE$5</f>
        <v>0</v>
      </c>
      <c r="AF51" s="68">
        <f>IF(Master!G51="",SUM(AA51:AE51)*120%,SUM(AA51:AE51))</f>
        <v>0</v>
      </c>
      <c r="AG51" s="68">
        <f>IF(F51&lt;&gt;"",AF51/F51*COUNTA(Jan!G51,Feb!G51,Mar!G51,Apr!G51,Mei!G51,Jun!G51,Jul!G51,Agu!G51,Sep!G51,Okt!G51,Nov!G51,Des!G51),0)</f>
        <v>0</v>
      </c>
      <c r="AH51" s="68">
        <f>IF(E51&lt;&gt;"",
IF(TEXT(E51,"mmm")=TEXT(DATE(PeriodeTahun,1,1),"mmm"),0, Jan!W51)+
IF(TEXT(E51,"mmm")=TEXT(DATE(PeriodeTahun,2,1),"mmm"),0, Feb!W51)+
IF(TEXT(E51,"mmm")=TEXT(DATE(PeriodeTahun,3,1),"mmm"),0, Mar!W51)+
IF(TEXT(E51,"mmm")=TEXT(DATE(PeriodeTahun,4,1),"mmm"),0, Apr!W51)+
IF(TEXT(E51,"mmm")=TEXT(DATE(PeriodeTahun,5,1),"mmm"),0, Mei!W51)+
IF(TEXT(E51,"mmm")=TEXT(DATE(PeriodeTahun,6,1),"mmm"),0, Jun!W51)+
IF(TEXT(E51,"mmm")=TEXT(DATE(PeriodeTahun,7,1),"mmm"),0, Jul!W51)+
IF(TEXT(E51,"mmm")=TEXT(DATE(PeriodeTahun,8,1),"mmm"),0, Agu!W51)+
IF(TEXT(E51,"mmm")=TEXT(DATE(PeriodeTahun,9,1),"mmm"),0, Sep!W51)+
IF(TEXT(E51,"mmm")=TEXT(DATE(PeriodeTahun,10,1),"mmm"),0, Okt!W51)+
IF(TEXT(E51,"mmm")=TEXT(DATE(PeriodeTahun,11,1),"mmm"),0, Nov!W51),
Jan!W51+Feb!W51+Mar!W51+Apr!W51+Mei!W51+Jun!W51+Jul!W51+Agu!W51+Sep!W51+Okt!W51+Nov!W51)</f>
        <v>0</v>
      </c>
      <c r="AI51" s="68"/>
      <c r="AJ51" s="68">
        <f t="shared" si="13"/>
        <v>0</v>
      </c>
    </row>
    <row r="52" spans="1:36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IF(Master!C52&lt;&gt;"",Master!C52,"")</f>
        <v/>
      </c>
      <c r="D52" s="80" t="str">
        <f>IF(Master!E52&lt;&gt;"",IF(YEAR(Master!E52)&lt;$B$2,DATE($B$2,1,1),Master!E52),"")</f>
        <v/>
      </c>
      <c r="E52" s="80" t="str">
        <f>IF(Master!F52&lt;&gt;"",Master!F52,"")</f>
        <v/>
      </c>
      <c r="F52" s="87" t="str">
        <f t="shared" si="8"/>
        <v/>
      </c>
      <c r="G52" s="71" t="str">
        <f>IF(Master!G52&lt;&gt;"",Master!G52,"")</f>
        <v/>
      </c>
      <c r="H52" s="67">
        <f>IFERROR(IF(E52&lt;&gt;"",Jan!G52+Feb!G52+Mar!G52+Apr!G52+Mei!G52+Jun!G52+Jul!G52+Agu!G52+Sep!G52+Okt!G52+Nov!G52+Des!G52,(Jan!G52+Feb!G52+Mar!G52+Apr!G52+Mei!G52+Jun!G52+Jul!G52+Agu!G52+Sep!G52+Okt!G52+Nov!G52+Des!G52)
/
COUNTA(Jan!G52,Feb!G52,Mar!G52,Apr!G52,Mei!G52,Jun!G52,Jul!G52,Agu!G52,Sep!G52,Okt!G52,Nov!G52,Des!G52)
*F52),0)</f>
        <v>0</v>
      </c>
      <c r="I52" s="1">
        <f>Jan!H52+Feb!H52+Mar!H52+Apr!H52+Mei!H52+Jun!H52+Jul!H52+Agu!H52+Sep!H52+Okt!H52+Nov!H52+Des!H52</f>
        <v>0</v>
      </c>
      <c r="J52" s="1">
        <f>Jan!I52+Feb!I52+Mar!I52+Apr!I52+Mei!I52+Jun!I52+Jul!I52+Agu!I52+Sep!I52+Okt!I52+Nov!I52+Des!I52</f>
        <v>0</v>
      </c>
      <c r="K52" s="1">
        <f>Jan!J52+Feb!J52+Mar!J52+Apr!J52+Mei!J52+Jun!J52+Jul!J52+Agu!J52+Sep!J52+Okt!J52+Nov!J52+Des!J52</f>
        <v>0</v>
      </c>
      <c r="L52" s="1">
        <f>Jan!K52+Feb!K52+Mar!K52+Apr!K52+Mei!K52+Jun!K52+Jul!K52+Agu!K52+Sep!K52+Okt!K52+Nov!K52+Des!K52</f>
        <v>0</v>
      </c>
      <c r="M52" s="67">
        <f>IFERROR(IF(E52&lt;&gt;"",Jan!L52+Feb!L52+Mar!L52+Apr!L52+Mei!L52+Jun!L52+Jul!L52+Agu!L52+Sep!L52+Okt!L52+Nov!L52+Des!L52,(Jan!L52+Feb!L52+Mar!L52+Apr!L52+Mei!L52+Jun!L52+Jul!L52+Agu!L52+Sep!L52+Okt!L52+Nov!L52+Des!L52)
/
COUNTA(Jan!G52,Feb!G52,Mar!G52,Apr!G52,Mei!G52,Jun!G52,Jul!G52,Agu!G52,Sep!G52,Okt!G52,Nov!G52,Des!G52)*F52),0)</f>
        <v>0</v>
      </c>
      <c r="N52" s="67">
        <f>IFERROR(IF(E52&lt;&gt;"",Jan!M52+Feb!M52+Mar!M52+Apr!M52+Mei!M52+Jun!M52+Jul!M52+Agu!M52+Sep!M52+Okt!M52+Nov!M52+Des!M52,(Jan!M52+Feb!M52+Mar!M52+Apr!M52+Mei!M52+Jun!M52+Jul!M52+Agu!M52+Sep!M52+Okt!M52+Nov!M52+Des!M52)
/
COUNTA(Jan!G52,Feb!G52,Mar!G52,Apr!G52,Mei!G52,Jun!G52,Jul!G52,Agu!G52,Sep!G52,Okt!G52,Nov!G52,Des!G52)*F52),0)</f>
        <v>0</v>
      </c>
      <c r="O52" s="67">
        <f>IFERROR(IF(E52&lt;&gt;"",Jan!N52+Feb!N52+Mar!N52+Apr!N52+Mei!N52+Jun!N52+Jul!N52+Agu!N52+Sep!N52+Okt!N52+Nov!N52+Des!N52,(Jan!N52+Feb!N52+Mar!N52+Apr!N52+Mei!N52+Jun!N52+Jul!N52+Agu!N52+Sep!N52+Okt!N52+Nov!N52+Des!N52)
/
COUNTA(Jan!G52,Feb!G52,Mar!G52,Apr!G52,Mei!G52,Jun!G52,Jul!G52,Agu!G52,Sep!G52,Okt!G52,Nov!G52,Des!G52)*F52),0)</f>
        <v>0</v>
      </c>
      <c r="P52" s="67">
        <f>IFERROR(IF(E52&lt;&gt;"",Jan!O52+Feb!O52+Mar!O52+Apr!O52+Mei!O52+Jun!O52+Jul!O52+Agu!O52+Sep!O52+Okt!O52+Nov!O52+Des!O52,(Jan!O52+Feb!O52+Mar!O52+Apr!O52+Mei!O52+Jun!O52+Jul!O52+Agu!O52+Sep!O52+Okt!O52+Nov!O52+Des!O52)
/
COUNTA(Jan!G52,Feb!G52,Mar!G52,Apr!G52,Mei!G52,Jun!G52,Jul!G52,Agu!G52,Sep!G52,Okt!G52,Nov!G52,Des!G52)*F52),0)</f>
        <v>0</v>
      </c>
      <c r="Q52" s="67">
        <f>IFERROR(IF(E52&lt;&gt;"",Jan!P52+Feb!P52+Mar!P52+Apr!P52+Mei!P52+Jun!P52+Jul!P52+Agu!P52+Sep!P52+Okt!P52+Nov!P52+Des!P52,(Jan!P52+Feb!P52+Mar!P52+Apr!P52+Mei!P52+Jun!P52+Jul!P52+Agu!P52+Sep!P52+Okt!P52+Nov!P52+Des!P52)
/
COUNTA(Jan!G52,Feb!G52,Mar!G52,Apr!G52,Mei!G52,Jun!G52,Jul!G52,Agu!G52,Sep!G52,Okt!G52,Nov!G52,Des!G52)*F52),0)</f>
        <v>0</v>
      </c>
      <c r="R52" s="1">
        <f t="shared" si="9"/>
        <v>0</v>
      </c>
      <c r="S52" s="67">
        <f t="shared" si="3"/>
        <v>0</v>
      </c>
      <c r="T52" s="67">
        <f>IFERROR(IF(E52&lt;&gt;"",Jan!R52+Feb!R52+Mar!R52+Apr!R52+Mei!R52+Jun!R52+Jul!R52+Agu!R52+Sep!R52+Okt!R52+Nov!R52+Des!R52,(Jan!R52+Feb!R52+Mar!R52+Apr!R52+Mei!R52+Jun!R52+Jul!R52+Agu!R52+Sep!R52+Okt!R52+Nov!R52+Des!R52)
/
COUNTA(Jan!G52,Feb!G52,Mar!G52,Apr!G52,Mei!G52,Jun!G52,Jul!G52,Agu!G52,Sep!G52,Okt!G52,Nov!G52,Des!G52)*F52),0)</f>
        <v>0</v>
      </c>
      <c r="U52" s="67">
        <f>IFERROR(IF(E52&lt;&gt;"",Jan!S52+Feb!S52+Mar!S52+Apr!S52+Mei!S52+Jun!S52+Jul!S52+Agu!S52+Sep!S52+Okt!S52+Nov!S52+Des!S52,(Jan!S52+Feb!S52+Mar!S52+Apr!S52+Mei!S52+Jun!S52+Jul!S52+Agu!S52+Sep!S52+Okt!S52+Nov!S52+Des!S52)
/
COUNTA(Jan!G52,Feb!G52,Mar!G52,Apr!G52,Mei!G52,Jun!G52,Jul!G52,Agu!G52,Sep!G52,Okt!G52,Nov!G52,Des!G52)*F52),0)</f>
        <v>0</v>
      </c>
      <c r="V52" s="1">
        <f t="shared" si="10"/>
        <v>0</v>
      </c>
      <c r="W52" s="1"/>
      <c r="X52" s="67">
        <f t="shared" si="11"/>
        <v>0</v>
      </c>
      <c r="Y52" s="37">
        <f t="shared" si="14"/>
        <v>0</v>
      </c>
      <c r="Z52" s="68">
        <f t="shared" si="12"/>
        <v>0</v>
      </c>
      <c r="AA52" s="36">
        <f>MIN(Z52,Referensi!$M$2)*$AA$5</f>
        <v>0</v>
      </c>
      <c r="AB52" s="36">
        <f>MIN(Referensi!$M$3,MAX(Z52-Referensi!$L$2,0))*$AB$5</f>
        <v>0</v>
      </c>
      <c r="AC52" s="36">
        <f>MIN(Referensi!$M$4,MAX(Z52-Referensi!$L$3,0))*$AC$5</f>
        <v>0</v>
      </c>
      <c r="AD52" s="36">
        <f>MIN(Referensi!$M$5,MAX(Z52-Referensi!$L$4,0))*$AD$5</f>
        <v>0</v>
      </c>
      <c r="AE52" s="36">
        <f>MIN(Referensi!$M$6,MAX(Z52-Referensi!$L$5,0))*$AE$5</f>
        <v>0</v>
      </c>
      <c r="AF52" s="68">
        <f>IF(Master!G52="",SUM(AA52:AE52)*120%,SUM(AA52:AE52))</f>
        <v>0</v>
      </c>
      <c r="AG52" s="68">
        <f>IF(F52&lt;&gt;"",AF52/F52*COUNTA(Jan!G52,Feb!G52,Mar!G52,Apr!G52,Mei!G52,Jun!G52,Jul!G52,Agu!G52,Sep!G52,Okt!G52,Nov!G52,Des!G52),0)</f>
        <v>0</v>
      </c>
      <c r="AH52" s="68">
        <f>IF(E52&lt;&gt;"",
IF(TEXT(E52,"mmm")=TEXT(DATE(PeriodeTahun,1,1),"mmm"),0, Jan!W52)+
IF(TEXT(E52,"mmm")=TEXT(DATE(PeriodeTahun,2,1),"mmm"),0, Feb!W52)+
IF(TEXT(E52,"mmm")=TEXT(DATE(PeriodeTahun,3,1),"mmm"),0, Mar!W52)+
IF(TEXT(E52,"mmm")=TEXT(DATE(PeriodeTahun,4,1),"mmm"),0, Apr!W52)+
IF(TEXT(E52,"mmm")=TEXT(DATE(PeriodeTahun,5,1),"mmm"),0, Mei!W52)+
IF(TEXT(E52,"mmm")=TEXT(DATE(PeriodeTahun,6,1),"mmm"),0, Jun!W52)+
IF(TEXT(E52,"mmm")=TEXT(DATE(PeriodeTahun,7,1),"mmm"),0, Jul!W52)+
IF(TEXT(E52,"mmm")=TEXT(DATE(PeriodeTahun,8,1),"mmm"),0, Agu!W52)+
IF(TEXT(E52,"mmm")=TEXT(DATE(PeriodeTahun,9,1),"mmm"),0, Sep!W52)+
IF(TEXT(E52,"mmm")=TEXT(DATE(PeriodeTahun,10,1),"mmm"),0, Okt!W52)+
IF(TEXT(E52,"mmm")=TEXT(DATE(PeriodeTahun,11,1),"mmm"),0, Nov!W52),
Jan!W52+Feb!W52+Mar!W52+Apr!W52+Mei!W52+Jun!W52+Jul!W52+Agu!W52+Sep!W52+Okt!W52+Nov!W52)</f>
        <v>0</v>
      </c>
      <c r="AI52" s="68"/>
      <c r="AJ52" s="68">
        <f t="shared" si="13"/>
        <v>0</v>
      </c>
    </row>
    <row r="53" spans="1:36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IF(Master!C53&lt;&gt;"",Master!C53,"")</f>
        <v/>
      </c>
      <c r="D53" s="80" t="str">
        <f>IF(Master!E53&lt;&gt;"",IF(YEAR(Master!E53)&lt;$B$2,DATE($B$2,1,1),Master!E53),"")</f>
        <v/>
      </c>
      <c r="E53" s="80" t="str">
        <f>IF(Master!F53&lt;&gt;"",Master!F53,"")</f>
        <v/>
      </c>
      <c r="F53" s="87" t="str">
        <f t="shared" si="8"/>
        <v/>
      </c>
      <c r="G53" s="71" t="str">
        <f>IF(Master!G53&lt;&gt;"",Master!G53,"")</f>
        <v/>
      </c>
      <c r="H53" s="67">
        <f>IFERROR(IF(E53&lt;&gt;"",Jan!G53+Feb!G53+Mar!G53+Apr!G53+Mei!G53+Jun!G53+Jul!G53+Agu!G53+Sep!G53+Okt!G53+Nov!G53+Des!G53,(Jan!G53+Feb!G53+Mar!G53+Apr!G53+Mei!G53+Jun!G53+Jul!G53+Agu!G53+Sep!G53+Okt!G53+Nov!G53+Des!G53)
/
COUNTA(Jan!G53,Feb!G53,Mar!G53,Apr!G53,Mei!G53,Jun!G53,Jul!G53,Agu!G53,Sep!G53,Okt!G53,Nov!G53,Des!G53)
*F53),0)</f>
        <v>0</v>
      </c>
      <c r="I53" s="1">
        <f>Jan!H53+Feb!H53+Mar!H53+Apr!H53+Mei!H53+Jun!H53+Jul!H53+Agu!H53+Sep!H53+Okt!H53+Nov!H53+Des!H53</f>
        <v>0</v>
      </c>
      <c r="J53" s="1">
        <f>Jan!I53+Feb!I53+Mar!I53+Apr!I53+Mei!I53+Jun!I53+Jul!I53+Agu!I53+Sep!I53+Okt!I53+Nov!I53+Des!I53</f>
        <v>0</v>
      </c>
      <c r="K53" s="1">
        <f>Jan!J53+Feb!J53+Mar!J53+Apr!J53+Mei!J53+Jun!J53+Jul!J53+Agu!J53+Sep!J53+Okt!J53+Nov!J53+Des!J53</f>
        <v>0</v>
      </c>
      <c r="L53" s="1">
        <f>Jan!K53+Feb!K53+Mar!K53+Apr!K53+Mei!K53+Jun!K53+Jul!K53+Agu!K53+Sep!K53+Okt!K53+Nov!K53+Des!K53</f>
        <v>0</v>
      </c>
      <c r="M53" s="67">
        <f>IFERROR(IF(E53&lt;&gt;"",Jan!L53+Feb!L53+Mar!L53+Apr!L53+Mei!L53+Jun!L53+Jul!L53+Agu!L53+Sep!L53+Okt!L53+Nov!L53+Des!L53,(Jan!L53+Feb!L53+Mar!L53+Apr!L53+Mei!L53+Jun!L53+Jul!L53+Agu!L53+Sep!L53+Okt!L53+Nov!L53+Des!L53)
/
COUNTA(Jan!G53,Feb!G53,Mar!G53,Apr!G53,Mei!G53,Jun!G53,Jul!G53,Agu!G53,Sep!G53,Okt!G53,Nov!G53,Des!G53)*F53),0)</f>
        <v>0</v>
      </c>
      <c r="N53" s="67">
        <f>IFERROR(IF(E53&lt;&gt;"",Jan!M53+Feb!M53+Mar!M53+Apr!M53+Mei!M53+Jun!M53+Jul!M53+Agu!M53+Sep!M53+Okt!M53+Nov!M53+Des!M53,(Jan!M53+Feb!M53+Mar!M53+Apr!M53+Mei!M53+Jun!M53+Jul!M53+Agu!M53+Sep!M53+Okt!M53+Nov!M53+Des!M53)
/
COUNTA(Jan!G53,Feb!G53,Mar!G53,Apr!G53,Mei!G53,Jun!G53,Jul!G53,Agu!G53,Sep!G53,Okt!G53,Nov!G53,Des!G53)*F53),0)</f>
        <v>0</v>
      </c>
      <c r="O53" s="67">
        <f>IFERROR(IF(E53&lt;&gt;"",Jan!N53+Feb!N53+Mar!N53+Apr!N53+Mei!N53+Jun!N53+Jul!N53+Agu!N53+Sep!N53+Okt!N53+Nov!N53+Des!N53,(Jan!N53+Feb!N53+Mar!N53+Apr!N53+Mei!N53+Jun!N53+Jul!N53+Agu!N53+Sep!N53+Okt!N53+Nov!N53+Des!N53)
/
COUNTA(Jan!G53,Feb!G53,Mar!G53,Apr!G53,Mei!G53,Jun!G53,Jul!G53,Agu!G53,Sep!G53,Okt!G53,Nov!G53,Des!G53)*F53),0)</f>
        <v>0</v>
      </c>
      <c r="P53" s="67">
        <f>IFERROR(IF(E53&lt;&gt;"",Jan!O53+Feb!O53+Mar!O53+Apr!O53+Mei!O53+Jun!O53+Jul!O53+Agu!O53+Sep!O53+Okt!O53+Nov!O53+Des!O53,(Jan!O53+Feb!O53+Mar!O53+Apr!O53+Mei!O53+Jun!O53+Jul!O53+Agu!O53+Sep!O53+Okt!O53+Nov!O53+Des!O53)
/
COUNTA(Jan!G53,Feb!G53,Mar!G53,Apr!G53,Mei!G53,Jun!G53,Jul!G53,Agu!G53,Sep!G53,Okt!G53,Nov!G53,Des!G53)*F53),0)</f>
        <v>0</v>
      </c>
      <c r="Q53" s="67">
        <f>IFERROR(IF(E53&lt;&gt;"",Jan!P53+Feb!P53+Mar!P53+Apr!P53+Mei!P53+Jun!P53+Jul!P53+Agu!P53+Sep!P53+Okt!P53+Nov!P53+Des!P53,(Jan!P53+Feb!P53+Mar!P53+Apr!P53+Mei!P53+Jun!P53+Jul!P53+Agu!P53+Sep!P53+Okt!P53+Nov!P53+Des!P53)
/
COUNTA(Jan!G53,Feb!G53,Mar!G53,Apr!G53,Mei!G53,Jun!G53,Jul!G53,Agu!G53,Sep!G53,Okt!G53,Nov!G53,Des!G53)*F53),0)</f>
        <v>0</v>
      </c>
      <c r="R53" s="1">
        <f t="shared" si="9"/>
        <v>0</v>
      </c>
      <c r="S53" s="67">
        <f t="shared" si="3"/>
        <v>0</v>
      </c>
      <c r="T53" s="67">
        <f>IFERROR(IF(E53&lt;&gt;"",Jan!R53+Feb!R53+Mar!R53+Apr!R53+Mei!R53+Jun!R53+Jul!R53+Agu!R53+Sep!R53+Okt!R53+Nov!R53+Des!R53,(Jan!R53+Feb!R53+Mar!R53+Apr!R53+Mei!R53+Jun!R53+Jul!R53+Agu!R53+Sep!R53+Okt!R53+Nov!R53+Des!R53)
/
COUNTA(Jan!G53,Feb!G53,Mar!G53,Apr!G53,Mei!G53,Jun!G53,Jul!G53,Agu!G53,Sep!G53,Okt!G53,Nov!G53,Des!G53)*F53),0)</f>
        <v>0</v>
      </c>
      <c r="U53" s="67">
        <f>IFERROR(IF(E53&lt;&gt;"",Jan!S53+Feb!S53+Mar!S53+Apr!S53+Mei!S53+Jun!S53+Jul!S53+Agu!S53+Sep!S53+Okt!S53+Nov!S53+Des!S53,(Jan!S53+Feb!S53+Mar!S53+Apr!S53+Mei!S53+Jun!S53+Jul!S53+Agu!S53+Sep!S53+Okt!S53+Nov!S53+Des!S53)
/
COUNTA(Jan!G53,Feb!G53,Mar!G53,Apr!G53,Mei!G53,Jun!G53,Jul!G53,Agu!G53,Sep!G53,Okt!G53,Nov!G53,Des!G53)*F53),0)</f>
        <v>0</v>
      </c>
      <c r="V53" s="1">
        <f t="shared" si="10"/>
        <v>0</v>
      </c>
      <c r="W53" s="1"/>
      <c r="X53" s="67">
        <f t="shared" si="11"/>
        <v>0</v>
      </c>
      <c r="Y53" s="37">
        <f t="shared" si="14"/>
        <v>0</v>
      </c>
      <c r="Z53" s="68">
        <f t="shared" si="12"/>
        <v>0</v>
      </c>
      <c r="AA53" s="36">
        <f>MIN(Z53,Referensi!$M$2)*$AA$5</f>
        <v>0</v>
      </c>
      <c r="AB53" s="36">
        <f>MIN(Referensi!$M$3,MAX(Z53-Referensi!$L$2,0))*$AB$5</f>
        <v>0</v>
      </c>
      <c r="AC53" s="36">
        <f>MIN(Referensi!$M$4,MAX(Z53-Referensi!$L$3,0))*$AC$5</f>
        <v>0</v>
      </c>
      <c r="AD53" s="36">
        <f>MIN(Referensi!$M$5,MAX(Z53-Referensi!$L$4,0))*$AD$5</f>
        <v>0</v>
      </c>
      <c r="AE53" s="36">
        <f>MIN(Referensi!$M$6,MAX(Z53-Referensi!$L$5,0))*$AE$5</f>
        <v>0</v>
      </c>
      <c r="AF53" s="68">
        <f>IF(Master!G53="",SUM(AA53:AE53)*120%,SUM(AA53:AE53))</f>
        <v>0</v>
      </c>
      <c r="AG53" s="68">
        <f>IF(F53&lt;&gt;"",AF53/F53*COUNTA(Jan!G53,Feb!G53,Mar!G53,Apr!G53,Mei!G53,Jun!G53,Jul!G53,Agu!G53,Sep!G53,Okt!G53,Nov!G53,Des!G53),0)</f>
        <v>0</v>
      </c>
      <c r="AH53" s="68">
        <f>IF(E53&lt;&gt;"",
IF(TEXT(E53,"mmm")=TEXT(DATE(PeriodeTahun,1,1),"mmm"),0, Jan!W53)+
IF(TEXT(E53,"mmm")=TEXT(DATE(PeriodeTahun,2,1),"mmm"),0, Feb!W53)+
IF(TEXT(E53,"mmm")=TEXT(DATE(PeriodeTahun,3,1),"mmm"),0, Mar!W53)+
IF(TEXT(E53,"mmm")=TEXT(DATE(PeriodeTahun,4,1),"mmm"),0, Apr!W53)+
IF(TEXT(E53,"mmm")=TEXT(DATE(PeriodeTahun,5,1),"mmm"),0, Mei!W53)+
IF(TEXT(E53,"mmm")=TEXT(DATE(PeriodeTahun,6,1),"mmm"),0, Jun!W53)+
IF(TEXT(E53,"mmm")=TEXT(DATE(PeriodeTahun,7,1),"mmm"),0, Jul!W53)+
IF(TEXT(E53,"mmm")=TEXT(DATE(PeriodeTahun,8,1),"mmm"),0, Agu!W53)+
IF(TEXT(E53,"mmm")=TEXT(DATE(PeriodeTahun,9,1),"mmm"),0, Sep!W53)+
IF(TEXT(E53,"mmm")=TEXT(DATE(PeriodeTahun,10,1),"mmm"),0, Okt!W53)+
IF(TEXT(E53,"mmm")=TEXT(DATE(PeriodeTahun,11,1),"mmm"),0, Nov!W53),
Jan!W53+Feb!W53+Mar!W53+Apr!W53+Mei!W53+Jun!W53+Jul!W53+Agu!W53+Sep!W53+Okt!W53+Nov!W53)</f>
        <v>0</v>
      </c>
      <c r="AI53" s="68"/>
      <c r="AJ53" s="68">
        <f t="shared" si="13"/>
        <v>0</v>
      </c>
    </row>
    <row r="54" spans="1:36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IF(Master!C54&lt;&gt;"",Master!C54,"")</f>
        <v/>
      </c>
      <c r="D54" s="80" t="str">
        <f>IF(Master!E54&lt;&gt;"",IF(YEAR(Master!E54)&lt;$B$2,DATE($B$2,1,1),Master!E54),"")</f>
        <v/>
      </c>
      <c r="E54" s="80" t="str">
        <f>IF(Master!F54&lt;&gt;"",Master!F54,"")</f>
        <v/>
      </c>
      <c r="F54" s="87" t="str">
        <f t="shared" si="8"/>
        <v/>
      </c>
      <c r="G54" s="71" t="str">
        <f>IF(Master!G54&lt;&gt;"",Master!G54,"")</f>
        <v/>
      </c>
      <c r="H54" s="67">
        <f>IFERROR(IF(E54&lt;&gt;"",Jan!G54+Feb!G54+Mar!G54+Apr!G54+Mei!G54+Jun!G54+Jul!G54+Agu!G54+Sep!G54+Okt!G54+Nov!G54+Des!G54,(Jan!G54+Feb!G54+Mar!G54+Apr!G54+Mei!G54+Jun!G54+Jul!G54+Agu!G54+Sep!G54+Okt!G54+Nov!G54+Des!G54)
/
COUNTA(Jan!G54,Feb!G54,Mar!G54,Apr!G54,Mei!G54,Jun!G54,Jul!G54,Agu!G54,Sep!G54,Okt!G54,Nov!G54,Des!G54)
*F54),0)</f>
        <v>0</v>
      </c>
      <c r="I54" s="1">
        <f>Jan!H54+Feb!H54+Mar!H54+Apr!H54+Mei!H54+Jun!H54+Jul!H54+Agu!H54+Sep!H54+Okt!H54+Nov!H54+Des!H54</f>
        <v>0</v>
      </c>
      <c r="J54" s="1">
        <f>Jan!I54+Feb!I54+Mar!I54+Apr!I54+Mei!I54+Jun!I54+Jul!I54+Agu!I54+Sep!I54+Okt!I54+Nov!I54+Des!I54</f>
        <v>0</v>
      </c>
      <c r="K54" s="1">
        <f>Jan!J54+Feb!J54+Mar!J54+Apr!J54+Mei!J54+Jun!J54+Jul!J54+Agu!J54+Sep!J54+Okt!J54+Nov!J54+Des!J54</f>
        <v>0</v>
      </c>
      <c r="L54" s="1">
        <f>Jan!K54+Feb!K54+Mar!K54+Apr!K54+Mei!K54+Jun!K54+Jul!K54+Agu!K54+Sep!K54+Okt!K54+Nov!K54+Des!K54</f>
        <v>0</v>
      </c>
      <c r="M54" s="67">
        <f>IFERROR(IF(E54&lt;&gt;"",Jan!L54+Feb!L54+Mar!L54+Apr!L54+Mei!L54+Jun!L54+Jul!L54+Agu!L54+Sep!L54+Okt!L54+Nov!L54+Des!L54,(Jan!L54+Feb!L54+Mar!L54+Apr!L54+Mei!L54+Jun!L54+Jul!L54+Agu!L54+Sep!L54+Okt!L54+Nov!L54+Des!L54)
/
COUNTA(Jan!G54,Feb!G54,Mar!G54,Apr!G54,Mei!G54,Jun!G54,Jul!G54,Agu!G54,Sep!G54,Okt!G54,Nov!G54,Des!G54)*F54),0)</f>
        <v>0</v>
      </c>
      <c r="N54" s="67">
        <f>IFERROR(IF(E54&lt;&gt;"",Jan!M54+Feb!M54+Mar!M54+Apr!M54+Mei!M54+Jun!M54+Jul!M54+Agu!M54+Sep!M54+Okt!M54+Nov!M54+Des!M54,(Jan!M54+Feb!M54+Mar!M54+Apr!M54+Mei!M54+Jun!M54+Jul!M54+Agu!M54+Sep!M54+Okt!M54+Nov!M54+Des!M54)
/
COUNTA(Jan!G54,Feb!G54,Mar!G54,Apr!G54,Mei!G54,Jun!G54,Jul!G54,Agu!G54,Sep!G54,Okt!G54,Nov!G54,Des!G54)*F54),0)</f>
        <v>0</v>
      </c>
      <c r="O54" s="67">
        <f>IFERROR(IF(E54&lt;&gt;"",Jan!N54+Feb!N54+Mar!N54+Apr!N54+Mei!N54+Jun!N54+Jul!N54+Agu!N54+Sep!N54+Okt!N54+Nov!N54+Des!N54,(Jan!N54+Feb!N54+Mar!N54+Apr!N54+Mei!N54+Jun!N54+Jul!N54+Agu!N54+Sep!N54+Okt!N54+Nov!N54+Des!N54)
/
COUNTA(Jan!G54,Feb!G54,Mar!G54,Apr!G54,Mei!G54,Jun!G54,Jul!G54,Agu!G54,Sep!G54,Okt!G54,Nov!G54,Des!G54)*F54),0)</f>
        <v>0</v>
      </c>
      <c r="P54" s="67">
        <f>IFERROR(IF(E54&lt;&gt;"",Jan!O54+Feb!O54+Mar!O54+Apr!O54+Mei!O54+Jun!O54+Jul!O54+Agu!O54+Sep!O54+Okt!O54+Nov!O54+Des!O54,(Jan!O54+Feb!O54+Mar!O54+Apr!O54+Mei!O54+Jun!O54+Jul!O54+Agu!O54+Sep!O54+Okt!O54+Nov!O54+Des!O54)
/
COUNTA(Jan!G54,Feb!G54,Mar!G54,Apr!G54,Mei!G54,Jun!G54,Jul!G54,Agu!G54,Sep!G54,Okt!G54,Nov!G54,Des!G54)*F54),0)</f>
        <v>0</v>
      </c>
      <c r="Q54" s="67">
        <f>IFERROR(IF(E54&lt;&gt;"",Jan!P54+Feb!P54+Mar!P54+Apr!P54+Mei!P54+Jun!P54+Jul!P54+Agu!P54+Sep!P54+Okt!P54+Nov!P54+Des!P54,(Jan!P54+Feb!P54+Mar!P54+Apr!P54+Mei!P54+Jun!P54+Jul!P54+Agu!P54+Sep!P54+Okt!P54+Nov!P54+Des!P54)
/
COUNTA(Jan!G54,Feb!G54,Mar!G54,Apr!G54,Mei!G54,Jun!G54,Jul!G54,Agu!G54,Sep!G54,Okt!G54,Nov!G54,Des!G54)*F54),0)</f>
        <v>0</v>
      </c>
      <c r="R54" s="1">
        <f t="shared" si="9"/>
        <v>0</v>
      </c>
      <c r="S54" s="67">
        <f t="shared" si="3"/>
        <v>0</v>
      </c>
      <c r="T54" s="67">
        <f>IFERROR(IF(E54&lt;&gt;"",Jan!R54+Feb!R54+Mar!R54+Apr!R54+Mei!R54+Jun!R54+Jul!R54+Agu!R54+Sep!R54+Okt!R54+Nov!R54+Des!R54,(Jan!R54+Feb!R54+Mar!R54+Apr!R54+Mei!R54+Jun!R54+Jul!R54+Agu!R54+Sep!R54+Okt!R54+Nov!R54+Des!R54)
/
COUNTA(Jan!G54,Feb!G54,Mar!G54,Apr!G54,Mei!G54,Jun!G54,Jul!G54,Agu!G54,Sep!G54,Okt!G54,Nov!G54,Des!G54)*F54),0)</f>
        <v>0</v>
      </c>
      <c r="U54" s="67">
        <f>IFERROR(IF(E54&lt;&gt;"",Jan!S54+Feb!S54+Mar!S54+Apr!S54+Mei!S54+Jun!S54+Jul!S54+Agu!S54+Sep!S54+Okt!S54+Nov!S54+Des!S54,(Jan!S54+Feb!S54+Mar!S54+Apr!S54+Mei!S54+Jun!S54+Jul!S54+Agu!S54+Sep!S54+Okt!S54+Nov!S54+Des!S54)
/
COUNTA(Jan!G54,Feb!G54,Mar!G54,Apr!G54,Mei!G54,Jun!G54,Jul!G54,Agu!G54,Sep!G54,Okt!G54,Nov!G54,Des!G54)*F54),0)</f>
        <v>0</v>
      </c>
      <c r="V54" s="1">
        <f t="shared" si="10"/>
        <v>0</v>
      </c>
      <c r="W54" s="1"/>
      <c r="X54" s="67">
        <f t="shared" si="11"/>
        <v>0</v>
      </c>
      <c r="Y54" s="37">
        <f t="shared" si="14"/>
        <v>0</v>
      </c>
      <c r="Z54" s="68">
        <f t="shared" si="12"/>
        <v>0</v>
      </c>
      <c r="AA54" s="36">
        <f>MIN(Z54,Referensi!$M$2)*$AA$5</f>
        <v>0</v>
      </c>
      <c r="AB54" s="36">
        <f>MIN(Referensi!$M$3,MAX(Z54-Referensi!$L$2,0))*$AB$5</f>
        <v>0</v>
      </c>
      <c r="AC54" s="36">
        <f>MIN(Referensi!$M$4,MAX(Z54-Referensi!$L$3,0))*$AC$5</f>
        <v>0</v>
      </c>
      <c r="AD54" s="36">
        <f>MIN(Referensi!$M$5,MAX(Z54-Referensi!$L$4,0))*$AD$5</f>
        <v>0</v>
      </c>
      <c r="AE54" s="36">
        <f>MIN(Referensi!$M$6,MAX(Z54-Referensi!$L$5,0))*$AE$5</f>
        <v>0</v>
      </c>
      <c r="AF54" s="68">
        <f>IF(Master!G54="",SUM(AA54:AE54)*120%,SUM(AA54:AE54))</f>
        <v>0</v>
      </c>
      <c r="AG54" s="68">
        <f>IF(F54&lt;&gt;"",AF54/F54*COUNTA(Jan!G54,Feb!G54,Mar!G54,Apr!G54,Mei!G54,Jun!G54,Jul!G54,Agu!G54,Sep!G54,Okt!G54,Nov!G54,Des!G54),0)</f>
        <v>0</v>
      </c>
      <c r="AH54" s="68">
        <f>IF(E54&lt;&gt;"",
IF(TEXT(E54,"mmm")=TEXT(DATE(PeriodeTahun,1,1),"mmm"),0, Jan!W54)+
IF(TEXT(E54,"mmm")=TEXT(DATE(PeriodeTahun,2,1),"mmm"),0, Feb!W54)+
IF(TEXT(E54,"mmm")=TEXT(DATE(PeriodeTahun,3,1),"mmm"),0, Mar!W54)+
IF(TEXT(E54,"mmm")=TEXT(DATE(PeriodeTahun,4,1),"mmm"),0, Apr!W54)+
IF(TEXT(E54,"mmm")=TEXT(DATE(PeriodeTahun,5,1),"mmm"),0, Mei!W54)+
IF(TEXT(E54,"mmm")=TEXT(DATE(PeriodeTahun,6,1),"mmm"),0, Jun!W54)+
IF(TEXT(E54,"mmm")=TEXT(DATE(PeriodeTahun,7,1),"mmm"),0, Jul!W54)+
IF(TEXT(E54,"mmm")=TEXT(DATE(PeriodeTahun,8,1),"mmm"),0, Agu!W54)+
IF(TEXT(E54,"mmm")=TEXT(DATE(PeriodeTahun,9,1),"mmm"),0, Sep!W54)+
IF(TEXT(E54,"mmm")=TEXT(DATE(PeriodeTahun,10,1),"mmm"),0, Okt!W54)+
IF(TEXT(E54,"mmm")=TEXT(DATE(PeriodeTahun,11,1),"mmm"),0, Nov!W54),
Jan!W54+Feb!W54+Mar!W54+Apr!W54+Mei!W54+Jun!W54+Jul!W54+Agu!W54+Sep!W54+Okt!W54+Nov!W54)</f>
        <v>0</v>
      </c>
      <c r="AI54" s="68"/>
      <c r="AJ54" s="68">
        <f t="shared" si="13"/>
        <v>0</v>
      </c>
    </row>
    <row r="55" spans="1:36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IF(Master!C55&lt;&gt;"",Master!C55,"")</f>
        <v/>
      </c>
      <c r="D55" s="80" t="str">
        <f>IF(Master!E55&lt;&gt;"",IF(YEAR(Master!E55)&lt;$B$2,DATE($B$2,1,1),Master!E55),"")</f>
        <v/>
      </c>
      <c r="E55" s="80" t="str">
        <f>IF(Master!F55&lt;&gt;"",Master!F55,"")</f>
        <v/>
      </c>
      <c r="F55" s="87" t="str">
        <f t="shared" si="8"/>
        <v/>
      </c>
      <c r="G55" s="71" t="str">
        <f>IF(Master!G55&lt;&gt;"",Master!G55,"")</f>
        <v/>
      </c>
      <c r="H55" s="67">
        <f>IFERROR(IF(E55&lt;&gt;"",Jan!G55+Feb!G55+Mar!G55+Apr!G55+Mei!G55+Jun!G55+Jul!G55+Agu!G55+Sep!G55+Okt!G55+Nov!G55+Des!G55,(Jan!G55+Feb!G55+Mar!G55+Apr!G55+Mei!G55+Jun!G55+Jul!G55+Agu!G55+Sep!G55+Okt!G55+Nov!G55+Des!G55)
/
COUNTA(Jan!G55,Feb!G55,Mar!G55,Apr!G55,Mei!G55,Jun!G55,Jul!G55,Agu!G55,Sep!G55,Okt!G55,Nov!G55,Des!G55)
*F55),0)</f>
        <v>0</v>
      </c>
      <c r="I55" s="1">
        <f>Jan!H55+Feb!H55+Mar!H55+Apr!H55+Mei!H55+Jun!H55+Jul!H55+Agu!H55+Sep!H55+Okt!H55+Nov!H55+Des!H55</f>
        <v>0</v>
      </c>
      <c r="J55" s="1">
        <f>Jan!I55+Feb!I55+Mar!I55+Apr!I55+Mei!I55+Jun!I55+Jul!I55+Agu!I55+Sep!I55+Okt!I55+Nov!I55+Des!I55</f>
        <v>0</v>
      </c>
      <c r="K55" s="1">
        <f>Jan!J55+Feb!J55+Mar!J55+Apr!J55+Mei!J55+Jun!J55+Jul!J55+Agu!J55+Sep!J55+Okt!J55+Nov!J55+Des!J55</f>
        <v>0</v>
      </c>
      <c r="L55" s="1">
        <f>Jan!K55+Feb!K55+Mar!K55+Apr!K55+Mei!K55+Jun!K55+Jul!K55+Agu!K55+Sep!K55+Okt!K55+Nov!K55+Des!K55</f>
        <v>0</v>
      </c>
      <c r="M55" s="67">
        <f>IFERROR(IF(E55&lt;&gt;"",Jan!L55+Feb!L55+Mar!L55+Apr!L55+Mei!L55+Jun!L55+Jul!L55+Agu!L55+Sep!L55+Okt!L55+Nov!L55+Des!L55,(Jan!L55+Feb!L55+Mar!L55+Apr!L55+Mei!L55+Jun!L55+Jul!L55+Agu!L55+Sep!L55+Okt!L55+Nov!L55+Des!L55)
/
COUNTA(Jan!G55,Feb!G55,Mar!G55,Apr!G55,Mei!G55,Jun!G55,Jul!G55,Agu!G55,Sep!G55,Okt!G55,Nov!G55,Des!G55)*F55),0)</f>
        <v>0</v>
      </c>
      <c r="N55" s="67">
        <f>IFERROR(IF(E55&lt;&gt;"",Jan!M55+Feb!M55+Mar!M55+Apr!M55+Mei!M55+Jun!M55+Jul!M55+Agu!M55+Sep!M55+Okt!M55+Nov!M55+Des!M55,(Jan!M55+Feb!M55+Mar!M55+Apr!M55+Mei!M55+Jun!M55+Jul!M55+Agu!M55+Sep!M55+Okt!M55+Nov!M55+Des!M55)
/
COUNTA(Jan!G55,Feb!G55,Mar!G55,Apr!G55,Mei!G55,Jun!G55,Jul!G55,Agu!G55,Sep!G55,Okt!G55,Nov!G55,Des!G55)*F55),0)</f>
        <v>0</v>
      </c>
      <c r="O55" s="67">
        <f>IFERROR(IF(E55&lt;&gt;"",Jan!N55+Feb!N55+Mar!N55+Apr!N55+Mei!N55+Jun!N55+Jul!N55+Agu!N55+Sep!N55+Okt!N55+Nov!N55+Des!N55,(Jan!N55+Feb!N55+Mar!N55+Apr!N55+Mei!N55+Jun!N55+Jul!N55+Agu!N55+Sep!N55+Okt!N55+Nov!N55+Des!N55)
/
COUNTA(Jan!G55,Feb!G55,Mar!G55,Apr!G55,Mei!G55,Jun!G55,Jul!G55,Agu!G55,Sep!G55,Okt!G55,Nov!G55,Des!G55)*F55),0)</f>
        <v>0</v>
      </c>
      <c r="P55" s="67">
        <f>IFERROR(IF(E55&lt;&gt;"",Jan!O55+Feb!O55+Mar!O55+Apr!O55+Mei!O55+Jun!O55+Jul!O55+Agu!O55+Sep!O55+Okt!O55+Nov!O55+Des!O55,(Jan!O55+Feb!O55+Mar!O55+Apr!O55+Mei!O55+Jun!O55+Jul!O55+Agu!O55+Sep!O55+Okt!O55+Nov!O55+Des!O55)
/
COUNTA(Jan!G55,Feb!G55,Mar!G55,Apr!G55,Mei!G55,Jun!G55,Jul!G55,Agu!G55,Sep!G55,Okt!G55,Nov!G55,Des!G55)*F55),0)</f>
        <v>0</v>
      </c>
      <c r="Q55" s="67">
        <f>IFERROR(IF(E55&lt;&gt;"",Jan!P55+Feb!P55+Mar!P55+Apr!P55+Mei!P55+Jun!P55+Jul!P55+Agu!P55+Sep!P55+Okt!P55+Nov!P55+Des!P55,(Jan!P55+Feb!P55+Mar!P55+Apr!P55+Mei!P55+Jun!P55+Jul!P55+Agu!P55+Sep!P55+Okt!P55+Nov!P55+Des!P55)
/
COUNTA(Jan!G55,Feb!G55,Mar!G55,Apr!G55,Mei!G55,Jun!G55,Jul!G55,Agu!G55,Sep!G55,Okt!G55,Nov!G55,Des!G55)*F55),0)</f>
        <v>0</v>
      </c>
      <c r="R55" s="1">
        <f t="shared" si="9"/>
        <v>0</v>
      </c>
      <c r="S55" s="67">
        <f t="shared" si="3"/>
        <v>0</v>
      </c>
      <c r="T55" s="67">
        <f>IFERROR(IF(E55&lt;&gt;"",Jan!R55+Feb!R55+Mar!R55+Apr!R55+Mei!R55+Jun!R55+Jul!R55+Agu!R55+Sep!R55+Okt!R55+Nov!R55+Des!R55,(Jan!R55+Feb!R55+Mar!R55+Apr!R55+Mei!R55+Jun!R55+Jul!R55+Agu!R55+Sep!R55+Okt!R55+Nov!R55+Des!R55)
/
COUNTA(Jan!G55,Feb!G55,Mar!G55,Apr!G55,Mei!G55,Jun!G55,Jul!G55,Agu!G55,Sep!G55,Okt!G55,Nov!G55,Des!G55)*F55),0)</f>
        <v>0</v>
      </c>
      <c r="U55" s="67">
        <f>IFERROR(IF(E55&lt;&gt;"",Jan!S55+Feb!S55+Mar!S55+Apr!S55+Mei!S55+Jun!S55+Jul!S55+Agu!S55+Sep!S55+Okt!S55+Nov!S55+Des!S55,(Jan!S55+Feb!S55+Mar!S55+Apr!S55+Mei!S55+Jun!S55+Jul!S55+Agu!S55+Sep!S55+Okt!S55+Nov!S55+Des!S55)
/
COUNTA(Jan!G55,Feb!G55,Mar!G55,Apr!G55,Mei!G55,Jun!G55,Jul!G55,Agu!G55,Sep!G55,Okt!G55,Nov!G55,Des!G55)*F55),0)</f>
        <v>0</v>
      </c>
      <c r="V55" s="1">
        <f t="shared" si="10"/>
        <v>0</v>
      </c>
      <c r="W55" s="1"/>
      <c r="X55" s="67">
        <f t="shared" si="11"/>
        <v>0</v>
      </c>
      <c r="Y55" s="37">
        <f t="shared" si="14"/>
        <v>0</v>
      </c>
      <c r="Z55" s="68">
        <f t="shared" si="12"/>
        <v>0</v>
      </c>
      <c r="AA55" s="36">
        <f>MIN(Z55,Referensi!$M$2)*$AA$5</f>
        <v>0</v>
      </c>
      <c r="AB55" s="36">
        <f>MIN(Referensi!$M$3,MAX(Z55-Referensi!$L$2,0))*$AB$5</f>
        <v>0</v>
      </c>
      <c r="AC55" s="36">
        <f>MIN(Referensi!$M$4,MAX(Z55-Referensi!$L$3,0))*$AC$5</f>
        <v>0</v>
      </c>
      <c r="AD55" s="36">
        <f>MIN(Referensi!$M$5,MAX(Z55-Referensi!$L$4,0))*$AD$5</f>
        <v>0</v>
      </c>
      <c r="AE55" s="36">
        <f>MIN(Referensi!$M$6,MAX(Z55-Referensi!$L$5,0))*$AE$5</f>
        <v>0</v>
      </c>
      <c r="AF55" s="68">
        <f>IF(Master!G55="",SUM(AA55:AE55)*120%,SUM(AA55:AE55))</f>
        <v>0</v>
      </c>
      <c r="AG55" s="68">
        <f>IF(F55&lt;&gt;"",AF55/F55*COUNTA(Jan!G55,Feb!G55,Mar!G55,Apr!G55,Mei!G55,Jun!G55,Jul!G55,Agu!G55,Sep!G55,Okt!G55,Nov!G55,Des!G55),0)</f>
        <v>0</v>
      </c>
      <c r="AH55" s="68">
        <f>IF(E55&lt;&gt;"",
IF(TEXT(E55,"mmm")=TEXT(DATE(PeriodeTahun,1,1),"mmm"),0, Jan!W55)+
IF(TEXT(E55,"mmm")=TEXT(DATE(PeriodeTahun,2,1),"mmm"),0, Feb!W55)+
IF(TEXT(E55,"mmm")=TEXT(DATE(PeriodeTahun,3,1),"mmm"),0, Mar!W55)+
IF(TEXT(E55,"mmm")=TEXT(DATE(PeriodeTahun,4,1),"mmm"),0, Apr!W55)+
IF(TEXT(E55,"mmm")=TEXT(DATE(PeriodeTahun,5,1),"mmm"),0, Mei!W55)+
IF(TEXT(E55,"mmm")=TEXT(DATE(PeriodeTahun,6,1),"mmm"),0, Jun!W55)+
IF(TEXT(E55,"mmm")=TEXT(DATE(PeriodeTahun,7,1),"mmm"),0, Jul!W55)+
IF(TEXT(E55,"mmm")=TEXT(DATE(PeriodeTahun,8,1),"mmm"),0, Agu!W55)+
IF(TEXT(E55,"mmm")=TEXT(DATE(PeriodeTahun,9,1),"mmm"),0, Sep!W55)+
IF(TEXT(E55,"mmm")=TEXT(DATE(PeriodeTahun,10,1),"mmm"),0, Okt!W55)+
IF(TEXT(E55,"mmm")=TEXT(DATE(PeriodeTahun,11,1),"mmm"),0, Nov!W55),
Jan!W55+Feb!W55+Mar!W55+Apr!W55+Mei!W55+Jun!W55+Jul!W55+Agu!W55+Sep!W55+Okt!W55+Nov!W55)</f>
        <v>0</v>
      </c>
      <c r="AI55" s="68"/>
      <c r="AJ55" s="68">
        <f t="shared" si="13"/>
        <v>0</v>
      </c>
    </row>
    <row r="56" spans="1:36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IF(Master!C56&lt;&gt;"",Master!C56,"")</f>
        <v/>
      </c>
      <c r="D56" s="80" t="str">
        <f>IF(Master!E56&lt;&gt;"",IF(YEAR(Master!E56)&lt;$B$2,DATE($B$2,1,1),Master!E56),"")</f>
        <v/>
      </c>
      <c r="E56" s="80" t="str">
        <f>IF(Master!F56&lt;&gt;"",Master!F56,"")</f>
        <v/>
      </c>
      <c r="F56" s="87" t="str">
        <f t="shared" si="8"/>
        <v/>
      </c>
      <c r="G56" s="71" t="str">
        <f>IF(Master!G56&lt;&gt;"",Master!G56,"")</f>
        <v/>
      </c>
      <c r="H56" s="67">
        <f>IFERROR(IF(E56&lt;&gt;"",Jan!G56+Feb!G56+Mar!G56+Apr!G56+Mei!G56+Jun!G56+Jul!G56+Agu!G56+Sep!G56+Okt!G56+Nov!G56+Des!G56,(Jan!G56+Feb!G56+Mar!G56+Apr!G56+Mei!G56+Jun!G56+Jul!G56+Agu!G56+Sep!G56+Okt!G56+Nov!G56+Des!G56)
/
COUNTA(Jan!G56,Feb!G56,Mar!G56,Apr!G56,Mei!G56,Jun!G56,Jul!G56,Agu!G56,Sep!G56,Okt!G56,Nov!G56,Des!G56)
*F56),0)</f>
        <v>0</v>
      </c>
      <c r="I56" s="1">
        <f>Jan!H56+Feb!H56+Mar!H56+Apr!H56+Mei!H56+Jun!H56+Jul!H56+Agu!H56+Sep!H56+Okt!H56+Nov!H56+Des!H56</f>
        <v>0</v>
      </c>
      <c r="J56" s="1">
        <f>Jan!I56+Feb!I56+Mar!I56+Apr!I56+Mei!I56+Jun!I56+Jul!I56+Agu!I56+Sep!I56+Okt!I56+Nov!I56+Des!I56</f>
        <v>0</v>
      </c>
      <c r="K56" s="1">
        <f>Jan!J56+Feb!J56+Mar!J56+Apr!J56+Mei!J56+Jun!J56+Jul!J56+Agu!J56+Sep!J56+Okt!J56+Nov!J56+Des!J56</f>
        <v>0</v>
      </c>
      <c r="L56" s="1">
        <f>Jan!K56+Feb!K56+Mar!K56+Apr!K56+Mei!K56+Jun!K56+Jul!K56+Agu!K56+Sep!K56+Okt!K56+Nov!K56+Des!K56</f>
        <v>0</v>
      </c>
      <c r="M56" s="67">
        <f>IFERROR(IF(E56&lt;&gt;"",Jan!L56+Feb!L56+Mar!L56+Apr!L56+Mei!L56+Jun!L56+Jul!L56+Agu!L56+Sep!L56+Okt!L56+Nov!L56+Des!L56,(Jan!L56+Feb!L56+Mar!L56+Apr!L56+Mei!L56+Jun!L56+Jul!L56+Agu!L56+Sep!L56+Okt!L56+Nov!L56+Des!L56)
/
COUNTA(Jan!G56,Feb!G56,Mar!G56,Apr!G56,Mei!G56,Jun!G56,Jul!G56,Agu!G56,Sep!G56,Okt!G56,Nov!G56,Des!G56)*F56),0)</f>
        <v>0</v>
      </c>
      <c r="N56" s="67">
        <f>IFERROR(IF(E56&lt;&gt;"",Jan!M56+Feb!M56+Mar!M56+Apr!M56+Mei!M56+Jun!M56+Jul!M56+Agu!M56+Sep!M56+Okt!M56+Nov!M56+Des!M56,(Jan!M56+Feb!M56+Mar!M56+Apr!M56+Mei!M56+Jun!M56+Jul!M56+Agu!M56+Sep!M56+Okt!M56+Nov!M56+Des!M56)
/
COUNTA(Jan!G56,Feb!G56,Mar!G56,Apr!G56,Mei!G56,Jun!G56,Jul!G56,Agu!G56,Sep!G56,Okt!G56,Nov!G56,Des!G56)*F56),0)</f>
        <v>0</v>
      </c>
      <c r="O56" s="67">
        <f>IFERROR(IF(E56&lt;&gt;"",Jan!N56+Feb!N56+Mar!N56+Apr!N56+Mei!N56+Jun!N56+Jul!N56+Agu!N56+Sep!N56+Okt!N56+Nov!N56+Des!N56,(Jan!N56+Feb!N56+Mar!N56+Apr!N56+Mei!N56+Jun!N56+Jul!N56+Agu!N56+Sep!N56+Okt!N56+Nov!N56+Des!N56)
/
COUNTA(Jan!G56,Feb!G56,Mar!G56,Apr!G56,Mei!G56,Jun!G56,Jul!G56,Agu!G56,Sep!G56,Okt!G56,Nov!G56,Des!G56)*F56),0)</f>
        <v>0</v>
      </c>
      <c r="P56" s="67">
        <f>IFERROR(IF(E56&lt;&gt;"",Jan!O56+Feb!O56+Mar!O56+Apr!O56+Mei!O56+Jun!O56+Jul!O56+Agu!O56+Sep!O56+Okt!O56+Nov!O56+Des!O56,(Jan!O56+Feb!O56+Mar!O56+Apr!O56+Mei!O56+Jun!O56+Jul!O56+Agu!O56+Sep!O56+Okt!O56+Nov!O56+Des!O56)
/
COUNTA(Jan!G56,Feb!G56,Mar!G56,Apr!G56,Mei!G56,Jun!G56,Jul!G56,Agu!G56,Sep!G56,Okt!G56,Nov!G56,Des!G56)*F56),0)</f>
        <v>0</v>
      </c>
      <c r="Q56" s="67">
        <f>IFERROR(IF(E56&lt;&gt;"",Jan!P56+Feb!P56+Mar!P56+Apr!P56+Mei!P56+Jun!P56+Jul!P56+Agu!P56+Sep!P56+Okt!P56+Nov!P56+Des!P56,(Jan!P56+Feb!P56+Mar!P56+Apr!P56+Mei!P56+Jun!P56+Jul!P56+Agu!P56+Sep!P56+Okt!P56+Nov!P56+Des!P56)
/
COUNTA(Jan!G56,Feb!G56,Mar!G56,Apr!G56,Mei!G56,Jun!G56,Jul!G56,Agu!G56,Sep!G56,Okt!G56,Nov!G56,Des!G56)*F56),0)</f>
        <v>0</v>
      </c>
      <c r="R56" s="1">
        <f t="shared" si="9"/>
        <v>0</v>
      </c>
      <c r="S56" s="67">
        <f t="shared" si="3"/>
        <v>0</v>
      </c>
      <c r="T56" s="67">
        <f>IFERROR(IF(E56&lt;&gt;"",Jan!R56+Feb!R56+Mar!R56+Apr!R56+Mei!R56+Jun!R56+Jul!R56+Agu!R56+Sep!R56+Okt!R56+Nov!R56+Des!R56,(Jan!R56+Feb!R56+Mar!R56+Apr!R56+Mei!R56+Jun!R56+Jul!R56+Agu!R56+Sep!R56+Okt!R56+Nov!R56+Des!R56)
/
COUNTA(Jan!G56,Feb!G56,Mar!G56,Apr!G56,Mei!G56,Jun!G56,Jul!G56,Agu!G56,Sep!G56,Okt!G56,Nov!G56,Des!G56)*F56),0)</f>
        <v>0</v>
      </c>
      <c r="U56" s="67">
        <f>IFERROR(IF(E56&lt;&gt;"",Jan!S56+Feb!S56+Mar!S56+Apr!S56+Mei!S56+Jun!S56+Jul!S56+Agu!S56+Sep!S56+Okt!S56+Nov!S56+Des!S56,(Jan!S56+Feb!S56+Mar!S56+Apr!S56+Mei!S56+Jun!S56+Jul!S56+Agu!S56+Sep!S56+Okt!S56+Nov!S56+Des!S56)
/
COUNTA(Jan!G56,Feb!G56,Mar!G56,Apr!G56,Mei!G56,Jun!G56,Jul!G56,Agu!G56,Sep!G56,Okt!G56,Nov!G56,Des!G56)*F56),0)</f>
        <v>0</v>
      </c>
      <c r="V56" s="1">
        <f t="shared" si="10"/>
        <v>0</v>
      </c>
      <c r="W56" s="1"/>
      <c r="X56" s="67">
        <f t="shared" si="11"/>
        <v>0</v>
      </c>
      <c r="Y56" s="37">
        <f t="shared" si="14"/>
        <v>0</v>
      </c>
      <c r="Z56" s="68">
        <f t="shared" si="12"/>
        <v>0</v>
      </c>
      <c r="AA56" s="36">
        <f>MIN(Z56,Referensi!$M$2)*$AA$5</f>
        <v>0</v>
      </c>
      <c r="AB56" s="36">
        <f>MIN(Referensi!$M$3,MAX(Z56-Referensi!$L$2,0))*$AB$5</f>
        <v>0</v>
      </c>
      <c r="AC56" s="36">
        <f>MIN(Referensi!$M$4,MAX(Z56-Referensi!$L$3,0))*$AC$5</f>
        <v>0</v>
      </c>
      <c r="AD56" s="36">
        <f>MIN(Referensi!$M$5,MAX(Z56-Referensi!$L$4,0))*$AD$5</f>
        <v>0</v>
      </c>
      <c r="AE56" s="36">
        <f>MIN(Referensi!$M$6,MAX(Z56-Referensi!$L$5,0))*$AE$5</f>
        <v>0</v>
      </c>
      <c r="AF56" s="68">
        <f>IF(Master!G56="",SUM(AA56:AE56)*120%,SUM(AA56:AE56))</f>
        <v>0</v>
      </c>
      <c r="AG56" s="68">
        <f>IF(F56&lt;&gt;"",AF56/F56*COUNTA(Jan!G56,Feb!G56,Mar!G56,Apr!G56,Mei!G56,Jun!G56,Jul!G56,Agu!G56,Sep!G56,Okt!G56,Nov!G56,Des!G56),0)</f>
        <v>0</v>
      </c>
      <c r="AH56" s="68">
        <f>IF(E56&lt;&gt;"",
IF(TEXT(E56,"mmm")=TEXT(DATE(PeriodeTahun,1,1),"mmm"),0, Jan!W56)+
IF(TEXT(E56,"mmm")=TEXT(DATE(PeriodeTahun,2,1),"mmm"),0, Feb!W56)+
IF(TEXT(E56,"mmm")=TEXT(DATE(PeriodeTahun,3,1),"mmm"),0, Mar!W56)+
IF(TEXT(E56,"mmm")=TEXT(DATE(PeriodeTahun,4,1),"mmm"),0, Apr!W56)+
IF(TEXT(E56,"mmm")=TEXT(DATE(PeriodeTahun,5,1),"mmm"),0, Mei!W56)+
IF(TEXT(E56,"mmm")=TEXT(DATE(PeriodeTahun,6,1),"mmm"),0, Jun!W56)+
IF(TEXT(E56,"mmm")=TEXT(DATE(PeriodeTahun,7,1),"mmm"),0, Jul!W56)+
IF(TEXT(E56,"mmm")=TEXT(DATE(PeriodeTahun,8,1),"mmm"),0, Agu!W56)+
IF(TEXT(E56,"mmm")=TEXT(DATE(PeriodeTahun,9,1),"mmm"),0, Sep!W56)+
IF(TEXT(E56,"mmm")=TEXT(DATE(PeriodeTahun,10,1),"mmm"),0, Okt!W56)+
IF(TEXT(E56,"mmm")=TEXT(DATE(PeriodeTahun,11,1),"mmm"),0, Nov!W56),
Jan!W56+Feb!W56+Mar!W56+Apr!W56+Mei!W56+Jun!W56+Jul!W56+Agu!W56+Sep!W56+Okt!W56+Nov!W56)</f>
        <v>0</v>
      </c>
      <c r="AI56" s="68"/>
      <c r="AJ56" s="68">
        <f t="shared" si="13"/>
        <v>0</v>
      </c>
    </row>
    <row r="57" spans="1:36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IF(Master!C57&lt;&gt;"",Master!C57,"")</f>
        <v/>
      </c>
      <c r="D57" s="80" t="str">
        <f>IF(Master!E57&lt;&gt;"",IF(YEAR(Master!E57)&lt;$B$2,DATE($B$2,1,1),Master!E57),"")</f>
        <v/>
      </c>
      <c r="E57" s="80" t="str">
        <f>IF(Master!F57&lt;&gt;"",Master!F57,"")</f>
        <v/>
      </c>
      <c r="F57" s="87" t="str">
        <f t="shared" si="8"/>
        <v/>
      </c>
      <c r="G57" s="71" t="str">
        <f>IF(Master!G57&lt;&gt;"",Master!G57,"")</f>
        <v/>
      </c>
      <c r="H57" s="67">
        <f>IFERROR(IF(E57&lt;&gt;"",Jan!G57+Feb!G57+Mar!G57+Apr!G57+Mei!G57+Jun!G57+Jul!G57+Agu!G57+Sep!G57+Okt!G57+Nov!G57+Des!G57,(Jan!G57+Feb!G57+Mar!G57+Apr!G57+Mei!G57+Jun!G57+Jul!G57+Agu!G57+Sep!G57+Okt!G57+Nov!G57+Des!G57)
/
COUNTA(Jan!G57,Feb!G57,Mar!G57,Apr!G57,Mei!G57,Jun!G57,Jul!G57,Agu!G57,Sep!G57,Okt!G57,Nov!G57,Des!G57)
*F57),0)</f>
        <v>0</v>
      </c>
      <c r="I57" s="1">
        <f>Jan!H57+Feb!H57+Mar!H57+Apr!H57+Mei!H57+Jun!H57+Jul!H57+Agu!H57+Sep!H57+Okt!H57+Nov!H57+Des!H57</f>
        <v>0</v>
      </c>
      <c r="J57" s="1">
        <f>Jan!I57+Feb!I57+Mar!I57+Apr!I57+Mei!I57+Jun!I57+Jul!I57+Agu!I57+Sep!I57+Okt!I57+Nov!I57+Des!I57</f>
        <v>0</v>
      </c>
      <c r="K57" s="1">
        <f>Jan!J57+Feb!J57+Mar!J57+Apr!J57+Mei!J57+Jun!J57+Jul!J57+Agu!J57+Sep!J57+Okt!J57+Nov!J57+Des!J57</f>
        <v>0</v>
      </c>
      <c r="L57" s="1">
        <f>Jan!K57+Feb!K57+Mar!K57+Apr!K57+Mei!K57+Jun!K57+Jul!K57+Agu!K57+Sep!K57+Okt!K57+Nov!K57+Des!K57</f>
        <v>0</v>
      </c>
      <c r="M57" s="67">
        <f>IFERROR(IF(E57&lt;&gt;"",Jan!L57+Feb!L57+Mar!L57+Apr!L57+Mei!L57+Jun!L57+Jul!L57+Agu!L57+Sep!L57+Okt!L57+Nov!L57+Des!L57,(Jan!L57+Feb!L57+Mar!L57+Apr!L57+Mei!L57+Jun!L57+Jul!L57+Agu!L57+Sep!L57+Okt!L57+Nov!L57+Des!L57)
/
COUNTA(Jan!G57,Feb!G57,Mar!G57,Apr!G57,Mei!G57,Jun!G57,Jul!G57,Agu!G57,Sep!G57,Okt!G57,Nov!G57,Des!G57)*F57),0)</f>
        <v>0</v>
      </c>
      <c r="N57" s="67">
        <f>IFERROR(IF(E57&lt;&gt;"",Jan!M57+Feb!M57+Mar!M57+Apr!M57+Mei!M57+Jun!M57+Jul!M57+Agu!M57+Sep!M57+Okt!M57+Nov!M57+Des!M57,(Jan!M57+Feb!M57+Mar!M57+Apr!M57+Mei!M57+Jun!M57+Jul!M57+Agu!M57+Sep!M57+Okt!M57+Nov!M57+Des!M57)
/
COUNTA(Jan!G57,Feb!G57,Mar!G57,Apr!G57,Mei!G57,Jun!G57,Jul!G57,Agu!G57,Sep!G57,Okt!G57,Nov!G57,Des!G57)*F57),0)</f>
        <v>0</v>
      </c>
      <c r="O57" s="67">
        <f>IFERROR(IF(E57&lt;&gt;"",Jan!N57+Feb!N57+Mar!N57+Apr!N57+Mei!N57+Jun!N57+Jul!N57+Agu!N57+Sep!N57+Okt!N57+Nov!N57+Des!N57,(Jan!N57+Feb!N57+Mar!N57+Apr!N57+Mei!N57+Jun!N57+Jul!N57+Agu!N57+Sep!N57+Okt!N57+Nov!N57+Des!N57)
/
COUNTA(Jan!G57,Feb!G57,Mar!G57,Apr!G57,Mei!G57,Jun!G57,Jul!G57,Agu!G57,Sep!G57,Okt!G57,Nov!G57,Des!G57)*F57),0)</f>
        <v>0</v>
      </c>
      <c r="P57" s="67">
        <f>IFERROR(IF(E57&lt;&gt;"",Jan!O57+Feb!O57+Mar!O57+Apr!O57+Mei!O57+Jun!O57+Jul!O57+Agu!O57+Sep!O57+Okt!O57+Nov!O57+Des!O57,(Jan!O57+Feb!O57+Mar!O57+Apr!O57+Mei!O57+Jun!O57+Jul!O57+Agu!O57+Sep!O57+Okt!O57+Nov!O57+Des!O57)
/
COUNTA(Jan!G57,Feb!G57,Mar!G57,Apr!G57,Mei!G57,Jun!G57,Jul!G57,Agu!G57,Sep!G57,Okt!G57,Nov!G57,Des!G57)*F57),0)</f>
        <v>0</v>
      </c>
      <c r="Q57" s="67">
        <f>IFERROR(IF(E57&lt;&gt;"",Jan!P57+Feb!P57+Mar!P57+Apr!P57+Mei!P57+Jun!P57+Jul!P57+Agu!P57+Sep!P57+Okt!P57+Nov!P57+Des!P57,(Jan!P57+Feb!P57+Mar!P57+Apr!P57+Mei!P57+Jun!P57+Jul!P57+Agu!P57+Sep!P57+Okt!P57+Nov!P57+Des!P57)
/
COUNTA(Jan!G57,Feb!G57,Mar!G57,Apr!G57,Mei!G57,Jun!G57,Jul!G57,Agu!G57,Sep!G57,Okt!G57,Nov!G57,Des!G57)*F57),0)</f>
        <v>0</v>
      </c>
      <c r="R57" s="1">
        <f t="shared" si="9"/>
        <v>0</v>
      </c>
      <c r="S57" s="67">
        <f t="shared" si="3"/>
        <v>0</v>
      </c>
      <c r="T57" s="67">
        <f>IFERROR(IF(E57&lt;&gt;"",Jan!R57+Feb!R57+Mar!R57+Apr!R57+Mei!R57+Jun!R57+Jul!R57+Agu!R57+Sep!R57+Okt!R57+Nov!R57+Des!R57,(Jan!R57+Feb!R57+Mar!R57+Apr!R57+Mei!R57+Jun!R57+Jul!R57+Agu!R57+Sep!R57+Okt!R57+Nov!R57+Des!R57)
/
COUNTA(Jan!G57,Feb!G57,Mar!G57,Apr!G57,Mei!G57,Jun!G57,Jul!G57,Agu!G57,Sep!G57,Okt!G57,Nov!G57,Des!G57)*F57),0)</f>
        <v>0</v>
      </c>
      <c r="U57" s="67">
        <f>IFERROR(IF(E57&lt;&gt;"",Jan!S57+Feb!S57+Mar!S57+Apr!S57+Mei!S57+Jun!S57+Jul!S57+Agu!S57+Sep!S57+Okt!S57+Nov!S57+Des!S57,(Jan!S57+Feb!S57+Mar!S57+Apr!S57+Mei!S57+Jun!S57+Jul!S57+Agu!S57+Sep!S57+Okt!S57+Nov!S57+Des!S57)
/
COUNTA(Jan!G57,Feb!G57,Mar!G57,Apr!G57,Mei!G57,Jun!G57,Jul!G57,Agu!G57,Sep!G57,Okt!G57,Nov!G57,Des!G57)*F57),0)</f>
        <v>0</v>
      </c>
      <c r="V57" s="1">
        <f t="shared" si="10"/>
        <v>0</v>
      </c>
      <c r="W57" s="1"/>
      <c r="X57" s="67">
        <f t="shared" si="11"/>
        <v>0</v>
      </c>
      <c r="Y57" s="37">
        <f t="shared" si="14"/>
        <v>0</v>
      </c>
      <c r="Z57" s="68">
        <f t="shared" si="12"/>
        <v>0</v>
      </c>
      <c r="AA57" s="36">
        <f>MIN(Z57,Referensi!$M$2)*$AA$5</f>
        <v>0</v>
      </c>
      <c r="AB57" s="36">
        <f>MIN(Referensi!$M$3,MAX(Z57-Referensi!$L$2,0))*$AB$5</f>
        <v>0</v>
      </c>
      <c r="AC57" s="36">
        <f>MIN(Referensi!$M$4,MAX(Z57-Referensi!$L$3,0))*$AC$5</f>
        <v>0</v>
      </c>
      <c r="AD57" s="36">
        <f>MIN(Referensi!$M$5,MAX(Z57-Referensi!$L$4,0))*$AD$5</f>
        <v>0</v>
      </c>
      <c r="AE57" s="36">
        <f>MIN(Referensi!$M$6,MAX(Z57-Referensi!$L$5,0))*$AE$5</f>
        <v>0</v>
      </c>
      <c r="AF57" s="68">
        <f>IF(Master!G57="",SUM(AA57:AE57)*120%,SUM(AA57:AE57))</f>
        <v>0</v>
      </c>
      <c r="AG57" s="68">
        <f>IF(F57&lt;&gt;"",AF57/F57*COUNTA(Jan!G57,Feb!G57,Mar!G57,Apr!G57,Mei!G57,Jun!G57,Jul!G57,Agu!G57,Sep!G57,Okt!G57,Nov!G57,Des!G57),0)</f>
        <v>0</v>
      </c>
      <c r="AH57" s="68">
        <f>IF(E57&lt;&gt;"",
IF(TEXT(E57,"mmm")=TEXT(DATE(PeriodeTahun,1,1),"mmm"),0, Jan!W57)+
IF(TEXT(E57,"mmm")=TEXT(DATE(PeriodeTahun,2,1),"mmm"),0, Feb!W57)+
IF(TEXT(E57,"mmm")=TEXT(DATE(PeriodeTahun,3,1),"mmm"),0, Mar!W57)+
IF(TEXT(E57,"mmm")=TEXT(DATE(PeriodeTahun,4,1),"mmm"),0, Apr!W57)+
IF(TEXT(E57,"mmm")=TEXT(DATE(PeriodeTahun,5,1),"mmm"),0, Mei!W57)+
IF(TEXT(E57,"mmm")=TEXT(DATE(PeriodeTahun,6,1),"mmm"),0, Jun!W57)+
IF(TEXT(E57,"mmm")=TEXT(DATE(PeriodeTahun,7,1),"mmm"),0, Jul!W57)+
IF(TEXT(E57,"mmm")=TEXT(DATE(PeriodeTahun,8,1),"mmm"),0, Agu!W57)+
IF(TEXT(E57,"mmm")=TEXT(DATE(PeriodeTahun,9,1),"mmm"),0, Sep!W57)+
IF(TEXT(E57,"mmm")=TEXT(DATE(PeriodeTahun,10,1),"mmm"),0, Okt!W57)+
IF(TEXT(E57,"mmm")=TEXT(DATE(PeriodeTahun,11,1),"mmm"),0, Nov!W57),
Jan!W57+Feb!W57+Mar!W57+Apr!W57+Mei!W57+Jun!W57+Jul!W57+Agu!W57+Sep!W57+Okt!W57+Nov!W57)</f>
        <v>0</v>
      </c>
      <c r="AI57" s="68"/>
      <c r="AJ57" s="68">
        <f t="shared" si="13"/>
        <v>0</v>
      </c>
    </row>
    <row r="58" spans="1:36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IF(Master!C58&lt;&gt;"",Master!C58,"")</f>
        <v/>
      </c>
      <c r="D58" s="80" t="str">
        <f>IF(Master!E58&lt;&gt;"",IF(YEAR(Master!E58)&lt;$B$2,DATE($B$2,1,1),Master!E58),"")</f>
        <v/>
      </c>
      <c r="E58" s="80" t="str">
        <f>IF(Master!F58&lt;&gt;"",Master!F58,"")</f>
        <v/>
      </c>
      <c r="F58" s="87" t="str">
        <f t="shared" si="8"/>
        <v/>
      </c>
      <c r="G58" s="71" t="str">
        <f>IF(Master!G58&lt;&gt;"",Master!G58,"")</f>
        <v/>
      </c>
      <c r="H58" s="67">
        <f>IFERROR(IF(E58&lt;&gt;"",Jan!G58+Feb!G58+Mar!G58+Apr!G58+Mei!G58+Jun!G58+Jul!G58+Agu!G58+Sep!G58+Okt!G58+Nov!G58+Des!G58,(Jan!G58+Feb!G58+Mar!G58+Apr!G58+Mei!G58+Jun!G58+Jul!G58+Agu!G58+Sep!G58+Okt!G58+Nov!G58+Des!G58)
/
COUNTA(Jan!G58,Feb!G58,Mar!G58,Apr!G58,Mei!G58,Jun!G58,Jul!G58,Agu!G58,Sep!G58,Okt!G58,Nov!G58,Des!G58)
*F58),0)</f>
        <v>0</v>
      </c>
      <c r="I58" s="1">
        <f>Jan!H58+Feb!H58+Mar!H58+Apr!H58+Mei!H58+Jun!H58+Jul!H58+Agu!H58+Sep!H58+Okt!H58+Nov!H58+Des!H58</f>
        <v>0</v>
      </c>
      <c r="J58" s="1">
        <f>Jan!I58+Feb!I58+Mar!I58+Apr!I58+Mei!I58+Jun!I58+Jul!I58+Agu!I58+Sep!I58+Okt!I58+Nov!I58+Des!I58</f>
        <v>0</v>
      </c>
      <c r="K58" s="1">
        <f>Jan!J58+Feb!J58+Mar!J58+Apr!J58+Mei!J58+Jun!J58+Jul!J58+Agu!J58+Sep!J58+Okt!J58+Nov!J58+Des!J58</f>
        <v>0</v>
      </c>
      <c r="L58" s="1">
        <f>Jan!K58+Feb!K58+Mar!K58+Apr!K58+Mei!K58+Jun!K58+Jul!K58+Agu!K58+Sep!K58+Okt!K58+Nov!K58+Des!K58</f>
        <v>0</v>
      </c>
      <c r="M58" s="67">
        <f>IFERROR(IF(E58&lt;&gt;"",Jan!L58+Feb!L58+Mar!L58+Apr!L58+Mei!L58+Jun!L58+Jul!L58+Agu!L58+Sep!L58+Okt!L58+Nov!L58+Des!L58,(Jan!L58+Feb!L58+Mar!L58+Apr!L58+Mei!L58+Jun!L58+Jul!L58+Agu!L58+Sep!L58+Okt!L58+Nov!L58+Des!L58)
/
COUNTA(Jan!G58,Feb!G58,Mar!G58,Apr!G58,Mei!G58,Jun!G58,Jul!G58,Agu!G58,Sep!G58,Okt!G58,Nov!G58,Des!G58)*F58),0)</f>
        <v>0</v>
      </c>
      <c r="N58" s="67">
        <f>IFERROR(IF(E58&lt;&gt;"",Jan!M58+Feb!M58+Mar!M58+Apr!M58+Mei!M58+Jun!M58+Jul!M58+Agu!M58+Sep!M58+Okt!M58+Nov!M58+Des!M58,(Jan!M58+Feb!M58+Mar!M58+Apr!M58+Mei!M58+Jun!M58+Jul!M58+Agu!M58+Sep!M58+Okt!M58+Nov!M58+Des!M58)
/
COUNTA(Jan!G58,Feb!G58,Mar!G58,Apr!G58,Mei!G58,Jun!G58,Jul!G58,Agu!G58,Sep!G58,Okt!G58,Nov!G58,Des!G58)*F58),0)</f>
        <v>0</v>
      </c>
      <c r="O58" s="67">
        <f>IFERROR(IF(E58&lt;&gt;"",Jan!N58+Feb!N58+Mar!N58+Apr!N58+Mei!N58+Jun!N58+Jul!N58+Agu!N58+Sep!N58+Okt!N58+Nov!N58+Des!N58,(Jan!N58+Feb!N58+Mar!N58+Apr!N58+Mei!N58+Jun!N58+Jul!N58+Agu!N58+Sep!N58+Okt!N58+Nov!N58+Des!N58)
/
COUNTA(Jan!G58,Feb!G58,Mar!G58,Apr!G58,Mei!G58,Jun!G58,Jul!G58,Agu!G58,Sep!G58,Okt!G58,Nov!G58,Des!G58)*F58),0)</f>
        <v>0</v>
      </c>
      <c r="P58" s="67">
        <f>IFERROR(IF(E58&lt;&gt;"",Jan!O58+Feb!O58+Mar!O58+Apr!O58+Mei!O58+Jun!O58+Jul!O58+Agu!O58+Sep!O58+Okt!O58+Nov!O58+Des!O58,(Jan!O58+Feb!O58+Mar!O58+Apr!O58+Mei!O58+Jun!O58+Jul!O58+Agu!O58+Sep!O58+Okt!O58+Nov!O58+Des!O58)
/
COUNTA(Jan!G58,Feb!G58,Mar!G58,Apr!G58,Mei!G58,Jun!G58,Jul!G58,Agu!G58,Sep!G58,Okt!G58,Nov!G58,Des!G58)*F58),0)</f>
        <v>0</v>
      </c>
      <c r="Q58" s="67">
        <f>IFERROR(IF(E58&lt;&gt;"",Jan!P58+Feb!P58+Mar!P58+Apr!P58+Mei!P58+Jun!P58+Jul!P58+Agu!P58+Sep!P58+Okt!P58+Nov!P58+Des!P58,(Jan!P58+Feb!P58+Mar!P58+Apr!P58+Mei!P58+Jun!P58+Jul!P58+Agu!P58+Sep!P58+Okt!P58+Nov!P58+Des!P58)
/
COUNTA(Jan!G58,Feb!G58,Mar!G58,Apr!G58,Mei!G58,Jun!G58,Jul!G58,Agu!G58,Sep!G58,Okt!G58,Nov!G58,Des!G58)*F58),0)</f>
        <v>0</v>
      </c>
      <c r="R58" s="1">
        <f t="shared" si="9"/>
        <v>0</v>
      </c>
      <c r="S58" s="67">
        <f t="shared" si="3"/>
        <v>0</v>
      </c>
      <c r="T58" s="67">
        <f>IFERROR(IF(E58&lt;&gt;"",Jan!R58+Feb!R58+Mar!R58+Apr!R58+Mei!R58+Jun!R58+Jul!R58+Agu!R58+Sep!R58+Okt!R58+Nov!R58+Des!R58,(Jan!R58+Feb!R58+Mar!R58+Apr!R58+Mei!R58+Jun!R58+Jul!R58+Agu!R58+Sep!R58+Okt!R58+Nov!R58+Des!R58)
/
COUNTA(Jan!G58,Feb!G58,Mar!G58,Apr!G58,Mei!G58,Jun!G58,Jul!G58,Agu!G58,Sep!G58,Okt!G58,Nov!G58,Des!G58)*F58),0)</f>
        <v>0</v>
      </c>
      <c r="U58" s="67">
        <f>IFERROR(IF(E58&lt;&gt;"",Jan!S58+Feb!S58+Mar!S58+Apr!S58+Mei!S58+Jun!S58+Jul!S58+Agu!S58+Sep!S58+Okt!S58+Nov!S58+Des!S58,(Jan!S58+Feb!S58+Mar!S58+Apr!S58+Mei!S58+Jun!S58+Jul!S58+Agu!S58+Sep!S58+Okt!S58+Nov!S58+Des!S58)
/
COUNTA(Jan!G58,Feb!G58,Mar!G58,Apr!G58,Mei!G58,Jun!G58,Jul!G58,Agu!G58,Sep!G58,Okt!G58,Nov!G58,Des!G58)*F58),0)</f>
        <v>0</v>
      </c>
      <c r="V58" s="1">
        <f t="shared" si="10"/>
        <v>0</v>
      </c>
      <c r="W58" s="1"/>
      <c r="X58" s="67">
        <f t="shared" si="11"/>
        <v>0</v>
      </c>
      <c r="Y58" s="37">
        <f t="shared" si="14"/>
        <v>0</v>
      </c>
      <c r="Z58" s="68">
        <f t="shared" si="12"/>
        <v>0</v>
      </c>
      <c r="AA58" s="36">
        <f>MIN(Z58,Referensi!$M$2)*$AA$5</f>
        <v>0</v>
      </c>
      <c r="AB58" s="36">
        <f>MIN(Referensi!$M$3,MAX(Z58-Referensi!$L$2,0))*$AB$5</f>
        <v>0</v>
      </c>
      <c r="AC58" s="36">
        <f>MIN(Referensi!$M$4,MAX(Z58-Referensi!$L$3,0))*$AC$5</f>
        <v>0</v>
      </c>
      <c r="AD58" s="36">
        <f>MIN(Referensi!$M$5,MAX(Z58-Referensi!$L$4,0))*$AD$5</f>
        <v>0</v>
      </c>
      <c r="AE58" s="36">
        <f>MIN(Referensi!$M$6,MAX(Z58-Referensi!$L$5,0))*$AE$5</f>
        <v>0</v>
      </c>
      <c r="AF58" s="68">
        <f>IF(Master!G58="",SUM(AA58:AE58)*120%,SUM(AA58:AE58))</f>
        <v>0</v>
      </c>
      <c r="AG58" s="68">
        <f>IF(F58&lt;&gt;"",AF58/F58*COUNTA(Jan!G58,Feb!G58,Mar!G58,Apr!G58,Mei!G58,Jun!G58,Jul!G58,Agu!G58,Sep!G58,Okt!G58,Nov!G58,Des!G58),0)</f>
        <v>0</v>
      </c>
      <c r="AH58" s="68">
        <f>IF(E58&lt;&gt;"",
IF(TEXT(E58,"mmm")=TEXT(DATE(PeriodeTahun,1,1),"mmm"),0, Jan!W58)+
IF(TEXT(E58,"mmm")=TEXT(DATE(PeriodeTahun,2,1),"mmm"),0, Feb!W58)+
IF(TEXT(E58,"mmm")=TEXT(DATE(PeriodeTahun,3,1),"mmm"),0, Mar!W58)+
IF(TEXT(E58,"mmm")=TEXT(DATE(PeriodeTahun,4,1),"mmm"),0, Apr!W58)+
IF(TEXT(E58,"mmm")=TEXT(DATE(PeriodeTahun,5,1),"mmm"),0, Mei!W58)+
IF(TEXT(E58,"mmm")=TEXT(DATE(PeriodeTahun,6,1),"mmm"),0, Jun!W58)+
IF(TEXT(E58,"mmm")=TEXT(DATE(PeriodeTahun,7,1),"mmm"),0, Jul!W58)+
IF(TEXT(E58,"mmm")=TEXT(DATE(PeriodeTahun,8,1),"mmm"),0, Agu!W58)+
IF(TEXT(E58,"mmm")=TEXT(DATE(PeriodeTahun,9,1),"mmm"),0, Sep!W58)+
IF(TEXT(E58,"mmm")=TEXT(DATE(PeriodeTahun,10,1),"mmm"),0, Okt!W58)+
IF(TEXT(E58,"mmm")=TEXT(DATE(PeriodeTahun,11,1),"mmm"),0, Nov!W58),
Jan!W58+Feb!W58+Mar!W58+Apr!W58+Mei!W58+Jun!W58+Jul!W58+Agu!W58+Sep!W58+Okt!W58+Nov!W58)</f>
        <v>0</v>
      </c>
      <c r="AI58" s="68"/>
      <c r="AJ58" s="68">
        <f t="shared" si="13"/>
        <v>0</v>
      </c>
    </row>
    <row r="59" spans="1:36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IF(Master!C59&lt;&gt;"",Master!C59,"")</f>
        <v/>
      </c>
      <c r="D59" s="80" t="str">
        <f>IF(Master!E59&lt;&gt;"",IF(YEAR(Master!E59)&lt;$B$2,DATE($B$2,1,1),Master!E59),"")</f>
        <v/>
      </c>
      <c r="E59" s="80" t="str">
        <f>IF(Master!F59&lt;&gt;"",Master!F59,"")</f>
        <v/>
      </c>
      <c r="F59" s="87" t="str">
        <f t="shared" si="8"/>
        <v/>
      </c>
      <c r="G59" s="71" t="str">
        <f>IF(Master!G59&lt;&gt;"",Master!G59,"")</f>
        <v/>
      </c>
      <c r="H59" s="67">
        <f>IFERROR(IF(E59&lt;&gt;"",Jan!G59+Feb!G59+Mar!G59+Apr!G59+Mei!G59+Jun!G59+Jul!G59+Agu!G59+Sep!G59+Okt!G59+Nov!G59+Des!G59,(Jan!G59+Feb!G59+Mar!G59+Apr!G59+Mei!G59+Jun!G59+Jul!G59+Agu!G59+Sep!G59+Okt!G59+Nov!G59+Des!G59)
/
COUNTA(Jan!G59,Feb!G59,Mar!G59,Apr!G59,Mei!G59,Jun!G59,Jul!G59,Agu!G59,Sep!G59,Okt!G59,Nov!G59,Des!G59)
*F59),0)</f>
        <v>0</v>
      </c>
      <c r="I59" s="1">
        <f>Jan!H59+Feb!H59+Mar!H59+Apr!H59+Mei!H59+Jun!H59+Jul!H59+Agu!H59+Sep!H59+Okt!H59+Nov!H59+Des!H59</f>
        <v>0</v>
      </c>
      <c r="J59" s="1">
        <f>Jan!I59+Feb!I59+Mar!I59+Apr!I59+Mei!I59+Jun!I59+Jul!I59+Agu!I59+Sep!I59+Okt!I59+Nov!I59+Des!I59</f>
        <v>0</v>
      </c>
      <c r="K59" s="1">
        <f>Jan!J59+Feb!J59+Mar!J59+Apr!J59+Mei!J59+Jun!J59+Jul!J59+Agu!J59+Sep!J59+Okt!J59+Nov!J59+Des!J59</f>
        <v>0</v>
      </c>
      <c r="L59" s="1">
        <f>Jan!K59+Feb!K59+Mar!K59+Apr!K59+Mei!K59+Jun!K59+Jul!K59+Agu!K59+Sep!K59+Okt!K59+Nov!K59+Des!K59</f>
        <v>0</v>
      </c>
      <c r="M59" s="67">
        <f>IFERROR(IF(E59&lt;&gt;"",Jan!L59+Feb!L59+Mar!L59+Apr!L59+Mei!L59+Jun!L59+Jul!L59+Agu!L59+Sep!L59+Okt!L59+Nov!L59+Des!L59,(Jan!L59+Feb!L59+Mar!L59+Apr!L59+Mei!L59+Jun!L59+Jul!L59+Agu!L59+Sep!L59+Okt!L59+Nov!L59+Des!L59)
/
COUNTA(Jan!G59,Feb!G59,Mar!G59,Apr!G59,Mei!G59,Jun!G59,Jul!G59,Agu!G59,Sep!G59,Okt!G59,Nov!G59,Des!G59)*F59),0)</f>
        <v>0</v>
      </c>
      <c r="N59" s="67">
        <f>IFERROR(IF(E59&lt;&gt;"",Jan!M59+Feb!M59+Mar!M59+Apr!M59+Mei!M59+Jun!M59+Jul!M59+Agu!M59+Sep!M59+Okt!M59+Nov!M59+Des!M59,(Jan!M59+Feb!M59+Mar!M59+Apr!M59+Mei!M59+Jun!M59+Jul!M59+Agu!M59+Sep!M59+Okt!M59+Nov!M59+Des!M59)
/
COUNTA(Jan!G59,Feb!G59,Mar!G59,Apr!G59,Mei!G59,Jun!G59,Jul!G59,Agu!G59,Sep!G59,Okt!G59,Nov!G59,Des!G59)*F59),0)</f>
        <v>0</v>
      </c>
      <c r="O59" s="67">
        <f>IFERROR(IF(E59&lt;&gt;"",Jan!N59+Feb!N59+Mar!N59+Apr!N59+Mei!N59+Jun!N59+Jul!N59+Agu!N59+Sep!N59+Okt!N59+Nov!N59+Des!N59,(Jan!N59+Feb!N59+Mar!N59+Apr!N59+Mei!N59+Jun!N59+Jul!N59+Agu!N59+Sep!N59+Okt!N59+Nov!N59+Des!N59)
/
COUNTA(Jan!G59,Feb!G59,Mar!G59,Apr!G59,Mei!G59,Jun!G59,Jul!G59,Agu!G59,Sep!G59,Okt!G59,Nov!G59,Des!G59)*F59),0)</f>
        <v>0</v>
      </c>
      <c r="P59" s="67">
        <f>IFERROR(IF(E59&lt;&gt;"",Jan!O59+Feb!O59+Mar!O59+Apr!O59+Mei!O59+Jun!O59+Jul!O59+Agu!O59+Sep!O59+Okt!O59+Nov!O59+Des!O59,(Jan!O59+Feb!O59+Mar!O59+Apr!O59+Mei!O59+Jun!O59+Jul!O59+Agu!O59+Sep!O59+Okt!O59+Nov!O59+Des!O59)
/
COUNTA(Jan!G59,Feb!G59,Mar!G59,Apr!G59,Mei!G59,Jun!G59,Jul!G59,Agu!G59,Sep!G59,Okt!G59,Nov!G59,Des!G59)*F59),0)</f>
        <v>0</v>
      </c>
      <c r="Q59" s="67">
        <f>IFERROR(IF(E59&lt;&gt;"",Jan!P59+Feb!P59+Mar!P59+Apr!P59+Mei!P59+Jun!P59+Jul!P59+Agu!P59+Sep!P59+Okt!P59+Nov!P59+Des!P59,(Jan!P59+Feb!P59+Mar!P59+Apr!P59+Mei!P59+Jun!P59+Jul!P59+Agu!P59+Sep!P59+Okt!P59+Nov!P59+Des!P59)
/
COUNTA(Jan!G59,Feb!G59,Mar!G59,Apr!G59,Mei!G59,Jun!G59,Jul!G59,Agu!G59,Sep!G59,Okt!G59,Nov!G59,Des!G59)*F59),0)</f>
        <v>0</v>
      </c>
      <c r="R59" s="1">
        <f t="shared" si="9"/>
        <v>0</v>
      </c>
      <c r="S59" s="67">
        <f t="shared" si="3"/>
        <v>0</v>
      </c>
      <c r="T59" s="67">
        <f>IFERROR(IF(E59&lt;&gt;"",Jan!R59+Feb!R59+Mar!R59+Apr!R59+Mei!R59+Jun!R59+Jul!R59+Agu!R59+Sep!R59+Okt!R59+Nov!R59+Des!R59,(Jan!R59+Feb!R59+Mar!R59+Apr!R59+Mei!R59+Jun!R59+Jul!R59+Agu!R59+Sep!R59+Okt!R59+Nov!R59+Des!R59)
/
COUNTA(Jan!G59,Feb!G59,Mar!G59,Apr!G59,Mei!G59,Jun!G59,Jul!G59,Agu!G59,Sep!G59,Okt!G59,Nov!G59,Des!G59)*F59),0)</f>
        <v>0</v>
      </c>
      <c r="U59" s="67">
        <f>IFERROR(IF(E59&lt;&gt;"",Jan!S59+Feb!S59+Mar!S59+Apr!S59+Mei!S59+Jun!S59+Jul!S59+Agu!S59+Sep!S59+Okt!S59+Nov!S59+Des!S59,(Jan!S59+Feb!S59+Mar!S59+Apr!S59+Mei!S59+Jun!S59+Jul!S59+Agu!S59+Sep!S59+Okt!S59+Nov!S59+Des!S59)
/
COUNTA(Jan!G59,Feb!G59,Mar!G59,Apr!G59,Mei!G59,Jun!G59,Jul!G59,Agu!G59,Sep!G59,Okt!G59,Nov!G59,Des!G59)*F59),0)</f>
        <v>0</v>
      </c>
      <c r="V59" s="1">
        <f t="shared" si="10"/>
        <v>0</v>
      </c>
      <c r="W59" s="1"/>
      <c r="X59" s="67">
        <f t="shared" si="11"/>
        <v>0</v>
      </c>
      <c r="Y59" s="37">
        <f t="shared" si="14"/>
        <v>0</v>
      </c>
      <c r="Z59" s="68">
        <f t="shared" si="12"/>
        <v>0</v>
      </c>
      <c r="AA59" s="36">
        <f>MIN(Z59,Referensi!$M$2)*$AA$5</f>
        <v>0</v>
      </c>
      <c r="AB59" s="36">
        <f>MIN(Referensi!$M$3,MAX(Z59-Referensi!$L$2,0))*$AB$5</f>
        <v>0</v>
      </c>
      <c r="AC59" s="36">
        <f>MIN(Referensi!$M$4,MAX(Z59-Referensi!$L$3,0))*$AC$5</f>
        <v>0</v>
      </c>
      <c r="AD59" s="36">
        <f>MIN(Referensi!$M$5,MAX(Z59-Referensi!$L$4,0))*$AD$5</f>
        <v>0</v>
      </c>
      <c r="AE59" s="36">
        <f>MIN(Referensi!$M$6,MAX(Z59-Referensi!$L$5,0))*$AE$5</f>
        <v>0</v>
      </c>
      <c r="AF59" s="68">
        <f>IF(Master!G59="",SUM(AA59:AE59)*120%,SUM(AA59:AE59))</f>
        <v>0</v>
      </c>
      <c r="AG59" s="68">
        <f>IF(F59&lt;&gt;"",AF59/F59*COUNTA(Jan!G59,Feb!G59,Mar!G59,Apr!G59,Mei!G59,Jun!G59,Jul!G59,Agu!G59,Sep!G59,Okt!G59,Nov!G59,Des!G59),0)</f>
        <v>0</v>
      </c>
      <c r="AH59" s="68">
        <f>IF(E59&lt;&gt;"",
IF(TEXT(E59,"mmm")=TEXT(DATE(PeriodeTahun,1,1),"mmm"),0, Jan!W59)+
IF(TEXT(E59,"mmm")=TEXT(DATE(PeriodeTahun,2,1),"mmm"),0, Feb!W59)+
IF(TEXT(E59,"mmm")=TEXT(DATE(PeriodeTahun,3,1),"mmm"),0, Mar!W59)+
IF(TEXT(E59,"mmm")=TEXT(DATE(PeriodeTahun,4,1),"mmm"),0, Apr!W59)+
IF(TEXT(E59,"mmm")=TEXT(DATE(PeriodeTahun,5,1),"mmm"),0, Mei!W59)+
IF(TEXT(E59,"mmm")=TEXT(DATE(PeriodeTahun,6,1),"mmm"),0, Jun!W59)+
IF(TEXT(E59,"mmm")=TEXT(DATE(PeriodeTahun,7,1),"mmm"),0, Jul!W59)+
IF(TEXT(E59,"mmm")=TEXT(DATE(PeriodeTahun,8,1),"mmm"),0, Agu!W59)+
IF(TEXT(E59,"mmm")=TEXT(DATE(PeriodeTahun,9,1),"mmm"),0, Sep!W59)+
IF(TEXT(E59,"mmm")=TEXT(DATE(PeriodeTahun,10,1),"mmm"),0, Okt!W59)+
IF(TEXT(E59,"mmm")=TEXT(DATE(PeriodeTahun,11,1),"mmm"),0, Nov!W59),
Jan!W59+Feb!W59+Mar!W59+Apr!W59+Mei!W59+Jun!W59+Jul!W59+Agu!W59+Sep!W59+Okt!W59+Nov!W59)</f>
        <v>0</v>
      </c>
      <c r="AI59" s="68"/>
      <c r="AJ59" s="68">
        <f t="shared" si="13"/>
        <v>0</v>
      </c>
    </row>
    <row r="60" spans="1:36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IF(Master!C60&lt;&gt;"",Master!C60,"")</f>
        <v/>
      </c>
      <c r="D60" s="80" t="str">
        <f>IF(Master!E60&lt;&gt;"",IF(YEAR(Master!E60)&lt;$B$2,DATE($B$2,1,1),Master!E60),"")</f>
        <v/>
      </c>
      <c r="E60" s="80" t="str">
        <f>IF(Master!F60&lt;&gt;"",Master!F60,"")</f>
        <v/>
      </c>
      <c r="F60" s="87" t="str">
        <f t="shared" si="8"/>
        <v/>
      </c>
      <c r="G60" s="71" t="str">
        <f>IF(Master!G60&lt;&gt;"",Master!G60,"")</f>
        <v/>
      </c>
      <c r="H60" s="67">
        <f>IFERROR(IF(E60&lt;&gt;"",Jan!G60+Feb!G60+Mar!G60+Apr!G60+Mei!G60+Jun!G60+Jul!G60+Agu!G60+Sep!G60+Okt!G60+Nov!G60+Des!G60,(Jan!G60+Feb!G60+Mar!G60+Apr!G60+Mei!G60+Jun!G60+Jul!G60+Agu!G60+Sep!G60+Okt!G60+Nov!G60+Des!G60)
/
COUNTA(Jan!G60,Feb!G60,Mar!G60,Apr!G60,Mei!G60,Jun!G60,Jul!G60,Agu!G60,Sep!G60,Okt!G60,Nov!G60,Des!G60)
*F60),0)</f>
        <v>0</v>
      </c>
      <c r="I60" s="1">
        <f>Jan!H60+Feb!H60+Mar!H60+Apr!H60+Mei!H60+Jun!H60+Jul!H60+Agu!H60+Sep!H60+Okt!H60+Nov!H60+Des!H60</f>
        <v>0</v>
      </c>
      <c r="J60" s="1">
        <f>Jan!I60+Feb!I60+Mar!I60+Apr!I60+Mei!I60+Jun!I60+Jul!I60+Agu!I60+Sep!I60+Okt!I60+Nov!I60+Des!I60</f>
        <v>0</v>
      </c>
      <c r="K60" s="1">
        <f>Jan!J60+Feb!J60+Mar!J60+Apr!J60+Mei!J60+Jun!J60+Jul!J60+Agu!J60+Sep!J60+Okt!J60+Nov!J60+Des!J60</f>
        <v>0</v>
      </c>
      <c r="L60" s="1">
        <f>Jan!K60+Feb!K60+Mar!K60+Apr!K60+Mei!K60+Jun!K60+Jul!K60+Agu!K60+Sep!K60+Okt!K60+Nov!K60+Des!K60</f>
        <v>0</v>
      </c>
      <c r="M60" s="67">
        <f>IFERROR(IF(E60&lt;&gt;"",Jan!L60+Feb!L60+Mar!L60+Apr!L60+Mei!L60+Jun!L60+Jul!L60+Agu!L60+Sep!L60+Okt!L60+Nov!L60+Des!L60,(Jan!L60+Feb!L60+Mar!L60+Apr!L60+Mei!L60+Jun!L60+Jul!L60+Agu!L60+Sep!L60+Okt!L60+Nov!L60+Des!L60)
/
COUNTA(Jan!G60,Feb!G60,Mar!G60,Apr!G60,Mei!G60,Jun!G60,Jul!G60,Agu!G60,Sep!G60,Okt!G60,Nov!G60,Des!G60)*F60),0)</f>
        <v>0</v>
      </c>
      <c r="N60" s="67">
        <f>IFERROR(IF(E60&lt;&gt;"",Jan!M60+Feb!M60+Mar!M60+Apr!M60+Mei!M60+Jun!M60+Jul!M60+Agu!M60+Sep!M60+Okt!M60+Nov!M60+Des!M60,(Jan!M60+Feb!M60+Mar!M60+Apr!M60+Mei!M60+Jun!M60+Jul!M60+Agu!M60+Sep!M60+Okt!M60+Nov!M60+Des!M60)
/
COUNTA(Jan!G60,Feb!G60,Mar!G60,Apr!G60,Mei!G60,Jun!G60,Jul!G60,Agu!G60,Sep!G60,Okt!G60,Nov!G60,Des!G60)*F60),0)</f>
        <v>0</v>
      </c>
      <c r="O60" s="67">
        <f>IFERROR(IF(E60&lt;&gt;"",Jan!N60+Feb!N60+Mar!N60+Apr!N60+Mei!N60+Jun!N60+Jul!N60+Agu!N60+Sep!N60+Okt!N60+Nov!N60+Des!N60,(Jan!N60+Feb!N60+Mar!N60+Apr!N60+Mei!N60+Jun!N60+Jul!N60+Agu!N60+Sep!N60+Okt!N60+Nov!N60+Des!N60)
/
COUNTA(Jan!G60,Feb!G60,Mar!G60,Apr!G60,Mei!G60,Jun!G60,Jul!G60,Agu!G60,Sep!G60,Okt!G60,Nov!G60,Des!G60)*F60),0)</f>
        <v>0</v>
      </c>
      <c r="P60" s="67">
        <f>IFERROR(IF(E60&lt;&gt;"",Jan!O60+Feb!O60+Mar!O60+Apr!O60+Mei!O60+Jun!O60+Jul!O60+Agu!O60+Sep!O60+Okt!O60+Nov!O60+Des!O60,(Jan!O60+Feb!O60+Mar!O60+Apr!O60+Mei!O60+Jun!O60+Jul!O60+Agu!O60+Sep!O60+Okt!O60+Nov!O60+Des!O60)
/
COUNTA(Jan!G60,Feb!G60,Mar!G60,Apr!G60,Mei!G60,Jun!G60,Jul!G60,Agu!G60,Sep!G60,Okt!G60,Nov!G60,Des!G60)*F60),0)</f>
        <v>0</v>
      </c>
      <c r="Q60" s="67">
        <f>IFERROR(IF(E60&lt;&gt;"",Jan!P60+Feb!P60+Mar!P60+Apr!P60+Mei!P60+Jun!P60+Jul!P60+Agu!P60+Sep!P60+Okt!P60+Nov!P60+Des!P60,(Jan!P60+Feb!P60+Mar!P60+Apr!P60+Mei!P60+Jun!P60+Jul!P60+Agu!P60+Sep!P60+Okt!P60+Nov!P60+Des!P60)
/
COUNTA(Jan!G60,Feb!G60,Mar!G60,Apr!G60,Mei!G60,Jun!G60,Jul!G60,Agu!G60,Sep!G60,Okt!G60,Nov!G60,Des!G60)*F60),0)</f>
        <v>0</v>
      </c>
      <c r="R60" s="1">
        <f t="shared" si="9"/>
        <v>0</v>
      </c>
      <c r="S60" s="67">
        <f t="shared" si="3"/>
        <v>0</v>
      </c>
      <c r="T60" s="67">
        <f>IFERROR(IF(E60&lt;&gt;"",Jan!R60+Feb!R60+Mar!R60+Apr!R60+Mei!R60+Jun!R60+Jul!R60+Agu!R60+Sep!R60+Okt!R60+Nov!R60+Des!R60,(Jan!R60+Feb!R60+Mar!R60+Apr!R60+Mei!R60+Jun!R60+Jul!R60+Agu!R60+Sep!R60+Okt!R60+Nov!R60+Des!R60)
/
COUNTA(Jan!G60,Feb!G60,Mar!G60,Apr!G60,Mei!G60,Jun!G60,Jul!G60,Agu!G60,Sep!G60,Okt!G60,Nov!G60,Des!G60)*F60),0)</f>
        <v>0</v>
      </c>
      <c r="U60" s="67">
        <f>IFERROR(IF(E60&lt;&gt;"",Jan!S60+Feb!S60+Mar!S60+Apr!S60+Mei!S60+Jun!S60+Jul!S60+Agu!S60+Sep!S60+Okt!S60+Nov!S60+Des!S60,(Jan!S60+Feb!S60+Mar!S60+Apr!S60+Mei!S60+Jun!S60+Jul!S60+Agu!S60+Sep!S60+Okt!S60+Nov!S60+Des!S60)
/
COUNTA(Jan!G60,Feb!G60,Mar!G60,Apr!G60,Mei!G60,Jun!G60,Jul!G60,Agu!G60,Sep!G60,Okt!G60,Nov!G60,Des!G60)*F60),0)</f>
        <v>0</v>
      </c>
      <c r="V60" s="1">
        <f t="shared" si="10"/>
        <v>0</v>
      </c>
      <c r="W60" s="1"/>
      <c r="X60" s="67">
        <f t="shared" si="11"/>
        <v>0</v>
      </c>
      <c r="Y60" s="37">
        <f t="shared" si="14"/>
        <v>0</v>
      </c>
      <c r="Z60" s="68">
        <f t="shared" si="12"/>
        <v>0</v>
      </c>
      <c r="AA60" s="36">
        <f>MIN(Z60,Referensi!$M$2)*$AA$5</f>
        <v>0</v>
      </c>
      <c r="AB60" s="36">
        <f>MIN(Referensi!$M$3,MAX(Z60-Referensi!$L$2,0))*$AB$5</f>
        <v>0</v>
      </c>
      <c r="AC60" s="36">
        <f>MIN(Referensi!$M$4,MAX(Z60-Referensi!$L$3,0))*$AC$5</f>
        <v>0</v>
      </c>
      <c r="AD60" s="36">
        <f>MIN(Referensi!$M$5,MAX(Z60-Referensi!$L$4,0))*$AD$5</f>
        <v>0</v>
      </c>
      <c r="AE60" s="36">
        <f>MIN(Referensi!$M$6,MAX(Z60-Referensi!$L$5,0))*$AE$5</f>
        <v>0</v>
      </c>
      <c r="AF60" s="68">
        <f>IF(Master!G60="",SUM(AA60:AE60)*120%,SUM(AA60:AE60))</f>
        <v>0</v>
      </c>
      <c r="AG60" s="68">
        <f>IF(F60&lt;&gt;"",AF60/F60*COUNTA(Jan!G60,Feb!G60,Mar!G60,Apr!G60,Mei!G60,Jun!G60,Jul!G60,Agu!G60,Sep!G60,Okt!G60,Nov!G60,Des!G60),0)</f>
        <v>0</v>
      </c>
      <c r="AH60" s="68">
        <f>IF(E60&lt;&gt;"",
IF(TEXT(E60,"mmm")=TEXT(DATE(PeriodeTahun,1,1),"mmm"),0, Jan!W60)+
IF(TEXT(E60,"mmm")=TEXT(DATE(PeriodeTahun,2,1),"mmm"),0, Feb!W60)+
IF(TEXT(E60,"mmm")=TEXT(DATE(PeriodeTahun,3,1),"mmm"),0, Mar!W60)+
IF(TEXT(E60,"mmm")=TEXT(DATE(PeriodeTahun,4,1),"mmm"),0, Apr!W60)+
IF(TEXT(E60,"mmm")=TEXT(DATE(PeriodeTahun,5,1),"mmm"),0, Mei!W60)+
IF(TEXT(E60,"mmm")=TEXT(DATE(PeriodeTahun,6,1),"mmm"),0, Jun!W60)+
IF(TEXT(E60,"mmm")=TEXT(DATE(PeriodeTahun,7,1),"mmm"),0, Jul!W60)+
IF(TEXT(E60,"mmm")=TEXT(DATE(PeriodeTahun,8,1),"mmm"),0, Agu!W60)+
IF(TEXT(E60,"mmm")=TEXT(DATE(PeriodeTahun,9,1),"mmm"),0, Sep!W60)+
IF(TEXT(E60,"mmm")=TEXT(DATE(PeriodeTahun,10,1),"mmm"),0, Okt!W60)+
IF(TEXT(E60,"mmm")=TEXT(DATE(PeriodeTahun,11,1),"mmm"),0, Nov!W60),
Jan!W60+Feb!W60+Mar!W60+Apr!W60+Mei!W60+Jun!W60+Jul!W60+Agu!W60+Sep!W60+Okt!W60+Nov!W60)</f>
        <v>0</v>
      </c>
      <c r="AI60" s="68"/>
      <c r="AJ60" s="68">
        <f t="shared" si="13"/>
        <v>0</v>
      </c>
    </row>
    <row r="61" spans="1:36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IF(Master!C61&lt;&gt;"",Master!C61,"")</f>
        <v/>
      </c>
      <c r="D61" s="80" t="str">
        <f>IF(Master!E61&lt;&gt;"",IF(YEAR(Master!E61)&lt;$B$2,DATE($B$2,1,1),Master!E61),"")</f>
        <v/>
      </c>
      <c r="E61" s="80" t="str">
        <f>IF(Master!F61&lt;&gt;"",Master!F61,"")</f>
        <v/>
      </c>
      <c r="F61" s="87" t="str">
        <f t="shared" si="8"/>
        <v/>
      </c>
      <c r="G61" s="71" t="str">
        <f>IF(Master!G61&lt;&gt;"",Master!G61,"")</f>
        <v/>
      </c>
      <c r="H61" s="67">
        <f>IFERROR(IF(E61&lt;&gt;"",Jan!G61+Feb!G61+Mar!G61+Apr!G61+Mei!G61+Jun!G61+Jul!G61+Agu!G61+Sep!G61+Okt!G61+Nov!G61+Des!G61,(Jan!G61+Feb!G61+Mar!G61+Apr!G61+Mei!G61+Jun!G61+Jul!G61+Agu!G61+Sep!G61+Okt!G61+Nov!G61+Des!G61)
/
COUNTA(Jan!G61,Feb!G61,Mar!G61,Apr!G61,Mei!G61,Jun!G61,Jul!G61,Agu!G61,Sep!G61,Okt!G61,Nov!G61,Des!G61)
*F61),0)</f>
        <v>0</v>
      </c>
      <c r="I61" s="1">
        <f>Jan!H61+Feb!H61+Mar!H61+Apr!H61+Mei!H61+Jun!H61+Jul!H61+Agu!H61+Sep!H61+Okt!H61+Nov!H61+Des!H61</f>
        <v>0</v>
      </c>
      <c r="J61" s="1">
        <f>Jan!I61+Feb!I61+Mar!I61+Apr!I61+Mei!I61+Jun!I61+Jul!I61+Agu!I61+Sep!I61+Okt!I61+Nov!I61+Des!I61</f>
        <v>0</v>
      </c>
      <c r="K61" s="1">
        <f>Jan!J61+Feb!J61+Mar!J61+Apr!J61+Mei!J61+Jun!J61+Jul!J61+Agu!J61+Sep!J61+Okt!J61+Nov!J61+Des!J61</f>
        <v>0</v>
      </c>
      <c r="L61" s="1">
        <f>Jan!K61+Feb!K61+Mar!K61+Apr!K61+Mei!K61+Jun!K61+Jul!K61+Agu!K61+Sep!K61+Okt!K61+Nov!K61+Des!K61</f>
        <v>0</v>
      </c>
      <c r="M61" s="67">
        <f>IFERROR(IF(E61&lt;&gt;"",Jan!L61+Feb!L61+Mar!L61+Apr!L61+Mei!L61+Jun!L61+Jul!L61+Agu!L61+Sep!L61+Okt!L61+Nov!L61+Des!L61,(Jan!L61+Feb!L61+Mar!L61+Apr!L61+Mei!L61+Jun!L61+Jul!L61+Agu!L61+Sep!L61+Okt!L61+Nov!L61+Des!L61)
/
COUNTA(Jan!G61,Feb!G61,Mar!G61,Apr!G61,Mei!G61,Jun!G61,Jul!G61,Agu!G61,Sep!G61,Okt!G61,Nov!G61,Des!G61)*F61),0)</f>
        <v>0</v>
      </c>
      <c r="N61" s="67">
        <f>IFERROR(IF(E61&lt;&gt;"",Jan!M61+Feb!M61+Mar!M61+Apr!M61+Mei!M61+Jun!M61+Jul!M61+Agu!M61+Sep!M61+Okt!M61+Nov!M61+Des!M61,(Jan!M61+Feb!M61+Mar!M61+Apr!M61+Mei!M61+Jun!M61+Jul!M61+Agu!M61+Sep!M61+Okt!M61+Nov!M61+Des!M61)
/
COUNTA(Jan!G61,Feb!G61,Mar!G61,Apr!G61,Mei!G61,Jun!G61,Jul!G61,Agu!G61,Sep!G61,Okt!G61,Nov!G61,Des!G61)*F61),0)</f>
        <v>0</v>
      </c>
      <c r="O61" s="67">
        <f>IFERROR(IF(E61&lt;&gt;"",Jan!N61+Feb!N61+Mar!N61+Apr!N61+Mei!N61+Jun!N61+Jul!N61+Agu!N61+Sep!N61+Okt!N61+Nov!N61+Des!N61,(Jan!N61+Feb!N61+Mar!N61+Apr!N61+Mei!N61+Jun!N61+Jul!N61+Agu!N61+Sep!N61+Okt!N61+Nov!N61+Des!N61)
/
COUNTA(Jan!G61,Feb!G61,Mar!G61,Apr!G61,Mei!G61,Jun!G61,Jul!G61,Agu!G61,Sep!G61,Okt!G61,Nov!G61,Des!G61)*F61),0)</f>
        <v>0</v>
      </c>
      <c r="P61" s="67">
        <f>IFERROR(IF(E61&lt;&gt;"",Jan!O61+Feb!O61+Mar!O61+Apr!O61+Mei!O61+Jun!O61+Jul!O61+Agu!O61+Sep!O61+Okt!O61+Nov!O61+Des!O61,(Jan!O61+Feb!O61+Mar!O61+Apr!O61+Mei!O61+Jun!O61+Jul!O61+Agu!O61+Sep!O61+Okt!O61+Nov!O61+Des!O61)
/
COUNTA(Jan!G61,Feb!G61,Mar!G61,Apr!G61,Mei!G61,Jun!G61,Jul!G61,Agu!G61,Sep!G61,Okt!G61,Nov!G61,Des!G61)*F61),0)</f>
        <v>0</v>
      </c>
      <c r="Q61" s="67">
        <f>IFERROR(IF(E61&lt;&gt;"",Jan!P61+Feb!P61+Mar!P61+Apr!P61+Mei!P61+Jun!P61+Jul!P61+Agu!P61+Sep!P61+Okt!P61+Nov!P61+Des!P61,(Jan!P61+Feb!P61+Mar!P61+Apr!P61+Mei!P61+Jun!P61+Jul!P61+Agu!P61+Sep!P61+Okt!P61+Nov!P61+Des!P61)
/
COUNTA(Jan!G61,Feb!G61,Mar!G61,Apr!G61,Mei!G61,Jun!G61,Jul!G61,Agu!G61,Sep!G61,Okt!G61,Nov!G61,Des!G61)*F61),0)</f>
        <v>0</v>
      </c>
      <c r="R61" s="1">
        <f t="shared" si="9"/>
        <v>0</v>
      </c>
      <c r="S61" s="67">
        <f t="shared" si="3"/>
        <v>0</v>
      </c>
      <c r="T61" s="67">
        <f>IFERROR(IF(E61&lt;&gt;"",Jan!R61+Feb!R61+Mar!R61+Apr!R61+Mei!R61+Jun!R61+Jul!R61+Agu!R61+Sep!R61+Okt!R61+Nov!R61+Des!R61,(Jan!R61+Feb!R61+Mar!R61+Apr!R61+Mei!R61+Jun!R61+Jul!R61+Agu!R61+Sep!R61+Okt!R61+Nov!R61+Des!R61)
/
COUNTA(Jan!G61,Feb!G61,Mar!G61,Apr!G61,Mei!G61,Jun!G61,Jul!G61,Agu!G61,Sep!G61,Okt!G61,Nov!G61,Des!G61)*F61),0)</f>
        <v>0</v>
      </c>
      <c r="U61" s="67">
        <f>IFERROR(IF(E61&lt;&gt;"",Jan!S61+Feb!S61+Mar!S61+Apr!S61+Mei!S61+Jun!S61+Jul!S61+Agu!S61+Sep!S61+Okt!S61+Nov!S61+Des!S61,(Jan!S61+Feb!S61+Mar!S61+Apr!S61+Mei!S61+Jun!S61+Jul!S61+Agu!S61+Sep!S61+Okt!S61+Nov!S61+Des!S61)
/
COUNTA(Jan!G61,Feb!G61,Mar!G61,Apr!G61,Mei!G61,Jun!G61,Jul!G61,Agu!G61,Sep!G61,Okt!G61,Nov!G61,Des!G61)*F61),0)</f>
        <v>0</v>
      </c>
      <c r="V61" s="1">
        <f t="shared" si="10"/>
        <v>0</v>
      </c>
      <c r="W61" s="1"/>
      <c r="X61" s="67">
        <f t="shared" si="11"/>
        <v>0</v>
      </c>
      <c r="Y61" s="37">
        <f t="shared" si="14"/>
        <v>0</v>
      </c>
      <c r="Z61" s="68">
        <f t="shared" si="12"/>
        <v>0</v>
      </c>
      <c r="AA61" s="36">
        <f>MIN(Z61,Referensi!$M$2)*$AA$5</f>
        <v>0</v>
      </c>
      <c r="AB61" s="36">
        <f>MIN(Referensi!$M$3,MAX(Z61-Referensi!$L$2,0))*$AB$5</f>
        <v>0</v>
      </c>
      <c r="AC61" s="36">
        <f>MIN(Referensi!$M$4,MAX(Z61-Referensi!$L$3,0))*$AC$5</f>
        <v>0</v>
      </c>
      <c r="AD61" s="36">
        <f>MIN(Referensi!$M$5,MAX(Z61-Referensi!$L$4,0))*$AD$5</f>
        <v>0</v>
      </c>
      <c r="AE61" s="36">
        <f>MIN(Referensi!$M$6,MAX(Z61-Referensi!$L$5,0))*$AE$5</f>
        <v>0</v>
      </c>
      <c r="AF61" s="68">
        <f>IF(Master!G61="",SUM(AA61:AE61)*120%,SUM(AA61:AE61))</f>
        <v>0</v>
      </c>
      <c r="AG61" s="68">
        <f>IF(F61&lt;&gt;"",AF61/F61*COUNTA(Jan!G61,Feb!G61,Mar!G61,Apr!G61,Mei!G61,Jun!G61,Jul!G61,Agu!G61,Sep!G61,Okt!G61,Nov!G61,Des!G61),0)</f>
        <v>0</v>
      </c>
      <c r="AH61" s="68">
        <f>IF(E61&lt;&gt;"",
IF(TEXT(E61,"mmm")=TEXT(DATE(PeriodeTahun,1,1),"mmm"),0, Jan!W61)+
IF(TEXT(E61,"mmm")=TEXT(DATE(PeriodeTahun,2,1),"mmm"),0, Feb!W61)+
IF(TEXT(E61,"mmm")=TEXT(DATE(PeriodeTahun,3,1),"mmm"),0, Mar!W61)+
IF(TEXT(E61,"mmm")=TEXT(DATE(PeriodeTahun,4,1),"mmm"),0, Apr!W61)+
IF(TEXT(E61,"mmm")=TEXT(DATE(PeriodeTahun,5,1),"mmm"),0, Mei!W61)+
IF(TEXT(E61,"mmm")=TEXT(DATE(PeriodeTahun,6,1),"mmm"),0, Jun!W61)+
IF(TEXT(E61,"mmm")=TEXT(DATE(PeriodeTahun,7,1),"mmm"),0, Jul!W61)+
IF(TEXT(E61,"mmm")=TEXT(DATE(PeriodeTahun,8,1),"mmm"),0, Agu!W61)+
IF(TEXT(E61,"mmm")=TEXT(DATE(PeriodeTahun,9,1),"mmm"),0, Sep!W61)+
IF(TEXT(E61,"mmm")=TEXT(DATE(PeriodeTahun,10,1),"mmm"),0, Okt!W61)+
IF(TEXT(E61,"mmm")=TEXT(DATE(PeriodeTahun,11,1),"mmm"),0, Nov!W61),
Jan!W61+Feb!W61+Mar!W61+Apr!W61+Mei!W61+Jun!W61+Jul!W61+Agu!W61+Sep!W61+Okt!W61+Nov!W61)</f>
        <v>0</v>
      </c>
      <c r="AI61" s="68"/>
      <c r="AJ61" s="68">
        <f t="shared" si="13"/>
        <v>0</v>
      </c>
    </row>
    <row r="62" spans="1:36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IF(Master!C62&lt;&gt;"",Master!C62,"")</f>
        <v/>
      </c>
      <c r="D62" s="80" t="str">
        <f>IF(Master!E62&lt;&gt;"",IF(YEAR(Master!E62)&lt;$B$2,DATE($B$2,1,1),Master!E62),"")</f>
        <v/>
      </c>
      <c r="E62" s="80" t="str">
        <f>IF(Master!F62&lt;&gt;"",Master!F62,"")</f>
        <v/>
      </c>
      <c r="F62" s="87" t="str">
        <f t="shared" si="8"/>
        <v/>
      </c>
      <c r="G62" s="71" t="str">
        <f>IF(Master!G62&lt;&gt;"",Master!G62,"")</f>
        <v/>
      </c>
      <c r="H62" s="67">
        <f>IFERROR(IF(E62&lt;&gt;"",Jan!G62+Feb!G62+Mar!G62+Apr!G62+Mei!G62+Jun!G62+Jul!G62+Agu!G62+Sep!G62+Okt!G62+Nov!G62+Des!G62,(Jan!G62+Feb!G62+Mar!G62+Apr!G62+Mei!G62+Jun!G62+Jul!G62+Agu!G62+Sep!G62+Okt!G62+Nov!G62+Des!G62)
/
COUNTA(Jan!G62,Feb!G62,Mar!G62,Apr!G62,Mei!G62,Jun!G62,Jul!G62,Agu!G62,Sep!G62,Okt!G62,Nov!G62,Des!G62)
*F62),0)</f>
        <v>0</v>
      </c>
      <c r="I62" s="1">
        <f>Jan!H62+Feb!H62+Mar!H62+Apr!H62+Mei!H62+Jun!H62+Jul!H62+Agu!H62+Sep!H62+Okt!H62+Nov!H62+Des!H62</f>
        <v>0</v>
      </c>
      <c r="J62" s="1">
        <f>Jan!I62+Feb!I62+Mar!I62+Apr!I62+Mei!I62+Jun!I62+Jul!I62+Agu!I62+Sep!I62+Okt!I62+Nov!I62+Des!I62</f>
        <v>0</v>
      </c>
      <c r="K62" s="1">
        <f>Jan!J62+Feb!J62+Mar!J62+Apr!J62+Mei!J62+Jun!J62+Jul!J62+Agu!J62+Sep!J62+Okt!J62+Nov!J62+Des!J62</f>
        <v>0</v>
      </c>
      <c r="L62" s="1">
        <f>Jan!K62+Feb!K62+Mar!K62+Apr!K62+Mei!K62+Jun!K62+Jul!K62+Agu!K62+Sep!K62+Okt!K62+Nov!K62+Des!K62</f>
        <v>0</v>
      </c>
      <c r="M62" s="67">
        <f>IFERROR(IF(E62&lt;&gt;"",Jan!L62+Feb!L62+Mar!L62+Apr!L62+Mei!L62+Jun!L62+Jul!L62+Agu!L62+Sep!L62+Okt!L62+Nov!L62+Des!L62,(Jan!L62+Feb!L62+Mar!L62+Apr!L62+Mei!L62+Jun!L62+Jul!L62+Agu!L62+Sep!L62+Okt!L62+Nov!L62+Des!L62)
/
COUNTA(Jan!G62,Feb!G62,Mar!G62,Apr!G62,Mei!G62,Jun!G62,Jul!G62,Agu!G62,Sep!G62,Okt!G62,Nov!G62,Des!G62)*F62),0)</f>
        <v>0</v>
      </c>
      <c r="N62" s="67">
        <f>IFERROR(IF(E62&lt;&gt;"",Jan!M62+Feb!M62+Mar!M62+Apr!M62+Mei!M62+Jun!M62+Jul!M62+Agu!M62+Sep!M62+Okt!M62+Nov!M62+Des!M62,(Jan!M62+Feb!M62+Mar!M62+Apr!M62+Mei!M62+Jun!M62+Jul!M62+Agu!M62+Sep!M62+Okt!M62+Nov!M62+Des!M62)
/
COUNTA(Jan!G62,Feb!G62,Mar!G62,Apr!G62,Mei!G62,Jun!G62,Jul!G62,Agu!G62,Sep!G62,Okt!G62,Nov!G62,Des!G62)*F62),0)</f>
        <v>0</v>
      </c>
      <c r="O62" s="67">
        <f>IFERROR(IF(E62&lt;&gt;"",Jan!N62+Feb!N62+Mar!N62+Apr!N62+Mei!N62+Jun!N62+Jul!N62+Agu!N62+Sep!N62+Okt!N62+Nov!N62+Des!N62,(Jan!N62+Feb!N62+Mar!N62+Apr!N62+Mei!N62+Jun!N62+Jul!N62+Agu!N62+Sep!N62+Okt!N62+Nov!N62+Des!N62)
/
COUNTA(Jan!G62,Feb!G62,Mar!G62,Apr!G62,Mei!G62,Jun!G62,Jul!G62,Agu!G62,Sep!G62,Okt!G62,Nov!G62,Des!G62)*F62),0)</f>
        <v>0</v>
      </c>
      <c r="P62" s="67">
        <f>IFERROR(IF(E62&lt;&gt;"",Jan!O62+Feb!O62+Mar!O62+Apr!O62+Mei!O62+Jun!O62+Jul!O62+Agu!O62+Sep!O62+Okt!O62+Nov!O62+Des!O62,(Jan!O62+Feb!O62+Mar!O62+Apr!O62+Mei!O62+Jun!O62+Jul!O62+Agu!O62+Sep!O62+Okt!O62+Nov!O62+Des!O62)
/
COUNTA(Jan!G62,Feb!G62,Mar!G62,Apr!G62,Mei!G62,Jun!G62,Jul!G62,Agu!G62,Sep!G62,Okt!G62,Nov!G62,Des!G62)*F62),0)</f>
        <v>0</v>
      </c>
      <c r="Q62" s="67">
        <f>IFERROR(IF(E62&lt;&gt;"",Jan!P62+Feb!P62+Mar!P62+Apr!P62+Mei!P62+Jun!P62+Jul!P62+Agu!P62+Sep!P62+Okt!P62+Nov!P62+Des!P62,(Jan!P62+Feb!P62+Mar!P62+Apr!P62+Mei!P62+Jun!P62+Jul!P62+Agu!P62+Sep!P62+Okt!P62+Nov!P62+Des!P62)
/
COUNTA(Jan!G62,Feb!G62,Mar!G62,Apr!G62,Mei!G62,Jun!G62,Jul!G62,Agu!G62,Sep!G62,Okt!G62,Nov!G62,Des!G62)*F62),0)</f>
        <v>0</v>
      </c>
      <c r="R62" s="1">
        <f t="shared" si="9"/>
        <v>0</v>
      </c>
      <c r="S62" s="67">
        <f t="shared" si="3"/>
        <v>0</v>
      </c>
      <c r="T62" s="67">
        <f>IFERROR(IF(E62&lt;&gt;"",Jan!R62+Feb!R62+Mar!R62+Apr!R62+Mei!R62+Jun!R62+Jul!R62+Agu!R62+Sep!R62+Okt!R62+Nov!R62+Des!R62,(Jan!R62+Feb!R62+Mar!R62+Apr!R62+Mei!R62+Jun!R62+Jul!R62+Agu!R62+Sep!R62+Okt!R62+Nov!R62+Des!R62)
/
COUNTA(Jan!G62,Feb!G62,Mar!G62,Apr!G62,Mei!G62,Jun!G62,Jul!G62,Agu!G62,Sep!G62,Okt!G62,Nov!G62,Des!G62)*F62),0)</f>
        <v>0</v>
      </c>
      <c r="U62" s="67">
        <f>IFERROR(IF(E62&lt;&gt;"",Jan!S62+Feb!S62+Mar!S62+Apr!S62+Mei!S62+Jun!S62+Jul!S62+Agu!S62+Sep!S62+Okt!S62+Nov!S62+Des!S62,(Jan!S62+Feb!S62+Mar!S62+Apr!S62+Mei!S62+Jun!S62+Jul!S62+Agu!S62+Sep!S62+Okt!S62+Nov!S62+Des!S62)
/
COUNTA(Jan!G62,Feb!G62,Mar!G62,Apr!G62,Mei!G62,Jun!G62,Jul!G62,Agu!G62,Sep!G62,Okt!G62,Nov!G62,Des!G62)*F62),0)</f>
        <v>0</v>
      </c>
      <c r="V62" s="1">
        <f t="shared" si="10"/>
        <v>0</v>
      </c>
      <c r="W62" s="1"/>
      <c r="X62" s="67">
        <f t="shared" si="11"/>
        <v>0</v>
      </c>
      <c r="Y62" s="37">
        <f t="shared" si="14"/>
        <v>0</v>
      </c>
      <c r="Z62" s="68">
        <f t="shared" si="12"/>
        <v>0</v>
      </c>
      <c r="AA62" s="36">
        <f>MIN(Z62,Referensi!$M$2)*$AA$5</f>
        <v>0</v>
      </c>
      <c r="AB62" s="36">
        <f>MIN(Referensi!$M$3,MAX(Z62-Referensi!$L$2,0))*$AB$5</f>
        <v>0</v>
      </c>
      <c r="AC62" s="36">
        <f>MIN(Referensi!$M$4,MAX(Z62-Referensi!$L$3,0))*$AC$5</f>
        <v>0</v>
      </c>
      <c r="AD62" s="36">
        <f>MIN(Referensi!$M$5,MAX(Z62-Referensi!$L$4,0))*$AD$5</f>
        <v>0</v>
      </c>
      <c r="AE62" s="36">
        <f>MIN(Referensi!$M$6,MAX(Z62-Referensi!$L$5,0))*$AE$5</f>
        <v>0</v>
      </c>
      <c r="AF62" s="68">
        <f>IF(Master!G62="",SUM(AA62:AE62)*120%,SUM(AA62:AE62))</f>
        <v>0</v>
      </c>
      <c r="AG62" s="68">
        <f>IF(F62&lt;&gt;"",AF62/F62*COUNTA(Jan!G62,Feb!G62,Mar!G62,Apr!G62,Mei!G62,Jun!G62,Jul!G62,Agu!G62,Sep!G62,Okt!G62,Nov!G62,Des!G62),0)</f>
        <v>0</v>
      </c>
      <c r="AH62" s="68">
        <f>IF(E62&lt;&gt;"",
IF(TEXT(E62,"mmm")=TEXT(DATE(PeriodeTahun,1,1),"mmm"),0, Jan!W62)+
IF(TEXT(E62,"mmm")=TEXT(DATE(PeriodeTahun,2,1),"mmm"),0, Feb!W62)+
IF(TEXT(E62,"mmm")=TEXT(DATE(PeriodeTahun,3,1),"mmm"),0, Mar!W62)+
IF(TEXT(E62,"mmm")=TEXT(DATE(PeriodeTahun,4,1),"mmm"),0, Apr!W62)+
IF(TEXT(E62,"mmm")=TEXT(DATE(PeriodeTahun,5,1),"mmm"),0, Mei!W62)+
IF(TEXT(E62,"mmm")=TEXT(DATE(PeriodeTahun,6,1),"mmm"),0, Jun!W62)+
IF(TEXT(E62,"mmm")=TEXT(DATE(PeriodeTahun,7,1),"mmm"),0, Jul!W62)+
IF(TEXT(E62,"mmm")=TEXT(DATE(PeriodeTahun,8,1),"mmm"),0, Agu!W62)+
IF(TEXT(E62,"mmm")=TEXT(DATE(PeriodeTahun,9,1),"mmm"),0, Sep!W62)+
IF(TEXT(E62,"mmm")=TEXT(DATE(PeriodeTahun,10,1),"mmm"),0, Okt!W62)+
IF(TEXT(E62,"mmm")=TEXT(DATE(PeriodeTahun,11,1),"mmm"),0, Nov!W62),
Jan!W62+Feb!W62+Mar!W62+Apr!W62+Mei!W62+Jun!W62+Jul!W62+Agu!W62+Sep!W62+Okt!W62+Nov!W62)</f>
        <v>0</v>
      </c>
      <c r="AI62" s="68"/>
      <c r="AJ62" s="68">
        <f t="shared" si="13"/>
        <v>0</v>
      </c>
    </row>
    <row r="63" spans="1:36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IF(Master!C63&lt;&gt;"",Master!C63,"")</f>
        <v/>
      </c>
      <c r="D63" s="80" t="str">
        <f>IF(Master!E63&lt;&gt;"",IF(YEAR(Master!E63)&lt;$B$2,DATE($B$2,1,1),Master!E63),"")</f>
        <v/>
      </c>
      <c r="E63" s="80" t="str">
        <f>IF(Master!F63&lt;&gt;"",Master!F63,"")</f>
        <v/>
      </c>
      <c r="F63" s="87" t="str">
        <f t="shared" si="8"/>
        <v/>
      </c>
      <c r="G63" s="71" t="str">
        <f>IF(Master!G63&lt;&gt;"",Master!G63,"")</f>
        <v/>
      </c>
      <c r="H63" s="67">
        <f>IFERROR(IF(E63&lt;&gt;"",Jan!G63+Feb!G63+Mar!G63+Apr!G63+Mei!G63+Jun!G63+Jul!G63+Agu!G63+Sep!G63+Okt!G63+Nov!G63+Des!G63,(Jan!G63+Feb!G63+Mar!G63+Apr!G63+Mei!G63+Jun!G63+Jul!G63+Agu!G63+Sep!G63+Okt!G63+Nov!G63+Des!G63)
/
COUNTA(Jan!G63,Feb!G63,Mar!G63,Apr!G63,Mei!G63,Jun!G63,Jul!G63,Agu!G63,Sep!G63,Okt!G63,Nov!G63,Des!G63)
*F63),0)</f>
        <v>0</v>
      </c>
      <c r="I63" s="1">
        <f>Jan!H63+Feb!H63+Mar!H63+Apr!H63+Mei!H63+Jun!H63+Jul!H63+Agu!H63+Sep!H63+Okt!H63+Nov!H63+Des!H63</f>
        <v>0</v>
      </c>
      <c r="J63" s="1">
        <f>Jan!I63+Feb!I63+Mar!I63+Apr!I63+Mei!I63+Jun!I63+Jul!I63+Agu!I63+Sep!I63+Okt!I63+Nov!I63+Des!I63</f>
        <v>0</v>
      </c>
      <c r="K63" s="1">
        <f>Jan!J63+Feb!J63+Mar!J63+Apr!J63+Mei!J63+Jun!J63+Jul!J63+Agu!J63+Sep!J63+Okt!J63+Nov!J63+Des!J63</f>
        <v>0</v>
      </c>
      <c r="L63" s="1">
        <f>Jan!K63+Feb!K63+Mar!K63+Apr!K63+Mei!K63+Jun!K63+Jul!K63+Agu!K63+Sep!K63+Okt!K63+Nov!K63+Des!K63</f>
        <v>0</v>
      </c>
      <c r="M63" s="67">
        <f>IFERROR(IF(E63&lt;&gt;"",Jan!L63+Feb!L63+Mar!L63+Apr!L63+Mei!L63+Jun!L63+Jul!L63+Agu!L63+Sep!L63+Okt!L63+Nov!L63+Des!L63,(Jan!L63+Feb!L63+Mar!L63+Apr!L63+Mei!L63+Jun!L63+Jul!L63+Agu!L63+Sep!L63+Okt!L63+Nov!L63+Des!L63)
/
COUNTA(Jan!G63,Feb!G63,Mar!G63,Apr!G63,Mei!G63,Jun!G63,Jul!G63,Agu!G63,Sep!G63,Okt!G63,Nov!G63,Des!G63)*F63),0)</f>
        <v>0</v>
      </c>
      <c r="N63" s="67">
        <f>IFERROR(IF(E63&lt;&gt;"",Jan!M63+Feb!M63+Mar!M63+Apr!M63+Mei!M63+Jun!M63+Jul!M63+Agu!M63+Sep!M63+Okt!M63+Nov!M63+Des!M63,(Jan!M63+Feb!M63+Mar!M63+Apr!M63+Mei!M63+Jun!M63+Jul!M63+Agu!M63+Sep!M63+Okt!M63+Nov!M63+Des!M63)
/
COUNTA(Jan!G63,Feb!G63,Mar!G63,Apr!G63,Mei!G63,Jun!G63,Jul!G63,Agu!G63,Sep!G63,Okt!G63,Nov!G63,Des!G63)*F63),0)</f>
        <v>0</v>
      </c>
      <c r="O63" s="67">
        <f>IFERROR(IF(E63&lt;&gt;"",Jan!N63+Feb!N63+Mar!N63+Apr!N63+Mei!N63+Jun!N63+Jul!N63+Agu!N63+Sep!N63+Okt!N63+Nov!N63+Des!N63,(Jan!N63+Feb!N63+Mar!N63+Apr!N63+Mei!N63+Jun!N63+Jul!N63+Agu!N63+Sep!N63+Okt!N63+Nov!N63+Des!N63)
/
COUNTA(Jan!G63,Feb!G63,Mar!G63,Apr!G63,Mei!G63,Jun!G63,Jul!G63,Agu!G63,Sep!G63,Okt!G63,Nov!G63,Des!G63)*F63),0)</f>
        <v>0</v>
      </c>
      <c r="P63" s="67">
        <f>IFERROR(IF(E63&lt;&gt;"",Jan!O63+Feb!O63+Mar!O63+Apr!O63+Mei!O63+Jun!O63+Jul!O63+Agu!O63+Sep!O63+Okt!O63+Nov!O63+Des!O63,(Jan!O63+Feb!O63+Mar!O63+Apr!O63+Mei!O63+Jun!O63+Jul!O63+Agu!O63+Sep!O63+Okt!O63+Nov!O63+Des!O63)
/
COUNTA(Jan!G63,Feb!G63,Mar!G63,Apr!G63,Mei!G63,Jun!G63,Jul!G63,Agu!G63,Sep!G63,Okt!G63,Nov!G63,Des!G63)*F63),0)</f>
        <v>0</v>
      </c>
      <c r="Q63" s="67">
        <f>IFERROR(IF(E63&lt;&gt;"",Jan!P63+Feb!P63+Mar!P63+Apr!P63+Mei!P63+Jun!P63+Jul!P63+Agu!P63+Sep!P63+Okt!P63+Nov!P63+Des!P63,(Jan!P63+Feb!P63+Mar!P63+Apr!P63+Mei!P63+Jun!P63+Jul!P63+Agu!P63+Sep!P63+Okt!P63+Nov!P63+Des!P63)
/
COUNTA(Jan!G63,Feb!G63,Mar!G63,Apr!G63,Mei!G63,Jun!G63,Jul!G63,Agu!G63,Sep!G63,Okt!G63,Nov!G63,Des!G63)*F63),0)</f>
        <v>0</v>
      </c>
      <c r="R63" s="1">
        <f t="shared" si="9"/>
        <v>0</v>
      </c>
      <c r="S63" s="67">
        <f t="shared" si="3"/>
        <v>0</v>
      </c>
      <c r="T63" s="67">
        <f>IFERROR(IF(E63&lt;&gt;"",Jan!R63+Feb!R63+Mar!R63+Apr!R63+Mei!R63+Jun!R63+Jul!R63+Agu!R63+Sep!R63+Okt!R63+Nov!R63+Des!R63,(Jan!R63+Feb!R63+Mar!R63+Apr!R63+Mei!R63+Jun!R63+Jul!R63+Agu!R63+Sep!R63+Okt!R63+Nov!R63+Des!R63)
/
COUNTA(Jan!G63,Feb!G63,Mar!G63,Apr!G63,Mei!G63,Jun!G63,Jul!G63,Agu!G63,Sep!G63,Okt!G63,Nov!G63,Des!G63)*F63),0)</f>
        <v>0</v>
      </c>
      <c r="U63" s="67">
        <f>IFERROR(IF(E63&lt;&gt;"",Jan!S63+Feb!S63+Mar!S63+Apr!S63+Mei!S63+Jun!S63+Jul!S63+Agu!S63+Sep!S63+Okt!S63+Nov!S63+Des!S63,(Jan!S63+Feb!S63+Mar!S63+Apr!S63+Mei!S63+Jun!S63+Jul!S63+Agu!S63+Sep!S63+Okt!S63+Nov!S63+Des!S63)
/
COUNTA(Jan!G63,Feb!G63,Mar!G63,Apr!G63,Mei!G63,Jun!G63,Jul!G63,Agu!G63,Sep!G63,Okt!G63,Nov!G63,Des!G63)*F63),0)</f>
        <v>0</v>
      </c>
      <c r="V63" s="1">
        <f t="shared" si="10"/>
        <v>0</v>
      </c>
      <c r="W63" s="1"/>
      <c r="X63" s="67">
        <f t="shared" si="11"/>
        <v>0</v>
      </c>
      <c r="Y63" s="37">
        <f t="shared" si="14"/>
        <v>0</v>
      </c>
      <c r="Z63" s="68">
        <f t="shared" si="12"/>
        <v>0</v>
      </c>
      <c r="AA63" s="36">
        <f>MIN(Z63,Referensi!$M$2)*$AA$5</f>
        <v>0</v>
      </c>
      <c r="AB63" s="36">
        <f>MIN(Referensi!$M$3,MAX(Z63-Referensi!$L$2,0))*$AB$5</f>
        <v>0</v>
      </c>
      <c r="AC63" s="36">
        <f>MIN(Referensi!$M$4,MAX(Z63-Referensi!$L$3,0))*$AC$5</f>
        <v>0</v>
      </c>
      <c r="AD63" s="36">
        <f>MIN(Referensi!$M$5,MAX(Z63-Referensi!$L$4,0))*$AD$5</f>
        <v>0</v>
      </c>
      <c r="AE63" s="36">
        <f>MIN(Referensi!$M$6,MAX(Z63-Referensi!$L$5,0))*$AE$5</f>
        <v>0</v>
      </c>
      <c r="AF63" s="68">
        <f>IF(Master!G63="",SUM(AA63:AE63)*120%,SUM(AA63:AE63))</f>
        <v>0</v>
      </c>
      <c r="AG63" s="68">
        <f>IF(F63&lt;&gt;"",AF63/F63*COUNTA(Jan!G63,Feb!G63,Mar!G63,Apr!G63,Mei!G63,Jun!G63,Jul!G63,Agu!G63,Sep!G63,Okt!G63,Nov!G63,Des!G63),0)</f>
        <v>0</v>
      </c>
      <c r="AH63" s="68">
        <f>IF(E63&lt;&gt;"",
IF(TEXT(E63,"mmm")=TEXT(DATE(PeriodeTahun,1,1),"mmm"),0, Jan!W63)+
IF(TEXT(E63,"mmm")=TEXT(DATE(PeriodeTahun,2,1),"mmm"),0, Feb!W63)+
IF(TEXT(E63,"mmm")=TEXT(DATE(PeriodeTahun,3,1),"mmm"),0, Mar!W63)+
IF(TEXT(E63,"mmm")=TEXT(DATE(PeriodeTahun,4,1),"mmm"),0, Apr!W63)+
IF(TEXT(E63,"mmm")=TEXT(DATE(PeriodeTahun,5,1),"mmm"),0, Mei!W63)+
IF(TEXT(E63,"mmm")=TEXT(DATE(PeriodeTahun,6,1),"mmm"),0, Jun!W63)+
IF(TEXT(E63,"mmm")=TEXT(DATE(PeriodeTahun,7,1),"mmm"),0, Jul!W63)+
IF(TEXT(E63,"mmm")=TEXT(DATE(PeriodeTahun,8,1),"mmm"),0, Agu!W63)+
IF(TEXT(E63,"mmm")=TEXT(DATE(PeriodeTahun,9,1),"mmm"),0, Sep!W63)+
IF(TEXT(E63,"mmm")=TEXT(DATE(PeriodeTahun,10,1),"mmm"),0, Okt!W63)+
IF(TEXT(E63,"mmm")=TEXT(DATE(PeriodeTahun,11,1),"mmm"),0, Nov!W63),
Jan!W63+Feb!W63+Mar!W63+Apr!W63+Mei!W63+Jun!W63+Jul!W63+Agu!W63+Sep!W63+Okt!W63+Nov!W63)</f>
        <v>0</v>
      </c>
      <c r="AI63" s="68"/>
      <c r="AJ63" s="68">
        <f t="shared" si="13"/>
        <v>0</v>
      </c>
    </row>
    <row r="64" spans="1:36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IF(Master!C64&lt;&gt;"",Master!C64,"")</f>
        <v/>
      </c>
      <c r="D64" s="80" t="str">
        <f>IF(Master!E64&lt;&gt;"",IF(YEAR(Master!E64)&lt;$B$2,DATE($B$2,1,1),Master!E64),"")</f>
        <v/>
      </c>
      <c r="E64" s="80" t="str">
        <f>IF(Master!F64&lt;&gt;"",Master!F64,"")</f>
        <v/>
      </c>
      <c r="F64" s="87" t="str">
        <f t="shared" si="8"/>
        <v/>
      </c>
      <c r="G64" s="71" t="str">
        <f>IF(Master!G64&lt;&gt;"",Master!G64,"")</f>
        <v/>
      </c>
      <c r="H64" s="67">
        <f>IFERROR(IF(E64&lt;&gt;"",Jan!G64+Feb!G64+Mar!G64+Apr!G64+Mei!G64+Jun!G64+Jul!G64+Agu!G64+Sep!G64+Okt!G64+Nov!G64+Des!G64,(Jan!G64+Feb!G64+Mar!G64+Apr!G64+Mei!G64+Jun!G64+Jul!G64+Agu!G64+Sep!G64+Okt!G64+Nov!G64+Des!G64)
/
COUNTA(Jan!G64,Feb!G64,Mar!G64,Apr!G64,Mei!G64,Jun!G64,Jul!G64,Agu!G64,Sep!G64,Okt!G64,Nov!G64,Des!G64)
*F64),0)</f>
        <v>0</v>
      </c>
      <c r="I64" s="1">
        <f>Jan!H64+Feb!H64+Mar!H64+Apr!H64+Mei!H64+Jun!H64+Jul!H64+Agu!H64+Sep!H64+Okt!H64+Nov!H64+Des!H64</f>
        <v>0</v>
      </c>
      <c r="J64" s="1">
        <f>Jan!I64+Feb!I64+Mar!I64+Apr!I64+Mei!I64+Jun!I64+Jul!I64+Agu!I64+Sep!I64+Okt!I64+Nov!I64+Des!I64</f>
        <v>0</v>
      </c>
      <c r="K64" s="1">
        <f>Jan!J64+Feb!J64+Mar!J64+Apr!J64+Mei!J64+Jun!J64+Jul!J64+Agu!J64+Sep!J64+Okt!J64+Nov!J64+Des!J64</f>
        <v>0</v>
      </c>
      <c r="L64" s="1">
        <f>Jan!K64+Feb!K64+Mar!K64+Apr!K64+Mei!K64+Jun!K64+Jul!K64+Agu!K64+Sep!K64+Okt!K64+Nov!K64+Des!K64</f>
        <v>0</v>
      </c>
      <c r="M64" s="67">
        <f>IFERROR(IF(E64&lt;&gt;"",Jan!L64+Feb!L64+Mar!L64+Apr!L64+Mei!L64+Jun!L64+Jul!L64+Agu!L64+Sep!L64+Okt!L64+Nov!L64+Des!L64,(Jan!L64+Feb!L64+Mar!L64+Apr!L64+Mei!L64+Jun!L64+Jul!L64+Agu!L64+Sep!L64+Okt!L64+Nov!L64+Des!L64)
/
COUNTA(Jan!G64,Feb!G64,Mar!G64,Apr!G64,Mei!G64,Jun!G64,Jul!G64,Agu!G64,Sep!G64,Okt!G64,Nov!G64,Des!G64)*F64),0)</f>
        <v>0</v>
      </c>
      <c r="N64" s="67">
        <f>IFERROR(IF(E64&lt;&gt;"",Jan!M64+Feb!M64+Mar!M64+Apr!M64+Mei!M64+Jun!M64+Jul!M64+Agu!M64+Sep!M64+Okt!M64+Nov!M64+Des!M64,(Jan!M64+Feb!M64+Mar!M64+Apr!M64+Mei!M64+Jun!M64+Jul!M64+Agu!M64+Sep!M64+Okt!M64+Nov!M64+Des!M64)
/
COUNTA(Jan!G64,Feb!G64,Mar!G64,Apr!G64,Mei!G64,Jun!G64,Jul!G64,Agu!G64,Sep!G64,Okt!G64,Nov!G64,Des!G64)*F64),0)</f>
        <v>0</v>
      </c>
      <c r="O64" s="67">
        <f>IFERROR(IF(E64&lt;&gt;"",Jan!N64+Feb!N64+Mar!N64+Apr!N64+Mei!N64+Jun!N64+Jul!N64+Agu!N64+Sep!N64+Okt!N64+Nov!N64+Des!N64,(Jan!N64+Feb!N64+Mar!N64+Apr!N64+Mei!N64+Jun!N64+Jul!N64+Agu!N64+Sep!N64+Okt!N64+Nov!N64+Des!N64)
/
COUNTA(Jan!G64,Feb!G64,Mar!G64,Apr!G64,Mei!G64,Jun!G64,Jul!G64,Agu!G64,Sep!G64,Okt!G64,Nov!G64,Des!G64)*F64),0)</f>
        <v>0</v>
      </c>
      <c r="P64" s="67">
        <f>IFERROR(IF(E64&lt;&gt;"",Jan!O64+Feb!O64+Mar!O64+Apr!O64+Mei!O64+Jun!O64+Jul!O64+Agu!O64+Sep!O64+Okt!O64+Nov!O64+Des!O64,(Jan!O64+Feb!O64+Mar!O64+Apr!O64+Mei!O64+Jun!O64+Jul!O64+Agu!O64+Sep!O64+Okt!O64+Nov!O64+Des!O64)
/
COUNTA(Jan!G64,Feb!G64,Mar!G64,Apr!G64,Mei!G64,Jun!G64,Jul!G64,Agu!G64,Sep!G64,Okt!G64,Nov!G64,Des!G64)*F64),0)</f>
        <v>0</v>
      </c>
      <c r="Q64" s="67">
        <f>IFERROR(IF(E64&lt;&gt;"",Jan!P64+Feb!P64+Mar!P64+Apr!P64+Mei!P64+Jun!P64+Jul!P64+Agu!P64+Sep!P64+Okt!P64+Nov!P64+Des!P64,(Jan!P64+Feb!P64+Mar!P64+Apr!P64+Mei!P64+Jun!P64+Jul!P64+Agu!P64+Sep!P64+Okt!P64+Nov!P64+Des!P64)
/
COUNTA(Jan!G64,Feb!G64,Mar!G64,Apr!G64,Mei!G64,Jun!G64,Jul!G64,Agu!G64,Sep!G64,Okt!G64,Nov!G64,Des!G64)*F64),0)</f>
        <v>0</v>
      </c>
      <c r="R64" s="1">
        <f t="shared" si="9"/>
        <v>0</v>
      </c>
      <c r="S64" s="67">
        <f t="shared" si="3"/>
        <v>0</v>
      </c>
      <c r="T64" s="67">
        <f>IFERROR(IF(E64&lt;&gt;"",Jan!R64+Feb!R64+Mar!R64+Apr!R64+Mei!R64+Jun!R64+Jul!R64+Agu!R64+Sep!R64+Okt!R64+Nov!R64+Des!R64,(Jan!R64+Feb!R64+Mar!R64+Apr!R64+Mei!R64+Jun!R64+Jul!R64+Agu!R64+Sep!R64+Okt!R64+Nov!R64+Des!R64)
/
COUNTA(Jan!G64,Feb!G64,Mar!G64,Apr!G64,Mei!G64,Jun!G64,Jul!G64,Agu!G64,Sep!G64,Okt!G64,Nov!G64,Des!G64)*F64),0)</f>
        <v>0</v>
      </c>
      <c r="U64" s="67">
        <f>IFERROR(IF(E64&lt;&gt;"",Jan!S64+Feb!S64+Mar!S64+Apr!S64+Mei!S64+Jun!S64+Jul!S64+Agu!S64+Sep!S64+Okt!S64+Nov!S64+Des!S64,(Jan!S64+Feb!S64+Mar!S64+Apr!S64+Mei!S64+Jun!S64+Jul!S64+Agu!S64+Sep!S64+Okt!S64+Nov!S64+Des!S64)
/
COUNTA(Jan!G64,Feb!G64,Mar!G64,Apr!G64,Mei!G64,Jun!G64,Jul!G64,Agu!G64,Sep!G64,Okt!G64,Nov!G64,Des!G64)*F64),0)</f>
        <v>0</v>
      </c>
      <c r="V64" s="1">
        <f t="shared" si="10"/>
        <v>0</v>
      </c>
      <c r="W64" s="1"/>
      <c r="X64" s="67">
        <f t="shared" si="11"/>
        <v>0</v>
      </c>
      <c r="Y64" s="37">
        <f t="shared" si="14"/>
        <v>0</v>
      </c>
      <c r="Z64" s="68">
        <f t="shared" si="12"/>
        <v>0</v>
      </c>
      <c r="AA64" s="36">
        <f>MIN(Z64,Referensi!$M$2)*$AA$5</f>
        <v>0</v>
      </c>
      <c r="AB64" s="36">
        <f>MIN(Referensi!$M$3,MAX(Z64-Referensi!$L$2,0))*$AB$5</f>
        <v>0</v>
      </c>
      <c r="AC64" s="36">
        <f>MIN(Referensi!$M$4,MAX(Z64-Referensi!$L$3,0))*$AC$5</f>
        <v>0</v>
      </c>
      <c r="AD64" s="36">
        <f>MIN(Referensi!$M$5,MAX(Z64-Referensi!$L$4,0))*$AD$5</f>
        <v>0</v>
      </c>
      <c r="AE64" s="36">
        <f>MIN(Referensi!$M$6,MAX(Z64-Referensi!$L$5,0))*$AE$5</f>
        <v>0</v>
      </c>
      <c r="AF64" s="68">
        <f>IF(Master!G64="",SUM(AA64:AE64)*120%,SUM(AA64:AE64))</f>
        <v>0</v>
      </c>
      <c r="AG64" s="68">
        <f>IF(F64&lt;&gt;"",AF64/F64*COUNTA(Jan!G64,Feb!G64,Mar!G64,Apr!G64,Mei!G64,Jun!G64,Jul!G64,Agu!G64,Sep!G64,Okt!G64,Nov!G64,Des!G64),0)</f>
        <v>0</v>
      </c>
      <c r="AH64" s="68">
        <f>IF(E64&lt;&gt;"",
IF(TEXT(E64,"mmm")=TEXT(DATE(PeriodeTahun,1,1),"mmm"),0, Jan!W64)+
IF(TEXT(E64,"mmm")=TEXT(DATE(PeriodeTahun,2,1),"mmm"),0, Feb!W64)+
IF(TEXT(E64,"mmm")=TEXT(DATE(PeriodeTahun,3,1),"mmm"),0, Mar!W64)+
IF(TEXT(E64,"mmm")=TEXT(DATE(PeriodeTahun,4,1),"mmm"),0, Apr!W64)+
IF(TEXT(E64,"mmm")=TEXT(DATE(PeriodeTahun,5,1),"mmm"),0, Mei!W64)+
IF(TEXT(E64,"mmm")=TEXT(DATE(PeriodeTahun,6,1),"mmm"),0, Jun!W64)+
IF(TEXT(E64,"mmm")=TEXT(DATE(PeriodeTahun,7,1),"mmm"),0, Jul!W64)+
IF(TEXT(E64,"mmm")=TEXT(DATE(PeriodeTahun,8,1),"mmm"),0, Agu!W64)+
IF(TEXT(E64,"mmm")=TEXT(DATE(PeriodeTahun,9,1),"mmm"),0, Sep!W64)+
IF(TEXT(E64,"mmm")=TEXT(DATE(PeriodeTahun,10,1),"mmm"),0, Okt!W64)+
IF(TEXT(E64,"mmm")=TEXT(DATE(PeriodeTahun,11,1),"mmm"),0, Nov!W64),
Jan!W64+Feb!W64+Mar!W64+Apr!W64+Mei!W64+Jun!W64+Jul!W64+Agu!W64+Sep!W64+Okt!W64+Nov!W64)</f>
        <v>0</v>
      </c>
      <c r="AI64" s="68"/>
      <c r="AJ64" s="68">
        <f t="shared" si="13"/>
        <v>0</v>
      </c>
    </row>
    <row r="65" spans="1:36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IF(Master!C65&lt;&gt;"",Master!C65,"")</f>
        <v/>
      </c>
      <c r="D65" s="80" t="str">
        <f>IF(Master!E65&lt;&gt;"",IF(YEAR(Master!E65)&lt;$B$2,DATE($B$2,1,1),Master!E65),"")</f>
        <v/>
      </c>
      <c r="E65" s="80" t="str">
        <f>IF(Master!F65&lt;&gt;"",Master!F65,"")</f>
        <v/>
      </c>
      <c r="F65" s="87" t="str">
        <f t="shared" si="8"/>
        <v/>
      </c>
      <c r="G65" s="71" t="str">
        <f>IF(Master!G65&lt;&gt;"",Master!G65,"")</f>
        <v/>
      </c>
      <c r="H65" s="67">
        <f>IFERROR(IF(E65&lt;&gt;"",Jan!G65+Feb!G65+Mar!G65+Apr!G65+Mei!G65+Jun!G65+Jul!G65+Agu!G65+Sep!G65+Okt!G65+Nov!G65+Des!G65,(Jan!G65+Feb!G65+Mar!G65+Apr!G65+Mei!G65+Jun!G65+Jul!G65+Agu!G65+Sep!G65+Okt!G65+Nov!G65+Des!G65)
/
COUNTA(Jan!G65,Feb!G65,Mar!G65,Apr!G65,Mei!G65,Jun!G65,Jul!G65,Agu!G65,Sep!G65,Okt!G65,Nov!G65,Des!G65)
*F65),0)</f>
        <v>0</v>
      </c>
      <c r="I65" s="1">
        <f>Jan!H65+Feb!H65+Mar!H65+Apr!H65+Mei!H65+Jun!H65+Jul!H65+Agu!H65+Sep!H65+Okt!H65+Nov!H65+Des!H65</f>
        <v>0</v>
      </c>
      <c r="J65" s="1">
        <f>Jan!I65+Feb!I65+Mar!I65+Apr!I65+Mei!I65+Jun!I65+Jul!I65+Agu!I65+Sep!I65+Okt!I65+Nov!I65+Des!I65</f>
        <v>0</v>
      </c>
      <c r="K65" s="1">
        <f>Jan!J65+Feb!J65+Mar!J65+Apr!J65+Mei!J65+Jun!J65+Jul!J65+Agu!J65+Sep!J65+Okt!J65+Nov!J65+Des!J65</f>
        <v>0</v>
      </c>
      <c r="L65" s="1">
        <f>Jan!K65+Feb!K65+Mar!K65+Apr!K65+Mei!K65+Jun!K65+Jul!K65+Agu!K65+Sep!K65+Okt!K65+Nov!K65+Des!K65</f>
        <v>0</v>
      </c>
      <c r="M65" s="67">
        <f>IFERROR(IF(E65&lt;&gt;"",Jan!L65+Feb!L65+Mar!L65+Apr!L65+Mei!L65+Jun!L65+Jul!L65+Agu!L65+Sep!L65+Okt!L65+Nov!L65+Des!L65,(Jan!L65+Feb!L65+Mar!L65+Apr!L65+Mei!L65+Jun!L65+Jul!L65+Agu!L65+Sep!L65+Okt!L65+Nov!L65+Des!L65)
/
COUNTA(Jan!G65,Feb!G65,Mar!G65,Apr!G65,Mei!G65,Jun!G65,Jul!G65,Agu!G65,Sep!G65,Okt!G65,Nov!G65,Des!G65)*F65),0)</f>
        <v>0</v>
      </c>
      <c r="N65" s="67">
        <f>IFERROR(IF(E65&lt;&gt;"",Jan!M65+Feb!M65+Mar!M65+Apr!M65+Mei!M65+Jun!M65+Jul!M65+Agu!M65+Sep!M65+Okt!M65+Nov!M65+Des!M65,(Jan!M65+Feb!M65+Mar!M65+Apr!M65+Mei!M65+Jun!M65+Jul!M65+Agu!M65+Sep!M65+Okt!M65+Nov!M65+Des!M65)
/
COUNTA(Jan!G65,Feb!G65,Mar!G65,Apr!G65,Mei!G65,Jun!G65,Jul!G65,Agu!G65,Sep!G65,Okt!G65,Nov!G65,Des!G65)*F65),0)</f>
        <v>0</v>
      </c>
      <c r="O65" s="67">
        <f>IFERROR(IF(E65&lt;&gt;"",Jan!N65+Feb!N65+Mar!N65+Apr!N65+Mei!N65+Jun!N65+Jul!N65+Agu!N65+Sep!N65+Okt!N65+Nov!N65+Des!N65,(Jan!N65+Feb!N65+Mar!N65+Apr!N65+Mei!N65+Jun!N65+Jul!N65+Agu!N65+Sep!N65+Okt!N65+Nov!N65+Des!N65)
/
COUNTA(Jan!G65,Feb!G65,Mar!G65,Apr!G65,Mei!G65,Jun!G65,Jul!G65,Agu!G65,Sep!G65,Okt!G65,Nov!G65,Des!G65)*F65),0)</f>
        <v>0</v>
      </c>
      <c r="P65" s="67">
        <f>IFERROR(IF(E65&lt;&gt;"",Jan!O65+Feb!O65+Mar!O65+Apr!O65+Mei!O65+Jun!O65+Jul!O65+Agu!O65+Sep!O65+Okt!O65+Nov!O65+Des!O65,(Jan!O65+Feb!O65+Mar!O65+Apr!O65+Mei!O65+Jun!O65+Jul!O65+Agu!O65+Sep!O65+Okt!O65+Nov!O65+Des!O65)
/
COUNTA(Jan!G65,Feb!G65,Mar!G65,Apr!G65,Mei!G65,Jun!G65,Jul!G65,Agu!G65,Sep!G65,Okt!G65,Nov!G65,Des!G65)*F65),0)</f>
        <v>0</v>
      </c>
      <c r="Q65" s="67">
        <f>IFERROR(IF(E65&lt;&gt;"",Jan!P65+Feb!P65+Mar!P65+Apr!P65+Mei!P65+Jun!P65+Jul!P65+Agu!P65+Sep!P65+Okt!P65+Nov!P65+Des!P65,(Jan!P65+Feb!P65+Mar!P65+Apr!P65+Mei!P65+Jun!P65+Jul!P65+Agu!P65+Sep!P65+Okt!P65+Nov!P65+Des!P65)
/
COUNTA(Jan!G65,Feb!G65,Mar!G65,Apr!G65,Mei!G65,Jun!G65,Jul!G65,Agu!G65,Sep!G65,Okt!G65,Nov!G65,Des!G65)*F65),0)</f>
        <v>0</v>
      </c>
      <c r="R65" s="1">
        <f t="shared" si="9"/>
        <v>0</v>
      </c>
      <c r="S65" s="67">
        <f t="shared" si="3"/>
        <v>0</v>
      </c>
      <c r="T65" s="67">
        <f>IFERROR(IF(E65&lt;&gt;"",Jan!R65+Feb!R65+Mar!R65+Apr!R65+Mei!R65+Jun!R65+Jul!R65+Agu!R65+Sep!R65+Okt!R65+Nov!R65+Des!R65,(Jan!R65+Feb!R65+Mar!R65+Apr!R65+Mei!R65+Jun!R65+Jul!R65+Agu!R65+Sep!R65+Okt!R65+Nov!R65+Des!R65)
/
COUNTA(Jan!G65,Feb!G65,Mar!G65,Apr!G65,Mei!G65,Jun!G65,Jul!G65,Agu!G65,Sep!G65,Okt!G65,Nov!G65,Des!G65)*F65),0)</f>
        <v>0</v>
      </c>
      <c r="U65" s="67">
        <f>IFERROR(IF(E65&lt;&gt;"",Jan!S65+Feb!S65+Mar!S65+Apr!S65+Mei!S65+Jun!S65+Jul!S65+Agu!S65+Sep!S65+Okt!S65+Nov!S65+Des!S65,(Jan!S65+Feb!S65+Mar!S65+Apr!S65+Mei!S65+Jun!S65+Jul!S65+Agu!S65+Sep!S65+Okt!S65+Nov!S65+Des!S65)
/
COUNTA(Jan!G65,Feb!G65,Mar!G65,Apr!G65,Mei!G65,Jun!G65,Jul!G65,Agu!G65,Sep!G65,Okt!G65,Nov!G65,Des!G65)*F65),0)</f>
        <v>0</v>
      </c>
      <c r="V65" s="1">
        <f t="shared" si="10"/>
        <v>0</v>
      </c>
      <c r="W65" s="1"/>
      <c r="X65" s="67">
        <f t="shared" si="11"/>
        <v>0</v>
      </c>
      <c r="Y65" s="37">
        <f t="shared" si="14"/>
        <v>0</v>
      </c>
      <c r="Z65" s="68">
        <f t="shared" si="12"/>
        <v>0</v>
      </c>
      <c r="AA65" s="36">
        <f>MIN(Z65,Referensi!$M$2)*$AA$5</f>
        <v>0</v>
      </c>
      <c r="AB65" s="36">
        <f>MIN(Referensi!$M$3,MAX(Z65-Referensi!$L$2,0))*$AB$5</f>
        <v>0</v>
      </c>
      <c r="AC65" s="36">
        <f>MIN(Referensi!$M$4,MAX(Z65-Referensi!$L$3,0))*$AC$5</f>
        <v>0</v>
      </c>
      <c r="AD65" s="36">
        <f>MIN(Referensi!$M$5,MAX(Z65-Referensi!$L$4,0))*$AD$5</f>
        <v>0</v>
      </c>
      <c r="AE65" s="36">
        <f>MIN(Referensi!$M$6,MAX(Z65-Referensi!$L$5,0))*$AE$5</f>
        <v>0</v>
      </c>
      <c r="AF65" s="68">
        <f>IF(Master!G65="",SUM(AA65:AE65)*120%,SUM(AA65:AE65))</f>
        <v>0</v>
      </c>
      <c r="AG65" s="68">
        <f>IF(F65&lt;&gt;"",AF65/F65*COUNTA(Jan!G65,Feb!G65,Mar!G65,Apr!G65,Mei!G65,Jun!G65,Jul!G65,Agu!G65,Sep!G65,Okt!G65,Nov!G65,Des!G65),0)</f>
        <v>0</v>
      </c>
      <c r="AH65" s="68">
        <f>IF(E65&lt;&gt;"",
IF(TEXT(E65,"mmm")=TEXT(DATE(PeriodeTahun,1,1),"mmm"),0, Jan!W65)+
IF(TEXT(E65,"mmm")=TEXT(DATE(PeriodeTahun,2,1),"mmm"),0, Feb!W65)+
IF(TEXT(E65,"mmm")=TEXT(DATE(PeriodeTahun,3,1),"mmm"),0, Mar!W65)+
IF(TEXT(E65,"mmm")=TEXT(DATE(PeriodeTahun,4,1),"mmm"),0, Apr!W65)+
IF(TEXT(E65,"mmm")=TEXT(DATE(PeriodeTahun,5,1),"mmm"),0, Mei!W65)+
IF(TEXT(E65,"mmm")=TEXT(DATE(PeriodeTahun,6,1),"mmm"),0, Jun!W65)+
IF(TEXT(E65,"mmm")=TEXT(DATE(PeriodeTahun,7,1),"mmm"),0, Jul!W65)+
IF(TEXT(E65,"mmm")=TEXT(DATE(PeriodeTahun,8,1),"mmm"),0, Agu!W65)+
IF(TEXT(E65,"mmm")=TEXT(DATE(PeriodeTahun,9,1),"mmm"),0, Sep!W65)+
IF(TEXT(E65,"mmm")=TEXT(DATE(PeriodeTahun,10,1),"mmm"),0, Okt!W65)+
IF(TEXT(E65,"mmm")=TEXT(DATE(PeriodeTahun,11,1),"mmm"),0, Nov!W65),
Jan!W65+Feb!W65+Mar!W65+Apr!W65+Mei!W65+Jun!W65+Jul!W65+Agu!W65+Sep!W65+Okt!W65+Nov!W65)</f>
        <v>0</v>
      </c>
      <c r="AI65" s="68"/>
      <c r="AJ65" s="68">
        <f t="shared" si="13"/>
        <v>0</v>
      </c>
    </row>
    <row r="66" spans="1:36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IF(Master!C66&lt;&gt;"",Master!C66,"")</f>
        <v/>
      </c>
      <c r="D66" s="80" t="str">
        <f>IF(Master!E66&lt;&gt;"",IF(YEAR(Master!E66)&lt;$B$2,DATE($B$2,1,1),Master!E66),"")</f>
        <v/>
      </c>
      <c r="E66" s="80" t="str">
        <f>IF(Master!F66&lt;&gt;"",Master!F66,"")</f>
        <v/>
      </c>
      <c r="F66" s="87" t="str">
        <f t="shared" si="8"/>
        <v/>
      </c>
      <c r="G66" s="71" t="str">
        <f>IF(Master!G66&lt;&gt;"",Master!G66,"")</f>
        <v/>
      </c>
      <c r="H66" s="67">
        <f>IFERROR(IF(E66&lt;&gt;"",Jan!G66+Feb!G66+Mar!G66+Apr!G66+Mei!G66+Jun!G66+Jul!G66+Agu!G66+Sep!G66+Okt!G66+Nov!G66+Des!G66,(Jan!G66+Feb!G66+Mar!G66+Apr!G66+Mei!G66+Jun!G66+Jul!G66+Agu!G66+Sep!G66+Okt!G66+Nov!G66+Des!G66)
/
COUNTA(Jan!G66,Feb!G66,Mar!G66,Apr!G66,Mei!G66,Jun!G66,Jul!G66,Agu!G66,Sep!G66,Okt!G66,Nov!G66,Des!G66)
*F66),0)</f>
        <v>0</v>
      </c>
      <c r="I66" s="1">
        <f>Jan!H66+Feb!H66+Mar!H66+Apr!H66+Mei!H66+Jun!H66+Jul!H66+Agu!H66+Sep!H66+Okt!H66+Nov!H66+Des!H66</f>
        <v>0</v>
      </c>
      <c r="J66" s="1">
        <f>Jan!I66+Feb!I66+Mar!I66+Apr!I66+Mei!I66+Jun!I66+Jul!I66+Agu!I66+Sep!I66+Okt!I66+Nov!I66+Des!I66</f>
        <v>0</v>
      </c>
      <c r="K66" s="1">
        <f>Jan!J66+Feb!J66+Mar!J66+Apr!J66+Mei!J66+Jun!J66+Jul!J66+Agu!J66+Sep!J66+Okt!J66+Nov!J66+Des!J66</f>
        <v>0</v>
      </c>
      <c r="L66" s="1">
        <f>Jan!K66+Feb!K66+Mar!K66+Apr!K66+Mei!K66+Jun!K66+Jul!K66+Agu!K66+Sep!K66+Okt!K66+Nov!K66+Des!K66</f>
        <v>0</v>
      </c>
      <c r="M66" s="67">
        <f>IFERROR(IF(E66&lt;&gt;"",Jan!L66+Feb!L66+Mar!L66+Apr!L66+Mei!L66+Jun!L66+Jul!L66+Agu!L66+Sep!L66+Okt!L66+Nov!L66+Des!L66,(Jan!L66+Feb!L66+Mar!L66+Apr!L66+Mei!L66+Jun!L66+Jul!L66+Agu!L66+Sep!L66+Okt!L66+Nov!L66+Des!L66)
/
COUNTA(Jan!G66,Feb!G66,Mar!G66,Apr!G66,Mei!G66,Jun!G66,Jul!G66,Agu!G66,Sep!G66,Okt!G66,Nov!G66,Des!G66)*F66),0)</f>
        <v>0</v>
      </c>
      <c r="N66" s="67">
        <f>IFERROR(IF(E66&lt;&gt;"",Jan!M66+Feb!M66+Mar!M66+Apr!M66+Mei!M66+Jun!M66+Jul!M66+Agu!M66+Sep!M66+Okt!M66+Nov!M66+Des!M66,(Jan!M66+Feb!M66+Mar!M66+Apr!M66+Mei!M66+Jun!M66+Jul!M66+Agu!M66+Sep!M66+Okt!M66+Nov!M66+Des!M66)
/
COUNTA(Jan!G66,Feb!G66,Mar!G66,Apr!G66,Mei!G66,Jun!G66,Jul!G66,Agu!G66,Sep!G66,Okt!G66,Nov!G66,Des!G66)*F66),0)</f>
        <v>0</v>
      </c>
      <c r="O66" s="67">
        <f>IFERROR(IF(E66&lt;&gt;"",Jan!N66+Feb!N66+Mar!N66+Apr!N66+Mei!N66+Jun!N66+Jul!N66+Agu!N66+Sep!N66+Okt!N66+Nov!N66+Des!N66,(Jan!N66+Feb!N66+Mar!N66+Apr!N66+Mei!N66+Jun!N66+Jul!N66+Agu!N66+Sep!N66+Okt!N66+Nov!N66+Des!N66)
/
COUNTA(Jan!G66,Feb!G66,Mar!G66,Apr!G66,Mei!G66,Jun!G66,Jul!G66,Agu!G66,Sep!G66,Okt!G66,Nov!G66,Des!G66)*F66),0)</f>
        <v>0</v>
      </c>
      <c r="P66" s="67">
        <f>IFERROR(IF(E66&lt;&gt;"",Jan!O66+Feb!O66+Mar!O66+Apr!O66+Mei!O66+Jun!O66+Jul!O66+Agu!O66+Sep!O66+Okt!O66+Nov!O66+Des!O66,(Jan!O66+Feb!O66+Mar!O66+Apr!O66+Mei!O66+Jun!O66+Jul!O66+Agu!O66+Sep!O66+Okt!O66+Nov!O66+Des!O66)
/
COUNTA(Jan!G66,Feb!G66,Mar!G66,Apr!G66,Mei!G66,Jun!G66,Jul!G66,Agu!G66,Sep!G66,Okt!G66,Nov!G66,Des!G66)*F66),0)</f>
        <v>0</v>
      </c>
      <c r="Q66" s="67">
        <f>IFERROR(IF(E66&lt;&gt;"",Jan!P66+Feb!P66+Mar!P66+Apr!P66+Mei!P66+Jun!P66+Jul!P66+Agu!P66+Sep!P66+Okt!P66+Nov!P66+Des!P66,(Jan!P66+Feb!P66+Mar!P66+Apr!P66+Mei!P66+Jun!P66+Jul!P66+Agu!P66+Sep!P66+Okt!P66+Nov!P66+Des!P66)
/
COUNTA(Jan!G66,Feb!G66,Mar!G66,Apr!G66,Mei!G66,Jun!G66,Jul!G66,Agu!G66,Sep!G66,Okt!G66,Nov!G66,Des!G66)*F66),0)</f>
        <v>0</v>
      </c>
      <c r="R66" s="1">
        <f t="shared" si="9"/>
        <v>0</v>
      </c>
      <c r="S66" s="67">
        <f t="shared" si="3"/>
        <v>0</v>
      </c>
      <c r="T66" s="67">
        <f>IFERROR(IF(E66&lt;&gt;"",Jan!R66+Feb!R66+Mar!R66+Apr!R66+Mei!R66+Jun!R66+Jul!R66+Agu!R66+Sep!R66+Okt!R66+Nov!R66+Des!R66,(Jan!R66+Feb!R66+Mar!R66+Apr!R66+Mei!R66+Jun!R66+Jul!R66+Agu!R66+Sep!R66+Okt!R66+Nov!R66+Des!R66)
/
COUNTA(Jan!G66,Feb!G66,Mar!G66,Apr!G66,Mei!G66,Jun!G66,Jul!G66,Agu!G66,Sep!G66,Okt!G66,Nov!G66,Des!G66)*F66),0)</f>
        <v>0</v>
      </c>
      <c r="U66" s="67">
        <f>IFERROR(IF(E66&lt;&gt;"",Jan!S66+Feb!S66+Mar!S66+Apr!S66+Mei!S66+Jun!S66+Jul!S66+Agu!S66+Sep!S66+Okt!S66+Nov!S66+Des!S66,(Jan!S66+Feb!S66+Mar!S66+Apr!S66+Mei!S66+Jun!S66+Jul!S66+Agu!S66+Sep!S66+Okt!S66+Nov!S66+Des!S66)
/
COUNTA(Jan!G66,Feb!G66,Mar!G66,Apr!G66,Mei!G66,Jun!G66,Jul!G66,Agu!G66,Sep!G66,Okt!G66,Nov!G66,Des!G66)*F66),0)</f>
        <v>0</v>
      </c>
      <c r="V66" s="1">
        <f t="shared" si="10"/>
        <v>0</v>
      </c>
      <c r="W66" s="1"/>
      <c r="X66" s="67">
        <f t="shared" si="11"/>
        <v>0</v>
      </c>
      <c r="Y66" s="37">
        <f t="shared" si="14"/>
        <v>0</v>
      </c>
      <c r="Z66" s="68">
        <f t="shared" si="12"/>
        <v>0</v>
      </c>
      <c r="AA66" s="36">
        <f>MIN(Z66,Referensi!$M$2)*$AA$5</f>
        <v>0</v>
      </c>
      <c r="AB66" s="36">
        <f>MIN(Referensi!$M$3,MAX(Z66-Referensi!$L$2,0))*$AB$5</f>
        <v>0</v>
      </c>
      <c r="AC66" s="36">
        <f>MIN(Referensi!$M$4,MAX(Z66-Referensi!$L$3,0))*$AC$5</f>
        <v>0</v>
      </c>
      <c r="AD66" s="36">
        <f>MIN(Referensi!$M$5,MAX(Z66-Referensi!$L$4,0))*$AD$5</f>
        <v>0</v>
      </c>
      <c r="AE66" s="36">
        <f>MIN(Referensi!$M$6,MAX(Z66-Referensi!$L$5,0))*$AE$5</f>
        <v>0</v>
      </c>
      <c r="AF66" s="68">
        <f>IF(Master!G66="",SUM(AA66:AE66)*120%,SUM(AA66:AE66))</f>
        <v>0</v>
      </c>
      <c r="AG66" s="68">
        <f>IF(F66&lt;&gt;"",AF66/F66*COUNTA(Jan!G66,Feb!G66,Mar!G66,Apr!G66,Mei!G66,Jun!G66,Jul!G66,Agu!G66,Sep!G66,Okt!G66,Nov!G66,Des!G66),0)</f>
        <v>0</v>
      </c>
      <c r="AH66" s="68">
        <f>IF(E66&lt;&gt;"",
IF(TEXT(E66,"mmm")=TEXT(DATE(PeriodeTahun,1,1),"mmm"),0, Jan!W66)+
IF(TEXT(E66,"mmm")=TEXT(DATE(PeriodeTahun,2,1),"mmm"),0, Feb!W66)+
IF(TEXT(E66,"mmm")=TEXT(DATE(PeriodeTahun,3,1),"mmm"),0, Mar!W66)+
IF(TEXT(E66,"mmm")=TEXT(DATE(PeriodeTahun,4,1),"mmm"),0, Apr!W66)+
IF(TEXT(E66,"mmm")=TEXT(DATE(PeriodeTahun,5,1),"mmm"),0, Mei!W66)+
IF(TEXT(E66,"mmm")=TEXT(DATE(PeriodeTahun,6,1),"mmm"),0, Jun!W66)+
IF(TEXT(E66,"mmm")=TEXT(DATE(PeriodeTahun,7,1),"mmm"),0, Jul!W66)+
IF(TEXT(E66,"mmm")=TEXT(DATE(PeriodeTahun,8,1),"mmm"),0, Agu!W66)+
IF(TEXT(E66,"mmm")=TEXT(DATE(PeriodeTahun,9,1),"mmm"),0, Sep!W66)+
IF(TEXT(E66,"mmm")=TEXT(DATE(PeriodeTahun,10,1),"mmm"),0, Okt!W66)+
IF(TEXT(E66,"mmm")=TEXT(DATE(PeriodeTahun,11,1),"mmm"),0, Nov!W66),
Jan!W66+Feb!W66+Mar!W66+Apr!W66+Mei!W66+Jun!W66+Jul!W66+Agu!W66+Sep!W66+Okt!W66+Nov!W66)</f>
        <v>0</v>
      </c>
      <c r="AI66" s="68"/>
      <c r="AJ66" s="68">
        <f t="shared" si="13"/>
        <v>0</v>
      </c>
    </row>
    <row r="67" spans="1:36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IF(Master!C67&lt;&gt;"",Master!C67,"")</f>
        <v/>
      </c>
      <c r="D67" s="80" t="str">
        <f>IF(Master!E67&lt;&gt;"",IF(YEAR(Master!E67)&lt;$B$2,DATE($B$2,1,1),Master!E67),"")</f>
        <v/>
      </c>
      <c r="E67" s="80" t="str">
        <f>IF(Master!F67&lt;&gt;"",Master!F67,"")</f>
        <v/>
      </c>
      <c r="F67" s="87" t="str">
        <f t="shared" si="8"/>
        <v/>
      </c>
      <c r="G67" s="71" t="str">
        <f>IF(Master!G67&lt;&gt;"",Master!G67,"")</f>
        <v/>
      </c>
      <c r="H67" s="67">
        <f>IFERROR(IF(E67&lt;&gt;"",Jan!G67+Feb!G67+Mar!G67+Apr!G67+Mei!G67+Jun!G67+Jul!G67+Agu!G67+Sep!G67+Okt!G67+Nov!G67+Des!G67,(Jan!G67+Feb!G67+Mar!G67+Apr!G67+Mei!G67+Jun!G67+Jul!G67+Agu!G67+Sep!G67+Okt!G67+Nov!G67+Des!G67)
/
COUNTA(Jan!G67,Feb!G67,Mar!G67,Apr!G67,Mei!G67,Jun!G67,Jul!G67,Agu!G67,Sep!G67,Okt!G67,Nov!G67,Des!G67)
*F67),0)</f>
        <v>0</v>
      </c>
      <c r="I67" s="1">
        <f>Jan!H67+Feb!H67+Mar!H67+Apr!H67+Mei!H67+Jun!H67+Jul!H67+Agu!H67+Sep!H67+Okt!H67+Nov!H67+Des!H67</f>
        <v>0</v>
      </c>
      <c r="J67" s="1">
        <f>Jan!I67+Feb!I67+Mar!I67+Apr!I67+Mei!I67+Jun!I67+Jul!I67+Agu!I67+Sep!I67+Okt!I67+Nov!I67+Des!I67</f>
        <v>0</v>
      </c>
      <c r="K67" s="1">
        <f>Jan!J67+Feb!J67+Mar!J67+Apr!J67+Mei!J67+Jun!J67+Jul!J67+Agu!J67+Sep!J67+Okt!J67+Nov!J67+Des!J67</f>
        <v>0</v>
      </c>
      <c r="L67" s="1">
        <f>Jan!K67+Feb!K67+Mar!K67+Apr!K67+Mei!K67+Jun!K67+Jul!K67+Agu!K67+Sep!K67+Okt!K67+Nov!K67+Des!K67</f>
        <v>0</v>
      </c>
      <c r="M67" s="67">
        <f>IFERROR(IF(E67&lt;&gt;"",Jan!L67+Feb!L67+Mar!L67+Apr!L67+Mei!L67+Jun!L67+Jul!L67+Agu!L67+Sep!L67+Okt!L67+Nov!L67+Des!L67,(Jan!L67+Feb!L67+Mar!L67+Apr!L67+Mei!L67+Jun!L67+Jul!L67+Agu!L67+Sep!L67+Okt!L67+Nov!L67+Des!L67)
/
COUNTA(Jan!G67,Feb!G67,Mar!G67,Apr!G67,Mei!G67,Jun!G67,Jul!G67,Agu!G67,Sep!G67,Okt!G67,Nov!G67,Des!G67)*F67),0)</f>
        <v>0</v>
      </c>
      <c r="N67" s="67">
        <f>IFERROR(IF(E67&lt;&gt;"",Jan!M67+Feb!M67+Mar!M67+Apr!M67+Mei!M67+Jun!M67+Jul!M67+Agu!M67+Sep!M67+Okt!M67+Nov!M67+Des!M67,(Jan!M67+Feb!M67+Mar!M67+Apr!M67+Mei!M67+Jun!M67+Jul!M67+Agu!M67+Sep!M67+Okt!M67+Nov!M67+Des!M67)
/
COUNTA(Jan!G67,Feb!G67,Mar!G67,Apr!G67,Mei!G67,Jun!G67,Jul!G67,Agu!G67,Sep!G67,Okt!G67,Nov!G67,Des!G67)*F67),0)</f>
        <v>0</v>
      </c>
      <c r="O67" s="67">
        <f>IFERROR(IF(E67&lt;&gt;"",Jan!N67+Feb!N67+Mar!N67+Apr!N67+Mei!N67+Jun!N67+Jul!N67+Agu!N67+Sep!N67+Okt!N67+Nov!N67+Des!N67,(Jan!N67+Feb!N67+Mar!N67+Apr!N67+Mei!N67+Jun!N67+Jul!N67+Agu!N67+Sep!N67+Okt!N67+Nov!N67+Des!N67)
/
COUNTA(Jan!G67,Feb!G67,Mar!G67,Apr!G67,Mei!G67,Jun!G67,Jul!G67,Agu!G67,Sep!G67,Okt!G67,Nov!G67,Des!G67)*F67),0)</f>
        <v>0</v>
      </c>
      <c r="P67" s="67">
        <f>IFERROR(IF(E67&lt;&gt;"",Jan!O67+Feb!O67+Mar!O67+Apr!O67+Mei!O67+Jun!O67+Jul!O67+Agu!O67+Sep!O67+Okt!O67+Nov!O67+Des!O67,(Jan!O67+Feb!O67+Mar!O67+Apr!O67+Mei!O67+Jun!O67+Jul!O67+Agu!O67+Sep!O67+Okt!O67+Nov!O67+Des!O67)
/
COUNTA(Jan!G67,Feb!G67,Mar!G67,Apr!G67,Mei!G67,Jun!G67,Jul!G67,Agu!G67,Sep!G67,Okt!G67,Nov!G67,Des!G67)*F67),0)</f>
        <v>0</v>
      </c>
      <c r="Q67" s="67">
        <f>IFERROR(IF(E67&lt;&gt;"",Jan!P67+Feb!P67+Mar!P67+Apr!P67+Mei!P67+Jun!P67+Jul!P67+Agu!P67+Sep!P67+Okt!P67+Nov!P67+Des!P67,(Jan!P67+Feb!P67+Mar!P67+Apr!P67+Mei!P67+Jun!P67+Jul!P67+Agu!P67+Sep!P67+Okt!P67+Nov!P67+Des!P67)
/
COUNTA(Jan!G67,Feb!G67,Mar!G67,Apr!G67,Mei!G67,Jun!G67,Jul!G67,Agu!G67,Sep!G67,Okt!G67,Nov!G67,Des!G67)*F67),0)</f>
        <v>0</v>
      </c>
      <c r="R67" s="1">
        <f t="shared" si="9"/>
        <v>0</v>
      </c>
      <c r="S67" s="67">
        <f t="shared" si="3"/>
        <v>0</v>
      </c>
      <c r="T67" s="67">
        <f>IFERROR(IF(E67&lt;&gt;"",Jan!R67+Feb!R67+Mar!R67+Apr!R67+Mei!R67+Jun!R67+Jul!R67+Agu!R67+Sep!R67+Okt!R67+Nov!R67+Des!R67,(Jan!R67+Feb!R67+Mar!R67+Apr!R67+Mei!R67+Jun!R67+Jul!R67+Agu!R67+Sep!R67+Okt!R67+Nov!R67+Des!R67)
/
COUNTA(Jan!G67,Feb!G67,Mar!G67,Apr!G67,Mei!G67,Jun!G67,Jul!G67,Agu!G67,Sep!G67,Okt!G67,Nov!G67,Des!G67)*F67),0)</f>
        <v>0</v>
      </c>
      <c r="U67" s="67">
        <f>IFERROR(IF(E67&lt;&gt;"",Jan!S67+Feb!S67+Mar!S67+Apr!S67+Mei!S67+Jun!S67+Jul!S67+Agu!S67+Sep!S67+Okt!S67+Nov!S67+Des!S67,(Jan!S67+Feb!S67+Mar!S67+Apr!S67+Mei!S67+Jun!S67+Jul!S67+Agu!S67+Sep!S67+Okt!S67+Nov!S67+Des!S67)
/
COUNTA(Jan!G67,Feb!G67,Mar!G67,Apr!G67,Mei!G67,Jun!G67,Jul!G67,Agu!G67,Sep!G67,Okt!G67,Nov!G67,Des!G67)*F67),0)</f>
        <v>0</v>
      </c>
      <c r="V67" s="1">
        <f t="shared" si="10"/>
        <v>0</v>
      </c>
      <c r="W67" s="1"/>
      <c r="X67" s="67">
        <f t="shared" si="11"/>
        <v>0</v>
      </c>
      <c r="Y67" s="37">
        <f t="shared" si="14"/>
        <v>0</v>
      </c>
      <c r="Z67" s="68">
        <f t="shared" si="12"/>
        <v>0</v>
      </c>
      <c r="AA67" s="36">
        <f>MIN(Z67,Referensi!$M$2)*$AA$5</f>
        <v>0</v>
      </c>
      <c r="AB67" s="36">
        <f>MIN(Referensi!$M$3,MAX(Z67-Referensi!$L$2,0))*$AB$5</f>
        <v>0</v>
      </c>
      <c r="AC67" s="36">
        <f>MIN(Referensi!$M$4,MAX(Z67-Referensi!$L$3,0))*$AC$5</f>
        <v>0</v>
      </c>
      <c r="AD67" s="36">
        <f>MIN(Referensi!$M$5,MAX(Z67-Referensi!$L$4,0))*$AD$5</f>
        <v>0</v>
      </c>
      <c r="AE67" s="36">
        <f>MIN(Referensi!$M$6,MAX(Z67-Referensi!$L$5,0))*$AE$5</f>
        <v>0</v>
      </c>
      <c r="AF67" s="68">
        <f>IF(Master!G67="",SUM(AA67:AE67)*120%,SUM(AA67:AE67))</f>
        <v>0</v>
      </c>
      <c r="AG67" s="68">
        <f>IF(F67&lt;&gt;"",AF67/F67*COUNTA(Jan!G67,Feb!G67,Mar!G67,Apr!G67,Mei!G67,Jun!G67,Jul!G67,Agu!G67,Sep!G67,Okt!G67,Nov!G67,Des!G67),0)</f>
        <v>0</v>
      </c>
      <c r="AH67" s="68">
        <f>IF(E67&lt;&gt;"",
IF(TEXT(E67,"mmm")=TEXT(DATE(PeriodeTahun,1,1),"mmm"),0, Jan!W67)+
IF(TEXT(E67,"mmm")=TEXT(DATE(PeriodeTahun,2,1),"mmm"),0, Feb!W67)+
IF(TEXT(E67,"mmm")=TEXT(DATE(PeriodeTahun,3,1),"mmm"),0, Mar!W67)+
IF(TEXT(E67,"mmm")=TEXT(DATE(PeriodeTahun,4,1),"mmm"),0, Apr!W67)+
IF(TEXT(E67,"mmm")=TEXT(DATE(PeriodeTahun,5,1),"mmm"),0, Mei!W67)+
IF(TEXT(E67,"mmm")=TEXT(DATE(PeriodeTahun,6,1),"mmm"),0, Jun!W67)+
IF(TEXT(E67,"mmm")=TEXT(DATE(PeriodeTahun,7,1),"mmm"),0, Jul!W67)+
IF(TEXT(E67,"mmm")=TEXT(DATE(PeriodeTahun,8,1),"mmm"),0, Agu!W67)+
IF(TEXT(E67,"mmm")=TEXT(DATE(PeriodeTahun,9,1),"mmm"),0, Sep!W67)+
IF(TEXT(E67,"mmm")=TEXT(DATE(PeriodeTahun,10,1),"mmm"),0, Okt!W67)+
IF(TEXT(E67,"mmm")=TEXT(DATE(PeriodeTahun,11,1),"mmm"),0, Nov!W67),
Jan!W67+Feb!W67+Mar!W67+Apr!W67+Mei!W67+Jun!W67+Jul!W67+Agu!W67+Sep!W67+Okt!W67+Nov!W67)</f>
        <v>0</v>
      </c>
      <c r="AI67" s="68"/>
      <c r="AJ67" s="68">
        <f t="shared" si="13"/>
        <v>0</v>
      </c>
    </row>
    <row r="68" spans="1:36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IF(Master!C68&lt;&gt;"",Master!C68,"")</f>
        <v/>
      </c>
      <c r="D68" s="80" t="str">
        <f>IF(Master!E68&lt;&gt;"",IF(YEAR(Master!E68)&lt;$B$2,DATE($B$2,1,1),Master!E68),"")</f>
        <v/>
      </c>
      <c r="E68" s="80" t="str">
        <f>IF(Master!F68&lt;&gt;"",Master!F68,"")</f>
        <v/>
      </c>
      <c r="F68" s="87" t="str">
        <f t="shared" si="8"/>
        <v/>
      </c>
      <c r="G68" s="71" t="str">
        <f>IF(Master!G68&lt;&gt;"",Master!G68,"")</f>
        <v/>
      </c>
      <c r="H68" s="67">
        <f>IFERROR(IF(E68&lt;&gt;"",Jan!G68+Feb!G68+Mar!G68+Apr!G68+Mei!G68+Jun!G68+Jul!G68+Agu!G68+Sep!G68+Okt!G68+Nov!G68+Des!G68,(Jan!G68+Feb!G68+Mar!G68+Apr!G68+Mei!G68+Jun!G68+Jul!G68+Agu!G68+Sep!G68+Okt!G68+Nov!G68+Des!G68)
/
COUNTA(Jan!G68,Feb!G68,Mar!G68,Apr!G68,Mei!G68,Jun!G68,Jul!G68,Agu!G68,Sep!G68,Okt!G68,Nov!G68,Des!G68)
*F68),0)</f>
        <v>0</v>
      </c>
      <c r="I68" s="1">
        <f>Jan!H68+Feb!H68+Mar!H68+Apr!H68+Mei!H68+Jun!H68+Jul!H68+Agu!H68+Sep!H68+Okt!H68+Nov!H68+Des!H68</f>
        <v>0</v>
      </c>
      <c r="J68" s="1">
        <f>Jan!I68+Feb!I68+Mar!I68+Apr!I68+Mei!I68+Jun!I68+Jul!I68+Agu!I68+Sep!I68+Okt!I68+Nov!I68+Des!I68</f>
        <v>0</v>
      </c>
      <c r="K68" s="1">
        <f>Jan!J68+Feb!J68+Mar!J68+Apr!J68+Mei!J68+Jun!J68+Jul!J68+Agu!J68+Sep!J68+Okt!J68+Nov!J68+Des!J68</f>
        <v>0</v>
      </c>
      <c r="L68" s="1">
        <f>Jan!K68+Feb!K68+Mar!K68+Apr!K68+Mei!K68+Jun!K68+Jul!K68+Agu!K68+Sep!K68+Okt!K68+Nov!K68+Des!K68</f>
        <v>0</v>
      </c>
      <c r="M68" s="67">
        <f>IFERROR(IF(E68&lt;&gt;"",Jan!L68+Feb!L68+Mar!L68+Apr!L68+Mei!L68+Jun!L68+Jul!L68+Agu!L68+Sep!L68+Okt!L68+Nov!L68+Des!L68,(Jan!L68+Feb!L68+Mar!L68+Apr!L68+Mei!L68+Jun!L68+Jul!L68+Agu!L68+Sep!L68+Okt!L68+Nov!L68+Des!L68)
/
COUNTA(Jan!G68,Feb!G68,Mar!G68,Apr!G68,Mei!G68,Jun!G68,Jul!G68,Agu!G68,Sep!G68,Okt!G68,Nov!G68,Des!G68)*F68),0)</f>
        <v>0</v>
      </c>
      <c r="N68" s="67">
        <f>IFERROR(IF(E68&lt;&gt;"",Jan!M68+Feb!M68+Mar!M68+Apr!M68+Mei!M68+Jun!M68+Jul!M68+Agu!M68+Sep!M68+Okt!M68+Nov!M68+Des!M68,(Jan!M68+Feb!M68+Mar!M68+Apr!M68+Mei!M68+Jun!M68+Jul!M68+Agu!M68+Sep!M68+Okt!M68+Nov!M68+Des!M68)
/
COUNTA(Jan!G68,Feb!G68,Mar!G68,Apr!G68,Mei!G68,Jun!G68,Jul!G68,Agu!G68,Sep!G68,Okt!G68,Nov!G68,Des!G68)*F68),0)</f>
        <v>0</v>
      </c>
      <c r="O68" s="67">
        <f>IFERROR(IF(E68&lt;&gt;"",Jan!N68+Feb!N68+Mar!N68+Apr!N68+Mei!N68+Jun!N68+Jul!N68+Agu!N68+Sep!N68+Okt!N68+Nov!N68+Des!N68,(Jan!N68+Feb!N68+Mar!N68+Apr!N68+Mei!N68+Jun!N68+Jul!N68+Agu!N68+Sep!N68+Okt!N68+Nov!N68+Des!N68)
/
COUNTA(Jan!G68,Feb!G68,Mar!G68,Apr!G68,Mei!G68,Jun!G68,Jul!G68,Agu!G68,Sep!G68,Okt!G68,Nov!G68,Des!G68)*F68),0)</f>
        <v>0</v>
      </c>
      <c r="P68" s="67">
        <f>IFERROR(IF(E68&lt;&gt;"",Jan!O68+Feb!O68+Mar!O68+Apr!O68+Mei!O68+Jun!O68+Jul!O68+Agu!O68+Sep!O68+Okt!O68+Nov!O68+Des!O68,(Jan!O68+Feb!O68+Mar!O68+Apr!O68+Mei!O68+Jun!O68+Jul!O68+Agu!O68+Sep!O68+Okt!O68+Nov!O68+Des!O68)
/
COUNTA(Jan!G68,Feb!G68,Mar!G68,Apr!G68,Mei!G68,Jun!G68,Jul!G68,Agu!G68,Sep!G68,Okt!G68,Nov!G68,Des!G68)*F68),0)</f>
        <v>0</v>
      </c>
      <c r="Q68" s="67">
        <f>IFERROR(IF(E68&lt;&gt;"",Jan!P68+Feb!P68+Mar!P68+Apr!P68+Mei!P68+Jun!P68+Jul!P68+Agu!P68+Sep!P68+Okt!P68+Nov!P68+Des!P68,(Jan!P68+Feb!P68+Mar!P68+Apr!P68+Mei!P68+Jun!P68+Jul!P68+Agu!P68+Sep!P68+Okt!P68+Nov!P68+Des!P68)
/
COUNTA(Jan!G68,Feb!G68,Mar!G68,Apr!G68,Mei!G68,Jun!G68,Jul!G68,Agu!G68,Sep!G68,Okt!G68,Nov!G68,Des!G68)*F68),0)</f>
        <v>0</v>
      </c>
      <c r="R68" s="1">
        <f t="shared" si="9"/>
        <v>0</v>
      </c>
      <c r="S68" s="67">
        <f t="shared" si="3"/>
        <v>0</v>
      </c>
      <c r="T68" s="67">
        <f>IFERROR(IF(E68&lt;&gt;"",Jan!R68+Feb!R68+Mar!R68+Apr!R68+Mei!R68+Jun!R68+Jul!R68+Agu!R68+Sep!R68+Okt!R68+Nov!R68+Des!R68,(Jan!R68+Feb!R68+Mar!R68+Apr!R68+Mei!R68+Jun!R68+Jul!R68+Agu!R68+Sep!R68+Okt!R68+Nov!R68+Des!R68)
/
COUNTA(Jan!G68,Feb!G68,Mar!G68,Apr!G68,Mei!G68,Jun!G68,Jul!G68,Agu!G68,Sep!G68,Okt!G68,Nov!G68,Des!G68)*F68),0)</f>
        <v>0</v>
      </c>
      <c r="U68" s="67">
        <f>IFERROR(IF(E68&lt;&gt;"",Jan!S68+Feb!S68+Mar!S68+Apr!S68+Mei!S68+Jun!S68+Jul!S68+Agu!S68+Sep!S68+Okt!S68+Nov!S68+Des!S68,(Jan!S68+Feb!S68+Mar!S68+Apr!S68+Mei!S68+Jun!S68+Jul!S68+Agu!S68+Sep!S68+Okt!S68+Nov!S68+Des!S68)
/
COUNTA(Jan!G68,Feb!G68,Mar!G68,Apr!G68,Mei!G68,Jun!G68,Jul!G68,Agu!G68,Sep!G68,Okt!G68,Nov!G68,Des!G68)*F68),0)</f>
        <v>0</v>
      </c>
      <c r="V68" s="1">
        <f t="shared" si="10"/>
        <v>0</v>
      </c>
      <c r="W68" s="1"/>
      <c r="X68" s="67">
        <f t="shared" si="11"/>
        <v>0</v>
      </c>
      <c r="Y68" s="37">
        <f t="shared" si="14"/>
        <v>0</v>
      </c>
      <c r="Z68" s="68">
        <f t="shared" si="12"/>
        <v>0</v>
      </c>
      <c r="AA68" s="36">
        <f>MIN(Z68,Referensi!$M$2)*$AA$5</f>
        <v>0</v>
      </c>
      <c r="AB68" s="36">
        <f>MIN(Referensi!$M$3,MAX(Z68-Referensi!$L$2,0))*$AB$5</f>
        <v>0</v>
      </c>
      <c r="AC68" s="36">
        <f>MIN(Referensi!$M$4,MAX(Z68-Referensi!$L$3,0))*$AC$5</f>
        <v>0</v>
      </c>
      <c r="AD68" s="36">
        <f>MIN(Referensi!$M$5,MAX(Z68-Referensi!$L$4,0))*$AD$5</f>
        <v>0</v>
      </c>
      <c r="AE68" s="36">
        <f>MIN(Referensi!$M$6,MAX(Z68-Referensi!$L$5,0))*$AE$5</f>
        <v>0</v>
      </c>
      <c r="AF68" s="68">
        <f>IF(Master!G68="",SUM(AA68:AE68)*120%,SUM(AA68:AE68))</f>
        <v>0</v>
      </c>
      <c r="AG68" s="68">
        <f>IF(F68&lt;&gt;"",AF68/F68*COUNTA(Jan!G68,Feb!G68,Mar!G68,Apr!G68,Mei!G68,Jun!G68,Jul!G68,Agu!G68,Sep!G68,Okt!G68,Nov!G68,Des!G68),0)</f>
        <v>0</v>
      </c>
      <c r="AH68" s="68">
        <f>IF(E68&lt;&gt;"",
IF(TEXT(E68,"mmm")=TEXT(DATE(PeriodeTahun,1,1),"mmm"),0, Jan!W68)+
IF(TEXT(E68,"mmm")=TEXT(DATE(PeriodeTahun,2,1),"mmm"),0, Feb!W68)+
IF(TEXT(E68,"mmm")=TEXT(DATE(PeriodeTahun,3,1),"mmm"),0, Mar!W68)+
IF(TEXT(E68,"mmm")=TEXT(DATE(PeriodeTahun,4,1),"mmm"),0, Apr!W68)+
IF(TEXT(E68,"mmm")=TEXT(DATE(PeriodeTahun,5,1),"mmm"),0, Mei!W68)+
IF(TEXT(E68,"mmm")=TEXT(DATE(PeriodeTahun,6,1),"mmm"),0, Jun!W68)+
IF(TEXT(E68,"mmm")=TEXT(DATE(PeriodeTahun,7,1),"mmm"),0, Jul!W68)+
IF(TEXT(E68,"mmm")=TEXT(DATE(PeriodeTahun,8,1),"mmm"),0, Agu!W68)+
IF(TEXT(E68,"mmm")=TEXT(DATE(PeriodeTahun,9,1),"mmm"),0, Sep!W68)+
IF(TEXT(E68,"mmm")=TEXT(DATE(PeriodeTahun,10,1),"mmm"),0, Okt!W68)+
IF(TEXT(E68,"mmm")=TEXT(DATE(PeriodeTahun,11,1),"mmm"),0, Nov!W68),
Jan!W68+Feb!W68+Mar!W68+Apr!W68+Mei!W68+Jun!W68+Jul!W68+Agu!W68+Sep!W68+Okt!W68+Nov!W68)</f>
        <v>0</v>
      </c>
      <c r="AI68" s="68"/>
      <c r="AJ68" s="68">
        <f t="shared" si="13"/>
        <v>0</v>
      </c>
    </row>
    <row r="69" spans="1:36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IF(Master!C69&lt;&gt;"",Master!C69,"")</f>
        <v/>
      </c>
      <c r="D69" s="80" t="str">
        <f>IF(Master!E69&lt;&gt;"",IF(YEAR(Master!E69)&lt;$B$2,DATE($B$2,1,1),Master!E69),"")</f>
        <v/>
      </c>
      <c r="E69" s="80" t="str">
        <f>IF(Master!F69&lt;&gt;"",Master!F69,"")</f>
        <v/>
      </c>
      <c r="F69" s="87" t="str">
        <f t="shared" si="8"/>
        <v/>
      </c>
      <c r="G69" s="71" t="str">
        <f>IF(Master!G69&lt;&gt;"",Master!G69,"")</f>
        <v/>
      </c>
      <c r="H69" s="67">
        <f>IFERROR(IF(E69&lt;&gt;"",Jan!G69+Feb!G69+Mar!G69+Apr!G69+Mei!G69+Jun!G69+Jul!G69+Agu!G69+Sep!G69+Okt!G69+Nov!G69+Des!G69,(Jan!G69+Feb!G69+Mar!G69+Apr!G69+Mei!G69+Jun!G69+Jul!G69+Agu!G69+Sep!G69+Okt!G69+Nov!G69+Des!G69)
/
COUNTA(Jan!G69,Feb!G69,Mar!G69,Apr!G69,Mei!G69,Jun!G69,Jul!G69,Agu!G69,Sep!G69,Okt!G69,Nov!G69,Des!G69)
*F69),0)</f>
        <v>0</v>
      </c>
      <c r="I69" s="1">
        <f>Jan!H69+Feb!H69+Mar!H69+Apr!H69+Mei!H69+Jun!H69+Jul!H69+Agu!H69+Sep!H69+Okt!H69+Nov!H69+Des!H69</f>
        <v>0</v>
      </c>
      <c r="J69" s="1">
        <f>Jan!I69+Feb!I69+Mar!I69+Apr!I69+Mei!I69+Jun!I69+Jul!I69+Agu!I69+Sep!I69+Okt!I69+Nov!I69+Des!I69</f>
        <v>0</v>
      </c>
      <c r="K69" s="1">
        <f>Jan!J69+Feb!J69+Mar!J69+Apr!J69+Mei!J69+Jun!J69+Jul!J69+Agu!J69+Sep!J69+Okt!J69+Nov!J69+Des!J69</f>
        <v>0</v>
      </c>
      <c r="L69" s="1">
        <f>Jan!K69+Feb!K69+Mar!K69+Apr!K69+Mei!K69+Jun!K69+Jul!K69+Agu!K69+Sep!K69+Okt!K69+Nov!K69+Des!K69</f>
        <v>0</v>
      </c>
      <c r="M69" s="67">
        <f>IFERROR(IF(E69&lt;&gt;"",Jan!L69+Feb!L69+Mar!L69+Apr!L69+Mei!L69+Jun!L69+Jul!L69+Agu!L69+Sep!L69+Okt!L69+Nov!L69+Des!L69,(Jan!L69+Feb!L69+Mar!L69+Apr!L69+Mei!L69+Jun!L69+Jul!L69+Agu!L69+Sep!L69+Okt!L69+Nov!L69+Des!L69)
/
COUNTA(Jan!G69,Feb!G69,Mar!G69,Apr!G69,Mei!G69,Jun!G69,Jul!G69,Agu!G69,Sep!G69,Okt!G69,Nov!G69,Des!G69)*F69),0)</f>
        <v>0</v>
      </c>
      <c r="N69" s="67">
        <f>IFERROR(IF(E69&lt;&gt;"",Jan!M69+Feb!M69+Mar!M69+Apr!M69+Mei!M69+Jun!M69+Jul!M69+Agu!M69+Sep!M69+Okt!M69+Nov!M69+Des!M69,(Jan!M69+Feb!M69+Mar!M69+Apr!M69+Mei!M69+Jun!M69+Jul!M69+Agu!M69+Sep!M69+Okt!M69+Nov!M69+Des!M69)
/
COUNTA(Jan!G69,Feb!G69,Mar!G69,Apr!G69,Mei!G69,Jun!G69,Jul!G69,Agu!G69,Sep!G69,Okt!G69,Nov!G69,Des!G69)*F69),0)</f>
        <v>0</v>
      </c>
      <c r="O69" s="67">
        <f>IFERROR(IF(E69&lt;&gt;"",Jan!N69+Feb!N69+Mar!N69+Apr!N69+Mei!N69+Jun!N69+Jul!N69+Agu!N69+Sep!N69+Okt!N69+Nov!N69+Des!N69,(Jan!N69+Feb!N69+Mar!N69+Apr!N69+Mei!N69+Jun!N69+Jul!N69+Agu!N69+Sep!N69+Okt!N69+Nov!N69+Des!N69)
/
COUNTA(Jan!G69,Feb!G69,Mar!G69,Apr!G69,Mei!G69,Jun!G69,Jul!G69,Agu!G69,Sep!G69,Okt!G69,Nov!G69,Des!G69)*F69),0)</f>
        <v>0</v>
      </c>
      <c r="P69" s="67">
        <f>IFERROR(IF(E69&lt;&gt;"",Jan!O69+Feb!O69+Mar!O69+Apr!O69+Mei!O69+Jun!O69+Jul!O69+Agu!O69+Sep!O69+Okt!O69+Nov!O69+Des!O69,(Jan!O69+Feb!O69+Mar!O69+Apr!O69+Mei!O69+Jun!O69+Jul!O69+Agu!O69+Sep!O69+Okt!O69+Nov!O69+Des!O69)
/
COUNTA(Jan!G69,Feb!G69,Mar!G69,Apr!G69,Mei!G69,Jun!G69,Jul!G69,Agu!G69,Sep!G69,Okt!G69,Nov!G69,Des!G69)*F69),0)</f>
        <v>0</v>
      </c>
      <c r="Q69" s="67">
        <f>IFERROR(IF(E69&lt;&gt;"",Jan!P69+Feb!P69+Mar!P69+Apr!P69+Mei!P69+Jun!P69+Jul!P69+Agu!P69+Sep!P69+Okt!P69+Nov!P69+Des!P69,(Jan!P69+Feb!P69+Mar!P69+Apr!P69+Mei!P69+Jun!P69+Jul!P69+Agu!P69+Sep!P69+Okt!P69+Nov!P69+Des!P69)
/
COUNTA(Jan!G69,Feb!G69,Mar!G69,Apr!G69,Mei!G69,Jun!G69,Jul!G69,Agu!G69,Sep!G69,Okt!G69,Nov!G69,Des!G69)*F69),0)</f>
        <v>0</v>
      </c>
      <c r="R69" s="1">
        <f t="shared" si="9"/>
        <v>0</v>
      </c>
      <c r="S69" s="67">
        <f t="shared" si="3"/>
        <v>0</v>
      </c>
      <c r="T69" s="67">
        <f>IFERROR(IF(E69&lt;&gt;"",Jan!R69+Feb!R69+Mar!R69+Apr!R69+Mei!R69+Jun!R69+Jul!R69+Agu!R69+Sep!R69+Okt!R69+Nov!R69+Des!R69,(Jan!R69+Feb!R69+Mar!R69+Apr!R69+Mei!R69+Jun!R69+Jul!R69+Agu!R69+Sep!R69+Okt!R69+Nov!R69+Des!R69)
/
COUNTA(Jan!G69,Feb!G69,Mar!G69,Apr!G69,Mei!G69,Jun!G69,Jul!G69,Agu!G69,Sep!G69,Okt!G69,Nov!G69,Des!G69)*F69),0)</f>
        <v>0</v>
      </c>
      <c r="U69" s="67">
        <f>IFERROR(IF(E69&lt;&gt;"",Jan!S69+Feb!S69+Mar!S69+Apr!S69+Mei!S69+Jun!S69+Jul!S69+Agu!S69+Sep!S69+Okt!S69+Nov!S69+Des!S69,(Jan!S69+Feb!S69+Mar!S69+Apr!S69+Mei!S69+Jun!S69+Jul!S69+Agu!S69+Sep!S69+Okt!S69+Nov!S69+Des!S69)
/
COUNTA(Jan!G69,Feb!G69,Mar!G69,Apr!G69,Mei!G69,Jun!G69,Jul!G69,Agu!G69,Sep!G69,Okt!G69,Nov!G69,Des!G69)*F69),0)</f>
        <v>0</v>
      </c>
      <c r="V69" s="1">
        <f t="shared" si="10"/>
        <v>0</v>
      </c>
      <c r="W69" s="1"/>
      <c r="X69" s="67">
        <f t="shared" si="11"/>
        <v>0</v>
      </c>
      <c r="Y69" s="37">
        <f t="shared" si="14"/>
        <v>0</v>
      </c>
      <c r="Z69" s="68">
        <f t="shared" si="12"/>
        <v>0</v>
      </c>
      <c r="AA69" s="36">
        <f>MIN(Z69,Referensi!$M$2)*$AA$5</f>
        <v>0</v>
      </c>
      <c r="AB69" s="36">
        <f>MIN(Referensi!$M$3,MAX(Z69-Referensi!$L$2,0))*$AB$5</f>
        <v>0</v>
      </c>
      <c r="AC69" s="36">
        <f>MIN(Referensi!$M$4,MAX(Z69-Referensi!$L$3,0))*$AC$5</f>
        <v>0</v>
      </c>
      <c r="AD69" s="36">
        <f>MIN(Referensi!$M$5,MAX(Z69-Referensi!$L$4,0))*$AD$5</f>
        <v>0</v>
      </c>
      <c r="AE69" s="36">
        <f>MIN(Referensi!$M$6,MAX(Z69-Referensi!$L$5,0))*$AE$5</f>
        <v>0</v>
      </c>
      <c r="AF69" s="68">
        <f>IF(Master!G69="",SUM(AA69:AE69)*120%,SUM(AA69:AE69))</f>
        <v>0</v>
      </c>
      <c r="AG69" s="68">
        <f>IF(F69&lt;&gt;"",AF69/F69*COUNTA(Jan!G69,Feb!G69,Mar!G69,Apr!G69,Mei!G69,Jun!G69,Jul!G69,Agu!G69,Sep!G69,Okt!G69,Nov!G69,Des!G69),0)</f>
        <v>0</v>
      </c>
      <c r="AH69" s="68">
        <f>IF(E69&lt;&gt;"",
IF(TEXT(E69,"mmm")=TEXT(DATE(PeriodeTahun,1,1),"mmm"),0, Jan!W69)+
IF(TEXT(E69,"mmm")=TEXT(DATE(PeriodeTahun,2,1),"mmm"),0, Feb!W69)+
IF(TEXT(E69,"mmm")=TEXT(DATE(PeriodeTahun,3,1),"mmm"),0, Mar!W69)+
IF(TEXT(E69,"mmm")=TEXT(DATE(PeriodeTahun,4,1),"mmm"),0, Apr!W69)+
IF(TEXT(E69,"mmm")=TEXT(DATE(PeriodeTahun,5,1),"mmm"),0, Mei!W69)+
IF(TEXT(E69,"mmm")=TEXT(DATE(PeriodeTahun,6,1),"mmm"),0, Jun!W69)+
IF(TEXT(E69,"mmm")=TEXT(DATE(PeriodeTahun,7,1),"mmm"),0, Jul!W69)+
IF(TEXT(E69,"mmm")=TEXT(DATE(PeriodeTahun,8,1),"mmm"),0, Agu!W69)+
IF(TEXT(E69,"mmm")=TEXT(DATE(PeriodeTahun,9,1),"mmm"),0, Sep!W69)+
IF(TEXT(E69,"mmm")=TEXT(DATE(PeriodeTahun,10,1),"mmm"),0, Okt!W69)+
IF(TEXT(E69,"mmm")=TEXT(DATE(PeriodeTahun,11,1),"mmm"),0, Nov!W69),
Jan!W69+Feb!W69+Mar!W69+Apr!W69+Mei!W69+Jun!W69+Jul!W69+Agu!W69+Sep!W69+Okt!W69+Nov!W69)</f>
        <v>0</v>
      </c>
      <c r="AI69" s="68"/>
      <c r="AJ69" s="68">
        <f t="shared" si="13"/>
        <v>0</v>
      </c>
    </row>
    <row r="70" spans="1:36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IF(Master!C70&lt;&gt;"",Master!C70,"")</f>
        <v/>
      </c>
      <c r="D70" s="80" t="str">
        <f>IF(Master!E70&lt;&gt;"",IF(YEAR(Master!E70)&lt;$B$2,DATE($B$2,1,1),Master!E70),"")</f>
        <v/>
      </c>
      <c r="E70" s="80" t="str">
        <f>IF(Master!F70&lt;&gt;"",Master!F70,"")</f>
        <v/>
      </c>
      <c r="F70" s="87" t="str">
        <f t="shared" si="8"/>
        <v/>
      </c>
      <c r="G70" s="71" t="str">
        <f>IF(Master!G70&lt;&gt;"",Master!G70,"")</f>
        <v/>
      </c>
      <c r="H70" s="67">
        <f>IFERROR(IF(E70&lt;&gt;"",Jan!G70+Feb!G70+Mar!G70+Apr!G70+Mei!G70+Jun!G70+Jul!G70+Agu!G70+Sep!G70+Okt!G70+Nov!G70+Des!G70,(Jan!G70+Feb!G70+Mar!G70+Apr!G70+Mei!G70+Jun!G70+Jul!G70+Agu!G70+Sep!G70+Okt!G70+Nov!G70+Des!G70)
/
COUNTA(Jan!G70,Feb!G70,Mar!G70,Apr!G70,Mei!G70,Jun!G70,Jul!G70,Agu!G70,Sep!G70,Okt!G70,Nov!G70,Des!G70)
*F70),0)</f>
        <v>0</v>
      </c>
      <c r="I70" s="1">
        <f>Jan!H70+Feb!H70+Mar!H70+Apr!H70+Mei!H70+Jun!H70+Jul!H70+Agu!H70+Sep!H70+Okt!H70+Nov!H70+Des!H70</f>
        <v>0</v>
      </c>
      <c r="J70" s="1">
        <f>Jan!I70+Feb!I70+Mar!I70+Apr!I70+Mei!I70+Jun!I70+Jul!I70+Agu!I70+Sep!I70+Okt!I70+Nov!I70+Des!I70</f>
        <v>0</v>
      </c>
      <c r="K70" s="1">
        <f>Jan!J70+Feb!J70+Mar!J70+Apr!J70+Mei!J70+Jun!J70+Jul!J70+Agu!J70+Sep!J70+Okt!J70+Nov!J70+Des!J70</f>
        <v>0</v>
      </c>
      <c r="L70" s="1">
        <f>Jan!K70+Feb!K70+Mar!K70+Apr!K70+Mei!K70+Jun!K70+Jul!K70+Agu!K70+Sep!K70+Okt!K70+Nov!K70+Des!K70</f>
        <v>0</v>
      </c>
      <c r="M70" s="67">
        <f>IFERROR(IF(E70&lt;&gt;"",Jan!L70+Feb!L70+Mar!L70+Apr!L70+Mei!L70+Jun!L70+Jul!L70+Agu!L70+Sep!L70+Okt!L70+Nov!L70+Des!L70,(Jan!L70+Feb!L70+Mar!L70+Apr!L70+Mei!L70+Jun!L70+Jul!L70+Agu!L70+Sep!L70+Okt!L70+Nov!L70+Des!L70)
/
COUNTA(Jan!G70,Feb!G70,Mar!G70,Apr!G70,Mei!G70,Jun!G70,Jul!G70,Agu!G70,Sep!G70,Okt!G70,Nov!G70,Des!G70)*F70),0)</f>
        <v>0</v>
      </c>
      <c r="N70" s="67">
        <f>IFERROR(IF(E70&lt;&gt;"",Jan!M70+Feb!M70+Mar!M70+Apr!M70+Mei!M70+Jun!M70+Jul!M70+Agu!M70+Sep!M70+Okt!M70+Nov!M70+Des!M70,(Jan!M70+Feb!M70+Mar!M70+Apr!M70+Mei!M70+Jun!M70+Jul!M70+Agu!M70+Sep!M70+Okt!M70+Nov!M70+Des!M70)
/
COUNTA(Jan!G70,Feb!G70,Mar!G70,Apr!G70,Mei!G70,Jun!G70,Jul!G70,Agu!G70,Sep!G70,Okt!G70,Nov!G70,Des!G70)*F70),0)</f>
        <v>0</v>
      </c>
      <c r="O70" s="67">
        <f>IFERROR(IF(E70&lt;&gt;"",Jan!N70+Feb!N70+Mar!N70+Apr!N70+Mei!N70+Jun!N70+Jul!N70+Agu!N70+Sep!N70+Okt!N70+Nov!N70+Des!N70,(Jan!N70+Feb!N70+Mar!N70+Apr!N70+Mei!N70+Jun!N70+Jul!N70+Agu!N70+Sep!N70+Okt!N70+Nov!N70+Des!N70)
/
COUNTA(Jan!G70,Feb!G70,Mar!G70,Apr!G70,Mei!G70,Jun!G70,Jul!G70,Agu!G70,Sep!G70,Okt!G70,Nov!G70,Des!G70)*F70),0)</f>
        <v>0</v>
      </c>
      <c r="P70" s="67">
        <f>IFERROR(IF(E70&lt;&gt;"",Jan!O70+Feb!O70+Mar!O70+Apr!O70+Mei!O70+Jun!O70+Jul!O70+Agu!O70+Sep!O70+Okt!O70+Nov!O70+Des!O70,(Jan!O70+Feb!O70+Mar!O70+Apr!O70+Mei!O70+Jun!O70+Jul!O70+Agu!O70+Sep!O70+Okt!O70+Nov!O70+Des!O70)
/
COUNTA(Jan!G70,Feb!G70,Mar!G70,Apr!G70,Mei!G70,Jun!G70,Jul!G70,Agu!G70,Sep!G70,Okt!G70,Nov!G70,Des!G70)*F70),0)</f>
        <v>0</v>
      </c>
      <c r="Q70" s="67">
        <f>IFERROR(IF(E70&lt;&gt;"",Jan!P70+Feb!P70+Mar!P70+Apr!P70+Mei!P70+Jun!P70+Jul!P70+Agu!P70+Sep!P70+Okt!P70+Nov!P70+Des!P70,(Jan!P70+Feb!P70+Mar!P70+Apr!P70+Mei!P70+Jun!P70+Jul!P70+Agu!P70+Sep!P70+Okt!P70+Nov!P70+Des!P70)
/
COUNTA(Jan!G70,Feb!G70,Mar!G70,Apr!G70,Mei!G70,Jun!G70,Jul!G70,Agu!G70,Sep!G70,Okt!G70,Nov!G70,Des!G70)*F70),0)</f>
        <v>0</v>
      </c>
      <c r="R70" s="1">
        <f t="shared" si="9"/>
        <v>0</v>
      </c>
      <c r="S70" s="67">
        <f t="shared" si="3"/>
        <v>0</v>
      </c>
      <c r="T70" s="67">
        <f>IFERROR(IF(E70&lt;&gt;"",Jan!R70+Feb!R70+Mar!R70+Apr!R70+Mei!R70+Jun!R70+Jul!R70+Agu!R70+Sep!R70+Okt!R70+Nov!R70+Des!R70,(Jan!R70+Feb!R70+Mar!R70+Apr!R70+Mei!R70+Jun!R70+Jul!R70+Agu!R70+Sep!R70+Okt!R70+Nov!R70+Des!R70)
/
COUNTA(Jan!G70,Feb!G70,Mar!G70,Apr!G70,Mei!G70,Jun!G70,Jul!G70,Agu!G70,Sep!G70,Okt!G70,Nov!G70,Des!G70)*F70),0)</f>
        <v>0</v>
      </c>
      <c r="U70" s="67">
        <f>IFERROR(IF(E70&lt;&gt;"",Jan!S70+Feb!S70+Mar!S70+Apr!S70+Mei!S70+Jun!S70+Jul!S70+Agu!S70+Sep!S70+Okt!S70+Nov!S70+Des!S70,(Jan!S70+Feb!S70+Mar!S70+Apr!S70+Mei!S70+Jun!S70+Jul!S70+Agu!S70+Sep!S70+Okt!S70+Nov!S70+Des!S70)
/
COUNTA(Jan!G70,Feb!G70,Mar!G70,Apr!G70,Mei!G70,Jun!G70,Jul!G70,Agu!G70,Sep!G70,Okt!G70,Nov!G70,Des!G70)*F70),0)</f>
        <v>0</v>
      </c>
      <c r="V70" s="1">
        <f t="shared" si="10"/>
        <v>0</v>
      </c>
      <c r="W70" s="1"/>
      <c r="X70" s="67">
        <f t="shared" si="11"/>
        <v>0</v>
      </c>
      <c r="Y70" s="37">
        <f t="shared" ref="Y70:Y101" si="15">IFERROR(VLOOKUP(C70,tabPTKP,2,FALSE),0)</f>
        <v>0</v>
      </c>
      <c r="Z70" s="68">
        <f t="shared" si="12"/>
        <v>0</v>
      </c>
      <c r="AA70" s="36">
        <f>MIN(Z70,Referensi!$M$2)*$AA$5</f>
        <v>0</v>
      </c>
      <c r="AB70" s="36">
        <f>MIN(Referensi!$M$3,MAX(Z70-Referensi!$L$2,0))*$AB$5</f>
        <v>0</v>
      </c>
      <c r="AC70" s="36">
        <f>MIN(Referensi!$M$4,MAX(Z70-Referensi!$L$3,0))*$AC$5</f>
        <v>0</v>
      </c>
      <c r="AD70" s="36">
        <f>MIN(Referensi!$M$5,MAX(Z70-Referensi!$L$4,0))*$AD$5</f>
        <v>0</v>
      </c>
      <c r="AE70" s="36">
        <f>MIN(Referensi!$M$6,MAX(Z70-Referensi!$L$5,0))*$AE$5</f>
        <v>0</v>
      </c>
      <c r="AF70" s="68">
        <f>IF(Master!G70="",SUM(AA70:AE70)*120%,SUM(AA70:AE70))</f>
        <v>0</v>
      </c>
      <c r="AG70" s="68">
        <f>IF(F70&lt;&gt;"",AF70/F70*COUNTA(Jan!G70,Feb!G70,Mar!G70,Apr!G70,Mei!G70,Jun!G70,Jul!G70,Agu!G70,Sep!G70,Okt!G70,Nov!G70,Des!G70),0)</f>
        <v>0</v>
      </c>
      <c r="AH70" s="68">
        <f>IF(E70&lt;&gt;"",
IF(TEXT(E70,"mmm")=TEXT(DATE(PeriodeTahun,1,1),"mmm"),0, Jan!W70)+
IF(TEXT(E70,"mmm")=TEXT(DATE(PeriodeTahun,2,1),"mmm"),0, Feb!W70)+
IF(TEXT(E70,"mmm")=TEXT(DATE(PeriodeTahun,3,1),"mmm"),0, Mar!W70)+
IF(TEXT(E70,"mmm")=TEXT(DATE(PeriodeTahun,4,1),"mmm"),0, Apr!W70)+
IF(TEXT(E70,"mmm")=TEXT(DATE(PeriodeTahun,5,1),"mmm"),0, Mei!W70)+
IF(TEXT(E70,"mmm")=TEXT(DATE(PeriodeTahun,6,1),"mmm"),0, Jun!W70)+
IF(TEXT(E70,"mmm")=TEXT(DATE(PeriodeTahun,7,1),"mmm"),0, Jul!W70)+
IF(TEXT(E70,"mmm")=TEXT(DATE(PeriodeTahun,8,1),"mmm"),0, Agu!W70)+
IF(TEXT(E70,"mmm")=TEXT(DATE(PeriodeTahun,9,1),"mmm"),0, Sep!W70)+
IF(TEXT(E70,"mmm")=TEXT(DATE(PeriodeTahun,10,1),"mmm"),0, Okt!W70)+
IF(TEXT(E70,"mmm")=TEXT(DATE(PeriodeTahun,11,1),"mmm"),0, Nov!W70),
Jan!W70+Feb!W70+Mar!W70+Apr!W70+Mei!W70+Jun!W70+Jul!W70+Agu!W70+Sep!W70+Okt!W70+Nov!W70)</f>
        <v>0</v>
      </c>
      <c r="AI70" s="68"/>
      <c r="AJ70" s="68">
        <f t="shared" si="13"/>
        <v>0</v>
      </c>
    </row>
    <row r="71" spans="1:36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IF(Master!C71&lt;&gt;"",Master!C71,"")</f>
        <v/>
      </c>
      <c r="D71" s="80" t="str">
        <f>IF(Master!E71&lt;&gt;"",IF(YEAR(Master!E71)&lt;$B$2,DATE($B$2,1,1),Master!E71),"")</f>
        <v/>
      </c>
      <c r="E71" s="80" t="str">
        <f>IF(Master!F71&lt;&gt;"",Master!F71,"")</f>
        <v/>
      </c>
      <c r="F71" s="87" t="str">
        <f t="shared" si="8"/>
        <v/>
      </c>
      <c r="G71" s="71" t="str">
        <f>IF(Master!G71&lt;&gt;"",Master!G71,"")</f>
        <v/>
      </c>
      <c r="H71" s="67">
        <f>IFERROR(IF(E71&lt;&gt;"",Jan!G71+Feb!G71+Mar!G71+Apr!G71+Mei!G71+Jun!G71+Jul!G71+Agu!G71+Sep!G71+Okt!G71+Nov!G71+Des!G71,(Jan!G71+Feb!G71+Mar!G71+Apr!G71+Mei!G71+Jun!G71+Jul!G71+Agu!G71+Sep!G71+Okt!G71+Nov!G71+Des!G71)
/
COUNTA(Jan!G71,Feb!G71,Mar!G71,Apr!G71,Mei!G71,Jun!G71,Jul!G71,Agu!G71,Sep!G71,Okt!G71,Nov!G71,Des!G71)
*F71),0)</f>
        <v>0</v>
      </c>
      <c r="I71" s="1">
        <f>Jan!H71+Feb!H71+Mar!H71+Apr!H71+Mei!H71+Jun!H71+Jul!H71+Agu!H71+Sep!H71+Okt!H71+Nov!H71+Des!H71</f>
        <v>0</v>
      </c>
      <c r="J71" s="1">
        <f>Jan!I71+Feb!I71+Mar!I71+Apr!I71+Mei!I71+Jun!I71+Jul!I71+Agu!I71+Sep!I71+Okt!I71+Nov!I71+Des!I71</f>
        <v>0</v>
      </c>
      <c r="K71" s="1">
        <f>Jan!J71+Feb!J71+Mar!J71+Apr!J71+Mei!J71+Jun!J71+Jul!J71+Agu!J71+Sep!J71+Okt!J71+Nov!J71+Des!J71</f>
        <v>0</v>
      </c>
      <c r="L71" s="1">
        <f>Jan!K71+Feb!K71+Mar!K71+Apr!K71+Mei!K71+Jun!K71+Jul!K71+Agu!K71+Sep!K71+Okt!K71+Nov!K71+Des!K71</f>
        <v>0</v>
      </c>
      <c r="M71" s="67">
        <f>IFERROR(IF(E71&lt;&gt;"",Jan!L71+Feb!L71+Mar!L71+Apr!L71+Mei!L71+Jun!L71+Jul!L71+Agu!L71+Sep!L71+Okt!L71+Nov!L71+Des!L71,(Jan!L71+Feb!L71+Mar!L71+Apr!L71+Mei!L71+Jun!L71+Jul!L71+Agu!L71+Sep!L71+Okt!L71+Nov!L71+Des!L71)
/
COUNTA(Jan!G71,Feb!G71,Mar!G71,Apr!G71,Mei!G71,Jun!G71,Jul!G71,Agu!G71,Sep!G71,Okt!G71,Nov!G71,Des!G71)*F71),0)</f>
        <v>0</v>
      </c>
      <c r="N71" s="67">
        <f>IFERROR(IF(E71&lt;&gt;"",Jan!M71+Feb!M71+Mar!M71+Apr!M71+Mei!M71+Jun!M71+Jul!M71+Agu!M71+Sep!M71+Okt!M71+Nov!M71+Des!M71,(Jan!M71+Feb!M71+Mar!M71+Apr!M71+Mei!M71+Jun!M71+Jul!M71+Agu!M71+Sep!M71+Okt!M71+Nov!M71+Des!M71)
/
COUNTA(Jan!G71,Feb!G71,Mar!G71,Apr!G71,Mei!G71,Jun!G71,Jul!G71,Agu!G71,Sep!G71,Okt!G71,Nov!G71,Des!G71)*F71),0)</f>
        <v>0</v>
      </c>
      <c r="O71" s="67">
        <f>IFERROR(IF(E71&lt;&gt;"",Jan!N71+Feb!N71+Mar!N71+Apr!N71+Mei!N71+Jun!N71+Jul!N71+Agu!N71+Sep!N71+Okt!N71+Nov!N71+Des!N71,(Jan!N71+Feb!N71+Mar!N71+Apr!N71+Mei!N71+Jun!N71+Jul!N71+Agu!N71+Sep!N71+Okt!N71+Nov!N71+Des!N71)
/
COUNTA(Jan!G71,Feb!G71,Mar!G71,Apr!G71,Mei!G71,Jun!G71,Jul!G71,Agu!G71,Sep!G71,Okt!G71,Nov!G71,Des!G71)*F71),0)</f>
        <v>0</v>
      </c>
      <c r="P71" s="67">
        <f>IFERROR(IF(E71&lt;&gt;"",Jan!O71+Feb!O71+Mar!O71+Apr!O71+Mei!O71+Jun!O71+Jul!O71+Agu!O71+Sep!O71+Okt!O71+Nov!O71+Des!O71,(Jan!O71+Feb!O71+Mar!O71+Apr!O71+Mei!O71+Jun!O71+Jul!O71+Agu!O71+Sep!O71+Okt!O71+Nov!O71+Des!O71)
/
COUNTA(Jan!G71,Feb!G71,Mar!G71,Apr!G71,Mei!G71,Jun!G71,Jul!G71,Agu!G71,Sep!G71,Okt!G71,Nov!G71,Des!G71)*F71),0)</f>
        <v>0</v>
      </c>
      <c r="Q71" s="67">
        <f>IFERROR(IF(E71&lt;&gt;"",Jan!P71+Feb!P71+Mar!P71+Apr!P71+Mei!P71+Jun!P71+Jul!P71+Agu!P71+Sep!P71+Okt!P71+Nov!P71+Des!P71,(Jan!P71+Feb!P71+Mar!P71+Apr!P71+Mei!P71+Jun!P71+Jul!P71+Agu!P71+Sep!P71+Okt!P71+Nov!P71+Des!P71)
/
COUNTA(Jan!G71,Feb!G71,Mar!G71,Apr!G71,Mei!G71,Jun!G71,Jul!G71,Agu!G71,Sep!G71,Okt!G71,Nov!G71,Des!G71)*F71),0)</f>
        <v>0</v>
      </c>
      <c r="R71" s="1">
        <f t="shared" si="9"/>
        <v>0</v>
      </c>
      <c r="S71" s="67">
        <f t="shared" ref="S71:S134" si="16">IF(R71&lt;&gt;0,MIN(6000000*F71/12,5%*R71),0)</f>
        <v>0</v>
      </c>
      <c r="T71" s="67">
        <f>IFERROR(IF(E71&lt;&gt;"",Jan!R71+Feb!R71+Mar!R71+Apr!R71+Mei!R71+Jun!R71+Jul!R71+Agu!R71+Sep!R71+Okt!R71+Nov!R71+Des!R71,(Jan!R71+Feb!R71+Mar!R71+Apr!R71+Mei!R71+Jun!R71+Jul!R71+Agu!R71+Sep!R71+Okt!R71+Nov!R71+Des!R71)
/
COUNTA(Jan!G71,Feb!G71,Mar!G71,Apr!G71,Mei!G71,Jun!G71,Jul!G71,Agu!G71,Sep!G71,Okt!G71,Nov!G71,Des!G71)*F71),0)</f>
        <v>0</v>
      </c>
      <c r="U71" s="67">
        <f>IFERROR(IF(E71&lt;&gt;"",Jan!S71+Feb!S71+Mar!S71+Apr!S71+Mei!S71+Jun!S71+Jul!S71+Agu!S71+Sep!S71+Okt!S71+Nov!S71+Des!S71,(Jan!S71+Feb!S71+Mar!S71+Apr!S71+Mei!S71+Jun!S71+Jul!S71+Agu!S71+Sep!S71+Okt!S71+Nov!S71+Des!S71)
/
COUNTA(Jan!G71,Feb!G71,Mar!G71,Apr!G71,Mei!G71,Jun!G71,Jul!G71,Agu!G71,Sep!G71,Okt!G71,Nov!G71,Des!G71)*F71),0)</f>
        <v>0</v>
      </c>
      <c r="V71" s="1">
        <f t="shared" si="10"/>
        <v>0</v>
      </c>
      <c r="W71" s="1"/>
      <c r="X71" s="67">
        <f t="shared" si="11"/>
        <v>0</v>
      </c>
      <c r="Y71" s="37">
        <f t="shared" si="15"/>
        <v>0</v>
      </c>
      <c r="Z71" s="68">
        <f t="shared" si="12"/>
        <v>0</v>
      </c>
      <c r="AA71" s="36">
        <f>MIN(Z71,Referensi!$M$2)*$AA$5</f>
        <v>0</v>
      </c>
      <c r="AB71" s="36">
        <f>MIN(Referensi!$M$3,MAX(Z71-Referensi!$L$2,0))*$AB$5</f>
        <v>0</v>
      </c>
      <c r="AC71" s="36">
        <f>MIN(Referensi!$M$4,MAX(Z71-Referensi!$L$3,0))*$AC$5</f>
        <v>0</v>
      </c>
      <c r="AD71" s="36">
        <f>MIN(Referensi!$M$5,MAX(Z71-Referensi!$L$4,0))*$AD$5</f>
        <v>0</v>
      </c>
      <c r="AE71" s="36">
        <f>MIN(Referensi!$M$6,MAX(Z71-Referensi!$L$5,0))*$AE$5</f>
        <v>0</v>
      </c>
      <c r="AF71" s="68">
        <f>IF(Master!G71="",SUM(AA71:AE71)*120%,SUM(AA71:AE71))</f>
        <v>0</v>
      </c>
      <c r="AG71" s="68">
        <f>IF(F71&lt;&gt;"",AF71/F71*COUNTA(Jan!G71,Feb!G71,Mar!G71,Apr!G71,Mei!G71,Jun!G71,Jul!G71,Agu!G71,Sep!G71,Okt!G71,Nov!G71,Des!G71),0)</f>
        <v>0</v>
      </c>
      <c r="AH71" s="68">
        <f>IF(E71&lt;&gt;"",
IF(TEXT(E71,"mmm")=TEXT(DATE(PeriodeTahun,1,1),"mmm"),0, Jan!W71)+
IF(TEXT(E71,"mmm")=TEXT(DATE(PeriodeTahun,2,1),"mmm"),0, Feb!W71)+
IF(TEXT(E71,"mmm")=TEXT(DATE(PeriodeTahun,3,1),"mmm"),0, Mar!W71)+
IF(TEXT(E71,"mmm")=TEXT(DATE(PeriodeTahun,4,1),"mmm"),0, Apr!W71)+
IF(TEXT(E71,"mmm")=TEXT(DATE(PeriodeTahun,5,1),"mmm"),0, Mei!W71)+
IF(TEXT(E71,"mmm")=TEXT(DATE(PeriodeTahun,6,1),"mmm"),0, Jun!W71)+
IF(TEXT(E71,"mmm")=TEXT(DATE(PeriodeTahun,7,1),"mmm"),0, Jul!W71)+
IF(TEXT(E71,"mmm")=TEXT(DATE(PeriodeTahun,8,1),"mmm"),0, Agu!W71)+
IF(TEXT(E71,"mmm")=TEXT(DATE(PeriodeTahun,9,1),"mmm"),0, Sep!W71)+
IF(TEXT(E71,"mmm")=TEXT(DATE(PeriodeTahun,10,1),"mmm"),0, Okt!W71)+
IF(TEXT(E71,"mmm")=TEXT(DATE(PeriodeTahun,11,1),"mmm"),0, Nov!W71),
Jan!W71+Feb!W71+Mar!W71+Apr!W71+Mei!W71+Jun!W71+Jul!W71+Agu!W71+Sep!W71+Okt!W71+Nov!W71)</f>
        <v>0</v>
      </c>
      <c r="AI71" s="68"/>
      <c r="AJ71" s="68">
        <f t="shared" si="13"/>
        <v>0</v>
      </c>
    </row>
    <row r="72" spans="1:36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IF(Master!C72&lt;&gt;"",Master!C72,"")</f>
        <v/>
      </c>
      <c r="D72" s="80" t="str">
        <f>IF(Master!E72&lt;&gt;"",IF(YEAR(Master!E72)&lt;$B$2,DATE($B$2,1,1),Master!E72),"")</f>
        <v/>
      </c>
      <c r="E72" s="80" t="str">
        <f>IF(Master!F72&lt;&gt;"",Master!F72,"")</f>
        <v/>
      </c>
      <c r="F72" s="87" t="str">
        <f t="shared" si="8"/>
        <v/>
      </c>
      <c r="G72" s="71" t="str">
        <f>IF(Master!G72&lt;&gt;"",Master!G72,"")</f>
        <v/>
      </c>
      <c r="H72" s="67">
        <f>IFERROR(IF(E72&lt;&gt;"",Jan!G72+Feb!G72+Mar!G72+Apr!G72+Mei!G72+Jun!G72+Jul!G72+Agu!G72+Sep!G72+Okt!G72+Nov!G72+Des!G72,(Jan!G72+Feb!G72+Mar!G72+Apr!G72+Mei!G72+Jun!G72+Jul!G72+Agu!G72+Sep!G72+Okt!G72+Nov!G72+Des!G72)
/
COUNTA(Jan!G72,Feb!G72,Mar!G72,Apr!G72,Mei!G72,Jun!G72,Jul!G72,Agu!G72,Sep!G72,Okt!G72,Nov!G72,Des!G72)
*F72),0)</f>
        <v>0</v>
      </c>
      <c r="I72" s="1">
        <f>Jan!H72+Feb!H72+Mar!H72+Apr!H72+Mei!H72+Jun!H72+Jul!H72+Agu!H72+Sep!H72+Okt!H72+Nov!H72+Des!H72</f>
        <v>0</v>
      </c>
      <c r="J72" s="1">
        <f>Jan!I72+Feb!I72+Mar!I72+Apr!I72+Mei!I72+Jun!I72+Jul!I72+Agu!I72+Sep!I72+Okt!I72+Nov!I72+Des!I72</f>
        <v>0</v>
      </c>
      <c r="K72" s="1">
        <f>Jan!J72+Feb!J72+Mar!J72+Apr!J72+Mei!J72+Jun!J72+Jul!J72+Agu!J72+Sep!J72+Okt!J72+Nov!J72+Des!J72</f>
        <v>0</v>
      </c>
      <c r="L72" s="1">
        <f>Jan!K72+Feb!K72+Mar!K72+Apr!K72+Mei!K72+Jun!K72+Jul!K72+Agu!K72+Sep!K72+Okt!K72+Nov!K72+Des!K72</f>
        <v>0</v>
      </c>
      <c r="M72" s="67">
        <f>IFERROR(IF(E72&lt;&gt;"",Jan!L72+Feb!L72+Mar!L72+Apr!L72+Mei!L72+Jun!L72+Jul!L72+Agu!L72+Sep!L72+Okt!L72+Nov!L72+Des!L72,(Jan!L72+Feb!L72+Mar!L72+Apr!L72+Mei!L72+Jun!L72+Jul!L72+Agu!L72+Sep!L72+Okt!L72+Nov!L72+Des!L72)
/
COUNTA(Jan!G72,Feb!G72,Mar!G72,Apr!G72,Mei!G72,Jun!G72,Jul!G72,Agu!G72,Sep!G72,Okt!G72,Nov!G72,Des!G72)*F72),0)</f>
        <v>0</v>
      </c>
      <c r="N72" s="67">
        <f>IFERROR(IF(E72&lt;&gt;"",Jan!M72+Feb!M72+Mar!M72+Apr!M72+Mei!M72+Jun!M72+Jul!M72+Agu!M72+Sep!M72+Okt!M72+Nov!M72+Des!M72,(Jan!M72+Feb!M72+Mar!M72+Apr!M72+Mei!M72+Jun!M72+Jul!M72+Agu!M72+Sep!M72+Okt!M72+Nov!M72+Des!M72)
/
COUNTA(Jan!G72,Feb!G72,Mar!G72,Apr!G72,Mei!G72,Jun!G72,Jul!G72,Agu!G72,Sep!G72,Okt!G72,Nov!G72,Des!G72)*F72),0)</f>
        <v>0</v>
      </c>
      <c r="O72" s="67">
        <f>IFERROR(IF(E72&lt;&gt;"",Jan!N72+Feb!N72+Mar!N72+Apr!N72+Mei!N72+Jun!N72+Jul!N72+Agu!N72+Sep!N72+Okt!N72+Nov!N72+Des!N72,(Jan!N72+Feb!N72+Mar!N72+Apr!N72+Mei!N72+Jun!N72+Jul!N72+Agu!N72+Sep!N72+Okt!N72+Nov!N72+Des!N72)
/
COUNTA(Jan!G72,Feb!G72,Mar!G72,Apr!G72,Mei!G72,Jun!G72,Jul!G72,Agu!G72,Sep!G72,Okt!G72,Nov!G72,Des!G72)*F72),0)</f>
        <v>0</v>
      </c>
      <c r="P72" s="67">
        <f>IFERROR(IF(E72&lt;&gt;"",Jan!O72+Feb!O72+Mar!O72+Apr!O72+Mei!O72+Jun!O72+Jul!O72+Agu!O72+Sep!O72+Okt!O72+Nov!O72+Des!O72,(Jan!O72+Feb!O72+Mar!O72+Apr!O72+Mei!O72+Jun!O72+Jul!O72+Agu!O72+Sep!O72+Okt!O72+Nov!O72+Des!O72)
/
COUNTA(Jan!G72,Feb!G72,Mar!G72,Apr!G72,Mei!G72,Jun!G72,Jul!G72,Agu!G72,Sep!G72,Okt!G72,Nov!G72,Des!G72)*F72),0)</f>
        <v>0</v>
      </c>
      <c r="Q72" s="67">
        <f>IFERROR(IF(E72&lt;&gt;"",Jan!P72+Feb!P72+Mar!P72+Apr!P72+Mei!P72+Jun!P72+Jul!P72+Agu!P72+Sep!P72+Okt!P72+Nov!P72+Des!P72,(Jan!P72+Feb!P72+Mar!P72+Apr!P72+Mei!P72+Jun!P72+Jul!P72+Agu!P72+Sep!P72+Okt!P72+Nov!P72+Des!P72)
/
COUNTA(Jan!G72,Feb!G72,Mar!G72,Apr!G72,Mei!G72,Jun!G72,Jul!G72,Agu!G72,Sep!G72,Okt!G72,Nov!G72,Des!G72)*F72),0)</f>
        <v>0</v>
      </c>
      <c r="R72" s="1">
        <f t="shared" si="9"/>
        <v>0</v>
      </c>
      <c r="S72" s="67">
        <f t="shared" si="16"/>
        <v>0</v>
      </c>
      <c r="T72" s="67">
        <f>IFERROR(IF(E72&lt;&gt;"",Jan!R72+Feb!R72+Mar!R72+Apr!R72+Mei!R72+Jun!R72+Jul!R72+Agu!R72+Sep!R72+Okt!R72+Nov!R72+Des!R72,(Jan!R72+Feb!R72+Mar!R72+Apr!R72+Mei!R72+Jun!R72+Jul!R72+Agu!R72+Sep!R72+Okt!R72+Nov!R72+Des!R72)
/
COUNTA(Jan!G72,Feb!G72,Mar!G72,Apr!G72,Mei!G72,Jun!G72,Jul!G72,Agu!G72,Sep!G72,Okt!G72,Nov!G72,Des!G72)*F72),0)</f>
        <v>0</v>
      </c>
      <c r="U72" s="67">
        <f>IFERROR(IF(E72&lt;&gt;"",Jan!S72+Feb!S72+Mar!S72+Apr!S72+Mei!S72+Jun!S72+Jul!S72+Agu!S72+Sep!S72+Okt!S72+Nov!S72+Des!S72,(Jan!S72+Feb!S72+Mar!S72+Apr!S72+Mei!S72+Jun!S72+Jul!S72+Agu!S72+Sep!S72+Okt!S72+Nov!S72+Des!S72)
/
COUNTA(Jan!G72,Feb!G72,Mar!G72,Apr!G72,Mei!G72,Jun!G72,Jul!G72,Agu!G72,Sep!G72,Okt!G72,Nov!G72,Des!G72)*F72),0)</f>
        <v>0</v>
      </c>
      <c r="V72" s="1">
        <f t="shared" si="10"/>
        <v>0</v>
      </c>
      <c r="W72" s="1"/>
      <c r="X72" s="67">
        <f t="shared" si="11"/>
        <v>0</v>
      </c>
      <c r="Y72" s="37">
        <f t="shared" si="15"/>
        <v>0</v>
      </c>
      <c r="Z72" s="68">
        <f t="shared" si="12"/>
        <v>0</v>
      </c>
      <c r="AA72" s="36">
        <f>MIN(Z72,Referensi!$M$2)*$AA$5</f>
        <v>0</v>
      </c>
      <c r="AB72" s="36">
        <f>MIN(Referensi!$M$3,MAX(Z72-Referensi!$L$2,0))*$AB$5</f>
        <v>0</v>
      </c>
      <c r="AC72" s="36">
        <f>MIN(Referensi!$M$4,MAX(Z72-Referensi!$L$3,0))*$AC$5</f>
        <v>0</v>
      </c>
      <c r="AD72" s="36">
        <f>MIN(Referensi!$M$5,MAX(Z72-Referensi!$L$4,0))*$AD$5</f>
        <v>0</v>
      </c>
      <c r="AE72" s="36">
        <f>MIN(Referensi!$M$6,MAX(Z72-Referensi!$L$5,0))*$AE$5</f>
        <v>0</v>
      </c>
      <c r="AF72" s="68">
        <f>IF(Master!G72="",SUM(AA72:AE72)*120%,SUM(AA72:AE72))</f>
        <v>0</v>
      </c>
      <c r="AG72" s="68">
        <f>IF(F72&lt;&gt;"",AF72/F72*COUNTA(Jan!G72,Feb!G72,Mar!G72,Apr!G72,Mei!G72,Jun!G72,Jul!G72,Agu!G72,Sep!G72,Okt!G72,Nov!G72,Des!G72),0)</f>
        <v>0</v>
      </c>
      <c r="AH72" s="68">
        <f>IF(E72&lt;&gt;"",
IF(TEXT(E72,"mmm")=TEXT(DATE(PeriodeTahun,1,1),"mmm"),0, Jan!W72)+
IF(TEXT(E72,"mmm")=TEXT(DATE(PeriodeTahun,2,1),"mmm"),0, Feb!W72)+
IF(TEXT(E72,"mmm")=TEXT(DATE(PeriodeTahun,3,1),"mmm"),0, Mar!W72)+
IF(TEXT(E72,"mmm")=TEXT(DATE(PeriodeTahun,4,1),"mmm"),0, Apr!W72)+
IF(TEXT(E72,"mmm")=TEXT(DATE(PeriodeTahun,5,1),"mmm"),0, Mei!W72)+
IF(TEXT(E72,"mmm")=TEXT(DATE(PeriodeTahun,6,1),"mmm"),0, Jun!W72)+
IF(TEXT(E72,"mmm")=TEXT(DATE(PeriodeTahun,7,1),"mmm"),0, Jul!W72)+
IF(TEXT(E72,"mmm")=TEXT(DATE(PeriodeTahun,8,1),"mmm"),0, Agu!W72)+
IF(TEXT(E72,"mmm")=TEXT(DATE(PeriodeTahun,9,1),"mmm"),0, Sep!W72)+
IF(TEXT(E72,"mmm")=TEXT(DATE(PeriodeTahun,10,1),"mmm"),0, Okt!W72)+
IF(TEXT(E72,"mmm")=TEXT(DATE(PeriodeTahun,11,1),"mmm"),0, Nov!W72),
Jan!W72+Feb!W72+Mar!W72+Apr!W72+Mei!W72+Jun!W72+Jul!W72+Agu!W72+Sep!W72+Okt!W72+Nov!W72)</f>
        <v>0</v>
      </c>
      <c r="AI72" s="68"/>
      <c r="AJ72" s="68">
        <f t="shared" si="13"/>
        <v>0</v>
      </c>
    </row>
    <row r="73" spans="1:36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IF(Master!C73&lt;&gt;"",Master!C73,"")</f>
        <v/>
      </c>
      <c r="D73" s="80" t="str">
        <f>IF(Master!E73&lt;&gt;"",IF(YEAR(Master!E73)&lt;$B$2,DATE($B$2,1,1),Master!E73),"")</f>
        <v/>
      </c>
      <c r="E73" s="80" t="str">
        <f>IF(Master!F73&lt;&gt;"",Master!F73,"")</f>
        <v/>
      </c>
      <c r="F73" s="87" t="str">
        <f t="shared" si="8"/>
        <v/>
      </c>
      <c r="G73" s="71" t="str">
        <f>IF(Master!G73&lt;&gt;"",Master!G73,"")</f>
        <v/>
      </c>
      <c r="H73" s="67">
        <f>IFERROR(IF(E73&lt;&gt;"",Jan!G73+Feb!G73+Mar!G73+Apr!G73+Mei!G73+Jun!G73+Jul!G73+Agu!G73+Sep!G73+Okt!G73+Nov!G73+Des!G73,(Jan!G73+Feb!G73+Mar!G73+Apr!G73+Mei!G73+Jun!G73+Jul!G73+Agu!G73+Sep!G73+Okt!G73+Nov!G73+Des!G73)
/
COUNTA(Jan!G73,Feb!G73,Mar!G73,Apr!G73,Mei!G73,Jun!G73,Jul!G73,Agu!G73,Sep!G73,Okt!G73,Nov!G73,Des!G73)
*F73),0)</f>
        <v>0</v>
      </c>
      <c r="I73" s="1">
        <f>Jan!H73+Feb!H73+Mar!H73+Apr!H73+Mei!H73+Jun!H73+Jul!H73+Agu!H73+Sep!H73+Okt!H73+Nov!H73+Des!H73</f>
        <v>0</v>
      </c>
      <c r="J73" s="1">
        <f>Jan!I73+Feb!I73+Mar!I73+Apr!I73+Mei!I73+Jun!I73+Jul!I73+Agu!I73+Sep!I73+Okt!I73+Nov!I73+Des!I73</f>
        <v>0</v>
      </c>
      <c r="K73" s="1">
        <f>Jan!J73+Feb!J73+Mar!J73+Apr!J73+Mei!J73+Jun!J73+Jul!J73+Agu!J73+Sep!J73+Okt!J73+Nov!J73+Des!J73</f>
        <v>0</v>
      </c>
      <c r="L73" s="1">
        <f>Jan!K73+Feb!K73+Mar!K73+Apr!K73+Mei!K73+Jun!K73+Jul!K73+Agu!K73+Sep!K73+Okt!K73+Nov!K73+Des!K73</f>
        <v>0</v>
      </c>
      <c r="M73" s="67">
        <f>IFERROR(IF(E73&lt;&gt;"",Jan!L73+Feb!L73+Mar!L73+Apr!L73+Mei!L73+Jun!L73+Jul!L73+Agu!L73+Sep!L73+Okt!L73+Nov!L73+Des!L73,(Jan!L73+Feb!L73+Mar!L73+Apr!L73+Mei!L73+Jun!L73+Jul!L73+Agu!L73+Sep!L73+Okt!L73+Nov!L73+Des!L73)
/
COUNTA(Jan!G73,Feb!G73,Mar!G73,Apr!G73,Mei!G73,Jun!G73,Jul!G73,Agu!G73,Sep!G73,Okt!G73,Nov!G73,Des!G73)*F73),0)</f>
        <v>0</v>
      </c>
      <c r="N73" s="67">
        <f>IFERROR(IF(E73&lt;&gt;"",Jan!M73+Feb!M73+Mar!M73+Apr!M73+Mei!M73+Jun!M73+Jul!M73+Agu!M73+Sep!M73+Okt!M73+Nov!M73+Des!M73,(Jan!M73+Feb!M73+Mar!M73+Apr!M73+Mei!M73+Jun!M73+Jul!M73+Agu!M73+Sep!M73+Okt!M73+Nov!M73+Des!M73)
/
COUNTA(Jan!G73,Feb!G73,Mar!G73,Apr!G73,Mei!G73,Jun!G73,Jul!G73,Agu!G73,Sep!G73,Okt!G73,Nov!G73,Des!G73)*F73),0)</f>
        <v>0</v>
      </c>
      <c r="O73" s="67">
        <f>IFERROR(IF(E73&lt;&gt;"",Jan!N73+Feb!N73+Mar!N73+Apr!N73+Mei!N73+Jun!N73+Jul!N73+Agu!N73+Sep!N73+Okt!N73+Nov!N73+Des!N73,(Jan!N73+Feb!N73+Mar!N73+Apr!N73+Mei!N73+Jun!N73+Jul!N73+Agu!N73+Sep!N73+Okt!N73+Nov!N73+Des!N73)
/
COUNTA(Jan!G73,Feb!G73,Mar!G73,Apr!G73,Mei!G73,Jun!G73,Jul!G73,Agu!G73,Sep!G73,Okt!G73,Nov!G73,Des!G73)*F73),0)</f>
        <v>0</v>
      </c>
      <c r="P73" s="67">
        <f>IFERROR(IF(E73&lt;&gt;"",Jan!O73+Feb!O73+Mar!O73+Apr!O73+Mei!O73+Jun!O73+Jul!O73+Agu!O73+Sep!O73+Okt!O73+Nov!O73+Des!O73,(Jan!O73+Feb!O73+Mar!O73+Apr!O73+Mei!O73+Jun!O73+Jul!O73+Agu!O73+Sep!O73+Okt!O73+Nov!O73+Des!O73)
/
COUNTA(Jan!G73,Feb!G73,Mar!G73,Apr!G73,Mei!G73,Jun!G73,Jul!G73,Agu!G73,Sep!G73,Okt!G73,Nov!G73,Des!G73)*F73),0)</f>
        <v>0</v>
      </c>
      <c r="Q73" s="67">
        <f>IFERROR(IF(E73&lt;&gt;"",Jan!P73+Feb!P73+Mar!P73+Apr!P73+Mei!P73+Jun!P73+Jul!P73+Agu!P73+Sep!P73+Okt!P73+Nov!P73+Des!P73,(Jan!P73+Feb!P73+Mar!P73+Apr!P73+Mei!P73+Jun!P73+Jul!P73+Agu!P73+Sep!P73+Okt!P73+Nov!P73+Des!P73)
/
COUNTA(Jan!G73,Feb!G73,Mar!G73,Apr!G73,Mei!G73,Jun!G73,Jul!G73,Agu!G73,Sep!G73,Okt!G73,Nov!G73,Des!G73)*F73),0)</f>
        <v>0</v>
      </c>
      <c r="R73" s="1">
        <f t="shared" si="9"/>
        <v>0</v>
      </c>
      <c r="S73" s="67">
        <f t="shared" si="16"/>
        <v>0</v>
      </c>
      <c r="T73" s="67">
        <f>IFERROR(IF(E73&lt;&gt;"",Jan!R73+Feb!R73+Mar!R73+Apr!R73+Mei!R73+Jun!R73+Jul!R73+Agu!R73+Sep!R73+Okt!R73+Nov!R73+Des!R73,(Jan!R73+Feb!R73+Mar!R73+Apr!R73+Mei!R73+Jun!R73+Jul!R73+Agu!R73+Sep!R73+Okt!R73+Nov!R73+Des!R73)
/
COUNTA(Jan!G73,Feb!G73,Mar!G73,Apr!G73,Mei!G73,Jun!G73,Jul!G73,Agu!G73,Sep!G73,Okt!G73,Nov!G73,Des!G73)*F73),0)</f>
        <v>0</v>
      </c>
      <c r="U73" s="67">
        <f>IFERROR(IF(E73&lt;&gt;"",Jan!S73+Feb!S73+Mar!S73+Apr!S73+Mei!S73+Jun!S73+Jul!S73+Agu!S73+Sep!S73+Okt!S73+Nov!S73+Des!S73,(Jan!S73+Feb!S73+Mar!S73+Apr!S73+Mei!S73+Jun!S73+Jul!S73+Agu!S73+Sep!S73+Okt!S73+Nov!S73+Des!S73)
/
COUNTA(Jan!G73,Feb!G73,Mar!G73,Apr!G73,Mei!G73,Jun!G73,Jul!G73,Agu!G73,Sep!G73,Okt!G73,Nov!G73,Des!G73)*F73),0)</f>
        <v>0</v>
      </c>
      <c r="V73" s="1">
        <f t="shared" si="10"/>
        <v>0</v>
      </c>
      <c r="W73" s="1"/>
      <c r="X73" s="67">
        <f t="shared" si="11"/>
        <v>0</v>
      </c>
      <c r="Y73" s="37">
        <f t="shared" si="15"/>
        <v>0</v>
      </c>
      <c r="Z73" s="68">
        <f t="shared" si="12"/>
        <v>0</v>
      </c>
      <c r="AA73" s="36">
        <f>MIN(Z73,Referensi!$M$2)*$AA$5</f>
        <v>0</v>
      </c>
      <c r="AB73" s="36">
        <f>MIN(Referensi!$M$3,MAX(Z73-Referensi!$L$2,0))*$AB$5</f>
        <v>0</v>
      </c>
      <c r="AC73" s="36">
        <f>MIN(Referensi!$M$4,MAX(Z73-Referensi!$L$3,0))*$AC$5</f>
        <v>0</v>
      </c>
      <c r="AD73" s="36">
        <f>MIN(Referensi!$M$5,MAX(Z73-Referensi!$L$4,0))*$AD$5</f>
        <v>0</v>
      </c>
      <c r="AE73" s="36">
        <f>MIN(Referensi!$M$6,MAX(Z73-Referensi!$L$5,0))*$AE$5</f>
        <v>0</v>
      </c>
      <c r="AF73" s="68">
        <f>IF(Master!G73="",SUM(AA73:AE73)*120%,SUM(AA73:AE73))</f>
        <v>0</v>
      </c>
      <c r="AG73" s="68">
        <f>IF(F73&lt;&gt;"",AF73/F73*COUNTA(Jan!G73,Feb!G73,Mar!G73,Apr!G73,Mei!G73,Jun!G73,Jul!G73,Agu!G73,Sep!G73,Okt!G73,Nov!G73,Des!G73),0)</f>
        <v>0</v>
      </c>
      <c r="AH73" s="68">
        <f>IF(E73&lt;&gt;"",
IF(TEXT(E73,"mmm")=TEXT(DATE(PeriodeTahun,1,1),"mmm"),0, Jan!W73)+
IF(TEXT(E73,"mmm")=TEXT(DATE(PeriodeTahun,2,1),"mmm"),0, Feb!W73)+
IF(TEXT(E73,"mmm")=TEXT(DATE(PeriodeTahun,3,1),"mmm"),0, Mar!W73)+
IF(TEXT(E73,"mmm")=TEXT(DATE(PeriodeTahun,4,1),"mmm"),0, Apr!W73)+
IF(TEXT(E73,"mmm")=TEXT(DATE(PeriodeTahun,5,1),"mmm"),0, Mei!W73)+
IF(TEXT(E73,"mmm")=TEXT(DATE(PeriodeTahun,6,1),"mmm"),0, Jun!W73)+
IF(TEXT(E73,"mmm")=TEXT(DATE(PeriodeTahun,7,1),"mmm"),0, Jul!W73)+
IF(TEXT(E73,"mmm")=TEXT(DATE(PeriodeTahun,8,1),"mmm"),0, Agu!W73)+
IF(TEXT(E73,"mmm")=TEXT(DATE(PeriodeTahun,9,1),"mmm"),0, Sep!W73)+
IF(TEXT(E73,"mmm")=TEXT(DATE(PeriodeTahun,10,1),"mmm"),0, Okt!W73)+
IF(TEXT(E73,"mmm")=TEXT(DATE(PeriodeTahun,11,1),"mmm"),0, Nov!W73),
Jan!W73+Feb!W73+Mar!W73+Apr!W73+Mei!W73+Jun!W73+Jul!W73+Agu!W73+Sep!W73+Okt!W73+Nov!W73)</f>
        <v>0</v>
      </c>
      <c r="AI73" s="68"/>
      <c r="AJ73" s="68">
        <f t="shared" si="13"/>
        <v>0</v>
      </c>
    </row>
    <row r="74" spans="1:36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IF(Master!C74&lt;&gt;"",Master!C74,"")</f>
        <v/>
      </c>
      <c r="D74" s="80" t="str">
        <f>IF(Master!E74&lt;&gt;"",IF(YEAR(Master!E74)&lt;$B$2,DATE($B$2,1,1),Master!E74),"")</f>
        <v/>
      </c>
      <c r="E74" s="80" t="str">
        <f>IF(Master!F74&lt;&gt;"",Master!F74,"")</f>
        <v/>
      </c>
      <c r="F74" s="87" t="str">
        <f t="shared" si="8"/>
        <v/>
      </c>
      <c r="G74" s="71" t="str">
        <f>IF(Master!G74&lt;&gt;"",Master!G74,"")</f>
        <v/>
      </c>
      <c r="H74" s="67">
        <f>IFERROR(IF(E74&lt;&gt;"",Jan!G74+Feb!G74+Mar!G74+Apr!G74+Mei!G74+Jun!G74+Jul!G74+Agu!G74+Sep!G74+Okt!G74+Nov!G74+Des!G74,(Jan!G74+Feb!G74+Mar!G74+Apr!G74+Mei!G74+Jun!G74+Jul!G74+Agu!G74+Sep!G74+Okt!G74+Nov!G74+Des!G74)
/
COUNTA(Jan!G74,Feb!G74,Mar!G74,Apr!G74,Mei!G74,Jun!G74,Jul!G74,Agu!G74,Sep!G74,Okt!G74,Nov!G74,Des!G74)
*F74),0)</f>
        <v>0</v>
      </c>
      <c r="I74" s="1">
        <f>Jan!H74+Feb!H74+Mar!H74+Apr!H74+Mei!H74+Jun!H74+Jul!H74+Agu!H74+Sep!H74+Okt!H74+Nov!H74+Des!H74</f>
        <v>0</v>
      </c>
      <c r="J74" s="1">
        <f>Jan!I74+Feb!I74+Mar!I74+Apr!I74+Mei!I74+Jun!I74+Jul!I74+Agu!I74+Sep!I74+Okt!I74+Nov!I74+Des!I74</f>
        <v>0</v>
      </c>
      <c r="K74" s="1">
        <f>Jan!J74+Feb!J74+Mar!J74+Apr!J74+Mei!J74+Jun!J74+Jul!J74+Agu!J74+Sep!J74+Okt!J74+Nov!J74+Des!J74</f>
        <v>0</v>
      </c>
      <c r="L74" s="1">
        <f>Jan!K74+Feb!K74+Mar!K74+Apr!K74+Mei!K74+Jun!K74+Jul!K74+Agu!K74+Sep!K74+Okt!K74+Nov!K74+Des!K74</f>
        <v>0</v>
      </c>
      <c r="M74" s="67">
        <f>IFERROR(IF(E74&lt;&gt;"",Jan!L74+Feb!L74+Mar!L74+Apr!L74+Mei!L74+Jun!L74+Jul!L74+Agu!L74+Sep!L74+Okt!L74+Nov!L74+Des!L74,(Jan!L74+Feb!L74+Mar!L74+Apr!L74+Mei!L74+Jun!L74+Jul!L74+Agu!L74+Sep!L74+Okt!L74+Nov!L74+Des!L74)
/
COUNTA(Jan!G74,Feb!G74,Mar!G74,Apr!G74,Mei!G74,Jun!G74,Jul!G74,Agu!G74,Sep!G74,Okt!G74,Nov!G74,Des!G74)*F74),0)</f>
        <v>0</v>
      </c>
      <c r="N74" s="67">
        <f>IFERROR(IF(E74&lt;&gt;"",Jan!M74+Feb!M74+Mar!M74+Apr!M74+Mei!M74+Jun!M74+Jul!M74+Agu!M74+Sep!M74+Okt!M74+Nov!M74+Des!M74,(Jan!M74+Feb!M74+Mar!M74+Apr!M74+Mei!M74+Jun!M74+Jul!M74+Agu!M74+Sep!M74+Okt!M74+Nov!M74+Des!M74)
/
COUNTA(Jan!G74,Feb!G74,Mar!G74,Apr!G74,Mei!G74,Jun!G74,Jul!G74,Agu!G74,Sep!G74,Okt!G74,Nov!G74,Des!G74)*F74),0)</f>
        <v>0</v>
      </c>
      <c r="O74" s="67">
        <f>IFERROR(IF(E74&lt;&gt;"",Jan!N74+Feb!N74+Mar!N74+Apr!N74+Mei!N74+Jun!N74+Jul!N74+Agu!N74+Sep!N74+Okt!N74+Nov!N74+Des!N74,(Jan!N74+Feb!N74+Mar!N74+Apr!N74+Mei!N74+Jun!N74+Jul!N74+Agu!N74+Sep!N74+Okt!N74+Nov!N74+Des!N74)
/
COUNTA(Jan!G74,Feb!G74,Mar!G74,Apr!G74,Mei!G74,Jun!G74,Jul!G74,Agu!G74,Sep!G74,Okt!G74,Nov!G74,Des!G74)*F74),0)</f>
        <v>0</v>
      </c>
      <c r="P74" s="67">
        <f>IFERROR(IF(E74&lt;&gt;"",Jan!O74+Feb!O74+Mar!O74+Apr!O74+Mei!O74+Jun!O74+Jul!O74+Agu!O74+Sep!O74+Okt!O74+Nov!O74+Des!O74,(Jan!O74+Feb!O74+Mar!O74+Apr!O74+Mei!O74+Jun!O74+Jul!O74+Agu!O74+Sep!O74+Okt!O74+Nov!O74+Des!O74)
/
COUNTA(Jan!G74,Feb!G74,Mar!G74,Apr!G74,Mei!G74,Jun!G74,Jul!G74,Agu!G74,Sep!G74,Okt!G74,Nov!G74,Des!G74)*F74),0)</f>
        <v>0</v>
      </c>
      <c r="Q74" s="67">
        <f>IFERROR(IF(E74&lt;&gt;"",Jan!P74+Feb!P74+Mar!P74+Apr!P74+Mei!P74+Jun!P74+Jul!P74+Agu!P74+Sep!P74+Okt!P74+Nov!P74+Des!P74,(Jan!P74+Feb!P74+Mar!P74+Apr!P74+Mei!P74+Jun!P74+Jul!P74+Agu!P74+Sep!P74+Okt!P74+Nov!P74+Des!P74)
/
COUNTA(Jan!G74,Feb!G74,Mar!G74,Apr!G74,Mei!G74,Jun!G74,Jul!G74,Agu!G74,Sep!G74,Okt!G74,Nov!G74,Des!G74)*F74),0)</f>
        <v>0</v>
      </c>
      <c r="R74" s="1">
        <f t="shared" si="9"/>
        <v>0</v>
      </c>
      <c r="S74" s="67">
        <f t="shared" si="16"/>
        <v>0</v>
      </c>
      <c r="T74" s="67">
        <f>IFERROR(IF(E74&lt;&gt;"",Jan!R74+Feb!R74+Mar!R74+Apr!R74+Mei!R74+Jun!R74+Jul!R74+Agu!R74+Sep!R74+Okt!R74+Nov!R74+Des!R74,(Jan!R74+Feb!R74+Mar!R74+Apr!R74+Mei!R74+Jun!R74+Jul!R74+Agu!R74+Sep!R74+Okt!R74+Nov!R74+Des!R74)
/
COUNTA(Jan!G74,Feb!G74,Mar!G74,Apr!G74,Mei!G74,Jun!G74,Jul!G74,Agu!G74,Sep!G74,Okt!G74,Nov!G74,Des!G74)*F74),0)</f>
        <v>0</v>
      </c>
      <c r="U74" s="67">
        <f>IFERROR(IF(E74&lt;&gt;"",Jan!S74+Feb!S74+Mar!S74+Apr!S74+Mei!S74+Jun!S74+Jul!S74+Agu!S74+Sep!S74+Okt!S74+Nov!S74+Des!S74,(Jan!S74+Feb!S74+Mar!S74+Apr!S74+Mei!S74+Jun!S74+Jul!S74+Agu!S74+Sep!S74+Okt!S74+Nov!S74+Des!S74)
/
COUNTA(Jan!G74,Feb!G74,Mar!G74,Apr!G74,Mei!G74,Jun!G74,Jul!G74,Agu!G74,Sep!G74,Okt!G74,Nov!G74,Des!G74)*F74),0)</f>
        <v>0</v>
      </c>
      <c r="V74" s="1">
        <f t="shared" si="10"/>
        <v>0</v>
      </c>
      <c r="W74" s="1"/>
      <c r="X74" s="67">
        <f t="shared" si="11"/>
        <v>0</v>
      </c>
      <c r="Y74" s="37">
        <f t="shared" si="15"/>
        <v>0</v>
      </c>
      <c r="Z74" s="68">
        <f t="shared" si="12"/>
        <v>0</v>
      </c>
      <c r="AA74" s="36">
        <f>MIN(Z74,Referensi!$M$2)*$AA$5</f>
        <v>0</v>
      </c>
      <c r="AB74" s="36">
        <f>MIN(Referensi!$M$3,MAX(Z74-Referensi!$L$2,0))*$AB$5</f>
        <v>0</v>
      </c>
      <c r="AC74" s="36">
        <f>MIN(Referensi!$M$4,MAX(Z74-Referensi!$L$3,0))*$AC$5</f>
        <v>0</v>
      </c>
      <c r="AD74" s="36">
        <f>MIN(Referensi!$M$5,MAX(Z74-Referensi!$L$4,0))*$AD$5</f>
        <v>0</v>
      </c>
      <c r="AE74" s="36">
        <f>MIN(Referensi!$M$6,MAX(Z74-Referensi!$L$5,0))*$AE$5</f>
        <v>0</v>
      </c>
      <c r="AF74" s="68">
        <f>IF(Master!G74="",SUM(AA74:AE74)*120%,SUM(AA74:AE74))</f>
        <v>0</v>
      </c>
      <c r="AG74" s="68">
        <f>IF(F74&lt;&gt;"",AF74/F74*COUNTA(Jan!G74,Feb!G74,Mar!G74,Apr!G74,Mei!G74,Jun!G74,Jul!G74,Agu!G74,Sep!G74,Okt!G74,Nov!G74,Des!G74),0)</f>
        <v>0</v>
      </c>
      <c r="AH74" s="68">
        <f>IF(E74&lt;&gt;"",
IF(TEXT(E74,"mmm")=TEXT(DATE(PeriodeTahun,1,1),"mmm"),0, Jan!W74)+
IF(TEXT(E74,"mmm")=TEXT(DATE(PeriodeTahun,2,1),"mmm"),0, Feb!W74)+
IF(TEXT(E74,"mmm")=TEXT(DATE(PeriodeTahun,3,1),"mmm"),0, Mar!W74)+
IF(TEXT(E74,"mmm")=TEXT(DATE(PeriodeTahun,4,1),"mmm"),0, Apr!W74)+
IF(TEXT(E74,"mmm")=TEXT(DATE(PeriodeTahun,5,1),"mmm"),0, Mei!W74)+
IF(TEXT(E74,"mmm")=TEXT(DATE(PeriodeTahun,6,1),"mmm"),0, Jun!W74)+
IF(TEXT(E74,"mmm")=TEXT(DATE(PeriodeTahun,7,1),"mmm"),0, Jul!W74)+
IF(TEXT(E74,"mmm")=TEXT(DATE(PeriodeTahun,8,1),"mmm"),0, Agu!W74)+
IF(TEXT(E74,"mmm")=TEXT(DATE(PeriodeTahun,9,1),"mmm"),0, Sep!W74)+
IF(TEXT(E74,"mmm")=TEXT(DATE(PeriodeTahun,10,1),"mmm"),0, Okt!W74)+
IF(TEXT(E74,"mmm")=TEXT(DATE(PeriodeTahun,11,1),"mmm"),0, Nov!W74),
Jan!W74+Feb!W74+Mar!W74+Apr!W74+Mei!W74+Jun!W74+Jul!W74+Agu!W74+Sep!W74+Okt!W74+Nov!W74)</f>
        <v>0</v>
      </c>
      <c r="AI74" s="68"/>
      <c r="AJ74" s="68">
        <f t="shared" si="13"/>
        <v>0</v>
      </c>
    </row>
    <row r="75" spans="1:36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IF(Master!C75&lt;&gt;"",Master!C75,"")</f>
        <v/>
      </c>
      <c r="D75" s="80" t="str">
        <f>IF(Master!E75&lt;&gt;"",IF(YEAR(Master!E75)&lt;$B$2,DATE($B$2,1,1),Master!E75),"")</f>
        <v/>
      </c>
      <c r="E75" s="80" t="str">
        <f>IF(Master!F75&lt;&gt;"",Master!F75,"")</f>
        <v/>
      </c>
      <c r="F75" s="87" t="str">
        <f t="shared" si="8"/>
        <v/>
      </c>
      <c r="G75" s="71" t="str">
        <f>IF(Master!G75&lt;&gt;"",Master!G75,"")</f>
        <v/>
      </c>
      <c r="H75" s="67">
        <f>IFERROR(IF(E75&lt;&gt;"",Jan!G75+Feb!G75+Mar!G75+Apr!G75+Mei!G75+Jun!G75+Jul!G75+Agu!G75+Sep!G75+Okt!G75+Nov!G75+Des!G75,(Jan!G75+Feb!G75+Mar!G75+Apr!G75+Mei!G75+Jun!G75+Jul!G75+Agu!G75+Sep!G75+Okt!G75+Nov!G75+Des!G75)
/
COUNTA(Jan!G75,Feb!G75,Mar!G75,Apr!G75,Mei!G75,Jun!G75,Jul!G75,Agu!G75,Sep!G75,Okt!G75,Nov!G75,Des!G75)
*F75),0)</f>
        <v>0</v>
      </c>
      <c r="I75" s="1">
        <f>Jan!H75+Feb!H75+Mar!H75+Apr!H75+Mei!H75+Jun!H75+Jul!H75+Agu!H75+Sep!H75+Okt!H75+Nov!H75+Des!H75</f>
        <v>0</v>
      </c>
      <c r="J75" s="1">
        <f>Jan!I75+Feb!I75+Mar!I75+Apr!I75+Mei!I75+Jun!I75+Jul!I75+Agu!I75+Sep!I75+Okt!I75+Nov!I75+Des!I75</f>
        <v>0</v>
      </c>
      <c r="K75" s="1">
        <f>Jan!J75+Feb!J75+Mar!J75+Apr!J75+Mei!J75+Jun!J75+Jul!J75+Agu!J75+Sep!J75+Okt!J75+Nov!J75+Des!J75</f>
        <v>0</v>
      </c>
      <c r="L75" s="1">
        <f>Jan!K75+Feb!K75+Mar!K75+Apr!K75+Mei!K75+Jun!K75+Jul!K75+Agu!K75+Sep!K75+Okt!K75+Nov!K75+Des!K75</f>
        <v>0</v>
      </c>
      <c r="M75" s="67">
        <f>IFERROR(IF(E75&lt;&gt;"",Jan!L75+Feb!L75+Mar!L75+Apr!L75+Mei!L75+Jun!L75+Jul!L75+Agu!L75+Sep!L75+Okt!L75+Nov!L75+Des!L75,(Jan!L75+Feb!L75+Mar!L75+Apr!L75+Mei!L75+Jun!L75+Jul!L75+Agu!L75+Sep!L75+Okt!L75+Nov!L75+Des!L75)
/
COUNTA(Jan!G75,Feb!G75,Mar!G75,Apr!G75,Mei!G75,Jun!G75,Jul!G75,Agu!G75,Sep!G75,Okt!G75,Nov!G75,Des!G75)*F75),0)</f>
        <v>0</v>
      </c>
      <c r="N75" s="67">
        <f>IFERROR(IF(E75&lt;&gt;"",Jan!M75+Feb!M75+Mar!M75+Apr!M75+Mei!M75+Jun!M75+Jul!M75+Agu!M75+Sep!M75+Okt!M75+Nov!M75+Des!M75,(Jan!M75+Feb!M75+Mar!M75+Apr!M75+Mei!M75+Jun!M75+Jul!M75+Agu!M75+Sep!M75+Okt!M75+Nov!M75+Des!M75)
/
COUNTA(Jan!G75,Feb!G75,Mar!G75,Apr!G75,Mei!G75,Jun!G75,Jul!G75,Agu!G75,Sep!G75,Okt!G75,Nov!G75,Des!G75)*F75),0)</f>
        <v>0</v>
      </c>
      <c r="O75" s="67">
        <f>IFERROR(IF(E75&lt;&gt;"",Jan!N75+Feb!N75+Mar!N75+Apr!N75+Mei!N75+Jun!N75+Jul!N75+Agu!N75+Sep!N75+Okt!N75+Nov!N75+Des!N75,(Jan!N75+Feb!N75+Mar!N75+Apr!N75+Mei!N75+Jun!N75+Jul!N75+Agu!N75+Sep!N75+Okt!N75+Nov!N75+Des!N75)
/
COUNTA(Jan!G75,Feb!G75,Mar!G75,Apr!G75,Mei!G75,Jun!G75,Jul!G75,Agu!G75,Sep!G75,Okt!G75,Nov!G75,Des!G75)*F75),0)</f>
        <v>0</v>
      </c>
      <c r="P75" s="67">
        <f>IFERROR(IF(E75&lt;&gt;"",Jan!O75+Feb!O75+Mar!O75+Apr!O75+Mei!O75+Jun!O75+Jul!O75+Agu!O75+Sep!O75+Okt!O75+Nov!O75+Des!O75,(Jan!O75+Feb!O75+Mar!O75+Apr!O75+Mei!O75+Jun!O75+Jul!O75+Agu!O75+Sep!O75+Okt!O75+Nov!O75+Des!O75)
/
COUNTA(Jan!G75,Feb!G75,Mar!G75,Apr!G75,Mei!G75,Jun!G75,Jul!G75,Agu!G75,Sep!G75,Okt!G75,Nov!G75,Des!G75)*F75),0)</f>
        <v>0</v>
      </c>
      <c r="Q75" s="67">
        <f>IFERROR(IF(E75&lt;&gt;"",Jan!P75+Feb!P75+Mar!P75+Apr!P75+Mei!P75+Jun!P75+Jul!P75+Agu!P75+Sep!P75+Okt!P75+Nov!P75+Des!P75,(Jan!P75+Feb!P75+Mar!P75+Apr!P75+Mei!P75+Jun!P75+Jul!P75+Agu!P75+Sep!P75+Okt!P75+Nov!P75+Des!P75)
/
COUNTA(Jan!G75,Feb!G75,Mar!G75,Apr!G75,Mei!G75,Jun!G75,Jul!G75,Agu!G75,Sep!G75,Okt!G75,Nov!G75,Des!G75)*F75),0)</f>
        <v>0</v>
      </c>
      <c r="R75" s="1">
        <f t="shared" si="9"/>
        <v>0</v>
      </c>
      <c r="S75" s="67">
        <f t="shared" si="16"/>
        <v>0</v>
      </c>
      <c r="T75" s="67">
        <f>IFERROR(IF(E75&lt;&gt;"",Jan!R75+Feb!R75+Mar!R75+Apr!R75+Mei!R75+Jun!R75+Jul!R75+Agu!R75+Sep!R75+Okt!R75+Nov!R75+Des!R75,(Jan!R75+Feb!R75+Mar!R75+Apr!R75+Mei!R75+Jun!R75+Jul!R75+Agu!R75+Sep!R75+Okt!R75+Nov!R75+Des!R75)
/
COUNTA(Jan!G75,Feb!G75,Mar!G75,Apr!G75,Mei!G75,Jun!G75,Jul!G75,Agu!G75,Sep!G75,Okt!G75,Nov!G75,Des!G75)*F75),0)</f>
        <v>0</v>
      </c>
      <c r="U75" s="67">
        <f>IFERROR(IF(E75&lt;&gt;"",Jan!S75+Feb!S75+Mar!S75+Apr!S75+Mei!S75+Jun!S75+Jul!S75+Agu!S75+Sep!S75+Okt!S75+Nov!S75+Des!S75,(Jan!S75+Feb!S75+Mar!S75+Apr!S75+Mei!S75+Jun!S75+Jul!S75+Agu!S75+Sep!S75+Okt!S75+Nov!S75+Des!S75)
/
COUNTA(Jan!G75,Feb!G75,Mar!G75,Apr!G75,Mei!G75,Jun!G75,Jul!G75,Agu!G75,Sep!G75,Okt!G75,Nov!G75,Des!G75)*F75),0)</f>
        <v>0</v>
      </c>
      <c r="V75" s="1">
        <f t="shared" si="10"/>
        <v>0</v>
      </c>
      <c r="W75" s="1"/>
      <c r="X75" s="67">
        <f t="shared" si="11"/>
        <v>0</v>
      </c>
      <c r="Y75" s="37">
        <f t="shared" si="15"/>
        <v>0</v>
      </c>
      <c r="Z75" s="68">
        <f t="shared" si="12"/>
        <v>0</v>
      </c>
      <c r="AA75" s="36">
        <f>MIN(Z75,Referensi!$M$2)*$AA$5</f>
        <v>0</v>
      </c>
      <c r="AB75" s="36">
        <f>MIN(Referensi!$M$3,MAX(Z75-Referensi!$L$2,0))*$AB$5</f>
        <v>0</v>
      </c>
      <c r="AC75" s="36">
        <f>MIN(Referensi!$M$4,MAX(Z75-Referensi!$L$3,0))*$AC$5</f>
        <v>0</v>
      </c>
      <c r="AD75" s="36">
        <f>MIN(Referensi!$M$5,MAX(Z75-Referensi!$L$4,0))*$AD$5</f>
        <v>0</v>
      </c>
      <c r="AE75" s="36">
        <f>MIN(Referensi!$M$6,MAX(Z75-Referensi!$L$5,0))*$AE$5</f>
        <v>0</v>
      </c>
      <c r="AF75" s="68">
        <f>IF(Master!G75="",SUM(AA75:AE75)*120%,SUM(AA75:AE75))</f>
        <v>0</v>
      </c>
      <c r="AG75" s="68">
        <f>IF(F75&lt;&gt;"",AF75/F75*COUNTA(Jan!G75,Feb!G75,Mar!G75,Apr!G75,Mei!G75,Jun!G75,Jul!G75,Agu!G75,Sep!G75,Okt!G75,Nov!G75,Des!G75),0)</f>
        <v>0</v>
      </c>
      <c r="AH75" s="68">
        <f>IF(E75&lt;&gt;"",
IF(TEXT(E75,"mmm")=TEXT(DATE(PeriodeTahun,1,1),"mmm"),0, Jan!W75)+
IF(TEXT(E75,"mmm")=TEXT(DATE(PeriodeTahun,2,1),"mmm"),0, Feb!W75)+
IF(TEXT(E75,"mmm")=TEXT(DATE(PeriodeTahun,3,1),"mmm"),0, Mar!W75)+
IF(TEXT(E75,"mmm")=TEXT(DATE(PeriodeTahun,4,1),"mmm"),0, Apr!W75)+
IF(TEXT(E75,"mmm")=TEXT(DATE(PeriodeTahun,5,1),"mmm"),0, Mei!W75)+
IF(TEXT(E75,"mmm")=TEXT(DATE(PeriodeTahun,6,1),"mmm"),0, Jun!W75)+
IF(TEXT(E75,"mmm")=TEXT(DATE(PeriodeTahun,7,1),"mmm"),0, Jul!W75)+
IF(TEXT(E75,"mmm")=TEXT(DATE(PeriodeTahun,8,1),"mmm"),0, Agu!W75)+
IF(TEXT(E75,"mmm")=TEXT(DATE(PeriodeTahun,9,1),"mmm"),0, Sep!W75)+
IF(TEXT(E75,"mmm")=TEXT(DATE(PeriodeTahun,10,1),"mmm"),0, Okt!W75)+
IF(TEXT(E75,"mmm")=TEXT(DATE(PeriodeTahun,11,1),"mmm"),0, Nov!W75),
Jan!W75+Feb!W75+Mar!W75+Apr!W75+Mei!W75+Jun!W75+Jul!W75+Agu!W75+Sep!W75+Okt!W75+Nov!W75)</f>
        <v>0</v>
      </c>
      <c r="AI75" s="68"/>
      <c r="AJ75" s="68">
        <f t="shared" si="13"/>
        <v>0</v>
      </c>
    </row>
    <row r="76" spans="1:36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IF(Master!C76&lt;&gt;"",Master!C76,"")</f>
        <v/>
      </c>
      <c r="D76" s="80" t="str">
        <f>IF(Master!E76&lt;&gt;"",IF(YEAR(Master!E76)&lt;$B$2,DATE($B$2,1,1),Master!E76),"")</f>
        <v/>
      </c>
      <c r="E76" s="80" t="str">
        <f>IF(Master!F76&lt;&gt;"",Master!F76,"")</f>
        <v/>
      </c>
      <c r="F76" s="87" t="str">
        <f t="shared" si="8"/>
        <v/>
      </c>
      <c r="G76" s="71" t="str">
        <f>IF(Master!G76&lt;&gt;"",Master!G76,"")</f>
        <v/>
      </c>
      <c r="H76" s="67">
        <f>IFERROR(IF(E76&lt;&gt;"",Jan!G76+Feb!G76+Mar!G76+Apr!G76+Mei!G76+Jun!G76+Jul!G76+Agu!G76+Sep!G76+Okt!G76+Nov!G76+Des!G76,(Jan!G76+Feb!G76+Mar!G76+Apr!G76+Mei!G76+Jun!G76+Jul!G76+Agu!G76+Sep!G76+Okt!G76+Nov!G76+Des!G76)
/
COUNTA(Jan!G76,Feb!G76,Mar!G76,Apr!G76,Mei!G76,Jun!G76,Jul!G76,Agu!G76,Sep!G76,Okt!G76,Nov!G76,Des!G76)
*F76),0)</f>
        <v>0</v>
      </c>
      <c r="I76" s="1">
        <f>Jan!H76+Feb!H76+Mar!H76+Apr!H76+Mei!H76+Jun!H76+Jul!H76+Agu!H76+Sep!H76+Okt!H76+Nov!H76+Des!H76</f>
        <v>0</v>
      </c>
      <c r="J76" s="1">
        <f>Jan!I76+Feb!I76+Mar!I76+Apr!I76+Mei!I76+Jun!I76+Jul!I76+Agu!I76+Sep!I76+Okt!I76+Nov!I76+Des!I76</f>
        <v>0</v>
      </c>
      <c r="K76" s="1">
        <f>Jan!J76+Feb!J76+Mar!J76+Apr!J76+Mei!J76+Jun!J76+Jul!J76+Agu!J76+Sep!J76+Okt!J76+Nov!J76+Des!J76</f>
        <v>0</v>
      </c>
      <c r="L76" s="1">
        <f>Jan!K76+Feb!K76+Mar!K76+Apr!K76+Mei!K76+Jun!K76+Jul!K76+Agu!K76+Sep!K76+Okt!K76+Nov!K76+Des!K76</f>
        <v>0</v>
      </c>
      <c r="M76" s="67">
        <f>IFERROR(IF(E76&lt;&gt;"",Jan!L76+Feb!L76+Mar!L76+Apr!L76+Mei!L76+Jun!L76+Jul!L76+Agu!L76+Sep!L76+Okt!L76+Nov!L76+Des!L76,(Jan!L76+Feb!L76+Mar!L76+Apr!L76+Mei!L76+Jun!L76+Jul!L76+Agu!L76+Sep!L76+Okt!L76+Nov!L76+Des!L76)
/
COUNTA(Jan!G76,Feb!G76,Mar!G76,Apr!G76,Mei!G76,Jun!G76,Jul!G76,Agu!G76,Sep!G76,Okt!G76,Nov!G76,Des!G76)*F76),0)</f>
        <v>0</v>
      </c>
      <c r="N76" s="67">
        <f>IFERROR(IF(E76&lt;&gt;"",Jan!M76+Feb!M76+Mar!M76+Apr!M76+Mei!M76+Jun!M76+Jul!M76+Agu!M76+Sep!M76+Okt!M76+Nov!M76+Des!M76,(Jan!M76+Feb!M76+Mar!M76+Apr!M76+Mei!M76+Jun!M76+Jul!M76+Agu!M76+Sep!M76+Okt!M76+Nov!M76+Des!M76)
/
COUNTA(Jan!G76,Feb!G76,Mar!G76,Apr!G76,Mei!G76,Jun!G76,Jul!G76,Agu!G76,Sep!G76,Okt!G76,Nov!G76,Des!G76)*F76),0)</f>
        <v>0</v>
      </c>
      <c r="O76" s="67">
        <f>IFERROR(IF(E76&lt;&gt;"",Jan!N76+Feb!N76+Mar!N76+Apr!N76+Mei!N76+Jun!N76+Jul!N76+Agu!N76+Sep!N76+Okt!N76+Nov!N76+Des!N76,(Jan!N76+Feb!N76+Mar!N76+Apr!N76+Mei!N76+Jun!N76+Jul!N76+Agu!N76+Sep!N76+Okt!N76+Nov!N76+Des!N76)
/
COUNTA(Jan!G76,Feb!G76,Mar!G76,Apr!G76,Mei!G76,Jun!G76,Jul!G76,Agu!G76,Sep!G76,Okt!G76,Nov!G76,Des!G76)*F76),0)</f>
        <v>0</v>
      </c>
      <c r="P76" s="67">
        <f>IFERROR(IF(E76&lt;&gt;"",Jan!O76+Feb!O76+Mar!O76+Apr!O76+Mei!O76+Jun!O76+Jul!O76+Agu!O76+Sep!O76+Okt!O76+Nov!O76+Des!O76,(Jan!O76+Feb!O76+Mar!O76+Apr!O76+Mei!O76+Jun!O76+Jul!O76+Agu!O76+Sep!O76+Okt!O76+Nov!O76+Des!O76)
/
COUNTA(Jan!G76,Feb!G76,Mar!G76,Apr!G76,Mei!G76,Jun!G76,Jul!G76,Agu!G76,Sep!G76,Okt!G76,Nov!G76,Des!G76)*F76),0)</f>
        <v>0</v>
      </c>
      <c r="Q76" s="67">
        <f>IFERROR(IF(E76&lt;&gt;"",Jan!P76+Feb!P76+Mar!P76+Apr!P76+Mei!P76+Jun!P76+Jul!P76+Agu!P76+Sep!P76+Okt!P76+Nov!P76+Des!P76,(Jan!P76+Feb!P76+Mar!P76+Apr!P76+Mei!P76+Jun!P76+Jul!P76+Agu!P76+Sep!P76+Okt!P76+Nov!P76+Des!P76)
/
COUNTA(Jan!G76,Feb!G76,Mar!G76,Apr!G76,Mei!G76,Jun!G76,Jul!G76,Agu!G76,Sep!G76,Okt!G76,Nov!G76,Des!G76)*F76),0)</f>
        <v>0</v>
      </c>
      <c r="R76" s="1">
        <f t="shared" si="9"/>
        <v>0</v>
      </c>
      <c r="S76" s="67">
        <f t="shared" si="16"/>
        <v>0</v>
      </c>
      <c r="T76" s="67">
        <f>IFERROR(IF(E76&lt;&gt;"",Jan!R76+Feb!R76+Mar!R76+Apr!R76+Mei!R76+Jun!R76+Jul!R76+Agu!R76+Sep!R76+Okt!R76+Nov!R76+Des!R76,(Jan!R76+Feb!R76+Mar!R76+Apr!R76+Mei!R76+Jun!R76+Jul!R76+Agu!R76+Sep!R76+Okt!R76+Nov!R76+Des!R76)
/
COUNTA(Jan!G76,Feb!G76,Mar!G76,Apr!G76,Mei!G76,Jun!G76,Jul!G76,Agu!G76,Sep!G76,Okt!G76,Nov!G76,Des!G76)*F76),0)</f>
        <v>0</v>
      </c>
      <c r="U76" s="67">
        <f>IFERROR(IF(E76&lt;&gt;"",Jan!S76+Feb!S76+Mar!S76+Apr!S76+Mei!S76+Jun!S76+Jul!S76+Agu!S76+Sep!S76+Okt!S76+Nov!S76+Des!S76,(Jan!S76+Feb!S76+Mar!S76+Apr!S76+Mei!S76+Jun!S76+Jul!S76+Agu!S76+Sep!S76+Okt!S76+Nov!S76+Des!S76)
/
COUNTA(Jan!G76,Feb!G76,Mar!G76,Apr!G76,Mei!G76,Jun!G76,Jul!G76,Agu!G76,Sep!G76,Okt!G76,Nov!G76,Des!G76)*F76),0)</f>
        <v>0</v>
      </c>
      <c r="V76" s="1">
        <f t="shared" si="10"/>
        <v>0</v>
      </c>
      <c r="W76" s="1"/>
      <c r="X76" s="67">
        <f t="shared" si="11"/>
        <v>0</v>
      </c>
      <c r="Y76" s="37">
        <f t="shared" si="15"/>
        <v>0</v>
      </c>
      <c r="Z76" s="68">
        <f t="shared" si="12"/>
        <v>0</v>
      </c>
      <c r="AA76" s="36">
        <f>MIN(Z76,Referensi!$M$2)*$AA$5</f>
        <v>0</v>
      </c>
      <c r="AB76" s="36">
        <f>MIN(Referensi!$M$3,MAX(Z76-Referensi!$L$2,0))*$AB$5</f>
        <v>0</v>
      </c>
      <c r="AC76" s="36">
        <f>MIN(Referensi!$M$4,MAX(Z76-Referensi!$L$3,0))*$AC$5</f>
        <v>0</v>
      </c>
      <c r="AD76" s="36">
        <f>MIN(Referensi!$M$5,MAX(Z76-Referensi!$L$4,0))*$AD$5</f>
        <v>0</v>
      </c>
      <c r="AE76" s="36">
        <f>MIN(Referensi!$M$6,MAX(Z76-Referensi!$L$5,0))*$AE$5</f>
        <v>0</v>
      </c>
      <c r="AF76" s="68">
        <f>IF(Master!G76="",SUM(AA76:AE76)*120%,SUM(AA76:AE76))</f>
        <v>0</v>
      </c>
      <c r="AG76" s="68">
        <f>IF(F76&lt;&gt;"",AF76/F76*COUNTA(Jan!G76,Feb!G76,Mar!G76,Apr!G76,Mei!G76,Jun!G76,Jul!G76,Agu!G76,Sep!G76,Okt!G76,Nov!G76,Des!G76),0)</f>
        <v>0</v>
      </c>
      <c r="AH76" s="68">
        <f>IF(E76&lt;&gt;"",
IF(TEXT(E76,"mmm")=TEXT(DATE(PeriodeTahun,1,1),"mmm"),0, Jan!W76)+
IF(TEXT(E76,"mmm")=TEXT(DATE(PeriodeTahun,2,1),"mmm"),0, Feb!W76)+
IF(TEXT(E76,"mmm")=TEXT(DATE(PeriodeTahun,3,1),"mmm"),0, Mar!W76)+
IF(TEXT(E76,"mmm")=TEXT(DATE(PeriodeTahun,4,1),"mmm"),0, Apr!W76)+
IF(TEXT(E76,"mmm")=TEXT(DATE(PeriodeTahun,5,1),"mmm"),0, Mei!W76)+
IF(TEXT(E76,"mmm")=TEXT(DATE(PeriodeTahun,6,1),"mmm"),0, Jun!W76)+
IF(TEXT(E76,"mmm")=TEXT(DATE(PeriodeTahun,7,1),"mmm"),0, Jul!W76)+
IF(TEXT(E76,"mmm")=TEXT(DATE(PeriodeTahun,8,1),"mmm"),0, Agu!W76)+
IF(TEXT(E76,"mmm")=TEXT(DATE(PeriodeTahun,9,1),"mmm"),0, Sep!W76)+
IF(TEXT(E76,"mmm")=TEXT(DATE(PeriodeTahun,10,1),"mmm"),0, Okt!W76)+
IF(TEXT(E76,"mmm")=TEXT(DATE(PeriodeTahun,11,1),"mmm"),0, Nov!W76),
Jan!W76+Feb!W76+Mar!W76+Apr!W76+Mei!W76+Jun!W76+Jul!W76+Agu!W76+Sep!W76+Okt!W76+Nov!W76)</f>
        <v>0</v>
      </c>
      <c r="AI76" s="68"/>
      <c r="AJ76" s="68">
        <f t="shared" si="13"/>
        <v>0</v>
      </c>
    </row>
    <row r="77" spans="1:36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IF(Master!C77&lt;&gt;"",Master!C77,"")</f>
        <v/>
      </c>
      <c r="D77" s="80" t="str">
        <f>IF(Master!E77&lt;&gt;"",IF(YEAR(Master!E77)&lt;$B$2,DATE($B$2,1,1),Master!E77),"")</f>
        <v/>
      </c>
      <c r="E77" s="80" t="str">
        <f>IF(Master!F77&lt;&gt;"",Master!F77,"")</f>
        <v/>
      </c>
      <c r="F77" s="87" t="str">
        <f t="shared" si="8"/>
        <v/>
      </c>
      <c r="G77" s="71" t="str">
        <f>IF(Master!G77&lt;&gt;"",Master!G77,"")</f>
        <v/>
      </c>
      <c r="H77" s="67">
        <f>IFERROR(IF(E77&lt;&gt;"",Jan!G77+Feb!G77+Mar!G77+Apr!G77+Mei!G77+Jun!G77+Jul!G77+Agu!G77+Sep!G77+Okt!G77+Nov!G77+Des!G77,(Jan!G77+Feb!G77+Mar!G77+Apr!G77+Mei!G77+Jun!G77+Jul!G77+Agu!G77+Sep!G77+Okt!G77+Nov!G77+Des!G77)
/
COUNTA(Jan!G77,Feb!G77,Mar!G77,Apr!G77,Mei!G77,Jun!G77,Jul!G77,Agu!G77,Sep!G77,Okt!G77,Nov!G77,Des!G77)
*F77),0)</f>
        <v>0</v>
      </c>
      <c r="I77" s="1">
        <f>Jan!H77+Feb!H77+Mar!H77+Apr!H77+Mei!H77+Jun!H77+Jul!H77+Agu!H77+Sep!H77+Okt!H77+Nov!H77+Des!H77</f>
        <v>0</v>
      </c>
      <c r="J77" s="1">
        <f>Jan!I77+Feb!I77+Mar!I77+Apr!I77+Mei!I77+Jun!I77+Jul!I77+Agu!I77+Sep!I77+Okt!I77+Nov!I77+Des!I77</f>
        <v>0</v>
      </c>
      <c r="K77" s="1">
        <f>Jan!J77+Feb!J77+Mar!J77+Apr!J77+Mei!J77+Jun!J77+Jul!J77+Agu!J77+Sep!J77+Okt!J77+Nov!J77+Des!J77</f>
        <v>0</v>
      </c>
      <c r="L77" s="1">
        <f>Jan!K77+Feb!K77+Mar!K77+Apr!K77+Mei!K77+Jun!K77+Jul!K77+Agu!K77+Sep!K77+Okt!K77+Nov!K77+Des!K77</f>
        <v>0</v>
      </c>
      <c r="M77" s="67">
        <f>IFERROR(IF(E77&lt;&gt;"",Jan!L77+Feb!L77+Mar!L77+Apr!L77+Mei!L77+Jun!L77+Jul!L77+Agu!L77+Sep!L77+Okt!L77+Nov!L77+Des!L77,(Jan!L77+Feb!L77+Mar!L77+Apr!L77+Mei!L77+Jun!L77+Jul!L77+Agu!L77+Sep!L77+Okt!L77+Nov!L77+Des!L77)
/
COUNTA(Jan!G77,Feb!G77,Mar!G77,Apr!G77,Mei!G77,Jun!G77,Jul!G77,Agu!G77,Sep!G77,Okt!G77,Nov!G77,Des!G77)*F77),0)</f>
        <v>0</v>
      </c>
      <c r="N77" s="67">
        <f>IFERROR(IF(E77&lt;&gt;"",Jan!M77+Feb!M77+Mar!M77+Apr!M77+Mei!M77+Jun!M77+Jul!M77+Agu!M77+Sep!M77+Okt!M77+Nov!M77+Des!M77,(Jan!M77+Feb!M77+Mar!M77+Apr!M77+Mei!M77+Jun!M77+Jul!M77+Agu!M77+Sep!M77+Okt!M77+Nov!M77+Des!M77)
/
COUNTA(Jan!G77,Feb!G77,Mar!G77,Apr!G77,Mei!G77,Jun!G77,Jul!G77,Agu!G77,Sep!G77,Okt!G77,Nov!G77,Des!G77)*F77),0)</f>
        <v>0</v>
      </c>
      <c r="O77" s="67">
        <f>IFERROR(IF(E77&lt;&gt;"",Jan!N77+Feb!N77+Mar!N77+Apr!N77+Mei!N77+Jun!N77+Jul!N77+Agu!N77+Sep!N77+Okt!N77+Nov!N77+Des!N77,(Jan!N77+Feb!N77+Mar!N77+Apr!N77+Mei!N77+Jun!N77+Jul!N77+Agu!N77+Sep!N77+Okt!N77+Nov!N77+Des!N77)
/
COUNTA(Jan!G77,Feb!G77,Mar!G77,Apr!G77,Mei!G77,Jun!G77,Jul!G77,Agu!G77,Sep!G77,Okt!G77,Nov!G77,Des!G77)*F77),0)</f>
        <v>0</v>
      </c>
      <c r="P77" s="67">
        <f>IFERROR(IF(E77&lt;&gt;"",Jan!O77+Feb!O77+Mar!O77+Apr!O77+Mei!O77+Jun!O77+Jul!O77+Agu!O77+Sep!O77+Okt!O77+Nov!O77+Des!O77,(Jan!O77+Feb!O77+Mar!O77+Apr!O77+Mei!O77+Jun!O77+Jul!O77+Agu!O77+Sep!O77+Okt!O77+Nov!O77+Des!O77)
/
COUNTA(Jan!G77,Feb!G77,Mar!G77,Apr!G77,Mei!G77,Jun!G77,Jul!G77,Agu!G77,Sep!G77,Okt!G77,Nov!G77,Des!G77)*F77),0)</f>
        <v>0</v>
      </c>
      <c r="Q77" s="67">
        <f>IFERROR(IF(E77&lt;&gt;"",Jan!P77+Feb!P77+Mar!P77+Apr!P77+Mei!P77+Jun!P77+Jul!P77+Agu!P77+Sep!P77+Okt!P77+Nov!P77+Des!P77,(Jan!P77+Feb!P77+Mar!P77+Apr!P77+Mei!P77+Jun!P77+Jul!P77+Agu!P77+Sep!P77+Okt!P77+Nov!P77+Des!P77)
/
COUNTA(Jan!G77,Feb!G77,Mar!G77,Apr!G77,Mei!G77,Jun!G77,Jul!G77,Agu!G77,Sep!G77,Okt!G77,Nov!G77,Des!G77)*F77),0)</f>
        <v>0</v>
      </c>
      <c r="R77" s="1">
        <f t="shared" si="9"/>
        <v>0</v>
      </c>
      <c r="S77" s="67">
        <f t="shared" si="16"/>
        <v>0</v>
      </c>
      <c r="T77" s="67">
        <f>IFERROR(IF(E77&lt;&gt;"",Jan!R77+Feb!R77+Mar!R77+Apr!R77+Mei!R77+Jun!R77+Jul!R77+Agu!R77+Sep!R77+Okt!R77+Nov!R77+Des!R77,(Jan!R77+Feb!R77+Mar!R77+Apr!R77+Mei!R77+Jun!R77+Jul!R77+Agu!R77+Sep!R77+Okt!R77+Nov!R77+Des!R77)
/
COUNTA(Jan!G77,Feb!G77,Mar!G77,Apr!G77,Mei!G77,Jun!G77,Jul!G77,Agu!G77,Sep!G77,Okt!G77,Nov!G77,Des!G77)*F77),0)</f>
        <v>0</v>
      </c>
      <c r="U77" s="67">
        <f>IFERROR(IF(E77&lt;&gt;"",Jan!S77+Feb!S77+Mar!S77+Apr!S77+Mei!S77+Jun!S77+Jul!S77+Agu!S77+Sep!S77+Okt!S77+Nov!S77+Des!S77,(Jan!S77+Feb!S77+Mar!S77+Apr!S77+Mei!S77+Jun!S77+Jul!S77+Agu!S77+Sep!S77+Okt!S77+Nov!S77+Des!S77)
/
COUNTA(Jan!G77,Feb!G77,Mar!G77,Apr!G77,Mei!G77,Jun!G77,Jul!G77,Agu!G77,Sep!G77,Okt!G77,Nov!G77,Des!G77)*F77),0)</f>
        <v>0</v>
      </c>
      <c r="V77" s="1">
        <f t="shared" si="10"/>
        <v>0</v>
      </c>
      <c r="W77" s="1"/>
      <c r="X77" s="67">
        <f t="shared" si="11"/>
        <v>0</v>
      </c>
      <c r="Y77" s="37">
        <f t="shared" si="15"/>
        <v>0</v>
      </c>
      <c r="Z77" s="68">
        <f t="shared" si="12"/>
        <v>0</v>
      </c>
      <c r="AA77" s="36">
        <f>MIN(Z77,Referensi!$M$2)*$AA$5</f>
        <v>0</v>
      </c>
      <c r="AB77" s="36">
        <f>MIN(Referensi!$M$3,MAX(Z77-Referensi!$L$2,0))*$AB$5</f>
        <v>0</v>
      </c>
      <c r="AC77" s="36">
        <f>MIN(Referensi!$M$4,MAX(Z77-Referensi!$L$3,0))*$AC$5</f>
        <v>0</v>
      </c>
      <c r="AD77" s="36">
        <f>MIN(Referensi!$M$5,MAX(Z77-Referensi!$L$4,0))*$AD$5</f>
        <v>0</v>
      </c>
      <c r="AE77" s="36">
        <f>MIN(Referensi!$M$6,MAX(Z77-Referensi!$L$5,0))*$AE$5</f>
        <v>0</v>
      </c>
      <c r="AF77" s="68">
        <f>IF(Master!G77="",SUM(AA77:AE77)*120%,SUM(AA77:AE77))</f>
        <v>0</v>
      </c>
      <c r="AG77" s="68">
        <f>IF(F77&lt;&gt;"",AF77/F77*COUNTA(Jan!G77,Feb!G77,Mar!G77,Apr!G77,Mei!G77,Jun!G77,Jul!G77,Agu!G77,Sep!G77,Okt!G77,Nov!G77,Des!G77),0)</f>
        <v>0</v>
      </c>
      <c r="AH77" s="68">
        <f>IF(E77&lt;&gt;"",
IF(TEXT(E77,"mmm")=TEXT(DATE(PeriodeTahun,1,1),"mmm"),0, Jan!W77)+
IF(TEXT(E77,"mmm")=TEXT(DATE(PeriodeTahun,2,1),"mmm"),0, Feb!W77)+
IF(TEXT(E77,"mmm")=TEXT(DATE(PeriodeTahun,3,1),"mmm"),0, Mar!W77)+
IF(TEXT(E77,"mmm")=TEXT(DATE(PeriodeTahun,4,1),"mmm"),0, Apr!W77)+
IF(TEXT(E77,"mmm")=TEXT(DATE(PeriodeTahun,5,1),"mmm"),0, Mei!W77)+
IF(TEXT(E77,"mmm")=TEXT(DATE(PeriodeTahun,6,1),"mmm"),0, Jun!W77)+
IF(TEXT(E77,"mmm")=TEXT(DATE(PeriodeTahun,7,1),"mmm"),0, Jul!W77)+
IF(TEXT(E77,"mmm")=TEXT(DATE(PeriodeTahun,8,1),"mmm"),0, Agu!W77)+
IF(TEXT(E77,"mmm")=TEXT(DATE(PeriodeTahun,9,1),"mmm"),0, Sep!W77)+
IF(TEXT(E77,"mmm")=TEXT(DATE(PeriodeTahun,10,1),"mmm"),0, Okt!W77)+
IF(TEXT(E77,"mmm")=TEXT(DATE(PeriodeTahun,11,1),"mmm"),0, Nov!W77),
Jan!W77+Feb!W77+Mar!W77+Apr!W77+Mei!W77+Jun!W77+Jul!W77+Agu!W77+Sep!W77+Okt!W77+Nov!W77)</f>
        <v>0</v>
      </c>
      <c r="AI77" s="68"/>
      <c r="AJ77" s="68">
        <f t="shared" si="13"/>
        <v>0</v>
      </c>
    </row>
    <row r="78" spans="1:36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IF(Master!C78&lt;&gt;"",Master!C78,"")</f>
        <v/>
      </c>
      <c r="D78" s="80" t="str">
        <f>IF(Master!E78&lt;&gt;"",IF(YEAR(Master!E78)&lt;$B$2,DATE($B$2,1,1),Master!E78),"")</f>
        <v/>
      </c>
      <c r="E78" s="80" t="str">
        <f>IF(Master!F78&lt;&gt;"",Master!F78,"")</f>
        <v/>
      </c>
      <c r="F78" s="87" t="str">
        <f t="shared" si="8"/>
        <v/>
      </c>
      <c r="G78" s="71" t="str">
        <f>IF(Master!G78&lt;&gt;"",Master!G78,"")</f>
        <v/>
      </c>
      <c r="H78" s="67">
        <f>IFERROR(IF(E78&lt;&gt;"",Jan!G78+Feb!G78+Mar!G78+Apr!G78+Mei!G78+Jun!G78+Jul!G78+Agu!G78+Sep!G78+Okt!G78+Nov!G78+Des!G78,(Jan!G78+Feb!G78+Mar!G78+Apr!G78+Mei!G78+Jun!G78+Jul!G78+Agu!G78+Sep!G78+Okt!G78+Nov!G78+Des!G78)
/
COUNTA(Jan!G78,Feb!G78,Mar!G78,Apr!G78,Mei!G78,Jun!G78,Jul!G78,Agu!G78,Sep!G78,Okt!G78,Nov!G78,Des!G78)
*F78),0)</f>
        <v>0</v>
      </c>
      <c r="I78" s="1">
        <f>Jan!H78+Feb!H78+Mar!H78+Apr!H78+Mei!H78+Jun!H78+Jul!H78+Agu!H78+Sep!H78+Okt!H78+Nov!H78+Des!H78</f>
        <v>0</v>
      </c>
      <c r="J78" s="1">
        <f>Jan!I78+Feb!I78+Mar!I78+Apr!I78+Mei!I78+Jun!I78+Jul!I78+Agu!I78+Sep!I78+Okt!I78+Nov!I78+Des!I78</f>
        <v>0</v>
      </c>
      <c r="K78" s="1">
        <f>Jan!J78+Feb!J78+Mar!J78+Apr!J78+Mei!J78+Jun!J78+Jul!J78+Agu!J78+Sep!J78+Okt!J78+Nov!J78+Des!J78</f>
        <v>0</v>
      </c>
      <c r="L78" s="1">
        <f>Jan!K78+Feb!K78+Mar!K78+Apr!K78+Mei!K78+Jun!K78+Jul!K78+Agu!K78+Sep!K78+Okt!K78+Nov!K78+Des!K78</f>
        <v>0</v>
      </c>
      <c r="M78" s="67">
        <f>IFERROR(IF(E78&lt;&gt;"",Jan!L78+Feb!L78+Mar!L78+Apr!L78+Mei!L78+Jun!L78+Jul!L78+Agu!L78+Sep!L78+Okt!L78+Nov!L78+Des!L78,(Jan!L78+Feb!L78+Mar!L78+Apr!L78+Mei!L78+Jun!L78+Jul!L78+Agu!L78+Sep!L78+Okt!L78+Nov!L78+Des!L78)
/
COUNTA(Jan!G78,Feb!G78,Mar!G78,Apr!G78,Mei!G78,Jun!G78,Jul!G78,Agu!G78,Sep!G78,Okt!G78,Nov!G78,Des!G78)*F78),0)</f>
        <v>0</v>
      </c>
      <c r="N78" s="67">
        <f>IFERROR(IF(E78&lt;&gt;"",Jan!M78+Feb!M78+Mar!M78+Apr!M78+Mei!M78+Jun!M78+Jul!M78+Agu!M78+Sep!M78+Okt!M78+Nov!M78+Des!M78,(Jan!M78+Feb!M78+Mar!M78+Apr!M78+Mei!M78+Jun!M78+Jul!M78+Agu!M78+Sep!M78+Okt!M78+Nov!M78+Des!M78)
/
COUNTA(Jan!G78,Feb!G78,Mar!G78,Apr!G78,Mei!G78,Jun!G78,Jul!G78,Agu!G78,Sep!G78,Okt!G78,Nov!G78,Des!G78)*F78),0)</f>
        <v>0</v>
      </c>
      <c r="O78" s="67">
        <f>IFERROR(IF(E78&lt;&gt;"",Jan!N78+Feb!N78+Mar!N78+Apr!N78+Mei!N78+Jun!N78+Jul!N78+Agu!N78+Sep!N78+Okt!N78+Nov!N78+Des!N78,(Jan!N78+Feb!N78+Mar!N78+Apr!N78+Mei!N78+Jun!N78+Jul!N78+Agu!N78+Sep!N78+Okt!N78+Nov!N78+Des!N78)
/
COUNTA(Jan!G78,Feb!G78,Mar!G78,Apr!G78,Mei!G78,Jun!G78,Jul!G78,Agu!G78,Sep!G78,Okt!G78,Nov!G78,Des!G78)*F78),0)</f>
        <v>0</v>
      </c>
      <c r="P78" s="67">
        <f>IFERROR(IF(E78&lt;&gt;"",Jan!O78+Feb!O78+Mar!O78+Apr!O78+Mei!O78+Jun!O78+Jul!O78+Agu!O78+Sep!O78+Okt!O78+Nov!O78+Des!O78,(Jan!O78+Feb!O78+Mar!O78+Apr!O78+Mei!O78+Jun!O78+Jul!O78+Agu!O78+Sep!O78+Okt!O78+Nov!O78+Des!O78)
/
COUNTA(Jan!G78,Feb!G78,Mar!G78,Apr!G78,Mei!G78,Jun!G78,Jul!G78,Agu!G78,Sep!G78,Okt!G78,Nov!G78,Des!G78)*F78),0)</f>
        <v>0</v>
      </c>
      <c r="Q78" s="67">
        <f>IFERROR(IF(E78&lt;&gt;"",Jan!P78+Feb!P78+Mar!P78+Apr!P78+Mei!P78+Jun!P78+Jul!P78+Agu!P78+Sep!P78+Okt!P78+Nov!P78+Des!P78,(Jan!P78+Feb!P78+Mar!P78+Apr!P78+Mei!P78+Jun!P78+Jul!P78+Agu!P78+Sep!P78+Okt!P78+Nov!P78+Des!P78)
/
COUNTA(Jan!G78,Feb!G78,Mar!G78,Apr!G78,Mei!G78,Jun!G78,Jul!G78,Agu!G78,Sep!G78,Okt!G78,Nov!G78,Des!G78)*F78),0)</f>
        <v>0</v>
      </c>
      <c r="R78" s="1">
        <f t="shared" si="9"/>
        <v>0</v>
      </c>
      <c r="S78" s="67">
        <f t="shared" si="16"/>
        <v>0</v>
      </c>
      <c r="T78" s="67">
        <f>IFERROR(IF(E78&lt;&gt;"",Jan!R78+Feb!R78+Mar!R78+Apr!R78+Mei!R78+Jun!R78+Jul!R78+Agu!R78+Sep!R78+Okt!R78+Nov!R78+Des!R78,(Jan!R78+Feb!R78+Mar!R78+Apr!R78+Mei!R78+Jun!R78+Jul!R78+Agu!R78+Sep!R78+Okt!R78+Nov!R78+Des!R78)
/
COUNTA(Jan!G78,Feb!G78,Mar!G78,Apr!G78,Mei!G78,Jun!G78,Jul!G78,Agu!G78,Sep!G78,Okt!G78,Nov!G78,Des!G78)*F78),0)</f>
        <v>0</v>
      </c>
      <c r="U78" s="67">
        <f>IFERROR(IF(E78&lt;&gt;"",Jan!S78+Feb!S78+Mar!S78+Apr!S78+Mei!S78+Jun!S78+Jul!S78+Agu!S78+Sep!S78+Okt!S78+Nov!S78+Des!S78,(Jan!S78+Feb!S78+Mar!S78+Apr!S78+Mei!S78+Jun!S78+Jul!S78+Agu!S78+Sep!S78+Okt!S78+Nov!S78+Des!S78)
/
COUNTA(Jan!G78,Feb!G78,Mar!G78,Apr!G78,Mei!G78,Jun!G78,Jul!G78,Agu!G78,Sep!G78,Okt!G78,Nov!G78,Des!G78)*F78),0)</f>
        <v>0</v>
      </c>
      <c r="V78" s="1">
        <f t="shared" si="10"/>
        <v>0</v>
      </c>
      <c r="W78" s="1"/>
      <c r="X78" s="67">
        <f t="shared" si="11"/>
        <v>0</v>
      </c>
      <c r="Y78" s="37">
        <f t="shared" si="15"/>
        <v>0</v>
      </c>
      <c r="Z78" s="68">
        <f t="shared" si="12"/>
        <v>0</v>
      </c>
      <c r="AA78" s="36">
        <f>MIN(Z78,Referensi!$M$2)*$AA$5</f>
        <v>0</v>
      </c>
      <c r="AB78" s="36">
        <f>MIN(Referensi!$M$3,MAX(Z78-Referensi!$L$2,0))*$AB$5</f>
        <v>0</v>
      </c>
      <c r="AC78" s="36">
        <f>MIN(Referensi!$M$4,MAX(Z78-Referensi!$L$3,0))*$AC$5</f>
        <v>0</v>
      </c>
      <c r="AD78" s="36">
        <f>MIN(Referensi!$M$5,MAX(Z78-Referensi!$L$4,0))*$AD$5</f>
        <v>0</v>
      </c>
      <c r="AE78" s="36">
        <f>MIN(Referensi!$M$6,MAX(Z78-Referensi!$L$5,0))*$AE$5</f>
        <v>0</v>
      </c>
      <c r="AF78" s="68">
        <f>IF(Master!G78="",SUM(AA78:AE78)*120%,SUM(AA78:AE78))</f>
        <v>0</v>
      </c>
      <c r="AG78" s="68">
        <f>IF(F78&lt;&gt;"",AF78/F78*COUNTA(Jan!G78,Feb!G78,Mar!G78,Apr!G78,Mei!G78,Jun!G78,Jul!G78,Agu!G78,Sep!G78,Okt!G78,Nov!G78,Des!G78),0)</f>
        <v>0</v>
      </c>
      <c r="AH78" s="68">
        <f>IF(E78&lt;&gt;"",
IF(TEXT(E78,"mmm")=TEXT(DATE(PeriodeTahun,1,1),"mmm"),0, Jan!W78)+
IF(TEXT(E78,"mmm")=TEXT(DATE(PeriodeTahun,2,1),"mmm"),0, Feb!W78)+
IF(TEXT(E78,"mmm")=TEXT(DATE(PeriodeTahun,3,1),"mmm"),0, Mar!W78)+
IF(TEXT(E78,"mmm")=TEXT(DATE(PeriodeTahun,4,1),"mmm"),0, Apr!W78)+
IF(TEXT(E78,"mmm")=TEXT(DATE(PeriodeTahun,5,1),"mmm"),0, Mei!W78)+
IF(TEXT(E78,"mmm")=TEXT(DATE(PeriodeTahun,6,1),"mmm"),0, Jun!W78)+
IF(TEXT(E78,"mmm")=TEXT(DATE(PeriodeTahun,7,1),"mmm"),0, Jul!W78)+
IF(TEXT(E78,"mmm")=TEXT(DATE(PeriodeTahun,8,1),"mmm"),0, Agu!W78)+
IF(TEXT(E78,"mmm")=TEXT(DATE(PeriodeTahun,9,1),"mmm"),0, Sep!W78)+
IF(TEXT(E78,"mmm")=TEXT(DATE(PeriodeTahun,10,1),"mmm"),0, Okt!W78)+
IF(TEXT(E78,"mmm")=TEXT(DATE(PeriodeTahun,11,1),"mmm"),0, Nov!W78),
Jan!W78+Feb!W78+Mar!W78+Apr!W78+Mei!W78+Jun!W78+Jul!W78+Agu!W78+Sep!W78+Okt!W78+Nov!W78)</f>
        <v>0</v>
      </c>
      <c r="AI78" s="68"/>
      <c r="AJ78" s="68">
        <f t="shared" si="13"/>
        <v>0</v>
      </c>
    </row>
    <row r="79" spans="1:36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IF(Master!C79&lt;&gt;"",Master!C79,"")</f>
        <v/>
      </c>
      <c r="D79" s="80" t="str">
        <f>IF(Master!E79&lt;&gt;"",IF(YEAR(Master!E79)&lt;$B$2,DATE($B$2,1,1),Master!E79),"")</f>
        <v/>
      </c>
      <c r="E79" s="80" t="str">
        <f>IF(Master!F79&lt;&gt;"",Master!F79,"")</f>
        <v/>
      </c>
      <c r="F79" s="87" t="str">
        <f t="shared" si="8"/>
        <v/>
      </c>
      <c r="G79" s="71" t="str">
        <f>IF(Master!G79&lt;&gt;"",Master!G79,"")</f>
        <v/>
      </c>
      <c r="H79" s="67">
        <f>IFERROR(IF(E79&lt;&gt;"",Jan!G79+Feb!G79+Mar!G79+Apr!G79+Mei!G79+Jun!G79+Jul!G79+Agu!G79+Sep!G79+Okt!G79+Nov!G79+Des!G79,(Jan!G79+Feb!G79+Mar!G79+Apr!G79+Mei!G79+Jun!G79+Jul!G79+Agu!G79+Sep!G79+Okt!G79+Nov!G79+Des!G79)
/
COUNTA(Jan!G79,Feb!G79,Mar!G79,Apr!G79,Mei!G79,Jun!G79,Jul!G79,Agu!G79,Sep!G79,Okt!G79,Nov!G79,Des!G79)
*F79),0)</f>
        <v>0</v>
      </c>
      <c r="I79" s="1">
        <f>Jan!H79+Feb!H79+Mar!H79+Apr!H79+Mei!H79+Jun!H79+Jul!H79+Agu!H79+Sep!H79+Okt!H79+Nov!H79+Des!H79</f>
        <v>0</v>
      </c>
      <c r="J79" s="1">
        <f>Jan!I79+Feb!I79+Mar!I79+Apr!I79+Mei!I79+Jun!I79+Jul!I79+Agu!I79+Sep!I79+Okt!I79+Nov!I79+Des!I79</f>
        <v>0</v>
      </c>
      <c r="K79" s="1">
        <f>Jan!J79+Feb!J79+Mar!J79+Apr!J79+Mei!J79+Jun!J79+Jul!J79+Agu!J79+Sep!J79+Okt!J79+Nov!J79+Des!J79</f>
        <v>0</v>
      </c>
      <c r="L79" s="1">
        <f>Jan!K79+Feb!K79+Mar!K79+Apr!K79+Mei!K79+Jun!K79+Jul!K79+Agu!K79+Sep!K79+Okt!K79+Nov!K79+Des!K79</f>
        <v>0</v>
      </c>
      <c r="M79" s="67">
        <f>IFERROR(IF(E79&lt;&gt;"",Jan!L79+Feb!L79+Mar!L79+Apr!L79+Mei!L79+Jun!L79+Jul!L79+Agu!L79+Sep!L79+Okt!L79+Nov!L79+Des!L79,(Jan!L79+Feb!L79+Mar!L79+Apr!L79+Mei!L79+Jun!L79+Jul!L79+Agu!L79+Sep!L79+Okt!L79+Nov!L79+Des!L79)
/
COUNTA(Jan!G79,Feb!G79,Mar!G79,Apr!G79,Mei!G79,Jun!G79,Jul!G79,Agu!G79,Sep!G79,Okt!G79,Nov!G79,Des!G79)*F79),0)</f>
        <v>0</v>
      </c>
      <c r="N79" s="67">
        <f>IFERROR(IF(E79&lt;&gt;"",Jan!M79+Feb!M79+Mar!M79+Apr!M79+Mei!M79+Jun!M79+Jul!M79+Agu!M79+Sep!M79+Okt!M79+Nov!M79+Des!M79,(Jan!M79+Feb!M79+Mar!M79+Apr!M79+Mei!M79+Jun!M79+Jul!M79+Agu!M79+Sep!M79+Okt!M79+Nov!M79+Des!M79)
/
COUNTA(Jan!G79,Feb!G79,Mar!G79,Apr!G79,Mei!G79,Jun!G79,Jul!G79,Agu!G79,Sep!G79,Okt!G79,Nov!G79,Des!G79)*F79),0)</f>
        <v>0</v>
      </c>
      <c r="O79" s="67">
        <f>IFERROR(IF(E79&lt;&gt;"",Jan!N79+Feb!N79+Mar!N79+Apr!N79+Mei!N79+Jun!N79+Jul!N79+Agu!N79+Sep!N79+Okt!N79+Nov!N79+Des!N79,(Jan!N79+Feb!N79+Mar!N79+Apr!N79+Mei!N79+Jun!N79+Jul!N79+Agu!N79+Sep!N79+Okt!N79+Nov!N79+Des!N79)
/
COUNTA(Jan!G79,Feb!G79,Mar!G79,Apr!G79,Mei!G79,Jun!G79,Jul!G79,Agu!G79,Sep!G79,Okt!G79,Nov!G79,Des!G79)*F79),0)</f>
        <v>0</v>
      </c>
      <c r="P79" s="67">
        <f>IFERROR(IF(E79&lt;&gt;"",Jan!O79+Feb!O79+Mar!O79+Apr!O79+Mei!O79+Jun!O79+Jul!O79+Agu!O79+Sep!O79+Okt!O79+Nov!O79+Des!O79,(Jan!O79+Feb!O79+Mar!O79+Apr!O79+Mei!O79+Jun!O79+Jul!O79+Agu!O79+Sep!O79+Okt!O79+Nov!O79+Des!O79)
/
COUNTA(Jan!G79,Feb!G79,Mar!G79,Apr!G79,Mei!G79,Jun!G79,Jul!G79,Agu!G79,Sep!G79,Okt!G79,Nov!G79,Des!G79)*F79),0)</f>
        <v>0</v>
      </c>
      <c r="Q79" s="67">
        <f>IFERROR(IF(E79&lt;&gt;"",Jan!P79+Feb!P79+Mar!P79+Apr!P79+Mei!P79+Jun!P79+Jul!P79+Agu!P79+Sep!P79+Okt!P79+Nov!P79+Des!P79,(Jan!P79+Feb!P79+Mar!P79+Apr!P79+Mei!P79+Jun!P79+Jul!P79+Agu!P79+Sep!P79+Okt!P79+Nov!P79+Des!P79)
/
COUNTA(Jan!G79,Feb!G79,Mar!G79,Apr!G79,Mei!G79,Jun!G79,Jul!G79,Agu!G79,Sep!G79,Okt!G79,Nov!G79,Des!G79)*F79),0)</f>
        <v>0</v>
      </c>
      <c r="R79" s="1">
        <f t="shared" si="9"/>
        <v>0</v>
      </c>
      <c r="S79" s="67">
        <f t="shared" si="16"/>
        <v>0</v>
      </c>
      <c r="T79" s="67">
        <f>IFERROR(IF(E79&lt;&gt;"",Jan!R79+Feb!R79+Mar!R79+Apr!R79+Mei!R79+Jun!R79+Jul!R79+Agu!R79+Sep!R79+Okt!R79+Nov!R79+Des!R79,(Jan!R79+Feb!R79+Mar!R79+Apr!R79+Mei!R79+Jun!R79+Jul!R79+Agu!R79+Sep!R79+Okt!R79+Nov!R79+Des!R79)
/
COUNTA(Jan!G79,Feb!G79,Mar!G79,Apr!G79,Mei!G79,Jun!G79,Jul!G79,Agu!G79,Sep!G79,Okt!G79,Nov!G79,Des!G79)*F79),0)</f>
        <v>0</v>
      </c>
      <c r="U79" s="67">
        <f>IFERROR(IF(E79&lt;&gt;"",Jan!S79+Feb!S79+Mar!S79+Apr!S79+Mei!S79+Jun!S79+Jul!S79+Agu!S79+Sep!S79+Okt!S79+Nov!S79+Des!S79,(Jan!S79+Feb!S79+Mar!S79+Apr!S79+Mei!S79+Jun!S79+Jul!S79+Agu!S79+Sep!S79+Okt!S79+Nov!S79+Des!S79)
/
COUNTA(Jan!G79,Feb!G79,Mar!G79,Apr!G79,Mei!G79,Jun!G79,Jul!G79,Agu!G79,Sep!G79,Okt!G79,Nov!G79,Des!G79)*F79),0)</f>
        <v>0</v>
      </c>
      <c r="V79" s="1">
        <f t="shared" si="10"/>
        <v>0</v>
      </c>
      <c r="W79" s="1"/>
      <c r="X79" s="67">
        <f t="shared" si="11"/>
        <v>0</v>
      </c>
      <c r="Y79" s="37">
        <f t="shared" si="15"/>
        <v>0</v>
      </c>
      <c r="Z79" s="68">
        <f t="shared" si="12"/>
        <v>0</v>
      </c>
      <c r="AA79" s="36">
        <f>MIN(Z79,Referensi!$M$2)*$AA$5</f>
        <v>0</v>
      </c>
      <c r="AB79" s="36">
        <f>MIN(Referensi!$M$3,MAX(Z79-Referensi!$L$2,0))*$AB$5</f>
        <v>0</v>
      </c>
      <c r="AC79" s="36">
        <f>MIN(Referensi!$M$4,MAX(Z79-Referensi!$L$3,0))*$AC$5</f>
        <v>0</v>
      </c>
      <c r="AD79" s="36">
        <f>MIN(Referensi!$M$5,MAX(Z79-Referensi!$L$4,0))*$AD$5</f>
        <v>0</v>
      </c>
      <c r="AE79" s="36">
        <f>MIN(Referensi!$M$6,MAX(Z79-Referensi!$L$5,0))*$AE$5</f>
        <v>0</v>
      </c>
      <c r="AF79" s="68">
        <f>IF(Master!G79="",SUM(AA79:AE79)*120%,SUM(AA79:AE79))</f>
        <v>0</v>
      </c>
      <c r="AG79" s="68">
        <f>IF(F79&lt;&gt;"",AF79/F79*COUNTA(Jan!G79,Feb!G79,Mar!G79,Apr!G79,Mei!G79,Jun!G79,Jul!G79,Agu!G79,Sep!G79,Okt!G79,Nov!G79,Des!G79),0)</f>
        <v>0</v>
      </c>
      <c r="AH79" s="68">
        <f>IF(E79&lt;&gt;"",
IF(TEXT(E79,"mmm")=TEXT(DATE(PeriodeTahun,1,1),"mmm"),0, Jan!W79)+
IF(TEXT(E79,"mmm")=TEXT(DATE(PeriodeTahun,2,1),"mmm"),0, Feb!W79)+
IF(TEXT(E79,"mmm")=TEXT(DATE(PeriodeTahun,3,1),"mmm"),0, Mar!W79)+
IF(TEXT(E79,"mmm")=TEXT(DATE(PeriodeTahun,4,1),"mmm"),0, Apr!W79)+
IF(TEXT(E79,"mmm")=TEXT(DATE(PeriodeTahun,5,1),"mmm"),0, Mei!W79)+
IF(TEXT(E79,"mmm")=TEXT(DATE(PeriodeTahun,6,1),"mmm"),0, Jun!W79)+
IF(TEXT(E79,"mmm")=TEXT(DATE(PeriodeTahun,7,1),"mmm"),0, Jul!W79)+
IF(TEXT(E79,"mmm")=TEXT(DATE(PeriodeTahun,8,1),"mmm"),0, Agu!W79)+
IF(TEXT(E79,"mmm")=TEXT(DATE(PeriodeTahun,9,1),"mmm"),0, Sep!W79)+
IF(TEXT(E79,"mmm")=TEXT(DATE(PeriodeTahun,10,1),"mmm"),0, Okt!W79)+
IF(TEXT(E79,"mmm")=TEXT(DATE(PeriodeTahun,11,1),"mmm"),0, Nov!W79),
Jan!W79+Feb!W79+Mar!W79+Apr!W79+Mei!W79+Jun!W79+Jul!W79+Agu!W79+Sep!W79+Okt!W79+Nov!W79)</f>
        <v>0</v>
      </c>
      <c r="AI79" s="68"/>
      <c r="AJ79" s="68">
        <f t="shared" si="13"/>
        <v>0</v>
      </c>
    </row>
    <row r="80" spans="1:36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IF(Master!C80&lt;&gt;"",Master!C80,"")</f>
        <v/>
      </c>
      <c r="D80" s="80" t="str">
        <f>IF(Master!E80&lt;&gt;"",IF(YEAR(Master!E80)&lt;$B$2,DATE($B$2,1,1),Master!E80),"")</f>
        <v/>
      </c>
      <c r="E80" s="80" t="str">
        <f>IF(Master!F80&lt;&gt;"",Master!F80,"")</f>
        <v/>
      </c>
      <c r="F80" s="87" t="str">
        <f t="shared" si="8"/>
        <v/>
      </c>
      <c r="G80" s="71" t="str">
        <f>IF(Master!G80&lt;&gt;"",Master!G80,"")</f>
        <v/>
      </c>
      <c r="H80" s="67">
        <f>IFERROR(IF(E80&lt;&gt;"",Jan!G80+Feb!G80+Mar!G80+Apr!G80+Mei!G80+Jun!G80+Jul!G80+Agu!G80+Sep!G80+Okt!G80+Nov!G80+Des!G80,(Jan!G80+Feb!G80+Mar!G80+Apr!G80+Mei!G80+Jun!G80+Jul!G80+Agu!G80+Sep!G80+Okt!G80+Nov!G80+Des!G80)
/
COUNTA(Jan!G80,Feb!G80,Mar!G80,Apr!G80,Mei!G80,Jun!G80,Jul!G80,Agu!G80,Sep!G80,Okt!G80,Nov!G80,Des!G80)
*F80),0)</f>
        <v>0</v>
      </c>
      <c r="I80" s="1">
        <f>Jan!H80+Feb!H80+Mar!H80+Apr!H80+Mei!H80+Jun!H80+Jul!H80+Agu!H80+Sep!H80+Okt!H80+Nov!H80+Des!H80</f>
        <v>0</v>
      </c>
      <c r="J80" s="1">
        <f>Jan!I80+Feb!I80+Mar!I80+Apr!I80+Mei!I80+Jun!I80+Jul!I80+Agu!I80+Sep!I80+Okt!I80+Nov!I80+Des!I80</f>
        <v>0</v>
      </c>
      <c r="K80" s="1">
        <f>Jan!J80+Feb!J80+Mar!J80+Apr!J80+Mei!J80+Jun!J80+Jul!J80+Agu!J80+Sep!J80+Okt!J80+Nov!J80+Des!J80</f>
        <v>0</v>
      </c>
      <c r="L80" s="1">
        <f>Jan!K80+Feb!K80+Mar!K80+Apr!K80+Mei!K80+Jun!K80+Jul!K80+Agu!K80+Sep!K80+Okt!K80+Nov!K80+Des!K80</f>
        <v>0</v>
      </c>
      <c r="M80" s="67">
        <f>IFERROR(IF(E80&lt;&gt;"",Jan!L80+Feb!L80+Mar!L80+Apr!L80+Mei!L80+Jun!L80+Jul!L80+Agu!L80+Sep!L80+Okt!L80+Nov!L80+Des!L80,(Jan!L80+Feb!L80+Mar!L80+Apr!L80+Mei!L80+Jun!L80+Jul!L80+Agu!L80+Sep!L80+Okt!L80+Nov!L80+Des!L80)
/
COUNTA(Jan!G80,Feb!G80,Mar!G80,Apr!G80,Mei!G80,Jun!G80,Jul!G80,Agu!G80,Sep!G80,Okt!G80,Nov!G80,Des!G80)*F80),0)</f>
        <v>0</v>
      </c>
      <c r="N80" s="67">
        <f>IFERROR(IF(E80&lt;&gt;"",Jan!M80+Feb!M80+Mar!M80+Apr!M80+Mei!M80+Jun!M80+Jul!M80+Agu!M80+Sep!M80+Okt!M80+Nov!M80+Des!M80,(Jan!M80+Feb!M80+Mar!M80+Apr!M80+Mei!M80+Jun!M80+Jul!M80+Agu!M80+Sep!M80+Okt!M80+Nov!M80+Des!M80)
/
COUNTA(Jan!G80,Feb!G80,Mar!G80,Apr!G80,Mei!G80,Jun!G80,Jul!G80,Agu!G80,Sep!G80,Okt!G80,Nov!G80,Des!G80)*F80),0)</f>
        <v>0</v>
      </c>
      <c r="O80" s="67">
        <f>IFERROR(IF(E80&lt;&gt;"",Jan!N80+Feb!N80+Mar!N80+Apr!N80+Mei!N80+Jun!N80+Jul!N80+Agu!N80+Sep!N80+Okt!N80+Nov!N80+Des!N80,(Jan!N80+Feb!N80+Mar!N80+Apr!N80+Mei!N80+Jun!N80+Jul!N80+Agu!N80+Sep!N80+Okt!N80+Nov!N80+Des!N80)
/
COUNTA(Jan!G80,Feb!G80,Mar!G80,Apr!G80,Mei!G80,Jun!G80,Jul!G80,Agu!G80,Sep!G80,Okt!G80,Nov!G80,Des!G80)*F80),0)</f>
        <v>0</v>
      </c>
      <c r="P80" s="67">
        <f>IFERROR(IF(E80&lt;&gt;"",Jan!O80+Feb!O80+Mar!O80+Apr!O80+Mei!O80+Jun!O80+Jul!O80+Agu!O80+Sep!O80+Okt!O80+Nov!O80+Des!O80,(Jan!O80+Feb!O80+Mar!O80+Apr!O80+Mei!O80+Jun!O80+Jul!O80+Agu!O80+Sep!O80+Okt!O80+Nov!O80+Des!O80)
/
COUNTA(Jan!G80,Feb!G80,Mar!G80,Apr!G80,Mei!G80,Jun!G80,Jul!G80,Agu!G80,Sep!G80,Okt!G80,Nov!G80,Des!G80)*F80),0)</f>
        <v>0</v>
      </c>
      <c r="Q80" s="67">
        <f>IFERROR(IF(E80&lt;&gt;"",Jan!P80+Feb!P80+Mar!P80+Apr!P80+Mei!P80+Jun!P80+Jul!P80+Agu!P80+Sep!P80+Okt!P80+Nov!P80+Des!P80,(Jan!P80+Feb!P80+Mar!P80+Apr!P80+Mei!P80+Jun!P80+Jul!P80+Agu!P80+Sep!P80+Okt!P80+Nov!P80+Des!P80)
/
COUNTA(Jan!G80,Feb!G80,Mar!G80,Apr!G80,Mei!G80,Jun!G80,Jul!G80,Agu!G80,Sep!G80,Okt!G80,Nov!G80,Des!G80)*F80),0)</f>
        <v>0</v>
      </c>
      <c r="R80" s="1">
        <f t="shared" si="9"/>
        <v>0</v>
      </c>
      <c r="S80" s="67">
        <f t="shared" si="16"/>
        <v>0</v>
      </c>
      <c r="T80" s="67">
        <f>IFERROR(IF(E80&lt;&gt;"",Jan!R80+Feb!R80+Mar!R80+Apr!R80+Mei!R80+Jun!R80+Jul!R80+Agu!R80+Sep!R80+Okt!R80+Nov!R80+Des!R80,(Jan!R80+Feb!R80+Mar!R80+Apr!R80+Mei!R80+Jun!R80+Jul!R80+Agu!R80+Sep!R80+Okt!R80+Nov!R80+Des!R80)
/
COUNTA(Jan!G80,Feb!G80,Mar!G80,Apr!G80,Mei!G80,Jun!G80,Jul!G80,Agu!G80,Sep!G80,Okt!G80,Nov!G80,Des!G80)*F80),0)</f>
        <v>0</v>
      </c>
      <c r="U80" s="67">
        <f>IFERROR(IF(E80&lt;&gt;"",Jan!S80+Feb!S80+Mar!S80+Apr!S80+Mei!S80+Jun!S80+Jul!S80+Agu!S80+Sep!S80+Okt!S80+Nov!S80+Des!S80,(Jan!S80+Feb!S80+Mar!S80+Apr!S80+Mei!S80+Jun!S80+Jul!S80+Agu!S80+Sep!S80+Okt!S80+Nov!S80+Des!S80)
/
COUNTA(Jan!G80,Feb!G80,Mar!G80,Apr!G80,Mei!G80,Jun!G80,Jul!G80,Agu!G80,Sep!G80,Okt!G80,Nov!G80,Des!G80)*F80),0)</f>
        <v>0</v>
      </c>
      <c r="V80" s="1">
        <f t="shared" si="10"/>
        <v>0</v>
      </c>
      <c r="W80" s="1"/>
      <c r="X80" s="67">
        <f t="shared" si="11"/>
        <v>0</v>
      </c>
      <c r="Y80" s="37">
        <f t="shared" si="15"/>
        <v>0</v>
      </c>
      <c r="Z80" s="68">
        <f t="shared" si="12"/>
        <v>0</v>
      </c>
      <c r="AA80" s="36">
        <f>MIN(Z80,Referensi!$M$2)*$AA$5</f>
        <v>0</v>
      </c>
      <c r="AB80" s="36">
        <f>MIN(Referensi!$M$3,MAX(Z80-Referensi!$L$2,0))*$AB$5</f>
        <v>0</v>
      </c>
      <c r="AC80" s="36">
        <f>MIN(Referensi!$M$4,MAX(Z80-Referensi!$L$3,0))*$AC$5</f>
        <v>0</v>
      </c>
      <c r="AD80" s="36">
        <f>MIN(Referensi!$M$5,MAX(Z80-Referensi!$L$4,0))*$AD$5</f>
        <v>0</v>
      </c>
      <c r="AE80" s="36">
        <f>MIN(Referensi!$M$6,MAX(Z80-Referensi!$L$5,0))*$AE$5</f>
        <v>0</v>
      </c>
      <c r="AF80" s="68">
        <f>IF(Master!G80="",SUM(AA80:AE80)*120%,SUM(AA80:AE80))</f>
        <v>0</v>
      </c>
      <c r="AG80" s="68">
        <f>IF(F80&lt;&gt;"",AF80/F80*COUNTA(Jan!G80,Feb!G80,Mar!G80,Apr!G80,Mei!G80,Jun!G80,Jul!G80,Agu!G80,Sep!G80,Okt!G80,Nov!G80,Des!G80),0)</f>
        <v>0</v>
      </c>
      <c r="AH80" s="68">
        <f>IF(E80&lt;&gt;"",
IF(TEXT(E80,"mmm")=TEXT(DATE(PeriodeTahun,1,1),"mmm"),0, Jan!W80)+
IF(TEXT(E80,"mmm")=TEXT(DATE(PeriodeTahun,2,1),"mmm"),0, Feb!W80)+
IF(TEXT(E80,"mmm")=TEXT(DATE(PeriodeTahun,3,1),"mmm"),0, Mar!W80)+
IF(TEXT(E80,"mmm")=TEXT(DATE(PeriodeTahun,4,1),"mmm"),0, Apr!W80)+
IF(TEXT(E80,"mmm")=TEXT(DATE(PeriodeTahun,5,1),"mmm"),0, Mei!W80)+
IF(TEXT(E80,"mmm")=TEXT(DATE(PeriodeTahun,6,1),"mmm"),0, Jun!W80)+
IF(TEXT(E80,"mmm")=TEXT(DATE(PeriodeTahun,7,1),"mmm"),0, Jul!W80)+
IF(TEXT(E80,"mmm")=TEXT(DATE(PeriodeTahun,8,1),"mmm"),0, Agu!W80)+
IF(TEXT(E80,"mmm")=TEXT(DATE(PeriodeTahun,9,1),"mmm"),0, Sep!W80)+
IF(TEXT(E80,"mmm")=TEXT(DATE(PeriodeTahun,10,1),"mmm"),0, Okt!W80)+
IF(TEXT(E80,"mmm")=TEXT(DATE(PeriodeTahun,11,1),"mmm"),0, Nov!W80),
Jan!W80+Feb!W80+Mar!W80+Apr!W80+Mei!W80+Jun!W80+Jul!W80+Agu!W80+Sep!W80+Okt!W80+Nov!W80)</f>
        <v>0</v>
      </c>
      <c r="AI80" s="68"/>
      <c r="AJ80" s="68">
        <f t="shared" si="13"/>
        <v>0</v>
      </c>
    </row>
    <row r="81" spans="1:36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IF(Master!C81&lt;&gt;"",Master!C81,"")</f>
        <v/>
      </c>
      <c r="D81" s="80" t="str">
        <f>IF(Master!E81&lt;&gt;"",IF(YEAR(Master!E81)&lt;$B$2,DATE($B$2,1,1),Master!E81),"")</f>
        <v/>
      </c>
      <c r="E81" s="80" t="str">
        <f>IF(Master!F81&lt;&gt;"",Master!F81,"")</f>
        <v/>
      </c>
      <c r="F81" s="87" t="str">
        <f t="shared" si="8"/>
        <v/>
      </c>
      <c r="G81" s="71" t="str">
        <f>IF(Master!G81&lt;&gt;"",Master!G81,"")</f>
        <v/>
      </c>
      <c r="H81" s="67">
        <f>IFERROR(IF(E81&lt;&gt;"",Jan!G81+Feb!G81+Mar!G81+Apr!G81+Mei!G81+Jun!G81+Jul!G81+Agu!G81+Sep!G81+Okt!G81+Nov!G81+Des!G81,(Jan!G81+Feb!G81+Mar!G81+Apr!G81+Mei!G81+Jun!G81+Jul!G81+Agu!G81+Sep!G81+Okt!G81+Nov!G81+Des!G81)
/
COUNTA(Jan!G81,Feb!G81,Mar!G81,Apr!G81,Mei!G81,Jun!G81,Jul!G81,Agu!G81,Sep!G81,Okt!G81,Nov!G81,Des!G81)
*F81),0)</f>
        <v>0</v>
      </c>
      <c r="I81" s="1">
        <f>Jan!H81+Feb!H81+Mar!H81+Apr!H81+Mei!H81+Jun!H81+Jul!H81+Agu!H81+Sep!H81+Okt!H81+Nov!H81+Des!H81</f>
        <v>0</v>
      </c>
      <c r="J81" s="1">
        <f>Jan!I81+Feb!I81+Mar!I81+Apr!I81+Mei!I81+Jun!I81+Jul!I81+Agu!I81+Sep!I81+Okt!I81+Nov!I81+Des!I81</f>
        <v>0</v>
      </c>
      <c r="K81" s="1">
        <f>Jan!J81+Feb!J81+Mar!J81+Apr!J81+Mei!J81+Jun!J81+Jul!J81+Agu!J81+Sep!J81+Okt!J81+Nov!J81+Des!J81</f>
        <v>0</v>
      </c>
      <c r="L81" s="1">
        <f>Jan!K81+Feb!K81+Mar!K81+Apr!K81+Mei!K81+Jun!K81+Jul!K81+Agu!K81+Sep!K81+Okt!K81+Nov!K81+Des!K81</f>
        <v>0</v>
      </c>
      <c r="M81" s="67">
        <f>IFERROR(IF(E81&lt;&gt;"",Jan!L81+Feb!L81+Mar!L81+Apr!L81+Mei!L81+Jun!L81+Jul!L81+Agu!L81+Sep!L81+Okt!L81+Nov!L81+Des!L81,(Jan!L81+Feb!L81+Mar!L81+Apr!L81+Mei!L81+Jun!L81+Jul!L81+Agu!L81+Sep!L81+Okt!L81+Nov!L81+Des!L81)
/
COUNTA(Jan!G81,Feb!G81,Mar!G81,Apr!G81,Mei!G81,Jun!G81,Jul!G81,Agu!G81,Sep!G81,Okt!G81,Nov!G81,Des!G81)*F81),0)</f>
        <v>0</v>
      </c>
      <c r="N81" s="67">
        <f>IFERROR(IF(E81&lt;&gt;"",Jan!M81+Feb!M81+Mar!M81+Apr!M81+Mei!M81+Jun!M81+Jul!M81+Agu!M81+Sep!M81+Okt!M81+Nov!M81+Des!M81,(Jan!M81+Feb!M81+Mar!M81+Apr!M81+Mei!M81+Jun!M81+Jul!M81+Agu!M81+Sep!M81+Okt!M81+Nov!M81+Des!M81)
/
COUNTA(Jan!G81,Feb!G81,Mar!G81,Apr!G81,Mei!G81,Jun!G81,Jul!G81,Agu!G81,Sep!G81,Okt!G81,Nov!G81,Des!G81)*F81),0)</f>
        <v>0</v>
      </c>
      <c r="O81" s="67">
        <f>IFERROR(IF(E81&lt;&gt;"",Jan!N81+Feb!N81+Mar!N81+Apr!N81+Mei!N81+Jun!N81+Jul!N81+Agu!N81+Sep!N81+Okt!N81+Nov!N81+Des!N81,(Jan!N81+Feb!N81+Mar!N81+Apr!N81+Mei!N81+Jun!N81+Jul!N81+Agu!N81+Sep!N81+Okt!N81+Nov!N81+Des!N81)
/
COUNTA(Jan!G81,Feb!G81,Mar!G81,Apr!G81,Mei!G81,Jun!G81,Jul!G81,Agu!G81,Sep!G81,Okt!G81,Nov!G81,Des!G81)*F81),0)</f>
        <v>0</v>
      </c>
      <c r="P81" s="67">
        <f>IFERROR(IF(E81&lt;&gt;"",Jan!O81+Feb!O81+Mar!O81+Apr!O81+Mei!O81+Jun!O81+Jul!O81+Agu!O81+Sep!O81+Okt!O81+Nov!O81+Des!O81,(Jan!O81+Feb!O81+Mar!O81+Apr!O81+Mei!O81+Jun!O81+Jul!O81+Agu!O81+Sep!O81+Okt!O81+Nov!O81+Des!O81)
/
COUNTA(Jan!G81,Feb!G81,Mar!G81,Apr!G81,Mei!G81,Jun!G81,Jul!G81,Agu!G81,Sep!G81,Okt!G81,Nov!G81,Des!G81)*F81),0)</f>
        <v>0</v>
      </c>
      <c r="Q81" s="67">
        <f>IFERROR(IF(E81&lt;&gt;"",Jan!P81+Feb!P81+Mar!P81+Apr!P81+Mei!P81+Jun!P81+Jul!P81+Agu!P81+Sep!P81+Okt!P81+Nov!P81+Des!P81,(Jan!P81+Feb!P81+Mar!P81+Apr!P81+Mei!P81+Jun!P81+Jul!P81+Agu!P81+Sep!P81+Okt!P81+Nov!P81+Des!P81)
/
COUNTA(Jan!G81,Feb!G81,Mar!G81,Apr!G81,Mei!G81,Jun!G81,Jul!G81,Agu!G81,Sep!G81,Okt!G81,Nov!G81,Des!G81)*F81),0)</f>
        <v>0</v>
      </c>
      <c r="R81" s="1">
        <f t="shared" si="9"/>
        <v>0</v>
      </c>
      <c r="S81" s="67">
        <f t="shared" si="16"/>
        <v>0</v>
      </c>
      <c r="T81" s="67">
        <f>IFERROR(IF(E81&lt;&gt;"",Jan!R81+Feb!R81+Mar!R81+Apr!R81+Mei!R81+Jun!R81+Jul!R81+Agu!R81+Sep!R81+Okt!R81+Nov!R81+Des!R81,(Jan!R81+Feb!R81+Mar!R81+Apr!R81+Mei!R81+Jun!R81+Jul!R81+Agu!R81+Sep!R81+Okt!R81+Nov!R81+Des!R81)
/
COUNTA(Jan!G81,Feb!G81,Mar!G81,Apr!G81,Mei!G81,Jun!G81,Jul!G81,Agu!G81,Sep!G81,Okt!G81,Nov!G81,Des!G81)*F81),0)</f>
        <v>0</v>
      </c>
      <c r="U81" s="67">
        <f>IFERROR(IF(E81&lt;&gt;"",Jan!S81+Feb!S81+Mar!S81+Apr!S81+Mei!S81+Jun!S81+Jul!S81+Agu!S81+Sep!S81+Okt!S81+Nov!S81+Des!S81,(Jan!S81+Feb!S81+Mar!S81+Apr!S81+Mei!S81+Jun!S81+Jul!S81+Agu!S81+Sep!S81+Okt!S81+Nov!S81+Des!S81)
/
COUNTA(Jan!G81,Feb!G81,Mar!G81,Apr!G81,Mei!G81,Jun!G81,Jul!G81,Agu!G81,Sep!G81,Okt!G81,Nov!G81,Des!G81)*F81),0)</f>
        <v>0</v>
      </c>
      <c r="V81" s="1">
        <f t="shared" si="10"/>
        <v>0</v>
      </c>
      <c r="W81" s="1"/>
      <c r="X81" s="67">
        <f t="shared" si="11"/>
        <v>0</v>
      </c>
      <c r="Y81" s="37">
        <f t="shared" si="15"/>
        <v>0</v>
      </c>
      <c r="Z81" s="68">
        <f t="shared" si="12"/>
        <v>0</v>
      </c>
      <c r="AA81" s="36">
        <f>MIN(Z81,Referensi!$M$2)*$AA$5</f>
        <v>0</v>
      </c>
      <c r="AB81" s="36">
        <f>MIN(Referensi!$M$3,MAX(Z81-Referensi!$L$2,0))*$AB$5</f>
        <v>0</v>
      </c>
      <c r="AC81" s="36">
        <f>MIN(Referensi!$M$4,MAX(Z81-Referensi!$L$3,0))*$AC$5</f>
        <v>0</v>
      </c>
      <c r="AD81" s="36">
        <f>MIN(Referensi!$M$5,MAX(Z81-Referensi!$L$4,0))*$AD$5</f>
        <v>0</v>
      </c>
      <c r="AE81" s="36">
        <f>MIN(Referensi!$M$6,MAX(Z81-Referensi!$L$5,0))*$AE$5</f>
        <v>0</v>
      </c>
      <c r="AF81" s="68">
        <f>IF(Master!G81="",SUM(AA81:AE81)*120%,SUM(AA81:AE81))</f>
        <v>0</v>
      </c>
      <c r="AG81" s="68">
        <f>IF(F81&lt;&gt;"",AF81/F81*COUNTA(Jan!G81,Feb!G81,Mar!G81,Apr!G81,Mei!G81,Jun!G81,Jul!G81,Agu!G81,Sep!G81,Okt!G81,Nov!G81,Des!G81),0)</f>
        <v>0</v>
      </c>
      <c r="AH81" s="68">
        <f>IF(E81&lt;&gt;"",
IF(TEXT(E81,"mmm")=TEXT(DATE(PeriodeTahun,1,1),"mmm"),0, Jan!W81)+
IF(TEXT(E81,"mmm")=TEXT(DATE(PeriodeTahun,2,1),"mmm"),0, Feb!W81)+
IF(TEXT(E81,"mmm")=TEXT(DATE(PeriodeTahun,3,1),"mmm"),0, Mar!W81)+
IF(TEXT(E81,"mmm")=TEXT(DATE(PeriodeTahun,4,1),"mmm"),0, Apr!W81)+
IF(TEXT(E81,"mmm")=TEXT(DATE(PeriodeTahun,5,1),"mmm"),0, Mei!W81)+
IF(TEXT(E81,"mmm")=TEXT(DATE(PeriodeTahun,6,1),"mmm"),0, Jun!W81)+
IF(TEXT(E81,"mmm")=TEXT(DATE(PeriodeTahun,7,1),"mmm"),0, Jul!W81)+
IF(TEXT(E81,"mmm")=TEXT(DATE(PeriodeTahun,8,1),"mmm"),0, Agu!W81)+
IF(TEXT(E81,"mmm")=TEXT(DATE(PeriodeTahun,9,1),"mmm"),0, Sep!W81)+
IF(TEXT(E81,"mmm")=TEXT(DATE(PeriodeTahun,10,1),"mmm"),0, Okt!W81)+
IF(TEXT(E81,"mmm")=TEXT(DATE(PeriodeTahun,11,1),"mmm"),0, Nov!W81),
Jan!W81+Feb!W81+Mar!W81+Apr!W81+Mei!W81+Jun!W81+Jul!W81+Agu!W81+Sep!W81+Okt!W81+Nov!W81)</f>
        <v>0</v>
      </c>
      <c r="AI81" s="68"/>
      <c r="AJ81" s="68">
        <f t="shared" si="13"/>
        <v>0</v>
      </c>
    </row>
    <row r="82" spans="1:36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IF(Master!C82&lt;&gt;"",Master!C82,"")</f>
        <v/>
      </c>
      <c r="D82" s="80" t="str">
        <f>IF(Master!E82&lt;&gt;"",IF(YEAR(Master!E82)&lt;$B$2,DATE($B$2,1,1),Master!E82),"")</f>
        <v/>
      </c>
      <c r="E82" s="80" t="str">
        <f>IF(Master!F82&lt;&gt;"",Master!F82,"")</f>
        <v/>
      </c>
      <c r="F82" s="87" t="str">
        <f t="shared" si="8"/>
        <v/>
      </c>
      <c r="G82" s="71" t="str">
        <f>IF(Master!G82&lt;&gt;"",Master!G82,"")</f>
        <v/>
      </c>
      <c r="H82" s="67">
        <f>IFERROR(IF(E82&lt;&gt;"",Jan!G82+Feb!G82+Mar!G82+Apr!G82+Mei!G82+Jun!G82+Jul!G82+Agu!G82+Sep!G82+Okt!G82+Nov!G82+Des!G82,(Jan!G82+Feb!G82+Mar!G82+Apr!G82+Mei!G82+Jun!G82+Jul!G82+Agu!G82+Sep!G82+Okt!G82+Nov!G82+Des!G82)
/
COUNTA(Jan!G82,Feb!G82,Mar!G82,Apr!G82,Mei!G82,Jun!G82,Jul!G82,Agu!G82,Sep!G82,Okt!G82,Nov!G82,Des!G82)
*F82),0)</f>
        <v>0</v>
      </c>
      <c r="I82" s="1">
        <f>Jan!H82+Feb!H82+Mar!H82+Apr!H82+Mei!H82+Jun!H82+Jul!H82+Agu!H82+Sep!H82+Okt!H82+Nov!H82+Des!H82</f>
        <v>0</v>
      </c>
      <c r="J82" s="1">
        <f>Jan!I82+Feb!I82+Mar!I82+Apr!I82+Mei!I82+Jun!I82+Jul!I82+Agu!I82+Sep!I82+Okt!I82+Nov!I82+Des!I82</f>
        <v>0</v>
      </c>
      <c r="K82" s="1">
        <f>Jan!J82+Feb!J82+Mar!J82+Apr!J82+Mei!J82+Jun!J82+Jul!J82+Agu!J82+Sep!J82+Okt!J82+Nov!J82+Des!J82</f>
        <v>0</v>
      </c>
      <c r="L82" s="1">
        <f>Jan!K82+Feb!K82+Mar!K82+Apr!K82+Mei!K82+Jun!K82+Jul!K82+Agu!K82+Sep!K82+Okt!K82+Nov!K82+Des!K82</f>
        <v>0</v>
      </c>
      <c r="M82" s="67">
        <f>IFERROR(IF(E82&lt;&gt;"",Jan!L82+Feb!L82+Mar!L82+Apr!L82+Mei!L82+Jun!L82+Jul!L82+Agu!L82+Sep!L82+Okt!L82+Nov!L82+Des!L82,(Jan!L82+Feb!L82+Mar!L82+Apr!L82+Mei!L82+Jun!L82+Jul!L82+Agu!L82+Sep!L82+Okt!L82+Nov!L82+Des!L82)
/
COUNTA(Jan!G82,Feb!G82,Mar!G82,Apr!G82,Mei!G82,Jun!G82,Jul!G82,Agu!G82,Sep!G82,Okt!G82,Nov!G82,Des!G82)*F82),0)</f>
        <v>0</v>
      </c>
      <c r="N82" s="67">
        <f>IFERROR(IF(E82&lt;&gt;"",Jan!M82+Feb!M82+Mar!M82+Apr!M82+Mei!M82+Jun!M82+Jul!M82+Agu!M82+Sep!M82+Okt!M82+Nov!M82+Des!M82,(Jan!M82+Feb!M82+Mar!M82+Apr!M82+Mei!M82+Jun!M82+Jul!M82+Agu!M82+Sep!M82+Okt!M82+Nov!M82+Des!M82)
/
COUNTA(Jan!G82,Feb!G82,Mar!G82,Apr!G82,Mei!G82,Jun!G82,Jul!G82,Agu!G82,Sep!G82,Okt!G82,Nov!G82,Des!G82)*F82),0)</f>
        <v>0</v>
      </c>
      <c r="O82" s="67">
        <f>IFERROR(IF(E82&lt;&gt;"",Jan!N82+Feb!N82+Mar!N82+Apr!N82+Mei!N82+Jun!N82+Jul!N82+Agu!N82+Sep!N82+Okt!N82+Nov!N82+Des!N82,(Jan!N82+Feb!N82+Mar!N82+Apr!N82+Mei!N82+Jun!N82+Jul!N82+Agu!N82+Sep!N82+Okt!N82+Nov!N82+Des!N82)
/
COUNTA(Jan!G82,Feb!G82,Mar!G82,Apr!G82,Mei!G82,Jun!G82,Jul!G82,Agu!G82,Sep!G82,Okt!G82,Nov!G82,Des!G82)*F82),0)</f>
        <v>0</v>
      </c>
      <c r="P82" s="67">
        <f>IFERROR(IF(E82&lt;&gt;"",Jan!O82+Feb!O82+Mar!O82+Apr!O82+Mei!O82+Jun!O82+Jul!O82+Agu!O82+Sep!O82+Okt!O82+Nov!O82+Des!O82,(Jan!O82+Feb!O82+Mar!O82+Apr!O82+Mei!O82+Jun!O82+Jul!O82+Agu!O82+Sep!O82+Okt!O82+Nov!O82+Des!O82)
/
COUNTA(Jan!G82,Feb!G82,Mar!G82,Apr!G82,Mei!G82,Jun!G82,Jul!G82,Agu!G82,Sep!G82,Okt!G82,Nov!G82,Des!G82)*F82),0)</f>
        <v>0</v>
      </c>
      <c r="Q82" s="67">
        <f>IFERROR(IF(E82&lt;&gt;"",Jan!P82+Feb!P82+Mar!P82+Apr!P82+Mei!P82+Jun!P82+Jul!P82+Agu!P82+Sep!P82+Okt!P82+Nov!P82+Des!P82,(Jan!P82+Feb!P82+Mar!P82+Apr!P82+Mei!P82+Jun!P82+Jul!P82+Agu!P82+Sep!P82+Okt!P82+Nov!P82+Des!P82)
/
COUNTA(Jan!G82,Feb!G82,Mar!G82,Apr!G82,Mei!G82,Jun!G82,Jul!G82,Agu!G82,Sep!G82,Okt!G82,Nov!G82,Des!G82)*F82),0)</f>
        <v>0</v>
      </c>
      <c r="R82" s="1">
        <f t="shared" si="9"/>
        <v>0</v>
      </c>
      <c r="S82" s="67">
        <f t="shared" si="16"/>
        <v>0</v>
      </c>
      <c r="T82" s="67">
        <f>IFERROR(IF(E82&lt;&gt;"",Jan!R82+Feb!R82+Mar!R82+Apr!R82+Mei!R82+Jun!R82+Jul!R82+Agu!R82+Sep!R82+Okt!R82+Nov!R82+Des!R82,(Jan!R82+Feb!R82+Mar!R82+Apr!R82+Mei!R82+Jun!R82+Jul!R82+Agu!R82+Sep!R82+Okt!R82+Nov!R82+Des!R82)
/
COUNTA(Jan!G82,Feb!G82,Mar!G82,Apr!G82,Mei!G82,Jun!G82,Jul!G82,Agu!G82,Sep!G82,Okt!G82,Nov!G82,Des!G82)*F82),0)</f>
        <v>0</v>
      </c>
      <c r="U82" s="67">
        <f>IFERROR(IF(E82&lt;&gt;"",Jan!S82+Feb!S82+Mar!S82+Apr!S82+Mei!S82+Jun!S82+Jul!S82+Agu!S82+Sep!S82+Okt!S82+Nov!S82+Des!S82,(Jan!S82+Feb!S82+Mar!S82+Apr!S82+Mei!S82+Jun!S82+Jul!S82+Agu!S82+Sep!S82+Okt!S82+Nov!S82+Des!S82)
/
COUNTA(Jan!G82,Feb!G82,Mar!G82,Apr!G82,Mei!G82,Jun!G82,Jul!G82,Agu!G82,Sep!G82,Okt!G82,Nov!G82,Des!G82)*F82),0)</f>
        <v>0</v>
      </c>
      <c r="V82" s="1">
        <f t="shared" si="10"/>
        <v>0</v>
      </c>
      <c r="W82" s="1"/>
      <c r="X82" s="67">
        <f t="shared" si="11"/>
        <v>0</v>
      </c>
      <c r="Y82" s="37">
        <f t="shared" si="15"/>
        <v>0</v>
      </c>
      <c r="Z82" s="68">
        <f t="shared" si="12"/>
        <v>0</v>
      </c>
      <c r="AA82" s="36">
        <f>MIN(Z82,Referensi!$M$2)*$AA$5</f>
        <v>0</v>
      </c>
      <c r="AB82" s="36">
        <f>MIN(Referensi!$M$3,MAX(Z82-Referensi!$L$2,0))*$AB$5</f>
        <v>0</v>
      </c>
      <c r="AC82" s="36">
        <f>MIN(Referensi!$M$4,MAX(Z82-Referensi!$L$3,0))*$AC$5</f>
        <v>0</v>
      </c>
      <c r="AD82" s="36">
        <f>MIN(Referensi!$M$5,MAX(Z82-Referensi!$L$4,0))*$AD$5</f>
        <v>0</v>
      </c>
      <c r="AE82" s="36">
        <f>MIN(Referensi!$M$6,MAX(Z82-Referensi!$L$5,0))*$AE$5</f>
        <v>0</v>
      </c>
      <c r="AF82" s="68">
        <f>IF(Master!G82="",SUM(AA82:AE82)*120%,SUM(AA82:AE82))</f>
        <v>0</v>
      </c>
      <c r="AG82" s="68">
        <f>IF(F82&lt;&gt;"",AF82/F82*COUNTA(Jan!G82,Feb!G82,Mar!G82,Apr!G82,Mei!G82,Jun!G82,Jul!G82,Agu!G82,Sep!G82,Okt!G82,Nov!G82,Des!G82),0)</f>
        <v>0</v>
      </c>
      <c r="AH82" s="68">
        <f>IF(E82&lt;&gt;"",
IF(TEXT(E82,"mmm")=TEXT(DATE(PeriodeTahun,1,1),"mmm"),0, Jan!W82)+
IF(TEXT(E82,"mmm")=TEXT(DATE(PeriodeTahun,2,1),"mmm"),0, Feb!W82)+
IF(TEXT(E82,"mmm")=TEXT(DATE(PeriodeTahun,3,1),"mmm"),0, Mar!W82)+
IF(TEXT(E82,"mmm")=TEXT(DATE(PeriodeTahun,4,1),"mmm"),0, Apr!W82)+
IF(TEXT(E82,"mmm")=TEXT(DATE(PeriodeTahun,5,1),"mmm"),0, Mei!W82)+
IF(TEXT(E82,"mmm")=TEXT(DATE(PeriodeTahun,6,1),"mmm"),0, Jun!W82)+
IF(TEXT(E82,"mmm")=TEXT(DATE(PeriodeTahun,7,1),"mmm"),0, Jul!W82)+
IF(TEXT(E82,"mmm")=TEXT(DATE(PeriodeTahun,8,1),"mmm"),0, Agu!W82)+
IF(TEXT(E82,"mmm")=TEXT(DATE(PeriodeTahun,9,1),"mmm"),0, Sep!W82)+
IF(TEXT(E82,"mmm")=TEXT(DATE(PeriodeTahun,10,1),"mmm"),0, Okt!W82)+
IF(TEXT(E82,"mmm")=TEXT(DATE(PeriodeTahun,11,1),"mmm"),0, Nov!W82),
Jan!W82+Feb!W82+Mar!W82+Apr!W82+Mei!W82+Jun!W82+Jul!W82+Agu!W82+Sep!W82+Okt!W82+Nov!W82)</f>
        <v>0</v>
      </c>
      <c r="AI82" s="68"/>
      <c r="AJ82" s="68">
        <f t="shared" si="13"/>
        <v>0</v>
      </c>
    </row>
    <row r="83" spans="1:36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IF(Master!C83&lt;&gt;"",Master!C83,"")</f>
        <v/>
      </c>
      <c r="D83" s="80" t="str">
        <f>IF(Master!E83&lt;&gt;"",IF(YEAR(Master!E83)&lt;$B$2,DATE($B$2,1,1),Master!E83),"")</f>
        <v/>
      </c>
      <c r="E83" s="80" t="str">
        <f>IF(Master!F83&lt;&gt;"",Master!F83,"")</f>
        <v/>
      </c>
      <c r="F83" s="87" t="str">
        <f t="shared" si="8"/>
        <v/>
      </c>
      <c r="G83" s="71" t="str">
        <f>IF(Master!G83&lt;&gt;"",Master!G83,"")</f>
        <v/>
      </c>
      <c r="H83" s="67">
        <f>IFERROR(IF(E83&lt;&gt;"",Jan!G83+Feb!G83+Mar!G83+Apr!G83+Mei!G83+Jun!G83+Jul!G83+Agu!G83+Sep!G83+Okt!G83+Nov!G83+Des!G83,(Jan!G83+Feb!G83+Mar!G83+Apr!G83+Mei!G83+Jun!G83+Jul!G83+Agu!G83+Sep!G83+Okt!G83+Nov!G83+Des!G83)
/
COUNTA(Jan!G83,Feb!G83,Mar!G83,Apr!G83,Mei!G83,Jun!G83,Jul!G83,Agu!G83,Sep!G83,Okt!G83,Nov!G83,Des!G83)
*F83),0)</f>
        <v>0</v>
      </c>
      <c r="I83" s="1">
        <f>Jan!H83+Feb!H83+Mar!H83+Apr!H83+Mei!H83+Jun!H83+Jul!H83+Agu!H83+Sep!H83+Okt!H83+Nov!H83+Des!H83</f>
        <v>0</v>
      </c>
      <c r="J83" s="1">
        <f>Jan!I83+Feb!I83+Mar!I83+Apr!I83+Mei!I83+Jun!I83+Jul!I83+Agu!I83+Sep!I83+Okt!I83+Nov!I83+Des!I83</f>
        <v>0</v>
      </c>
      <c r="K83" s="1">
        <f>Jan!J83+Feb!J83+Mar!J83+Apr!J83+Mei!J83+Jun!J83+Jul!J83+Agu!J83+Sep!J83+Okt!J83+Nov!J83+Des!J83</f>
        <v>0</v>
      </c>
      <c r="L83" s="1">
        <f>Jan!K83+Feb!K83+Mar!K83+Apr!K83+Mei!K83+Jun!K83+Jul!K83+Agu!K83+Sep!K83+Okt!K83+Nov!K83+Des!K83</f>
        <v>0</v>
      </c>
      <c r="M83" s="67">
        <f>IFERROR(IF(E83&lt;&gt;"",Jan!L83+Feb!L83+Mar!L83+Apr!L83+Mei!L83+Jun!L83+Jul!L83+Agu!L83+Sep!L83+Okt!L83+Nov!L83+Des!L83,(Jan!L83+Feb!L83+Mar!L83+Apr!L83+Mei!L83+Jun!L83+Jul!L83+Agu!L83+Sep!L83+Okt!L83+Nov!L83+Des!L83)
/
COUNTA(Jan!G83,Feb!G83,Mar!G83,Apr!G83,Mei!G83,Jun!G83,Jul!G83,Agu!G83,Sep!G83,Okt!G83,Nov!G83,Des!G83)*F83),0)</f>
        <v>0</v>
      </c>
      <c r="N83" s="67">
        <f>IFERROR(IF(E83&lt;&gt;"",Jan!M83+Feb!M83+Mar!M83+Apr!M83+Mei!M83+Jun!M83+Jul!M83+Agu!M83+Sep!M83+Okt!M83+Nov!M83+Des!M83,(Jan!M83+Feb!M83+Mar!M83+Apr!M83+Mei!M83+Jun!M83+Jul!M83+Agu!M83+Sep!M83+Okt!M83+Nov!M83+Des!M83)
/
COUNTA(Jan!G83,Feb!G83,Mar!G83,Apr!G83,Mei!G83,Jun!G83,Jul!G83,Agu!G83,Sep!G83,Okt!G83,Nov!G83,Des!G83)*F83),0)</f>
        <v>0</v>
      </c>
      <c r="O83" s="67">
        <f>IFERROR(IF(E83&lt;&gt;"",Jan!N83+Feb!N83+Mar!N83+Apr!N83+Mei!N83+Jun!N83+Jul!N83+Agu!N83+Sep!N83+Okt!N83+Nov!N83+Des!N83,(Jan!N83+Feb!N83+Mar!N83+Apr!N83+Mei!N83+Jun!N83+Jul!N83+Agu!N83+Sep!N83+Okt!N83+Nov!N83+Des!N83)
/
COUNTA(Jan!G83,Feb!G83,Mar!G83,Apr!G83,Mei!G83,Jun!G83,Jul!G83,Agu!G83,Sep!G83,Okt!G83,Nov!G83,Des!G83)*F83),0)</f>
        <v>0</v>
      </c>
      <c r="P83" s="67">
        <f>IFERROR(IF(E83&lt;&gt;"",Jan!O83+Feb!O83+Mar!O83+Apr!O83+Mei!O83+Jun!O83+Jul!O83+Agu!O83+Sep!O83+Okt!O83+Nov!O83+Des!O83,(Jan!O83+Feb!O83+Mar!O83+Apr!O83+Mei!O83+Jun!O83+Jul!O83+Agu!O83+Sep!O83+Okt!O83+Nov!O83+Des!O83)
/
COUNTA(Jan!G83,Feb!G83,Mar!G83,Apr!G83,Mei!G83,Jun!G83,Jul!G83,Agu!G83,Sep!G83,Okt!G83,Nov!G83,Des!G83)*F83),0)</f>
        <v>0</v>
      </c>
      <c r="Q83" s="67">
        <f>IFERROR(IF(E83&lt;&gt;"",Jan!P83+Feb!P83+Mar!P83+Apr!P83+Mei!P83+Jun!P83+Jul!P83+Agu!P83+Sep!P83+Okt!P83+Nov!P83+Des!P83,(Jan!P83+Feb!P83+Mar!P83+Apr!P83+Mei!P83+Jun!P83+Jul!P83+Agu!P83+Sep!P83+Okt!P83+Nov!P83+Des!P83)
/
COUNTA(Jan!G83,Feb!G83,Mar!G83,Apr!G83,Mei!G83,Jun!G83,Jul!G83,Agu!G83,Sep!G83,Okt!G83,Nov!G83,Des!G83)*F83),0)</f>
        <v>0</v>
      </c>
      <c r="R83" s="1">
        <f t="shared" si="9"/>
        <v>0</v>
      </c>
      <c r="S83" s="67">
        <f t="shared" si="16"/>
        <v>0</v>
      </c>
      <c r="T83" s="67">
        <f>IFERROR(IF(E83&lt;&gt;"",Jan!R83+Feb!R83+Mar!R83+Apr!R83+Mei!R83+Jun!R83+Jul!R83+Agu!R83+Sep!R83+Okt!R83+Nov!R83+Des!R83,(Jan!R83+Feb!R83+Mar!R83+Apr!R83+Mei!R83+Jun!R83+Jul!R83+Agu!R83+Sep!R83+Okt!R83+Nov!R83+Des!R83)
/
COUNTA(Jan!G83,Feb!G83,Mar!G83,Apr!G83,Mei!G83,Jun!G83,Jul!G83,Agu!G83,Sep!G83,Okt!G83,Nov!G83,Des!G83)*F83),0)</f>
        <v>0</v>
      </c>
      <c r="U83" s="67">
        <f>IFERROR(IF(E83&lt;&gt;"",Jan!S83+Feb!S83+Mar!S83+Apr!S83+Mei!S83+Jun!S83+Jul!S83+Agu!S83+Sep!S83+Okt!S83+Nov!S83+Des!S83,(Jan!S83+Feb!S83+Mar!S83+Apr!S83+Mei!S83+Jun!S83+Jul!S83+Agu!S83+Sep!S83+Okt!S83+Nov!S83+Des!S83)
/
COUNTA(Jan!G83,Feb!G83,Mar!G83,Apr!G83,Mei!G83,Jun!G83,Jul!G83,Agu!G83,Sep!G83,Okt!G83,Nov!G83,Des!G83)*F83),0)</f>
        <v>0</v>
      </c>
      <c r="V83" s="1">
        <f t="shared" si="10"/>
        <v>0</v>
      </c>
      <c r="W83" s="1"/>
      <c r="X83" s="67">
        <f t="shared" si="11"/>
        <v>0</v>
      </c>
      <c r="Y83" s="37">
        <f t="shared" si="15"/>
        <v>0</v>
      </c>
      <c r="Z83" s="68">
        <f t="shared" si="12"/>
        <v>0</v>
      </c>
      <c r="AA83" s="36">
        <f>MIN(Z83,Referensi!$M$2)*$AA$5</f>
        <v>0</v>
      </c>
      <c r="AB83" s="36">
        <f>MIN(Referensi!$M$3,MAX(Z83-Referensi!$L$2,0))*$AB$5</f>
        <v>0</v>
      </c>
      <c r="AC83" s="36">
        <f>MIN(Referensi!$M$4,MAX(Z83-Referensi!$L$3,0))*$AC$5</f>
        <v>0</v>
      </c>
      <c r="AD83" s="36">
        <f>MIN(Referensi!$M$5,MAX(Z83-Referensi!$L$4,0))*$AD$5</f>
        <v>0</v>
      </c>
      <c r="AE83" s="36">
        <f>MIN(Referensi!$M$6,MAX(Z83-Referensi!$L$5,0))*$AE$5</f>
        <v>0</v>
      </c>
      <c r="AF83" s="68">
        <f>IF(Master!G83="",SUM(AA83:AE83)*120%,SUM(AA83:AE83))</f>
        <v>0</v>
      </c>
      <c r="AG83" s="68">
        <f>IF(F83&lt;&gt;"",AF83/F83*COUNTA(Jan!G83,Feb!G83,Mar!G83,Apr!G83,Mei!G83,Jun!G83,Jul!G83,Agu!G83,Sep!G83,Okt!G83,Nov!G83,Des!G83),0)</f>
        <v>0</v>
      </c>
      <c r="AH83" s="68">
        <f>IF(E83&lt;&gt;"",
IF(TEXT(E83,"mmm")=TEXT(DATE(PeriodeTahun,1,1),"mmm"),0, Jan!W83)+
IF(TEXT(E83,"mmm")=TEXT(DATE(PeriodeTahun,2,1),"mmm"),0, Feb!W83)+
IF(TEXT(E83,"mmm")=TEXT(DATE(PeriodeTahun,3,1),"mmm"),0, Mar!W83)+
IF(TEXT(E83,"mmm")=TEXT(DATE(PeriodeTahun,4,1),"mmm"),0, Apr!W83)+
IF(TEXT(E83,"mmm")=TEXT(DATE(PeriodeTahun,5,1),"mmm"),0, Mei!W83)+
IF(TEXT(E83,"mmm")=TEXT(DATE(PeriodeTahun,6,1),"mmm"),0, Jun!W83)+
IF(TEXT(E83,"mmm")=TEXT(DATE(PeriodeTahun,7,1),"mmm"),0, Jul!W83)+
IF(TEXT(E83,"mmm")=TEXT(DATE(PeriodeTahun,8,1),"mmm"),0, Agu!W83)+
IF(TEXT(E83,"mmm")=TEXT(DATE(PeriodeTahun,9,1),"mmm"),0, Sep!W83)+
IF(TEXT(E83,"mmm")=TEXT(DATE(PeriodeTahun,10,1),"mmm"),0, Okt!W83)+
IF(TEXT(E83,"mmm")=TEXT(DATE(PeriodeTahun,11,1),"mmm"),0, Nov!W83),
Jan!W83+Feb!W83+Mar!W83+Apr!W83+Mei!W83+Jun!W83+Jul!W83+Agu!W83+Sep!W83+Okt!W83+Nov!W83)</f>
        <v>0</v>
      </c>
      <c r="AI83" s="68"/>
      <c r="AJ83" s="68">
        <f t="shared" si="13"/>
        <v>0</v>
      </c>
    </row>
    <row r="84" spans="1:36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IF(Master!C84&lt;&gt;"",Master!C84,"")</f>
        <v/>
      </c>
      <c r="D84" s="80" t="str">
        <f>IF(Master!E84&lt;&gt;"",IF(YEAR(Master!E84)&lt;$B$2,DATE($B$2,1,1),Master!E84),"")</f>
        <v/>
      </c>
      <c r="E84" s="80" t="str">
        <f>IF(Master!F84&lt;&gt;"",Master!F84,"")</f>
        <v/>
      </c>
      <c r="F84" s="87" t="str">
        <f t="shared" si="8"/>
        <v/>
      </c>
      <c r="G84" s="71" t="str">
        <f>IF(Master!G84&lt;&gt;"",Master!G84,"")</f>
        <v/>
      </c>
      <c r="H84" s="67">
        <f>IFERROR(IF(E84&lt;&gt;"",Jan!G84+Feb!G84+Mar!G84+Apr!G84+Mei!G84+Jun!G84+Jul!G84+Agu!G84+Sep!G84+Okt!G84+Nov!G84+Des!G84,(Jan!G84+Feb!G84+Mar!G84+Apr!G84+Mei!G84+Jun!G84+Jul!G84+Agu!G84+Sep!G84+Okt!G84+Nov!G84+Des!G84)
/
COUNTA(Jan!G84,Feb!G84,Mar!G84,Apr!G84,Mei!G84,Jun!G84,Jul!G84,Agu!G84,Sep!G84,Okt!G84,Nov!G84,Des!G84)
*F84),0)</f>
        <v>0</v>
      </c>
      <c r="I84" s="1">
        <f>Jan!H84+Feb!H84+Mar!H84+Apr!H84+Mei!H84+Jun!H84+Jul!H84+Agu!H84+Sep!H84+Okt!H84+Nov!H84+Des!H84</f>
        <v>0</v>
      </c>
      <c r="J84" s="1">
        <f>Jan!I84+Feb!I84+Mar!I84+Apr!I84+Mei!I84+Jun!I84+Jul!I84+Agu!I84+Sep!I84+Okt!I84+Nov!I84+Des!I84</f>
        <v>0</v>
      </c>
      <c r="K84" s="1">
        <f>Jan!J84+Feb!J84+Mar!J84+Apr!J84+Mei!J84+Jun!J84+Jul!J84+Agu!J84+Sep!J84+Okt!J84+Nov!J84+Des!J84</f>
        <v>0</v>
      </c>
      <c r="L84" s="1">
        <f>Jan!K84+Feb!K84+Mar!K84+Apr!K84+Mei!K84+Jun!K84+Jul!K84+Agu!K84+Sep!K84+Okt!K84+Nov!K84+Des!K84</f>
        <v>0</v>
      </c>
      <c r="M84" s="67">
        <f>IFERROR(IF(E84&lt;&gt;"",Jan!L84+Feb!L84+Mar!L84+Apr!L84+Mei!L84+Jun!L84+Jul!L84+Agu!L84+Sep!L84+Okt!L84+Nov!L84+Des!L84,(Jan!L84+Feb!L84+Mar!L84+Apr!L84+Mei!L84+Jun!L84+Jul!L84+Agu!L84+Sep!L84+Okt!L84+Nov!L84+Des!L84)
/
COUNTA(Jan!G84,Feb!G84,Mar!G84,Apr!G84,Mei!G84,Jun!G84,Jul!G84,Agu!G84,Sep!G84,Okt!G84,Nov!G84,Des!G84)*F84),0)</f>
        <v>0</v>
      </c>
      <c r="N84" s="67">
        <f>IFERROR(IF(E84&lt;&gt;"",Jan!M84+Feb!M84+Mar!M84+Apr!M84+Mei!M84+Jun!M84+Jul!M84+Agu!M84+Sep!M84+Okt!M84+Nov!M84+Des!M84,(Jan!M84+Feb!M84+Mar!M84+Apr!M84+Mei!M84+Jun!M84+Jul!M84+Agu!M84+Sep!M84+Okt!M84+Nov!M84+Des!M84)
/
COUNTA(Jan!G84,Feb!G84,Mar!G84,Apr!G84,Mei!G84,Jun!G84,Jul!G84,Agu!G84,Sep!G84,Okt!G84,Nov!G84,Des!G84)*F84),0)</f>
        <v>0</v>
      </c>
      <c r="O84" s="67">
        <f>IFERROR(IF(E84&lt;&gt;"",Jan!N84+Feb!N84+Mar!N84+Apr!N84+Mei!N84+Jun!N84+Jul!N84+Agu!N84+Sep!N84+Okt!N84+Nov!N84+Des!N84,(Jan!N84+Feb!N84+Mar!N84+Apr!N84+Mei!N84+Jun!N84+Jul!N84+Agu!N84+Sep!N84+Okt!N84+Nov!N84+Des!N84)
/
COUNTA(Jan!G84,Feb!G84,Mar!G84,Apr!G84,Mei!G84,Jun!G84,Jul!G84,Agu!G84,Sep!G84,Okt!G84,Nov!G84,Des!G84)*F84),0)</f>
        <v>0</v>
      </c>
      <c r="P84" s="67">
        <f>IFERROR(IF(E84&lt;&gt;"",Jan!O84+Feb!O84+Mar!O84+Apr!O84+Mei!O84+Jun!O84+Jul!O84+Agu!O84+Sep!O84+Okt!O84+Nov!O84+Des!O84,(Jan!O84+Feb!O84+Mar!O84+Apr!O84+Mei!O84+Jun!O84+Jul!O84+Agu!O84+Sep!O84+Okt!O84+Nov!O84+Des!O84)
/
COUNTA(Jan!G84,Feb!G84,Mar!G84,Apr!G84,Mei!G84,Jun!G84,Jul!G84,Agu!G84,Sep!G84,Okt!G84,Nov!G84,Des!G84)*F84),0)</f>
        <v>0</v>
      </c>
      <c r="Q84" s="67">
        <f>IFERROR(IF(E84&lt;&gt;"",Jan!P84+Feb!P84+Mar!P84+Apr!P84+Mei!P84+Jun!P84+Jul!P84+Agu!P84+Sep!P84+Okt!P84+Nov!P84+Des!P84,(Jan!P84+Feb!P84+Mar!P84+Apr!P84+Mei!P84+Jun!P84+Jul!P84+Agu!P84+Sep!P84+Okt!P84+Nov!P84+Des!P84)
/
COUNTA(Jan!G84,Feb!G84,Mar!G84,Apr!G84,Mei!G84,Jun!G84,Jul!G84,Agu!G84,Sep!G84,Okt!G84,Nov!G84,Des!G84)*F84),0)</f>
        <v>0</v>
      </c>
      <c r="R84" s="1">
        <f t="shared" si="9"/>
        <v>0</v>
      </c>
      <c r="S84" s="67">
        <f t="shared" si="16"/>
        <v>0</v>
      </c>
      <c r="T84" s="67">
        <f>IFERROR(IF(E84&lt;&gt;"",Jan!R84+Feb!R84+Mar!R84+Apr!R84+Mei!R84+Jun!R84+Jul!R84+Agu!R84+Sep!R84+Okt!R84+Nov!R84+Des!R84,(Jan!R84+Feb!R84+Mar!R84+Apr!R84+Mei!R84+Jun!R84+Jul!R84+Agu!R84+Sep!R84+Okt!R84+Nov!R84+Des!R84)
/
COUNTA(Jan!G84,Feb!G84,Mar!G84,Apr!G84,Mei!G84,Jun!G84,Jul!G84,Agu!G84,Sep!G84,Okt!G84,Nov!G84,Des!G84)*F84),0)</f>
        <v>0</v>
      </c>
      <c r="U84" s="67">
        <f>IFERROR(IF(E84&lt;&gt;"",Jan!S84+Feb!S84+Mar!S84+Apr!S84+Mei!S84+Jun!S84+Jul!S84+Agu!S84+Sep!S84+Okt!S84+Nov!S84+Des!S84,(Jan!S84+Feb!S84+Mar!S84+Apr!S84+Mei!S84+Jun!S84+Jul!S84+Agu!S84+Sep!S84+Okt!S84+Nov!S84+Des!S84)
/
COUNTA(Jan!G84,Feb!G84,Mar!G84,Apr!G84,Mei!G84,Jun!G84,Jul!G84,Agu!G84,Sep!G84,Okt!G84,Nov!G84,Des!G84)*F84),0)</f>
        <v>0</v>
      </c>
      <c r="V84" s="1">
        <f t="shared" si="10"/>
        <v>0</v>
      </c>
      <c r="W84" s="1"/>
      <c r="X84" s="67">
        <f t="shared" si="11"/>
        <v>0</v>
      </c>
      <c r="Y84" s="37">
        <f t="shared" si="15"/>
        <v>0</v>
      </c>
      <c r="Z84" s="68">
        <f t="shared" si="12"/>
        <v>0</v>
      </c>
      <c r="AA84" s="36">
        <f>MIN(Z84,Referensi!$M$2)*$AA$5</f>
        <v>0</v>
      </c>
      <c r="AB84" s="36">
        <f>MIN(Referensi!$M$3,MAX(Z84-Referensi!$L$2,0))*$AB$5</f>
        <v>0</v>
      </c>
      <c r="AC84" s="36">
        <f>MIN(Referensi!$M$4,MAX(Z84-Referensi!$L$3,0))*$AC$5</f>
        <v>0</v>
      </c>
      <c r="AD84" s="36">
        <f>MIN(Referensi!$M$5,MAX(Z84-Referensi!$L$4,0))*$AD$5</f>
        <v>0</v>
      </c>
      <c r="AE84" s="36">
        <f>MIN(Referensi!$M$6,MAX(Z84-Referensi!$L$5,0))*$AE$5</f>
        <v>0</v>
      </c>
      <c r="AF84" s="68">
        <f>IF(Master!G84="",SUM(AA84:AE84)*120%,SUM(AA84:AE84))</f>
        <v>0</v>
      </c>
      <c r="AG84" s="68">
        <f>IF(F84&lt;&gt;"",AF84/F84*COUNTA(Jan!G84,Feb!G84,Mar!G84,Apr!G84,Mei!G84,Jun!G84,Jul!G84,Agu!G84,Sep!G84,Okt!G84,Nov!G84,Des!G84),0)</f>
        <v>0</v>
      </c>
      <c r="AH84" s="68">
        <f>IF(E84&lt;&gt;"",
IF(TEXT(E84,"mmm")=TEXT(DATE(PeriodeTahun,1,1),"mmm"),0, Jan!W84)+
IF(TEXT(E84,"mmm")=TEXT(DATE(PeriodeTahun,2,1),"mmm"),0, Feb!W84)+
IF(TEXT(E84,"mmm")=TEXT(DATE(PeriodeTahun,3,1),"mmm"),0, Mar!W84)+
IF(TEXT(E84,"mmm")=TEXT(DATE(PeriodeTahun,4,1),"mmm"),0, Apr!W84)+
IF(TEXT(E84,"mmm")=TEXT(DATE(PeriodeTahun,5,1),"mmm"),0, Mei!W84)+
IF(TEXT(E84,"mmm")=TEXT(DATE(PeriodeTahun,6,1),"mmm"),0, Jun!W84)+
IF(TEXT(E84,"mmm")=TEXT(DATE(PeriodeTahun,7,1),"mmm"),0, Jul!W84)+
IF(TEXT(E84,"mmm")=TEXT(DATE(PeriodeTahun,8,1),"mmm"),0, Agu!W84)+
IF(TEXT(E84,"mmm")=TEXT(DATE(PeriodeTahun,9,1),"mmm"),0, Sep!W84)+
IF(TEXT(E84,"mmm")=TEXT(DATE(PeriodeTahun,10,1),"mmm"),0, Okt!W84)+
IF(TEXT(E84,"mmm")=TEXT(DATE(PeriodeTahun,11,1),"mmm"),0, Nov!W84),
Jan!W84+Feb!W84+Mar!W84+Apr!W84+Mei!W84+Jun!W84+Jul!W84+Agu!W84+Sep!W84+Okt!W84+Nov!W84)</f>
        <v>0</v>
      </c>
      <c r="AI84" s="68"/>
      <c r="AJ84" s="68">
        <f t="shared" si="13"/>
        <v>0</v>
      </c>
    </row>
    <row r="85" spans="1:36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IF(Master!C85&lt;&gt;"",Master!C85,"")</f>
        <v/>
      </c>
      <c r="D85" s="80" t="str">
        <f>IF(Master!E85&lt;&gt;"",IF(YEAR(Master!E85)&lt;$B$2,DATE($B$2,1,1),Master!E85),"")</f>
        <v/>
      </c>
      <c r="E85" s="80" t="str">
        <f>IF(Master!F85&lt;&gt;"",Master!F85,"")</f>
        <v/>
      </c>
      <c r="F85" s="87" t="str">
        <f t="shared" si="8"/>
        <v/>
      </c>
      <c r="G85" s="71" t="str">
        <f>IF(Master!G85&lt;&gt;"",Master!G85,"")</f>
        <v/>
      </c>
      <c r="H85" s="67">
        <f>IFERROR(IF(E85&lt;&gt;"",Jan!G85+Feb!G85+Mar!G85+Apr!G85+Mei!G85+Jun!G85+Jul!G85+Agu!G85+Sep!G85+Okt!G85+Nov!G85+Des!G85,(Jan!G85+Feb!G85+Mar!G85+Apr!G85+Mei!G85+Jun!G85+Jul!G85+Agu!G85+Sep!G85+Okt!G85+Nov!G85+Des!G85)
/
COUNTA(Jan!G85,Feb!G85,Mar!G85,Apr!G85,Mei!G85,Jun!G85,Jul!G85,Agu!G85,Sep!G85,Okt!G85,Nov!G85,Des!G85)
*F85),0)</f>
        <v>0</v>
      </c>
      <c r="I85" s="1">
        <f>Jan!H85+Feb!H85+Mar!H85+Apr!H85+Mei!H85+Jun!H85+Jul!H85+Agu!H85+Sep!H85+Okt!H85+Nov!H85+Des!H85</f>
        <v>0</v>
      </c>
      <c r="J85" s="1">
        <f>Jan!I85+Feb!I85+Mar!I85+Apr!I85+Mei!I85+Jun!I85+Jul!I85+Agu!I85+Sep!I85+Okt!I85+Nov!I85+Des!I85</f>
        <v>0</v>
      </c>
      <c r="K85" s="1">
        <f>Jan!J85+Feb!J85+Mar!J85+Apr!J85+Mei!J85+Jun!J85+Jul!J85+Agu!J85+Sep!J85+Okt!J85+Nov!J85+Des!J85</f>
        <v>0</v>
      </c>
      <c r="L85" s="1">
        <f>Jan!K85+Feb!K85+Mar!K85+Apr!K85+Mei!K85+Jun!K85+Jul!K85+Agu!K85+Sep!K85+Okt!K85+Nov!K85+Des!K85</f>
        <v>0</v>
      </c>
      <c r="M85" s="67">
        <f>IFERROR(IF(E85&lt;&gt;"",Jan!L85+Feb!L85+Mar!L85+Apr!L85+Mei!L85+Jun!L85+Jul!L85+Agu!L85+Sep!L85+Okt!L85+Nov!L85+Des!L85,(Jan!L85+Feb!L85+Mar!L85+Apr!L85+Mei!L85+Jun!L85+Jul!L85+Agu!L85+Sep!L85+Okt!L85+Nov!L85+Des!L85)
/
COUNTA(Jan!G85,Feb!G85,Mar!G85,Apr!G85,Mei!G85,Jun!G85,Jul!G85,Agu!G85,Sep!G85,Okt!G85,Nov!G85,Des!G85)*F85),0)</f>
        <v>0</v>
      </c>
      <c r="N85" s="67">
        <f>IFERROR(IF(E85&lt;&gt;"",Jan!M85+Feb!M85+Mar!M85+Apr!M85+Mei!M85+Jun!M85+Jul!M85+Agu!M85+Sep!M85+Okt!M85+Nov!M85+Des!M85,(Jan!M85+Feb!M85+Mar!M85+Apr!M85+Mei!M85+Jun!M85+Jul!M85+Agu!M85+Sep!M85+Okt!M85+Nov!M85+Des!M85)
/
COUNTA(Jan!G85,Feb!G85,Mar!G85,Apr!G85,Mei!G85,Jun!G85,Jul!G85,Agu!G85,Sep!G85,Okt!G85,Nov!G85,Des!G85)*F85),0)</f>
        <v>0</v>
      </c>
      <c r="O85" s="67">
        <f>IFERROR(IF(E85&lt;&gt;"",Jan!N85+Feb!N85+Mar!N85+Apr!N85+Mei!N85+Jun!N85+Jul!N85+Agu!N85+Sep!N85+Okt!N85+Nov!N85+Des!N85,(Jan!N85+Feb!N85+Mar!N85+Apr!N85+Mei!N85+Jun!N85+Jul!N85+Agu!N85+Sep!N85+Okt!N85+Nov!N85+Des!N85)
/
COUNTA(Jan!G85,Feb!G85,Mar!G85,Apr!G85,Mei!G85,Jun!G85,Jul!G85,Agu!G85,Sep!G85,Okt!G85,Nov!G85,Des!G85)*F85),0)</f>
        <v>0</v>
      </c>
      <c r="P85" s="67">
        <f>IFERROR(IF(E85&lt;&gt;"",Jan!O85+Feb!O85+Mar!O85+Apr!O85+Mei!O85+Jun!O85+Jul!O85+Agu!O85+Sep!O85+Okt!O85+Nov!O85+Des!O85,(Jan!O85+Feb!O85+Mar!O85+Apr!O85+Mei!O85+Jun!O85+Jul!O85+Agu!O85+Sep!O85+Okt!O85+Nov!O85+Des!O85)
/
COUNTA(Jan!G85,Feb!G85,Mar!G85,Apr!G85,Mei!G85,Jun!G85,Jul!G85,Agu!G85,Sep!G85,Okt!G85,Nov!G85,Des!G85)*F85),0)</f>
        <v>0</v>
      </c>
      <c r="Q85" s="67">
        <f>IFERROR(IF(E85&lt;&gt;"",Jan!P85+Feb!P85+Mar!P85+Apr!P85+Mei!P85+Jun!P85+Jul!P85+Agu!P85+Sep!P85+Okt!P85+Nov!P85+Des!P85,(Jan!P85+Feb!P85+Mar!P85+Apr!P85+Mei!P85+Jun!P85+Jul!P85+Agu!P85+Sep!P85+Okt!P85+Nov!P85+Des!P85)
/
COUNTA(Jan!G85,Feb!G85,Mar!G85,Apr!G85,Mei!G85,Jun!G85,Jul!G85,Agu!G85,Sep!G85,Okt!G85,Nov!G85,Des!G85)*F85),0)</f>
        <v>0</v>
      </c>
      <c r="R85" s="1">
        <f t="shared" si="9"/>
        <v>0</v>
      </c>
      <c r="S85" s="67">
        <f t="shared" si="16"/>
        <v>0</v>
      </c>
      <c r="T85" s="67">
        <f>IFERROR(IF(E85&lt;&gt;"",Jan!R85+Feb!R85+Mar!R85+Apr!R85+Mei!R85+Jun!R85+Jul!R85+Agu!R85+Sep!R85+Okt!R85+Nov!R85+Des!R85,(Jan!R85+Feb!R85+Mar!R85+Apr!R85+Mei!R85+Jun!R85+Jul!R85+Agu!R85+Sep!R85+Okt!R85+Nov!R85+Des!R85)
/
COUNTA(Jan!G85,Feb!G85,Mar!G85,Apr!G85,Mei!G85,Jun!G85,Jul!G85,Agu!G85,Sep!G85,Okt!G85,Nov!G85,Des!G85)*F85),0)</f>
        <v>0</v>
      </c>
      <c r="U85" s="67">
        <f>IFERROR(IF(E85&lt;&gt;"",Jan!S85+Feb!S85+Mar!S85+Apr!S85+Mei!S85+Jun!S85+Jul!S85+Agu!S85+Sep!S85+Okt!S85+Nov!S85+Des!S85,(Jan!S85+Feb!S85+Mar!S85+Apr!S85+Mei!S85+Jun!S85+Jul!S85+Agu!S85+Sep!S85+Okt!S85+Nov!S85+Des!S85)
/
COUNTA(Jan!G85,Feb!G85,Mar!G85,Apr!G85,Mei!G85,Jun!G85,Jul!G85,Agu!G85,Sep!G85,Okt!G85,Nov!G85,Des!G85)*F85),0)</f>
        <v>0</v>
      </c>
      <c r="V85" s="1">
        <f t="shared" si="10"/>
        <v>0</v>
      </c>
      <c r="W85" s="1"/>
      <c r="X85" s="67">
        <f t="shared" si="11"/>
        <v>0</v>
      </c>
      <c r="Y85" s="37">
        <f t="shared" si="15"/>
        <v>0</v>
      </c>
      <c r="Z85" s="68">
        <f t="shared" si="12"/>
        <v>0</v>
      </c>
      <c r="AA85" s="36">
        <f>MIN(Z85,Referensi!$M$2)*$AA$5</f>
        <v>0</v>
      </c>
      <c r="AB85" s="36">
        <f>MIN(Referensi!$M$3,MAX(Z85-Referensi!$L$2,0))*$AB$5</f>
        <v>0</v>
      </c>
      <c r="AC85" s="36">
        <f>MIN(Referensi!$M$4,MAX(Z85-Referensi!$L$3,0))*$AC$5</f>
        <v>0</v>
      </c>
      <c r="AD85" s="36">
        <f>MIN(Referensi!$M$5,MAX(Z85-Referensi!$L$4,0))*$AD$5</f>
        <v>0</v>
      </c>
      <c r="AE85" s="36">
        <f>MIN(Referensi!$M$6,MAX(Z85-Referensi!$L$5,0))*$AE$5</f>
        <v>0</v>
      </c>
      <c r="AF85" s="68">
        <f>IF(Master!G85="",SUM(AA85:AE85)*120%,SUM(AA85:AE85))</f>
        <v>0</v>
      </c>
      <c r="AG85" s="68">
        <f>IF(F85&lt;&gt;"",AF85/F85*COUNTA(Jan!G85,Feb!G85,Mar!G85,Apr!G85,Mei!G85,Jun!G85,Jul!G85,Agu!G85,Sep!G85,Okt!G85,Nov!G85,Des!G85),0)</f>
        <v>0</v>
      </c>
      <c r="AH85" s="68">
        <f>IF(E85&lt;&gt;"",
IF(TEXT(E85,"mmm")=TEXT(DATE(PeriodeTahun,1,1),"mmm"),0, Jan!W85)+
IF(TEXT(E85,"mmm")=TEXT(DATE(PeriodeTahun,2,1),"mmm"),0, Feb!W85)+
IF(TEXT(E85,"mmm")=TEXT(DATE(PeriodeTahun,3,1),"mmm"),0, Mar!W85)+
IF(TEXT(E85,"mmm")=TEXT(DATE(PeriodeTahun,4,1),"mmm"),0, Apr!W85)+
IF(TEXT(E85,"mmm")=TEXT(DATE(PeriodeTahun,5,1),"mmm"),0, Mei!W85)+
IF(TEXT(E85,"mmm")=TEXT(DATE(PeriodeTahun,6,1),"mmm"),0, Jun!W85)+
IF(TEXT(E85,"mmm")=TEXT(DATE(PeriodeTahun,7,1),"mmm"),0, Jul!W85)+
IF(TEXT(E85,"mmm")=TEXT(DATE(PeriodeTahun,8,1),"mmm"),0, Agu!W85)+
IF(TEXT(E85,"mmm")=TEXT(DATE(PeriodeTahun,9,1),"mmm"),0, Sep!W85)+
IF(TEXT(E85,"mmm")=TEXT(DATE(PeriodeTahun,10,1),"mmm"),0, Okt!W85)+
IF(TEXT(E85,"mmm")=TEXT(DATE(PeriodeTahun,11,1),"mmm"),0, Nov!W85),
Jan!W85+Feb!W85+Mar!W85+Apr!W85+Mei!W85+Jun!W85+Jul!W85+Agu!W85+Sep!W85+Okt!W85+Nov!W85)</f>
        <v>0</v>
      </c>
      <c r="AI85" s="68"/>
      <c r="AJ85" s="68">
        <f t="shared" si="13"/>
        <v>0</v>
      </c>
    </row>
    <row r="86" spans="1:36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IF(Master!C86&lt;&gt;"",Master!C86,"")</f>
        <v/>
      </c>
      <c r="D86" s="80" t="str">
        <f>IF(Master!E86&lt;&gt;"",IF(YEAR(Master!E86)&lt;$B$2,DATE($B$2,1,1),Master!E86),"")</f>
        <v/>
      </c>
      <c r="E86" s="80" t="str">
        <f>IF(Master!F86&lt;&gt;"",Master!F86,"")</f>
        <v/>
      </c>
      <c r="F86" s="87" t="str">
        <f t="shared" si="8"/>
        <v/>
      </c>
      <c r="G86" s="71" t="str">
        <f>IF(Master!G86&lt;&gt;"",Master!G86,"")</f>
        <v/>
      </c>
      <c r="H86" s="67">
        <f>IFERROR(IF(E86&lt;&gt;"",Jan!G86+Feb!G86+Mar!G86+Apr!G86+Mei!G86+Jun!G86+Jul!G86+Agu!G86+Sep!G86+Okt!G86+Nov!G86+Des!G86,(Jan!G86+Feb!G86+Mar!G86+Apr!G86+Mei!G86+Jun!G86+Jul!G86+Agu!G86+Sep!G86+Okt!G86+Nov!G86+Des!G86)
/
COUNTA(Jan!G86,Feb!G86,Mar!G86,Apr!G86,Mei!G86,Jun!G86,Jul!G86,Agu!G86,Sep!G86,Okt!G86,Nov!G86,Des!G86)
*F86),0)</f>
        <v>0</v>
      </c>
      <c r="I86" s="1">
        <f>Jan!H86+Feb!H86+Mar!H86+Apr!H86+Mei!H86+Jun!H86+Jul!H86+Agu!H86+Sep!H86+Okt!H86+Nov!H86+Des!H86</f>
        <v>0</v>
      </c>
      <c r="J86" s="1">
        <f>Jan!I86+Feb!I86+Mar!I86+Apr!I86+Mei!I86+Jun!I86+Jul!I86+Agu!I86+Sep!I86+Okt!I86+Nov!I86+Des!I86</f>
        <v>0</v>
      </c>
      <c r="K86" s="1">
        <f>Jan!J86+Feb!J86+Mar!J86+Apr!J86+Mei!J86+Jun!J86+Jul!J86+Agu!J86+Sep!J86+Okt!J86+Nov!J86+Des!J86</f>
        <v>0</v>
      </c>
      <c r="L86" s="1">
        <f>Jan!K86+Feb!K86+Mar!K86+Apr!K86+Mei!K86+Jun!K86+Jul!K86+Agu!K86+Sep!K86+Okt!K86+Nov!K86+Des!K86</f>
        <v>0</v>
      </c>
      <c r="M86" s="67">
        <f>IFERROR(IF(E86&lt;&gt;"",Jan!L86+Feb!L86+Mar!L86+Apr!L86+Mei!L86+Jun!L86+Jul!L86+Agu!L86+Sep!L86+Okt!L86+Nov!L86+Des!L86,(Jan!L86+Feb!L86+Mar!L86+Apr!L86+Mei!L86+Jun!L86+Jul!L86+Agu!L86+Sep!L86+Okt!L86+Nov!L86+Des!L86)
/
COUNTA(Jan!G86,Feb!G86,Mar!G86,Apr!G86,Mei!G86,Jun!G86,Jul!G86,Agu!G86,Sep!G86,Okt!G86,Nov!G86,Des!G86)*F86),0)</f>
        <v>0</v>
      </c>
      <c r="N86" s="67">
        <f>IFERROR(IF(E86&lt;&gt;"",Jan!M86+Feb!M86+Mar!M86+Apr!M86+Mei!M86+Jun!M86+Jul!M86+Agu!M86+Sep!M86+Okt!M86+Nov!M86+Des!M86,(Jan!M86+Feb!M86+Mar!M86+Apr!M86+Mei!M86+Jun!M86+Jul!M86+Agu!M86+Sep!M86+Okt!M86+Nov!M86+Des!M86)
/
COUNTA(Jan!G86,Feb!G86,Mar!G86,Apr!G86,Mei!G86,Jun!G86,Jul!G86,Agu!G86,Sep!G86,Okt!G86,Nov!G86,Des!G86)*F86),0)</f>
        <v>0</v>
      </c>
      <c r="O86" s="67">
        <f>IFERROR(IF(E86&lt;&gt;"",Jan!N86+Feb!N86+Mar!N86+Apr!N86+Mei!N86+Jun!N86+Jul!N86+Agu!N86+Sep!N86+Okt!N86+Nov!N86+Des!N86,(Jan!N86+Feb!N86+Mar!N86+Apr!N86+Mei!N86+Jun!N86+Jul!N86+Agu!N86+Sep!N86+Okt!N86+Nov!N86+Des!N86)
/
COUNTA(Jan!G86,Feb!G86,Mar!G86,Apr!G86,Mei!G86,Jun!G86,Jul!G86,Agu!G86,Sep!G86,Okt!G86,Nov!G86,Des!G86)*F86),0)</f>
        <v>0</v>
      </c>
      <c r="P86" s="67">
        <f>IFERROR(IF(E86&lt;&gt;"",Jan!O86+Feb!O86+Mar!O86+Apr!O86+Mei!O86+Jun!O86+Jul!O86+Agu!O86+Sep!O86+Okt!O86+Nov!O86+Des!O86,(Jan!O86+Feb!O86+Mar!O86+Apr!O86+Mei!O86+Jun!O86+Jul!O86+Agu!O86+Sep!O86+Okt!O86+Nov!O86+Des!O86)
/
COUNTA(Jan!G86,Feb!G86,Mar!G86,Apr!G86,Mei!G86,Jun!G86,Jul!G86,Agu!G86,Sep!G86,Okt!G86,Nov!G86,Des!G86)*F86),0)</f>
        <v>0</v>
      </c>
      <c r="Q86" s="67">
        <f>IFERROR(IF(E86&lt;&gt;"",Jan!P86+Feb!P86+Mar!P86+Apr!P86+Mei!P86+Jun!P86+Jul!P86+Agu!P86+Sep!P86+Okt!P86+Nov!P86+Des!P86,(Jan!P86+Feb!P86+Mar!P86+Apr!P86+Mei!P86+Jun!P86+Jul!P86+Agu!P86+Sep!P86+Okt!P86+Nov!P86+Des!P86)
/
COUNTA(Jan!G86,Feb!G86,Mar!G86,Apr!G86,Mei!G86,Jun!G86,Jul!G86,Agu!G86,Sep!G86,Okt!G86,Nov!G86,Des!G86)*F86),0)</f>
        <v>0</v>
      </c>
      <c r="R86" s="1">
        <f t="shared" si="9"/>
        <v>0</v>
      </c>
      <c r="S86" s="67">
        <f t="shared" si="16"/>
        <v>0</v>
      </c>
      <c r="T86" s="67">
        <f>IFERROR(IF(E86&lt;&gt;"",Jan!R86+Feb!R86+Mar!R86+Apr!R86+Mei!R86+Jun!R86+Jul!R86+Agu!R86+Sep!R86+Okt!R86+Nov!R86+Des!R86,(Jan!R86+Feb!R86+Mar!R86+Apr!R86+Mei!R86+Jun!R86+Jul!R86+Agu!R86+Sep!R86+Okt!R86+Nov!R86+Des!R86)
/
COUNTA(Jan!G86,Feb!G86,Mar!G86,Apr!G86,Mei!G86,Jun!G86,Jul!G86,Agu!G86,Sep!G86,Okt!G86,Nov!G86,Des!G86)*F86),0)</f>
        <v>0</v>
      </c>
      <c r="U86" s="67">
        <f>IFERROR(IF(E86&lt;&gt;"",Jan!S86+Feb!S86+Mar!S86+Apr!S86+Mei!S86+Jun!S86+Jul!S86+Agu!S86+Sep!S86+Okt!S86+Nov!S86+Des!S86,(Jan!S86+Feb!S86+Mar!S86+Apr!S86+Mei!S86+Jun!S86+Jul!S86+Agu!S86+Sep!S86+Okt!S86+Nov!S86+Des!S86)
/
COUNTA(Jan!G86,Feb!G86,Mar!G86,Apr!G86,Mei!G86,Jun!G86,Jul!G86,Agu!G86,Sep!G86,Okt!G86,Nov!G86,Des!G86)*F86),0)</f>
        <v>0</v>
      </c>
      <c r="V86" s="1">
        <f t="shared" si="10"/>
        <v>0</v>
      </c>
      <c r="W86" s="1"/>
      <c r="X86" s="67">
        <f t="shared" si="11"/>
        <v>0</v>
      </c>
      <c r="Y86" s="37">
        <f t="shared" si="15"/>
        <v>0</v>
      </c>
      <c r="Z86" s="68">
        <f t="shared" si="12"/>
        <v>0</v>
      </c>
      <c r="AA86" s="36">
        <f>MIN(Z86,Referensi!$M$2)*$AA$5</f>
        <v>0</v>
      </c>
      <c r="AB86" s="36">
        <f>MIN(Referensi!$M$3,MAX(Z86-Referensi!$L$2,0))*$AB$5</f>
        <v>0</v>
      </c>
      <c r="AC86" s="36">
        <f>MIN(Referensi!$M$4,MAX(Z86-Referensi!$L$3,0))*$AC$5</f>
        <v>0</v>
      </c>
      <c r="AD86" s="36">
        <f>MIN(Referensi!$M$5,MAX(Z86-Referensi!$L$4,0))*$AD$5</f>
        <v>0</v>
      </c>
      <c r="AE86" s="36">
        <f>MIN(Referensi!$M$6,MAX(Z86-Referensi!$L$5,0))*$AE$5</f>
        <v>0</v>
      </c>
      <c r="AF86" s="68">
        <f>IF(Master!G86="",SUM(AA86:AE86)*120%,SUM(AA86:AE86))</f>
        <v>0</v>
      </c>
      <c r="AG86" s="68">
        <f>IF(F86&lt;&gt;"",AF86/F86*COUNTA(Jan!G86,Feb!G86,Mar!G86,Apr!G86,Mei!G86,Jun!G86,Jul!G86,Agu!G86,Sep!G86,Okt!G86,Nov!G86,Des!G86),0)</f>
        <v>0</v>
      </c>
      <c r="AH86" s="68">
        <f>IF(E86&lt;&gt;"",
IF(TEXT(E86,"mmm")=TEXT(DATE(PeriodeTahun,1,1),"mmm"),0, Jan!W86)+
IF(TEXT(E86,"mmm")=TEXT(DATE(PeriodeTahun,2,1),"mmm"),0, Feb!W86)+
IF(TEXT(E86,"mmm")=TEXT(DATE(PeriodeTahun,3,1),"mmm"),0, Mar!W86)+
IF(TEXT(E86,"mmm")=TEXT(DATE(PeriodeTahun,4,1),"mmm"),0, Apr!W86)+
IF(TEXT(E86,"mmm")=TEXT(DATE(PeriodeTahun,5,1),"mmm"),0, Mei!W86)+
IF(TEXT(E86,"mmm")=TEXT(DATE(PeriodeTahun,6,1),"mmm"),0, Jun!W86)+
IF(TEXT(E86,"mmm")=TEXT(DATE(PeriodeTahun,7,1),"mmm"),0, Jul!W86)+
IF(TEXT(E86,"mmm")=TEXT(DATE(PeriodeTahun,8,1),"mmm"),0, Agu!W86)+
IF(TEXT(E86,"mmm")=TEXT(DATE(PeriodeTahun,9,1),"mmm"),0, Sep!W86)+
IF(TEXT(E86,"mmm")=TEXT(DATE(PeriodeTahun,10,1),"mmm"),0, Okt!W86)+
IF(TEXT(E86,"mmm")=TEXT(DATE(PeriodeTahun,11,1),"mmm"),0, Nov!W86),
Jan!W86+Feb!W86+Mar!W86+Apr!W86+Mei!W86+Jun!W86+Jul!W86+Agu!W86+Sep!W86+Okt!W86+Nov!W86)</f>
        <v>0</v>
      </c>
      <c r="AI86" s="68"/>
      <c r="AJ86" s="68">
        <f t="shared" si="13"/>
        <v>0</v>
      </c>
    </row>
    <row r="87" spans="1:36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IF(Master!C87&lt;&gt;"",Master!C87,"")</f>
        <v/>
      </c>
      <c r="D87" s="80" t="str">
        <f>IF(Master!E87&lt;&gt;"",IF(YEAR(Master!E87)&lt;$B$2,DATE($B$2,1,1),Master!E87),"")</f>
        <v/>
      </c>
      <c r="E87" s="80" t="str">
        <f>IF(Master!F87&lt;&gt;"",Master!F87,"")</f>
        <v/>
      </c>
      <c r="F87" s="87" t="str">
        <f t="shared" si="8"/>
        <v/>
      </c>
      <c r="G87" s="71" t="str">
        <f>IF(Master!G87&lt;&gt;"",Master!G87,"")</f>
        <v/>
      </c>
      <c r="H87" s="67">
        <f>IFERROR(IF(E87&lt;&gt;"",Jan!G87+Feb!G87+Mar!G87+Apr!G87+Mei!G87+Jun!G87+Jul!G87+Agu!G87+Sep!G87+Okt!G87+Nov!G87+Des!G87,(Jan!G87+Feb!G87+Mar!G87+Apr!G87+Mei!G87+Jun!G87+Jul!G87+Agu!G87+Sep!G87+Okt!G87+Nov!G87+Des!G87)
/
COUNTA(Jan!G87,Feb!G87,Mar!G87,Apr!G87,Mei!G87,Jun!G87,Jul!G87,Agu!G87,Sep!G87,Okt!G87,Nov!G87,Des!G87)
*F87),0)</f>
        <v>0</v>
      </c>
      <c r="I87" s="1">
        <f>Jan!H87+Feb!H87+Mar!H87+Apr!H87+Mei!H87+Jun!H87+Jul!H87+Agu!H87+Sep!H87+Okt!H87+Nov!H87+Des!H87</f>
        <v>0</v>
      </c>
      <c r="J87" s="1">
        <f>Jan!I87+Feb!I87+Mar!I87+Apr!I87+Mei!I87+Jun!I87+Jul!I87+Agu!I87+Sep!I87+Okt!I87+Nov!I87+Des!I87</f>
        <v>0</v>
      </c>
      <c r="K87" s="1">
        <f>Jan!J87+Feb!J87+Mar!J87+Apr!J87+Mei!J87+Jun!J87+Jul!J87+Agu!J87+Sep!J87+Okt!J87+Nov!J87+Des!J87</f>
        <v>0</v>
      </c>
      <c r="L87" s="1">
        <f>Jan!K87+Feb!K87+Mar!K87+Apr!K87+Mei!K87+Jun!K87+Jul!K87+Agu!K87+Sep!K87+Okt!K87+Nov!K87+Des!K87</f>
        <v>0</v>
      </c>
      <c r="M87" s="67">
        <f>IFERROR(IF(E87&lt;&gt;"",Jan!L87+Feb!L87+Mar!L87+Apr!L87+Mei!L87+Jun!L87+Jul!L87+Agu!L87+Sep!L87+Okt!L87+Nov!L87+Des!L87,(Jan!L87+Feb!L87+Mar!L87+Apr!L87+Mei!L87+Jun!L87+Jul!L87+Agu!L87+Sep!L87+Okt!L87+Nov!L87+Des!L87)
/
COUNTA(Jan!G87,Feb!G87,Mar!G87,Apr!G87,Mei!G87,Jun!G87,Jul!G87,Agu!G87,Sep!G87,Okt!G87,Nov!G87,Des!G87)*F87),0)</f>
        <v>0</v>
      </c>
      <c r="N87" s="67">
        <f>IFERROR(IF(E87&lt;&gt;"",Jan!M87+Feb!M87+Mar!M87+Apr!M87+Mei!M87+Jun!M87+Jul!M87+Agu!M87+Sep!M87+Okt!M87+Nov!M87+Des!M87,(Jan!M87+Feb!M87+Mar!M87+Apr!M87+Mei!M87+Jun!M87+Jul!M87+Agu!M87+Sep!M87+Okt!M87+Nov!M87+Des!M87)
/
COUNTA(Jan!G87,Feb!G87,Mar!G87,Apr!G87,Mei!G87,Jun!G87,Jul!G87,Agu!G87,Sep!G87,Okt!G87,Nov!G87,Des!G87)*F87),0)</f>
        <v>0</v>
      </c>
      <c r="O87" s="67">
        <f>IFERROR(IF(E87&lt;&gt;"",Jan!N87+Feb!N87+Mar!N87+Apr!N87+Mei!N87+Jun!N87+Jul!N87+Agu!N87+Sep!N87+Okt!N87+Nov!N87+Des!N87,(Jan!N87+Feb!N87+Mar!N87+Apr!N87+Mei!N87+Jun!N87+Jul!N87+Agu!N87+Sep!N87+Okt!N87+Nov!N87+Des!N87)
/
COUNTA(Jan!G87,Feb!G87,Mar!G87,Apr!G87,Mei!G87,Jun!G87,Jul!G87,Agu!G87,Sep!G87,Okt!G87,Nov!G87,Des!G87)*F87),0)</f>
        <v>0</v>
      </c>
      <c r="P87" s="67">
        <f>IFERROR(IF(E87&lt;&gt;"",Jan!O87+Feb!O87+Mar!O87+Apr!O87+Mei!O87+Jun!O87+Jul!O87+Agu!O87+Sep!O87+Okt!O87+Nov!O87+Des!O87,(Jan!O87+Feb!O87+Mar!O87+Apr!O87+Mei!O87+Jun!O87+Jul!O87+Agu!O87+Sep!O87+Okt!O87+Nov!O87+Des!O87)
/
COUNTA(Jan!G87,Feb!G87,Mar!G87,Apr!G87,Mei!G87,Jun!G87,Jul!G87,Agu!G87,Sep!G87,Okt!G87,Nov!G87,Des!G87)*F87),0)</f>
        <v>0</v>
      </c>
      <c r="Q87" s="67">
        <f>IFERROR(IF(E87&lt;&gt;"",Jan!P87+Feb!P87+Mar!P87+Apr!P87+Mei!P87+Jun!P87+Jul!P87+Agu!P87+Sep!P87+Okt!P87+Nov!P87+Des!P87,(Jan!P87+Feb!P87+Mar!P87+Apr!P87+Mei!P87+Jun!P87+Jul!P87+Agu!P87+Sep!P87+Okt!P87+Nov!P87+Des!P87)
/
COUNTA(Jan!G87,Feb!G87,Mar!G87,Apr!G87,Mei!G87,Jun!G87,Jul!G87,Agu!G87,Sep!G87,Okt!G87,Nov!G87,Des!G87)*F87),0)</f>
        <v>0</v>
      </c>
      <c r="R87" s="1">
        <f t="shared" si="9"/>
        <v>0</v>
      </c>
      <c r="S87" s="67">
        <f t="shared" si="16"/>
        <v>0</v>
      </c>
      <c r="T87" s="67">
        <f>IFERROR(IF(E87&lt;&gt;"",Jan!R87+Feb!R87+Mar!R87+Apr!R87+Mei!R87+Jun!R87+Jul!R87+Agu!R87+Sep!R87+Okt!R87+Nov!R87+Des!R87,(Jan!R87+Feb!R87+Mar!R87+Apr!R87+Mei!R87+Jun!R87+Jul!R87+Agu!R87+Sep!R87+Okt!R87+Nov!R87+Des!R87)
/
COUNTA(Jan!G87,Feb!G87,Mar!G87,Apr!G87,Mei!G87,Jun!G87,Jul!G87,Agu!G87,Sep!G87,Okt!G87,Nov!G87,Des!G87)*F87),0)</f>
        <v>0</v>
      </c>
      <c r="U87" s="67">
        <f>IFERROR(IF(E87&lt;&gt;"",Jan!S87+Feb!S87+Mar!S87+Apr!S87+Mei!S87+Jun!S87+Jul!S87+Agu!S87+Sep!S87+Okt!S87+Nov!S87+Des!S87,(Jan!S87+Feb!S87+Mar!S87+Apr!S87+Mei!S87+Jun!S87+Jul!S87+Agu!S87+Sep!S87+Okt!S87+Nov!S87+Des!S87)
/
COUNTA(Jan!G87,Feb!G87,Mar!G87,Apr!G87,Mei!G87,Jun!G87,Jul!G87,Agu!G87,Sep!G87,Okt!G87,Nov!G87,Des!G87)*F87),0)</f>
        <v>0</v>
      </c>
      <c r="V87" s="1">
        <f t="shared" si="10"/>
        <v>0</v>
      </c>
      <c r="W87" s="1"/>
      <c r="X87" s="67">
        <f t="shared" si="11"/>
        <v>0</v>
      </c>
      <c r="Y87" s="37">
        <f t="shared" si="15"/>
        <v>0</v>
      </c>
      <c r="Z87" s="68">
        <f t="shared" si="12"/>
        <v>0</v>
      </c>
      <c r="AA87" s="36">
        <f>MIN(Z87,Referensi!$M$2)*$AA$5</f>
        <v>0</v>
      </c>
      <c r="AB87" s="36">
        <f>MIN(Referensi!$M$3,MAX(Z87-Referensi!$L$2,0))*$AB$5</f>
        <v>0</v>
      </c>
      <c r="AC87" s="36">
        <f>MIN(Referensi!$M$4,MAX(Z87-Referensi!$L$3,0))*$AC$5</f>
        <v>0</v>
      </c>
      <c r="AD87" s="36">
        <f>MIN(Referensi!$M$5,MAX(Z87-Referensi!$L$4,0))*$AD$5</f>
        <v>0</v>
      </c>
      <c r="AE87" s="36">
        <f>MIN(Referensi!$M$6,MAX(Z87-Referensi!$L$5,0))*$AE$5</f>
        <v>0</v>
      </c>
      <c r="AF87" s="68">
        <f>IF(Master!G87="",SUM(AA87:AE87)*120%,SUM(AA87:AE87))</f>
        <v>0</v>
      </c>
      <c r="AG87" s="68">
        <f>IF(F87&lt;&gt;"",AF87/F87*COUNTA(Jan!G87,Feb!G87,Mar!G87,Apr!G87,Mei!G87,Jun!G87,Jul!G87,Agu!G87,Sep!G87,Okt!G87,Nov!G87,Des!G87),0)</f>
        <v>0</v>
      </c>
      <c r="AH87" s="68">
        <f>IF(E87&lt;&gt;"",
IF(TEXT(E87,"mmm")=TEXT(DATE(PeriodeTahun,1,1),"mmm"),0, Jan!W87)+
IF(TEXT(E87,"mmm")=TEXT(DATE(PeriodeTahun,2,1),"mmm"),0, Feb!W87)+
IF(TEXT(E87,"mmm")=TEXT(DATE(PeriodeTahun,3,1),"mmm"),0, Mar!W87)+
IF(TEXT(E87,"mmm")=TEXT(DATE(PeriodeTahun,4,1),"mmm"),0, Apr!W87)+
IF(TEXT(E87,"mmm")=TEXT(DATE(PeriodeTahun,5,1),"mmm"),0, Mei!W87)+
IF(TEXT(E87,"mmm")=TEXT(DATE(PeriodeTahun,6,1),"mmm"),0, Jun!W87)+
IF(TEXT(E87,"mmm")=TEXT(DATE(PeriodeTahun,7,1),"mmm"),0, Jul!W87)+
IF(TEXT(E87,"mmm")=TEXT(DATE(PeriodeTahun,8,1),"mmm"),0, Agu!W87)+
IF(TEXT(E87,"mmm")=TEXT(DATE(PeriodeTahun,9,1),"mmm"),0, Sep!W87)+
IF(TEXT(E87,"mmm")=TEXT(DATE(PeriodeTahun,10,1),"mmm"),0, Okt!W87)+
IF(TEXT(E87,"mmm")=TEXT(DATE(PeriodeTahun,11,1),"mmm"),0, Nov!W87),
Jan!W87+Feb!W87+Mar!W87+Apr!W87+Mei!W87+Jun!W87+Jul!W87+Agu!W87+Sep!W87+Okt!W87+Nov!W87)</f>
        <v>0</v>
      </c>
      <c r="AI87" s="68"/>
      <c r="AJ87" s="68">
        <f t="shared" si="13"/>
        <v>0</v>
      </c>
    </row>
    <row r="88" spans="1:36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IF(Master!C88&lt;&gt;"",Master!C88,"")</f>
        <v/>
      </c>
      <c r="D88" s="80" t="str">
        <f>IF(Master!E88&lt;&gt;"",IF(YEAR(Master!E88)&lt;$B$2,DATE($B$2,1,1),Master!E88),"")</f>
        <v/>
      </c>
      <c r="E88" s="80" t="str">
        <f>IF(Master!F88&lt;&gt;"",Master!F88,"")</f>
        <v/>
      </c>
      <c r="F88" s="87" t="str">
        <f t="shared" ref="F88:F151" si="17">IF(D88 &lt;&gt; "",MIN(12,DATEDIF(D88,IF(E88="",DATE($B$2,12,31),E88),"m")+1),"")</f>
        <v/>
      </c>
      <c r="G88" s="71" t="str">
        <f>IF(Master!G88&lt;&gt;"",Master!G88,"")</f>
        <v/>
      </c>
      <c r="H88" s="67">
        <f>IFERROR(IF(E88&lt;&gt;"",Jan!G88+Feb!G88+Mar!G88+Apr!G88+Mei!G88+Jun!G88+Jul!G88+Agu!G88+Sep!G88+Okt!G88+Nov!G88+Des!G88,(Jan!G88+Feb!G88+Mar!G88+Apr!G88+Mei!G88+Jun!G88+Jul!G88+Agu!G88+Sep!G88+Okt!G88+Nov!G88+Des!G88)
/
COUNTA(Jan!G88,Feb!G88,Mar!G88,Apr!G88,Mei!G88,Jun!G88,Jul!G88,Agu!G88,Sep!G88,Okt!G88,Nov!G88,Des!G88)
*F88),0)</f>
        <v>0</v>
      </c>
      <c r="I88" s="1">
        <f>Jan!H88+Feb!H88+Mar!H88+Apr!H88+Mei!H88+Jun!H88+Jul!H88+Agu!H88+Sep!H88+Okt!H88+Nov!H88+Des!H88</f>
        <v>0</v>
      </c>
      <c r="J88" s="1">
        <f>Jan!I88+Feb!I88+Mar!I88+Apr!I88+Mei!I88+Jun!I88+Jul!I88+Agu!I88+Sep!I88+Okt!I88+Nov!I88+Des!I88</f>
        <v>0</v>
      </c>
      <c r="K88" s="1">
        <f>Jan!J88+Feb!J88+Mar!J88+Apr!J88+Mei!J88+Jun!J88+Jul!J88+Agu!J88+Sep!J88+Okt!J88+Nov!J88+Des!J88</f>
        <v>0</v>
      </c>
      <c r="L88" s="1">
        <f>Jan!K88+Feb!K88+Mar!K88+Apr!K88+Mei!K88+Jun!K88+Jul!K88+Agu!K88+Sep!K88+Okt!K88+Nov!K88+Des!K88</f>
        <v>0</v>
      </c>
      <c r="M88" s="67">
        <f>IFERROR(IF(E88&lt;&gt;"",Jan!L88+Feb!L88+Mar!L88+Apr!L88+Mei!L88+Jun!L88+Jul!L88+Agu!L88+Sep!L88+Okt!L88+Nov!L88+Des!L88,(Jan!L88+Feb!L88+Mar!L88+Apr!L88+Mei!L88+Jun!L88+Jul!L88+Agu!L88+Sep!L88+Okt!L88+Nov!L88+Des!L88)
/
COUNTA(Jan!G88,Feb!G88,Mar!G88,Apr!G88,Mei!G88,Jun!G88,Jul!G88,Agu!G88,Sep!G88,Okt!G88,Nov!G88,Des!G88)*F88),0)</f>
        <v>0</v>
      </c>
      <c r="N88" s="67">
        <f>IFERROR(IF(E88&lt;&gt;"",Jan!M88+Feb!M88+Mar!M88+Apr!M88+Mei!M88+Jun!M88+Jul!M88+Agu!M88+Sep!M88+Okt!M88+Nov!M88+Des!M88,(Jan!M88+Feb!M88+Mar!M88+Apr!M88+Mei!M88+Jun!M88+Jul!M88+Agu!M88+Sep!M88+Okt!M88+Nov!M88+Des!M88)
/
COUNTA(Jan!G88,Feb!G88,Mar!G88,Apr!G88,Mei!G88,Jun!G88,Jul!G88,Agu!G88,Sep!G88,Okt!G88,Nov!G88,Des!G88)*F88),0)</f>
        <v>0</v>
      </c>
      <c r="O88" s="67">
        <f>IFERROR(IF(E88&lt;&gt;"",Jan!N88+Feb!N88+Mar!N88+Apr!N88+Mei!N88+Jun!N88+Jul!N88+Agu!N88+Sep!N88+Okt!N88+Nov!N88+Des!N88,(Jan!N88+Feb!N88+Mar!N88+Apr!N88+Mei!N88+Jun!N88+Jul!N88+Agu!N88+Sep!N88+Okt!N88+Nov!N88+Des!N88)
/
COUNTA(Jan!G88,Feb!G88,Mar!G88,Apr!G88,Mei!G88,Jun!G88,Jul!G88,Agu!G88,Sep!G88,Okt!G88,Nov!G88,Des!G88)*F88),0)</f>
        <v>0</v>
      </c>
      <c r="P88" s="67">
        <f>IFERROR(IF(E88&lt;&gt;"",Jan!O88+Feb!O88+Mar!O88+Apr!O88+Mei!O88+Jun!O88+Jul!O88+Agu!O88+Sep!O88+Okt!O88+Nov!O88+Des!O88,(Jan!O88+Feb!O88+Mar!O88+Apr!O88+Mei!O88+Jun!O88+Jul!O88+Agu!O88+Sep!O88+Okt!O88+Nov!O88+Des!O88)
/
COUNTA(Jan!G88,Feb!G88,Mar!G88,Apr!G88,Mei!G88,Jun!G88,Jul!G88,Agu!G88,Sep!G88,Okt!G88,Nov!G88,Des!G88)*F88),0)</f>
        <v>0</v>
      </c>
      <c r="Q88" s="67">
        <f>IFERROR(IF(E88&lt;&gt;"",Jan!P88+Feb!P88+Mar!P88+Apr!P88+Mei!P88+Jun!P88+Jul!P88+Agu!P88+Sep!P88+Okt!P88+Nov!P88+Des!P88,(Jan!P88+Feb!P88+Mar!P88+Apr!P88+Mei!P88+Jun!P88+Jul!P88+Agu!P88+Sep!P88+Okt!P88+Nov!P88+Des!P88)
/
COUNTA(Jan!G88,Feb!G88,Mar!G88,Apr!G88,Mei!G88,Jun!G88,Jul!G88,Agu!G88,Sep!G88,Okt!G88,Nov!G88,Des!G88)*F88),0)</f>
        <v>0</v>
      </c>
      <c r="R88" s="1">
        <f t="shared" ref="R88:R151" si="18">SUM(H88:O88)</f>
        <v>0</v>
      </c>
      <c r="S88" s="67">
        <f t="shared" si="16"/>
        <v>0</v>
      </c>
      <c r="T88" s="67">
        <f>IFERROR(IF(E88&lt;&gt;"",Jan!R88+Feb!R88+Mar!R88+Apr!R88+Mei!R88+Jun!R88+Jul!R88+Agu!R88+Sep!R88+Okt!R88+Nov!R88+Des!R88,(Jan!R88+Feb!R88+Mar!R88+Apr!R88+Mei!R88+Jun!R88+Jul!R88+Agu!R88+Sep!R88+Okt!R88+Nov!R88+Des!R88)
/
COUNTA(Jan!G88,Feb!G88,Mar!G88,Apr!G88,Mei!G88,Jun!G88,Jul!G88,Agu!G88,Sep!G88,Okt!G88,Nov!G88,Des!G88)*F88),0)</f>
        <v>0</v>
      </c>
      <c r="U88" s="67">
        <f>IFERROR(IF(E88&lt;&gt;"",Jan!S88+Feb!S88+Mar!S88+Apr!S88+Mei!S88+Jun!S88+Jul!S88+Agu!S88+Sep!S88+Okt!S88+Nov!S88+Des!S88,(Jan!S88+Feb!S88+Mar!S88+Apr!S88+Mei!S88+Jun!S88+Jul!S88+Agu!S88+Sep!S88+Okt!S88+Nov!S88+Des!S88)
/
COUNTA(Jan!G88,Feb!G88,Mar!G88,Apr!G88,Mei!G88,Jun!G88,Jul!G88,Agu!G88,Sep!G88,Okt!G88,Nov!G88,Des!G88)*F88),0)</f>
        <v>0</v>
      </c>
      <c r="V88" s="1">
        <f t="shared" ref="V88:V151" si="19">R88-SUM(S88:U88)</f>
        <v>0</v>
      </c>
      <c r="W88" s="1"/>
      <c r="X88" s="67">
        <f t="shared" ref="X88:X151" si="20">V88+W88</f>
        <v>0</v>
      </c>
      <c r="Y88" s="37">
        <f t="shared" si="15"/>
        <v>0</v>
      </c>
      <c r="Z88" s="68">
        <f t="shared" ref="Z88:Z151" si="21">MAX(0,FLOOR(X88-Y88,1000))</f>
        <v>0</v>
      </c>
      <c r="AA88" s="36">
        <f>MIN(Z88,Referensi!$M$2)*$AA$5</f>
        <v>0</v>
      </c>
      <c r="AB88" s="36">
        <f>MIN(Referensi!$M$3,MAX(Z88-Referensi!$L$2,0))*$AB$5</f>
        <v>0</v>
      </c>
      <c r="AC88" s="36">
        <f>MIN(Referensi!$M$4,MAX(Z88-Referensi!$L$3,0))*$AC$5</f>
        <v>0</v>
      </c>
      <c r="AD88" s="36">
        <f>MIN(Referensi!$M$5,MAX(Z88-Referensi!$L$4,0))*$AD$5</f>
        <v>0</v>
      </c>
      <c r="AE88" s="36">
        <f>MIN(Referensi!$M$6,MAX(Z88-Referensi!$L$5,0))*$AE$5</f>
        <v>0</v>
      </c>
      <c r="AF88" s="68">
        <f>IF(Master!G88="",SUM(AA88:AE88)*120%,SUM(AA88:AE88))</f>
        <v>0</v>
      </c>
      <c r="AG88" s="68">
        <f>IF(F88&lt;&gt;"",AF88/F88*COUNTA(Jan!G88,Feb!G88,Mar!G88,Apr!G88,Mei!G88,Jun!G88,Jul!G88,Agu!G88,Sep!G88,Okt!G88,Nov!G88,Des!G88),0)</f>
        <v>0</v>
      </c>
      <c r="AH88" s="68">
        <f>IF(E88&lt;&gt;"",
IF(TEXT(E88,"mmm")=TEXT(DATE(PeriodeTahun,1,1),"mmm"),0, Jan!W88)+
IF(TEXT(E88,"mmm")=TEXT(DATE(PeriodeTahun,2,1),"mmm"),0, Feb!W88)+
IF(TEXT(E88,"mmm")=TEXT(DATE(PeriodeTahun,3,1),"mmm"),0, Mar!W88)+
IF(TEXT(E88,"mmm")=TEXT(DATE(PeriodeTahun,4,1),"mmm"),0, Apr!W88)+
IF(TEXT(E88,"mmm")=TEXT(DATE(PeriodeTahun,5,1),"mmm"),0, Mei!W88)+
IF(TEXT(E88,"mmm")=TEXT(DATE(PeriodeTahun,6,1),"mmm"),0, Jun!W88)+
IF(TEXT(E88,"mmm")=TEXT(DATE(PeriodeTahun,7,1),"mmm"),0, Jul!W88)+
IF(TEXT(E88,"mmm")=TEXT(DATE(PeriodeTahun,8,1),"mmm"),0, Agu!W88)+
IF(TEXT(E88,"mmm")=TEXT(DATE(PeriodeTahun,9,1),"mmm"),0, Sep!W88)+
IF(TEXT(E88,"mmm")=TEXT(DATE(PeriodeTahun,10,1),"mmm"),0, Okt!W88)+
IF(TEXT(E88,"mmm")=TEXT(DATE(PeriodeTahun,11,1),"mmm"),0, Nov!W88),
Jan!W88+Feb!W88+Mar!W88+Apr!W88+Mei!W88+Jun!W88+Jul!W88+Agu!W88+Sep!W88+Okt!W88+Nov!W88)</f>
        <v>0</v>
      </c>
      <c r="AI88" s="68"/>
      <c r="AJ88" s="68">
        <f t="shared" ref="AJ88:AJ151" si="22">AG88-AH88-AI88</f>
        <v>0</v>
      </c>
    </row>
    <row r="89" spans="1:36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IF(Master!C89&lt;&gt;"",Master!C89,"")</f>
        <v/>
      </c>
      <c r="D89" s="80" t="str">
        <f>IF(Master!E89&lt;&gt;"",IF(YEAR(Master!E89)&lt;$B$2,DATE($B$2,1,1),Master!E89),"")</f>
        <v/>
      </c>
      <c r="E89" s="80" t="str">
        <f>IF(Master!F89&lt;&gt;"",Master!F89,"")</f>
        <v/>
      </c>
      <c r="F89" s="87" t="str">
        <f t="shared" si="17"/>
        <v/>
      </c>
      <c r="G89" s="71" t="str">
        <f>IF(Master!G89&lt;&gt;"",Master!G89,"")</f>
        <v/>
      </c>
      <c r="H89" s="67">
        <f>IFERROR(IF(E89&lt;&gt;"",Jan!G89+Feb!G89+Mar!G89+Apr!G89+Mei!G89+Jun!G89+Jul!G89+Agu!G89+Sep!G89+Okt!G89+Nov!G89+Des!G89,(Jan!G89+Feb!G89+Mar!G89+Apr!G89+Mei!G89+Jun!G89+Jul!G89+Agu!G89+Sep!G89+Okt!G89+Nov!G89+Des!G89)
/
COUNTA(Jan!G89,Feb!G89,Mar!G89,Apr!G89,Mei!G89,Jun!G89,Jul!G89,Agu!G89,Sep!G89,Okt!G89,Nov!G89,Des!G89)
*F89),0)</f>
        <v>0</v>
      </c>
      <c r="I89" s="1">
        <f>Jan!H89+Feb!H89+Mar!H89+Apr!H89+Mei!H89+Jun!H89+Jul!H89+Agu!H89+Sep!H89+Okt!H89+Nov!H89+Des!H89</f>
        <v>0</v>
      </c>
      <c r="J89" s="1">
        <f>Jan!I89+Feb!I89+Mar!I89+Apr!I89+Mei!I89+Jun!I89+Jul!I89+Agu!I89+Sep!I89+Okt!I89+Nov!I89+Des!I89</f>
        <v>0</v>
      </c>
      <c r="K89" s="1">
        <f>Jan!J89+Feb!J89+Mar!J89+Apr!J89+Mei!J89+Jun!J89+Jul!J89+Agu!J89+Sep!J89+Okt!J89+Nov!J89+Des!J89</f>
        <v>0</v>
      </c>
      <c r="L89" s="1">
        <f>Jan!K89+Feb!K89+Mar!K89+Apr!K89+Mei!K89+Jun!K89+Jul!K89+Agu!K89+Sep!K89+Okt!K89+Nov!K89+Des!K89</f>
        <v>0</v>
      </c>
      <c r="M89" s="67">
        <f>IFERROR(IF(E89&lt;&gt;"",Jan!L89+Feb!L89+Mar!L89+Apr!L89+Mei!L89+Jun!L89+Jul!L89+Agu!L89+Sep!L89+Okt!L89+Nov!L89+Des!L89,(Jan!L89+Feb!L89+Mar!L89+Apr!L89+Mei!L89+Jun!L89+Jul!L89+Agu!L89+Sep!L89+Okt!L89+Nov!L89+Des!L89)
/
COUNTA(Jan!G89,Feb!G89,Mar!G89,Apr!G89,Mei!G89,Jun!G89,Jul!G89,Agu!G89,Sep!G89,Okt!G89,Nov!G89,Des!G89)*F89),0)</f>
        <v>0</v>
      </c>
      <c r="N89" s="67">
        <f>IFERROR(IF(E89&lt;&gt;"",Jan!M89+Feb!M89+Mar!M89+Apr!M89+Mei!M89+Jun!M89+Jul!M89+Agu!M89+Sep!M89+Okt!M89+Nov!M89+Des!M89,(Jan!M89+Feb!M89+Mar!M89+Apr!M89+Mei!M89+Jun!M89+Jul!M89+Agu!M89+Sep!M89+Okt!M89+Nov!M89+Des!M89)
/
COUNTA(Jan!G89,Feb!G89,Mar!G89,Apr!G89,Mei!G89,Jun!G89,Jul!G89,Agu!G89,Sep!G89,Okt!G89,Nov!G89,Des!G89)*F89),0)</f>
        <v>0</v>
      </c>
      <c r="O89" s="67">
        <f>IFERROR(IF(E89&lt;&gt;"",Jan!N89+Feb!N89+Mar!N89+Apr!N89+Mei!N89+Jun!N89+Jul!N89+Agu!N89+Sep!N89+Okt!N89+Nov!N89+Des!N89,(Jan!N89+Feb!N89+Mar!N89+Apr!N89+Mei!N89+Jun!N89+Jul!N89+Agu!N89+Sep!N89+Okt!N89+Nov!N89+Des!N89)
/
COUNTA(Jan!G89,Feb!G89,Mar!G89,Apr!G89,Mei!G89,Jun!G89,Jul!G89,Agu!G89,Sep!G89,Okt!G89,Nov!G89,Des!G89)*F89),0)</f>
        <v>0</v>
      </c>
      <c r="P89" s="67">
        <f>IFERROR(IF(E89&lt;&gt;"",Jan!O89+Feb!O89+Mar!O89+Apr!O89+Mei!O89+Jun!O89+Jul!O89+Agu!O89+Sep!O89+Okt!O89+Nov!O89+Des!O89,(Jan!O89+Feb!O89+Mar!O89+Apr!O89+Mei!O89+Jun!O89+Jul!O89+Agu!O89+Sep!O89+Okt!O89+Nov!O89+Des!O89)
/
COUNTA(Jan!G89,Feb!G89,Mar!G89,Apr!G89,Mei!G89,Jun!G89,Jul!G89,Agu!G89,Sep!G89,Okt!G89,Nov!G89,Des!G89)*F89),0)</f>
        <v>0</v>
      </c>
      <c r="Q89" s="67">
        <f>IFERROR(IF(E89&lt;&gt;"",Jan!P89+Feb!P89+Mar!P89+Apr!P89+Mei!P89+Jun!P89+Jul!P89+Agu!P89+Sep!P89+Okt!P89+Nov!P89+Des!P89,(Jan!P89+Feb!P89+Mar!P89+Apr!P89+Mei!P89+Jun!P89+Jul!P89+Agu!P89+Sep!P89+Okt!P89+Nov!P89+Des!P89)
/
COUNTA(Jan!G89,Feb!G89,Mar!G89,Apr!G89,Mei!G89,Jun!G89,Jul!G89,Agu!G89,Sep!G89,Okt!G89,Nov!G89,Des!G89)*F89),0)</f>
        <v>0</v>
      </c>
      <c r="R89" s="1">
        <f t="shared" si="18"/>
        <v>0</v>
      </c>
      <c r="S89" s="67">
        <f t="shared" si="16"/>
        <v>0</v>
      </c>
      <c r="T89" s="67">
        <f>IFERROR(IF(E89&lt;&gt;"",Jan!R89+Feb!R89+Mar!R89+Apr!R89+Mei!R89+Jun!R89+Jul!R89+Agu!R89+Sep!R89+Okt!R89+Nov!R89+Des!R89,(Jan!R89+Feb!R89+Mar!R89+Apr!R89+Mei!R89+Jun!R89+Jul!R89+Agu!R89+Sep!R89+Okt!R89+Nov!R89+Des!R89)
/
COUNTA(Jan!G89,Feb!G89,Mar!G89,Apr!G89,Mei!G89,Jun!G89,Jul!G89,Agu!G89,Sep!G89,Okt!G89,Nov!G89,Des!G89)*F89),0)</f>
        <v>0</v>
      </c>
      <c r="U89" s="67">
        <f>IFERROR(IF(E89&lt;&gt;"",Jan!S89+Feb!S89+Mar!S89+Apr!S89+Mei!S89+Jun!S89+Jul!S89+Agu!S89+Sep!S89+Okt!S89+Nov!S89+Des!S89,(Jan!S89+Feb!S89+Mar!S89+Apr!S89+Mei!S89+Jun!S89+Jul!S89+Agu!S89+Sep!S89+Okt!S89+Nov!S89+Des!S89)
/
COUNTA(Jan!G89,Feb!G89,Mar!G89,Apr!G89,Mei!G89,Jun!G89,Jul!G89,Agu!G89,Sep!G89,Okt!G89,Nov!G89,Des!G89)*F89),0)</f>
        <v>0</v>
      </c>
      <c r="V89" s="1">
        <f t="shared" si="19"/>
        <v>0</v>
      </c>
      <c r="W89" s="1"/>
      <c r="X89" s="67">
        <f t="shared" si="20"/>
        <v>0</v>
      </c>
      <c r="Y89" s="37">
        <f t="shared" si="15"/>
        <v>0</v>
      </c>
      <c r="Z89" s="68">
        <f t="shared" si="21"/>
        <v>0</v>
      </c>
      <c r="AA89" s="36">
        <f>MIN(Z89,Referensi!$M$2)*$AA$5</f>
        <v>0</v>
      </c>
      <c r="AB89" s="36">
        <f>MIN(Referensi!$M$3,MAX(Z89-Referensi!$L$2,0))*$AB$5</f>
        <v>0</v>
      </c>
      <c r="AC89" s="36">
        <f>MIN(Referensi!$M$4,MAX(Z89-Referensi!$L$3,0))*$AC$5</f>
        <v>0</v>
      </c>
      <c r="AD89" s="36">
        <f>MIN(Referensi!$M$5,MAX(Z89-Referensi!$L$4,0))*$AD$5</f>
        <v>0</v>
      </c>
      <c r="AE89" s="36">
        <f>MIN(Referensi!$M$6,MAX(Z89-Referensi!$L$5,0))*$AE$5</f>
        <v>0</v>
      </c>
      <c r="AF89" s="68">
        <f>IF(Master!G89="",SUM(AA89:AE89)*120%,SUM(AA89:AE89))</f>
        <v>0</v>
      </c>
      <c r="AG89" s="68">
        <f>IF(F89&lt;&gt;"",AF89/F89*COUNTA(Jan!G89,Feb!G89,Mar!G89,Apr!G89,Mei!G89,Jun!G89,Jul!G89,Agu!G89,Sep!G89,Okt!G89,Nov!G89,Des!G89),0)</f>
        <v>0</v>
      </c>
      <c r="AH89" s="68">
        <f>IF(E89&lt;&gt;"",
IF(TEXT(E89,"mmm")=TEXT(DATE(PeriodeTahun,1,1),"mmm"),0, Jan!W89)+
IF(TEXT(E89,"mmm")=TEXT(DATE(PeriodeTahun,2,1),"mmm"),0, Feb!W89)+
IF(TEXT(E89,"mmm")=TEXT(DATE(PeriodeTahun,3,1),"mmm"),0, Mar!W89)+
IF(TEXT(E89,"mmm")=TEXT(DATE(PeriodeTahun,4,1),"mmm"),0, Apr!W89)+
IF(TEXT(E89,"mmm")=TEXT(DATE(PeriodeTahun,5,1),"mmm"),0, Mei!W89)+
IF(TEXT(E89,"mmm")=TEXT(DATE(PeriodeTahun,6,1),"mmm"),0, Jun!W89)+
IF(TEXT(E89,"mmm")=TEXT(DATE(PeriodeTahun,7,1),"mmm"),0, Jul!W89)+
IF(TEXT(E89,"mmm")=TEXT(DATE(PeriodeTahun,8,1),"mmm"),0, Agu!W89)+
IF(TEXT(E89,"mmm")=TEXT(DATE(PeriodeTahun,9,1),"mmm"),0, Sep!W89)+
IF(TEXT(E89,"mmm")=TEXT(DATE(PeriodeTahun,10,1),"mmm"),0, Okt!W89)+
IF(TEXT(E89,"mmm")=TEXT(DATE(PeriodeTahun,11,1),"mmm"),0, Nov!W89),
Jan!W89+Feb!W89+Mar!W89+Apr!W89+Mei!W89+Jun!W89+Jul!W89+Agu!W89+Sep!W89+Okt!W89+Nov!W89)</f>
        <v>0</v>
      </c>
      <c r="AI89" s="68"/>
      <c r="AJ89" s="68">
        <f t="shared" si="22"/>
        <v>0</v>
      </c>
    </row>
    <row r="90" spans="1:36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IF(Master!C90&lt;&gt;"",Master!C90,"")</f>
        <v/>
      </c>
      <c r="D90" s="80" t="str">
        <f>IF(Master!E90&lt;&gt;"",IF(YEAR(Master!E90)&lt;$B$2,DATE($B$2,1,1),Master!E90),"")</f>
        <v/>
      </c>
      <c r="E90" s="80" t="str">
        <f>IF(Master!F90&lt;&gt;"",Master!F90,"")</f>
        <v/>
      </c>
      <c r="F90" s="87" t="str">
        <f t="shared" si="17"/>
        <v/>
      </c>
      <c r="G90" s="71" t="str">
        <f>IF(Master!G90&lt;&gt;"",Master!G90,"")</f>
        <v/>
      </c>
      <c r="H90" s="67">
        <f>IFERROR(IF(E90&lt;&gt;"",Jan!G90+Feb!G90+Mar!G90+Apr!G90+Mei!G90+Jun!G90+Jul!G90+Agu!G90+Sep!G90+Okt!G90+Nov!G90+Des!G90,(Jan!G90+Feb!G90+Mar!G90+Apr!G90+Mei!G90+Jun!G90+Jul!G90+Agu!G90+Sep!G90+Okt!G90+Nov!G90+Des!G90)
/
COUNTA(Jan!G90,Feb!G90,Mar!G90,Apr!G90,Mei!G90,Jun!G90,Jul!G90,Agu!G90,Sep!G90,Okt!G90,Nov!G90,Des!G90)
*F90),0)</f>
        <v>0</v>
      </c>
      <c r="I90" s="1">
        <f>Jan!H90+Feb!H90+Mar!H90+Apr!H90+Mei!H90+Jun!H90+Jul!H90+Agu!H90+Sep!H90+Okt!H90+Nov!H90+Des!H90</f>
        <v>0</v>
      </c>
      <c r="J90" s="1">
        <f>Jan!I90+Feb!I90+Mar!I90+Apr!I90+Mei!I90+Jun!I90+Jul!I90+Agu!I90+Sep!I90+Okt!I90+Nov!I90+Des!I90</f>
        <v>0</v>
      </c>
      <c r="K90" s="1">
        <f>Jan!J90+Feb!J90+Mar!J90+Apr!J90+Mei!J90+Jun!J90+Jul!J90+Agu!J90+Sep!J90+Okt!J90+Nov!J90+Des!J90</f>
        <v>0</v>
      </c>
      <c r="L90" s="1">
        <f>Jan!K90+Feb!K90+Mar!K90+Apr!K90+Mei!K90+Jun!K90+Jul!K90+Agu!K90+Sep!K90+Okt!K90+Nov!K90+Des!K90</f>
        <v>0</v>
      </c>
      <c r="M90" s="67">
        <f>IFERROR(IF(E90&lt;&gt;"",Jan!L90+Feb!L90+Mar!L90+Apr!L90+Mei!L90+Jun!L90+Jul!L90+Agu!L90+Sep!L90+Okt!L90+Nov!L90+Des!L90,(Jan!L90+Feb!L90+Mar!L90+Apr!L90+Mei!L90+Jun!L90+Jul!L90+Agu!L90+Sep!L90+Okt!L90+Nov!L90+Des!L90)
/
COUNTA(Jan!G90,Feb!G90,Mar!G90,Apr!G90,Mei!G90,Jun!G90,Jul!G90,Agu!G90,Sep!G90,Okt!G90,Nov!G90,Des!G90)*F90),0)</f>
        <v>0</v>
      </c>
      <c r="N90" s="67">
        <f>IFERROR(IF(E90&lt;&gt;"",Jan!M90+Feb!M90+Mar!M90+Apr!M90+Mei!M90+Jun!M90+Jul!M90+Agu!M90+Sep!M90+Okt!M90+Nov!M90+Des!M90,(Jan!M90+Feb!M90+Mar!M90+Apr!M90+Mei!M90+Jun!M90+Jul!M90+Agu!M90+Sep!M90+Okt!M90+Nov!M90+Des!M90)
/
COUNTA(Jan!G90,Feb!G90,Mar!G90,Apr!G90,Mei!G90,Jun!G90,Jul!G90,Agu!G90,Sep!G90,Okt!G90,Nov!G90,Des!G90)*F90),0)</f>
        <v>0</v>
      </c>
      <c r="O90" s="67">
        <f>IFERROR(IF(E90&lt;&gt;"",Jan!N90+Feb!N90+Mar!N90+Apr!N90+Mei!N90+Jun!N90+Jul!N90+Agu!N90+Sep!N90+Okt!N90+Nov!N90+Des!N90,(Jan!N90+Feb!N90+Mar!N90+Apr!N90+Mei!N90+Jun!N90+Jul!N90+Agu!N90+Sep!N90+Okt!N90+Nov!N90+Des!N90)
/
COUNTA(Jan!G90,Feb!G90,Mar!G90,Apr!G90,Mei!G90,Jun!G90,Jul!G90,Agu!G90,Sep!G90,Okt!G90,Nov!G90,Des!G90)*F90),0)</f>
        <v>0</v>
      </c>
      <c r="P90" s="67">
        <f>IFERROR(IF(E90&lt;&gt;"",Jan!O90+Feb!O90+Mar!O90+Apr!O90+Mei!O90+Jun!O90+Jul!O90+Agu!O90+Sep!O90+Okt!O90+Nov!O90+Des!O90,(Jan!O90+Feb!O90+Mar!O90+Apr!O90+Mei!O90+Jun!O90+Jul!O90+Agu!O90+Sep!O90+Okt!O90+Nov!O90+Des!O90)
/
COUNTA(Jan!G90,Feb!G90,Mar!G90,Apr!G90,Mei!G90,Jun!G90,Jul!G90,Agu!G90,Sep!G90,Okt!G90,Nov!G90,Des!G90)*F90),0)</f>
        <v>0</v>
      </c>
      <c r="Q90" s="67">
        <f>IFERROR(IF(E90&lt;&gt;"",Jan!P90+Feb!P90+Mar!P90+Apr!P90+Mei!P90+Jun!P90+Jul!P90+Agu!P90+Sep!P90+Okt!P90+Nov!P90+Des!P90,(Jan!P90+Feb!P90+Mar!P90+Apr!P90+Mei!P90+Jun!P90+Jul!P90+Agu!P90+Sep!P90+Okt!P90+Nov!P90+Des!P90)
/
COUNTA(Jan!G90,Feb!G90,Mar!G90,Apr!G90,Mei!G90,Jun!G90,Jul!G90,Agu!G90,Sep!G90,Okt!G90,Nov!G90,Des!G90)*F90),0)</f>
        <v>0</v>
      </c>
      <c r="R90" s="1">
        <f t="shared" si="18"/>
        <v>0</v>
      </c>
      <c r="S90" s="67">
        <f t="shared" si="16"/>
        <v>0</v>
      </c>
      <c r="T90" s="67">
        <f>IFERROR(IF(E90&lt;&gt;"",Jan!R90+Feb!R90+Mar!R90+Apr!R90+Mei!R90+Jun!R90+Jul!R90+Agu!R90+Sep!R90+Okt!R90+Nov!R90+Des!R90,(Jan!R90+Feb!R90+Mar!R90+Apr!R90+Mei!R90+Jun!R90+Jul!R90+Agu!R90+Sep!R90+Okt!R90+Nov!R90+Des!R90)
/
COUNTA(Jan!G90,Feb!G90,Mar!G90,Apr!G90,Mei!G90,Jun!G90,Jul!G90,Agu!G90,Sep!G90,Okt!G90,Nov!G90,Des!G90)*F90),0)</f>
        <v>0</v>
      </c>
      <c r="U90" s="67">
        <f>IFERROR(IF(E90&lt;&gt;"",Jan!S90+Feb!S90+Mar!S90+Apr!S90+Mei!S90+Jun!S90+Jul!S90+Agu!S90+Sep!S90+Okt!S90+Nov!S90+Des!S90,(Jan!S90+Feb!S90+Mar!S90+Apr!S90+Mei!S90+Jun!S90+Jul!S90+Agu!S90+Sep!S90+Okt!S90+Nov!S90+Des!S90)
/
COUNTA(Jan!G90,Feb!G90,Mar!G90,Apr!G90,Mei!G90,Jun!G90,Jul!G90,Agu!G90,Sep!G90,Okt!G90,Nov!G90,Des!G90)*F90),0)</f>
        <v>0</v>
      </c>
      <c r="V90" s="1">
        <f t="shared" si="19"/>
        <v>0</v>
      </c>
      <c r="W90" s="1"/>
      <c r="X90" s="67">
        <f t="shared" si="20"/>
        <v>0</v>
      </c>
      <c r="Y90" s="37">
        <f t="shared" si="15"/>
        <v>0</v>
      </c>
      <c r="Z90" s="68">
        <f t="shared" si="21"/>
        <v>0</v>
      </c>
      <c r="AA90" s="36">
        <f>MIN(Z90,Referensi!$M$2)*$AA$5</f>
        <v>0</v>
      </c>
      <c r="AB90" s="36">
        <f>MIN(Referensi!$M$3,MAX(Z90-Referensi!$L$2,0))*$AB$5</f>
        <v>0</v>
      </c>
      <c r="AC90" s="36">
        <f>MIN(Referensi!$M$4,MAX(Z90-Referensi!$L$3,0))*$AC$5</f>
        <v>0</v>
      </c>
      <c r="AD90" s="36">
        <f>MIN(Referensi!$M$5,MAX(Z90-Referensi!$L$4,0))*$AD$5</f>
        <v>0</v>
      </c>
      <c r="AE90" s="36">
        <f>MIN(Referensi!$M$6,MAX(Z90-Referensi!$L$5,0))*$AE$5</f>
        <v>0</v>
      </c>
      <c r="AF90" s="68">
        <f>IF(Master!G90="",SUM(AA90:AE90)*120%,SUM(AA90:AE90))</f>
        <v>0</v>
      </c>
      <c r="AG90" s="68">
        <f>IF(F90&lt;&gt;"",AF90/F90*COUNTA(Jan!G90,Feb!G90,Mar!G90,Apr!G90,Mei!G90,Jun!G90,Jul!G90,Agu!G90,Sep!G90,Okt!G90,Nov!G90,Des!G90),0)</f>
        <v>0</v>
      </c>
      <c r="AH90" s="68">
        <f>IF(E90&lt;&gt;"",
IF(TEXT(E90,"mmm")=TEXT(DATE(PeriodeTahun,1,1),"mmm"),0, Jan!W90)+
IF(TEXT(E90,"mmm")=TEXT(DATE(PeriodeTahun,2,1),"mmm"),0, Feb!W90)+
IF(TEXT(E90,"mmm")=TEXT(DATE(PeriodeTahun,3,1),"mmm"),0, Mar!W90)+
IF(TEXT(E90,"mmm")=TEXT(DATE(PeriodeTahun,4,1),"mmm"),0, Apr!W90)+
IF(TEXT(E90,"mmm")=TEXT(DATE(PeriodeTahun,5,1),"mmm"),0, Mei!W90)+
IF(TEXT(E90,"mmm")=TEXT(DATE(PeriodeTahun,6,1),"mmm"),0, Jun!W90)+
IF(TEXT(E90,"mmm")=TEXT(DATE(PeriodeTahun,7,1),"mmm"),0, Jul!W90)+
IF(TEXT(E90,"mmm")=TEXT(DATE(PeriodeTahun,8,1),"mmm"),0, Agu!W90)+
IF(TEXT(E90,"mmm")=TEXT(DATE(PeriodeTahun,9,1),"mmm"),0, Sep!W90)+
IF(TEXT(E90,"mmm")=TEXT(DATE(PeriodeTahun,10,1),"mmm"),0, Okt!W90)+
IF(TEXT(E90,"mmm")=TEXT(DATE(PeriodeTahun,11,1),"mmm"),0, Nov!W90),
Jan!W90+Feb!W90+Mar!W90+Apr!W90+Mei!W90+Jun!W90+Jul!W90+Agu!W90+Sep!W90+Okt!W90+Nov!W90)</f>
        <v>0</v>
      </c>
      <c r="AI90" s="68"/>
      <c r="AJ90" s="68">
        <f t="shared" si="22"/>
        <v>0</v>
      </c>
    </row>
    <row r="91" spans="1:36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IF(Master!C91&lt;&gt;"",Master!C91,"")</f>
        <v/>
      </c>
      <c r="D91" s="80" t="str">
        <f>IF(Master!E91&lt;&gt;"",IF(YEAR(Master!E91)&lt;$B$2,DATE($B$2,1,1),Master!E91),"")</f>
        <v/>
      </c>
      <c r="E91" s="80" t="str">
        <f>IF(Master!F91&lt;&gt;"",Master!F91,"")</f>
        <v/>
      </c>
      <c r="F91" s="87" t="str">
        <f t="shared" si="17"/>
        <v/>
      </c>
      <c r="G91" s="71" t="str">
        <f>IF(Master!G91&lt;&gt;"",Master!G91,"")</f>
        <v/>
      </c>
      <c r="H91" s="67">
        <f>IFERROR(IF(E91&lt;&gt;"",Jan!G91+Feb!G91+Mar!G91+Apr!G91+Mei!G91+Jun!G91+Jul!G91+Agu!G91+Sep!G91+Okt!G91+Nov!G91+Des!G91,(Jan!G91+Feb!G91+Mar!G91+Apr!G91+Mei!G91+Jun!G91+Jul!G91+Agu!G91+Sep!G91+Okt!G91+Nov!G91+Des!G91)
/
COUNTA(Jan!G91,Feb!G91,Mar!G91,Apr!G91,Mei!G91,Jun!G91,Jul!G91,Agu!G91,Sep!G91,Okt!G91,Nov!G91,Des!G91)
*F91),0)</f>
        <v>0</v>
      </c>
      <c r="I91" s="1">
        <f>Jan!H91+Feb!H91+Mar!H91+Apr!H91+Mei!H91+Jun!H91+Jul!H91+Agu!H91+Sep!H91+Okt!H91+Nov!H91+Des!H91</f>
        <v>0</v>
      </c>
      <c r="J91" s="1">
        <f>Jan!I91+Feb!I91+Mar!I91+Apr!I91+Mei!I91+Jun!I91+Jul!I91+Agu!I91+Sep!I91+Okt!I91+Nov!I91+Des!I91</f>
        <v>0</v>
      </c>
      <c r="K91" s="1">
        <f>Jan!J91+Feb!J91+Mar!J91+Apr!J91+Mei!J91+Jun!J91+Jul!J91+Agu!J91+Sep!J91+Okt!J91+Nov!J91+Des!J91</f>
        <v>0</v>
      </c>
      <c r="L91" s="1">
        <f>Jan!K91+Feb!K91+Mar!K91+Apr!K91+Mei!K91+Jun!K91+Jul!K91+Agu!K91+Sep!K91+Okt!K91+Nov!K91+Des!K91</f>
        <v>0</v>
      </c>
      <c r="M91" s="67">
        <f>IFERROR(IF(E91&lt;&gt;"",Jan!L91+Feb!L91+Mar!L91+Apr!L91+Mei!L91+Jun!L91+Jul!L91+Agu!L91+Sep!L91+Okt!L91+Nov!L91+Des!L91,(Jan!L91+Feb!L91+Mar!L91+Apr!L91+Mei!L91+Jun!L91+Jul!L91+Agu!L91+Sep!L91+Okt!L91+Nov!L91+Des!L91)
/
COUNTA(Jan!G91,Feb!G91,Mar!G91,Apr!G91,Mei!G91,Jun!G91,Jul!G91,Agu!G91,Sep!G91,Okt!G91,Nov!G91,Des!G91)*F91),0)</f>
        <v>0</v>
      </c>
      <c r="N91" s="67">
        <f>IFERROR(IF(E91&lt;&gt;"",Jan!M91+Feb!M91+Mar!M91+Apr!M91+Mei!M91+Jun!M91+Jul!M91+Agu!M91+Sep!M91+Okt!M91+Nov!M91+Des!M91,(Jan!M91+Feb!M91+Mar!M91+Apr!M91+Mei!M91+Jun!M91+Jul!M91+Agu!M91+Sep!M91+Okt!M91+Nov!M91+Des!M91)
/
COUNTA(Jan!G91,Feb!G91,Mar!G91,Apr!G91,Mei!G91,Jun!G91,Jul!G91,Agu!G91,Sep!G91,Okt!G91,Nov!G91,Des!G91)*F91),0)</f>
        <v>0</v>
      </c>
      <c r="O91" s="67">
        <f>IFERROR(IF(E91&lt;&gt;"",Jan!N91+Feb!N91+Mar!N91+Apr!N91+Mei!N91+Jun!N91+Jul!N91+Agu!N91+Sep!N91+Okt!N91+Nov!N91+Des!N91,(Jan!N91+Feb!N91+Mar!N91+Apr!N91+Mei!N91+Jun!N91+Jul!N91+Agu!N91+Sep!N91+Okt!N91+Nov!N91+Des!N91)
/
COUNTA(Jan!G91,Feb!G91,Mar!G91,Apr!G91,Mei!G91,Jun!G91,Jul!G91,Agu!G91,Sep!G91,Okt!G91,Nov!G91,Des!G91)*F91),0)</f>
        <v>0</v>
      </c>
      <c r="P91" s="67">
        <f>IFERROR(IF(E91&lt;&gt;"",Jan!O91+Feb!O91+Mar!O91+Apr!O91+Mei!O91+Jun!O91+Jul!O91+Agu!O91+Sep!O91+Okt!O91+Nov!O91+Des!O91,(Jan!O91+Feb!O91+Mar!O91+Apr!O91+Mei!O91+Jun!O91+Jul!O91+Agu!O91+Sep!O91+Okt!O91+Nov!O91+Des!O91)
/
COUNTA(Jan!G91,Feb!G91,Mar!G91,Apr!G91,Mei!G91,Jun!G91,Jul!G91,Agu!G91,Sep!G91,Okt!G91,Nov!G91,Des!G91)*F91),0)</f>
        <v>0</v>
      </c>
      <c r="Q91" s="67">
        <f>IFERROR(IF(E91&lt;&gt;"",Jan!P91+Feb!P91+Mar!P91+Apr!P91+Mei!P91+Jun!P91+Jul!P91+Agu!P91+Sep!P91+Okt!P91+Nov!P91+Des!P91,(Jan!P91+Feb!P91+Mar!P91+Apr!P91+Mei!P91+Jun!P91+Jul!P91+Agu!P91+Sep!P91+Okt!P91+Nov!P91+Des!P91)
/
COUNTA(Jan!G91,Feb!G91,Mar!G91,Apr!G91,Mei!G91,Jun!G91,Jul!G91,Agu!G91,Sep!G91,Okt!G91,Nov!G91,Des!G91)*F91),0)</f>
        <v>0</v>
      </c>
      <c r="R91" s="1">
        <f t="shared" si="18"/>
        <v>0</v>
      </c>
      <c r="S91" s="67">
        <f t="shared" si="16"/>
        <v>0</v>
      </c>
      <c r="T91" s="67">
        <f>IFERROR(IF(E91&lt;&gt;"",Jan!R91+Feb!R91+Mar!R91+Apr!R91+Mei!R91+Jun!R91+Jul!R91+Agu!R91+Sep!R91+Okt!R91+Nov!R91+Des!R91,(Jan!R91+Feb!R91+Mar!R91+Apr!R91+Mei!R91+Jun!R91+Jul!R91+Agu!R91+Sep!R91+Okt!R91+Nov!R91+Des!R91)
/
COUNTA(Jan!G91,Feb!G91,Mar!G91,Apr!G91,Mei!G91,Jun!G91,Jul!G91,Agu!G91,Sep!G91,Okt!G91,Nov!G91,Des!G91)*F91),0)</f>
        <v>0</v>
      </c>
      <c r="U91" s="67">
        <f>IFERROR(IF(E91&lt;&gt;"",Jan!S91+Feb!S91+Mar!S91+Apr!S91+Mei!S91+Jun!S91+Jul!S91+Agu!S91+Sep!S91+Okt!S91+Nov!S91+Des!S91,(Jan!S91+Feb!S91+Mar!S91+Apr!S91+Mei!S91+Jun!S91+Jul!S91+Agu!S91+Sep!S91+Okt!S91+Nov!S91+Des!S91)
/
COUNTA(Jan!G91,Feb!G91,Mar!G91,Apr!G91,Mei!G91,Jun!G91,Jul!G91,Agu!G91,Sep!G91,Okt!G91,Nov!G91,Des!G91)*F91),0)</f>
        <v>0</v>
      </c>
      <c r="V91" s="1">
        <f t="shared" si="19"/>
        <v>0</v>
      </c>
      <c r="W91" s="1"/>
      <c r="X91" s="67">
        <f t="shared" si="20"/>
        <v>0</v>
      </c>
      <c r="Y91" s="37">
        <f t="shared" si="15"/>
        <v>0</v>
      </c>
      <c r="Z91" s="68">
        <f t="shared" si="21"/>
        <v>0</v>
      </c>
      <c r="AA91" s="36">
        <f>MIN(Z91,Referensi!$M$2)*$AA$5</f>
        <v>0</v>
      </c>
      <c r="AB91" s="36">
        <f>MIN(Referensi!$M$3,MAX(Z91-Referensi!$L$2,0))*$AB$5</f>
        <v>0</v>
      </c>
      <c r="AC91" s="36">
        <f>MIN(Referensi!$M$4,MAX(Z91-Referensi!$L$3,0))*$AC$5</f>
        <v>0</v>
      </c>
      <c r="AD91" s="36">
        <f>MIN(Referensi!$M$5,MAX(Z91-Referensi!$L$4,0))*$AD$5</f>
        <v>0</v>
      </c>
      <c r="AE91" s="36">
        <f>MIN(Referensi!$M$6,MAX(Z91-Referensi!$L$5,0))*$AE$5</f>
        <v>0</v>
      </c>
      <c r="AF91" s="68">
        <f>IF(Master!G91="",SUM(AA91:AE91)*120%,SUM(AA91:AE91))</f>
        <v>0</v>
      </c>
      <c r="AG91" s="68">
        <f>IF(F91&lt;&gt;"",AF91/F91*COUNTA(Jan!G91,Feb!G91,Mar!G91,Apr!G91,Mei!G91,Jun!G91,Jul!G91,Agu!G91,Sep!G91,Okt!G91,Nov!G91,Des!G91),0)</f>
        <v>0</v>
      </c>
      <c r="AH91" s="68">
        <f>IF(E91&lt;&gt;"",
IF(TEXT(E91,"mmm")=TEXT(DATE(PeriodeTahun,1,1),"mmm"),0, Jan!W91)+
IF(TEXT(E91,"mmm")=TEXT(DATE(PeriodeTahun,2,1),"mmm"),0, Feb!W91)+
IF(TEXT(E91,"mmm")=TEXT(DATE(PeriodeTahun,3,1),"mmm"),0, Mar!W91)+
IF(TEXT(E91,"mmm")=TEXT(DATE(PeriodeTahun,4,1),"mmm"),0, Apr!W91)+
IF(TEXT(E91,"mmm")=TEXT(DATE(PeriodeTahun,5,1),"mmm"),0, Mei!W91)+
IF(TEXT(E91,"mmm")=TEXT(DATE(PeriodeTahun,6,1),"mmm"),0, Jun!W91)+
IF(TEXT(E91,"mmm")=TEXT(DATE(PeriodeTahun,7,1),"mmm"),0, Jul!W91)+
IF(TEXT(E91,"mmm")=TEXT(DATE(PeriodeTahun,8,1),"mmm"),0, Agu!W91)+
IF(TEXT(E91,"mmm")=TEXT(DATE(PeriodeTahun,9,1),"mmm"),0, Sep!W91)+
IF(TEXT(E91,"mmm")=TEXT(DATE(PeriodeTahun,10,1),"mmm"),0, Okt!W91)+
IF(TEXT(E91,"mmm")=TEXT(DATE(PeriodeTahun,11,1),"mmm"),0, Nov!W91),
Jan!W91+Feb!W91+Mar!W91+Apr!W91+Mei!W91+Jun!W91+Jul!W91+Agu!W91+Sep!W91+Okt!W91+Nov!W91)</f>
        <v>0</v>
      </c>
      <c r="AI91" s="68"/>
      <c r="AJ91" s="68">
        <f t="shared" si="22"/>
        <v>0</v>
      </c>
    </row>
    <row r="92" spans="1:36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IF(Master!C92&lt;&gt;"",Master!C92,"")</f>
        <v/>
      </c>
      <c r="D92" s="80" t="str">
        <f>IF(Master!E92&lt;&gt;"",IF(YEAR(Master!E92)&lt;$B$2,DATE($B$2,1,1),Master!E92),"")</f>
        <v/>
      </c>
      <c r="E92" s="80" t="str">
        <f>IF(Master!F92&lt;&gt;"",Master!F92,"")</f>
        <v/>
      </c>
      <c r="F92" s="87" t="str">
        <f t="shared" si="17"/>
        <v/>
      </c>
      <c r="G92" s="71" t="str">
        <f>IF(Master!G92&lt;&gt;"",Master!G92,"")</f>
        <v/>
      </c>
      <c r="H92" s="67">
        <f>IFERROR(IF(E92&lt;&gt;"",Jan!G92+Feb!G92+Mar!G92+Apr!G92+Mei!G92+Jun!G92+Jul!G92+Agu!G92+Sep!G92+Okt!G92+Nov!G92+Des!G92,(Jan!G92+Feb!G92+Mar!G92+Apr!G92+Mei!G92+Jun!G92+Jul!G92+Agu!G92+Sep!G92+Okt!G92+Nov!G92+Des!G92)
/
COUNTA(Jan!G92,Feb!G92,Mar!G92,Apr!G92,Mei!G92,Jun!G92,Jul!G92,Agu!G92,Sep!G92,Okt!G92,Nov!G92,Des!G92)
*F92),0)</f>
        <v>0</v>
      </c>
      <c r="I92" s="1">
        <f>Jan!H92+Feb!H92+Mar!H92+Apr!H92+Mei!H92+Jun!H92+Jul!H92+Agu!H92+Sep!H92+Okt!H92+Nov!H92+Des!H92</f>
        <v>0</v>
      </c>
      <c r="J92" s="1">
        <f>Jan!I92+Feb!I92+Mar!I92+Apr!I92+Mei!I92+Jun!I92+Jul!I92+Agu!I92+Sep!I92+Okt!I92+Nov!I92+Des!I92</f>
        <v>0</v>
      </c>
      <c r="K92" s="1">
        <f>Jan!J92+Feb!J92+Mar!J92+Apr!J92+Mei!J92+Jun!J92+Jul!J92+Agu!J92+Sep!J92+Okt!J92+Nov!J92+Des!J92</f>
        <v>0</v>
      </c>
      <c r="L92" s="1">
        <f>Jan!K92+Feb!K92+Mar!K92+Apr!K92+Mei!K92+Jun!K92+Jul!K92+Agu!K92+Sep!K92+Okt!K92+Nov!K92+Des!K92</f>
        <v>0</v>
      </c>
      <c r="M92" s="67">
        <f>IFERROR(IF(E92&lt;&gt;"",Jan!L92+Feb!L92+Mar!L92+Apr!L92+Mei!L92+Jun!L92+Jul!L92+Agu!L92+Sep!L92+Okt!L92+Nov!L92+Des!L92,(Jan!L92+Feb!L92+Mar!L92+Apr!L92+Mei!L92+Jun!L92+Jul!L92+Agu!L92+Sep!L92+Okt!L92+Nov!L92+Des!L92)
/
COUNTA(Jan!G92,Feb!G92,Mar!G92,Apr!G92,Mei!G92,Jun!G92,Jul!G92,Agu!G92,Sep!G92,Okt!G92,Nov!G92,Des!G92)*F92),0)</f>
        <v>0</v>
      </c>
      <c r="N92" s="67">
        <f>IFERROR(IF(E92&lt;&gt;"",Jan!M92+Feb!M92+Mar!M92+Apr!M92+Mei!M92+Jun!M92+Jul!M92+Agu!M92+Sep!M92+Okt!M92+Nov!M92+Des!M92,(Jan!M92+Feb!M92+Mar!M92+Apr!M92+Mei!M92+Jun!M92+Jul!M92+Agu!M92+Sep!M92+Okt!M92+Nov!M92+Des!M92)
/
COUNTA(Jan!G92,Feb!G92,Mar!G92,Apr!G92,Mei!G92,Jun!G92,Jul!G92,Agu!G92,Sep!G92,Okt!G92,Nov!G92,Des!G92)*F92),0)</f>
        <v>0</v>
      </c>
      <c r="O92" s="67">
        <f>IFERROR(IF(E92&lt;&gt;"",Jan!N92+Feb!N92+Mar!N92+Apr!N92+Mei!N92+Jun!N92+Jul!N92+Agu!N92+Sep!N92+Okt!N92+Nov!N92+Des!N92,(Jan!N92+Feb!N92+Mar!N92+Apr!N92+Mei!N92+Jun!N92+Jul!N92+Agu!N92+Sep!N92+Okt!N92+Nov!N92+Des!N92)
/
COUNTA(Jan!G92,Feb!G92,Mar!G92,Apr!G92,Mei!G92,Jun!G92,Jul!G92,Agu!G92,Sep!G92,Okt!G92,Nov!G92,Des!G92)*F92),0)</f>
        <v>0</v>
      </c>
      <c r="P92" s="67">
        <f>IFERROR(IF(E92&lt;&gt;"",Jan!O92+Feb!O92+Mar!O92+Apr!O92+Mei!O92+Jun!O92+Jul!O92+Agu!O92+Sep!O92+Okt!O92+Nov!O92+Des!O92,(Jan!O92+Feb!O92+Mar!O92+Apr!O92+Mei!O92+Jun!O92+Jul!O92+Agu!O92+Sep!O92+Okt!O92+Nov!O92+Des!O92)
/
COUNTA(Jan!G92,Feb!G92,Mar!G92,Apr!G92,Mei!G92,Jun!G92,Jul!G92,Agu!G92,Sep!G92,Okt!G92,Nov!G92,Des!G92)*F92),0)</f>
        <v>0</v>
      </c>
      <c r="Q92" s="67">
        <f>IFERROR(IF(E92&lt;&gt;"",Jan!P92+Feb!P92+Mar!P92+Apr!P92+Mei!P92+Jun!P92+Jul!P92+Agu!P92+Sep!P92+Okt!P92+Nov!P92+Des!P92,(Jan!P92+Feb!P92+Mar!P92+Apr!P92+Mei!P92+Jun!P92+Jul!P92+Agu!P92+Sep!P92+Okt!P92+Nov!P92+Des!P92)
/
COUNTA(Jan!G92,Feb!G92,Mar!G92,Apr!G92,Mei!G92,Jun!G92,Jul!G92,Agu!G92,Sep!G92,Okt!G92,Nov!G92,Des!G92)*F92),0)</f>
        <v>0</v>
      </c>
      <c r="R92" s="1">
        <f t="shared" si="18"/>
        <v>0</v>
      </c>
      <c r="S92" s="67">
        <f t="shared" si="16"/>
        <v>0</v>
      </c>
      <c r="T92" s="67">
        <f>IFERROR(IF(E92&lt;&gt;"",Jan!R92+Feb!R92+Mar!R92+Apr!R92+Mei!R92+Jun!R92+Jul!R92+Agu!R92+Sep!R92+Okt!R92+Nov!R92+Des!R92,(Jan!R92+Feb!R92+Mar!R92+Apr!R92+Mei!R92+Jun!R92+Jul!R92+Agu!R92+Sep!R92+Okt!R92+Nov!R92+Des!R92)
/
COUNTA(Jan!G92,Feb!G92,Mar!G92,Apr!G92,Mei!G92,Jun!G92,Jul!G92,Agu!G92,Sep!G92,Okt!G92,Nov!G92,Des!G92)*F92),0)</f>
        <v>0</v>
      </c>
      <c r="U92" s="67">
        <f>IFERROR(IF(E92&lt;&gt;"",Jan!S92+Feb!S92+Mar!S92+Apr!S92+Mei!S92+Jun!S92+Jul!S92+Agu!S92+Sep!S92+Okt!S92+Nov!S92+Des!S92,(Jan!S92+Feb!S92+Mar!S92+Apr!S92+Mei!S92+Jun!S92+Jul!S92+Agu!S92+Sep!S92+Okt!S92+Nov!S92+Des!S92)
/
COUNTA(Jan!G92,Feb!G92,Mar!G92,Apr!G92,Mei!G92,Jun!G92,Jul!G92,Agu!G92,Sep!G92,Okt!G92,Nov!G92,Des!G92)*F92),0)</f>
        <v>0</v>
      </c>
      <c r="V92" s="1">
        <f t="shared" si="19"/>
        <v>0</v>
      </c>
      <c r="W92" s="1"/>
      <c r="X92" s="67">
        <f t="shared" si="20"/>
        <v>0</v>
      </c>
      <c r="Y92" s="37">
        <f t="shared" si="15"/>
        <v>0</v>
      </c>
      <c r="Z92" s="68">
        <f t="shared" si="21"/>
        <v>0</v>
      </c>
      <c r="AA92" s="36">
        <f>MIN(Z92,Referensi!$M$2)*$AA$5</f>
        <v>0</v>
      </c>
      <c r="AB92" s="36">
        <f>MIN(Referensi!$M$3,MAX(Z92-Referensi!$L$2,0))*$AB$5</f>
        <v>0</v>
      </c>
      <c r="AC92" s="36">
        <f>MIN(Referensi!$M$4,MAX(Z92-Referensi!$L$3,0))*$AC$5</f>
        <v>0</v>
      </c>
      <c r="AD92" s="36">
        <f>MIN(Referensi!$M$5,MAX(Z92-Referensi!$L$4,0))*$AD$5</f>
        <v>0</v>
      </c>
      <c r="AE92" s="36">
        <f>MIN(Referensi!$M$6,MAX(Z92-Referensi!$L$5,0))*$AE$5</f>
        <v>0</v>
      </c>
      <c r="AF92" s="68">
        <f>IF(Master!G92="",SUM(AA92:AE92)*120%,SUM(AA92:AE92))</f>
        <v>0</v>
      </c>
      <c r="AG92" s="68">
        <f>IF(F92&lt;&gt;"",AF92/F92*COUNTA(Jan!G92,Feb!G92,Mar!G92,Apr!G92,Mei!G92,Jun!G92,Jul!G92,Agu!G92,Sep!G92,Okt!G92,Nov!G92,Des!G92),0)</f>
        <v>0</v>
      </c>
      <c r="AH92" s="68">
        <f>IF(E92&lt;&gt;"",
IF(TEXT(E92,"mmm")=TEXT(DATE(PeriodeTahun,1,1),"mmm"),0, Jan!W92)+
IF(TEXT(E92,"mmm")=TEXT(DATE(PeriodeTahun,2,1),"mmm"),0, Feb!W92)+
IF(TEXT(E92,"mmm")=TEXT(DATE(PeriodeTahun,3,1),"mmm"),0, Mar!W92)+
IF(TEXT(E92,"mmm")=TEXT(DATE(PeriodeTahun,4,1),"mmm"),0, Apr!W92)+
IF(TEXT(E92,"mmm")=TEXT(DATE(PeriodeTahun,5,1),"mmm"),0, Mei!W92)+
IF(TEXT(E92,"mmm")=TEXT(DATE(PeriodeTahun,6,1),"mmm"),0, Jun!W92)+
IF(TEXT(E92,"mmm")=TEXT(DATE(PeriodeTahun,7,1),"mmm"),0, Jul!W92)+
IF(TEXT(E92,"mmm")=TEXT(DATE(PeriodeTahun,8,1),"mmm"),0, Agu!W92)+
IF(TEXT(E92,"mmm")=TEXT(DATE(PeriodeTahun,9,1),"mmm"),0, Sep!W92)+
IF(TEXT(E92,"mmm")=TEXT(DATE(PeriodeTahun,10,1),"mmm"),0, Okt!W92)+
IF(TEXT(E92,"mmm")=TEXT(DATE(PeriodeTahun,11,1),"mmm"),0, Nov!W92),
Jan!W92+Feb!W92+Mar!W92+Apr!W92+Mei!W92+Jun!W92+Jul!W92+Agu!W92+Sep!W92+Okt!W92+Nov!W92)</f>
        <v>0</v>
      </c>
      <c r="AI92" s="68"/>
      <c r="AJ92" s="68">
        <f t="shared" si="22"/>
        <v>0</v>
      </c>
    </row>
    <row r="93" spans="1:36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IF(Master!C93&lt;&gt;"",Master!C93,"")</f>
        <v/>
      </c>
      <c r="D93" s="80" t="str">
        <f>IF(Master!E93&lt;&gt;"",IF(YEAR(Master!E93)&lt;$B$2,DATE($B$2,1,1),Master!E93),"")</f>
        <v/>
      </c>
      <c r="E93" s="80" t="str">
        <f>IF(Master!F93&lt;&gt;"",Master!F93,"")</f>
        <v/>
      </c>
      <c r="F93" s="87" t="str">
        <f t="shared" si="17"/>
        <v/>
      </c>
      <c r="G93" s="71" t="str">
        <f>IF(Master!G93&lt;&gt;"",Master!G93,"")</f>
        <v/>
      </c>
      <c r="H93" s="67">
        <f>IFERROR(IF(E93&lt;&gt;"",Jan!G93+Feb!G93+Mar!G93+Apr!G93+Mei!G93+Jun!G93+Jul!G93+Agu!G93+Sep!G93+Okt!G93+Nov!G93+Des!G93,(Jan!G93+Feb!G93+Mar!G93+Apr!G93+Mei!G93+Jun!G93+Jul!G93+Agu!G93+Sep!G93+Okt!G93+Nov!G93+Des!G93)
/
COUNTA(Jan!G93,Feb!G93,Mar!G93,Apr!G93,Mei!G93,Jun!G93,Jul!G93,Agu!G93,Sep!G93,Okt!G93,Nov!G93,Des!G93)
*F93),0)</f>
        <v>0</v>
      </c>
      <c r="I93" s="1">
        <f>Jan!H93+Feb!H93+Mar!H93+Apr!H93+Mei!H93+Jun!H93+Jul!H93+Agu!H93+Sep!H93+Okt!H93+Nov!H93+Des!H93</f>
        <v>0</v>
      </c>
      <c r="J93" s="1">
        <f>Jan!I93+Feb!I93+Mar!I93+Apr!I93+Mei!I93+Jun!I93+Jul!I93+Agu!I93+Sep!I93+Okt!I93+Nov!I93+Des!I93</f>
        <v>0</v>
      </c>
      <c r="K93" s="1">
        <f>Jan!J93+Feb!J93+Mar!J93+Apr!J93+Mei!J93+Jun!J93+Jul!J93+Agu!J93+Sep!J93+Okt!J93+Nov!J93+Des!J93</f>
        <v>0</v>
      </c>
      <c r="L93" s="1">
        <f>Jan!K93+Feb!K93+Mar!K93+Apr!K93+Mei!K93+Jun!K93+Jul!K93+Agu!K93+Sep!K93+Okt!K93+Nov!K93+Des!K93</f>
        <v>0</v>
      </c>
      <c r="M93" s="67">
        <f>IFERROR(IF(E93&lt;&gt;"",Jan!L93+Feb!L93+Mar!L93+Apr!L93+Mei!L93+Jun!L93+Jul!L93+Agu!L93+Sep!L93+Okt!L93+Nov!L93+Des!L93,(Jan!L93+Feb!L93+Mar!L93+Apr!L93+Mei!L93+Jun!L93+Jul!L93+Agu!L93+Sep!L93+Okt!L93+Nov!L93+Des!L93)
/
COUNTA(Jan!G93,Feb!G93,Mar!G93,Apr!G93,Mei!G93,Jun!G93,Jul!G93,Agu!G93,Sep!G93,Okt!G93,Nov!G93,Des!G93)*F93),0)</f>
        <v>0</v>
      </c>
      <c r="N93" s="67">
        <f>IFERROR(IF(E93&lt;&gt;"",Jan!M93+Feb!M93+Mar!M93+Apr!M93+Mei!M93+Jun!M93+Jul!M93+Agu!M93+Sep!M93+Okt!M93+Nov!M93+Des!M93,(Jan!M93+Feb!M93+Mar!M93+Apr!M93+Mei!M93+Jun!M93+Jul!M93+Agu!M93+Sep!M93+Okt!M93+Nov!M93+Des!M93)
/
COUNTA(Jan!G93,Feb!G93,Mar!G93,Apr!G93,Mei!G93,Jun!G93,Jul!G93,Agu!G93,Sep!G93,Okt!G93,Nov!G93,Des!G93)*F93),0)</f>
        <v>0</v>
      </c>
      <c r="O93" s="67">
        <f>IFERROR(IF(E93&lt;&gt;"",Jan!N93+Feb!N93+Mar!N93+Apr!N93+Mei!N93+Jun!N93+Jul!N93+Agu!N93+Sep!N93+Okt!N93+Nov!N93+Des!N93,(Jan!N93+Feb!N93+Mar!N93+Apr!N93+Mei!N93+Jun!N93+Jul!N93+Agu!N93+Sep!N93+Okt!N93+Nov!N93+Des!N93)
/
COUNTA(Jan!G93,Feb!G93,Mar!G93,Apr!G93,Mei!G93,Jun!G93,Jul!G93,Agu!G93,Sep!G93,Okt!G93,Nov!G93,Des!G93)*F93),0)</f>
        <v>0</v>
      </c>
      <c r="P93" s="67">
        <f>IFERROR(IF(E93&lt;&gt;"",Jan!O93+Feb!O93+Mar!O93+Apr!O93+Mei!O93+Jun!O93+Jul!O93+Agu!O93+Sep!O93+Okt!O93+Nov!O93+Des!O93,(Jan!O93+Feb!O93+Mar!O93+Apr!O93+Mei!O93+Jun!O93+Jul!O93+Agu!O93+Sep!O93+Okt!O93+Nov!O93+Des!O93)
/
COUNTA(Jan!G93,Feb!G93,Mar!G93,Apr!G93,Mei!G93,Jun!G93,Jul!G93,Agu!G93,Sep!G93,Okt!G93,Nov!G93,Des!G93)*F93),0)</f>
        <v>0</v>
      </c>
      <c r="Q93" s="67">
        <f>IFERROR(IF(E93&lt;&gt;"",Jan!P93+Feb!P93+Mar!P93+Apr!P93+Mei!P93+Jun!P93+Jul!P93+Agu!P93+Sep!P93+Okt!P93+Nov!P93+Des!P93,(Jan!P93+Feb!P93+Mar!P93+Apr!P93+Mei!P93+Jun!P93+Jul!P93+Agu!P93+Sep!P93+Okt!P93+Nov!P93+Des!P93)
/
COUNTA(Jan!G93,Feb!G93,Mar!G93,Apr!G93,Mei!G93,Jun!G93,Jul!G93,Agu!G93,Sep!G93,Okt!G93,Nov!G93,Des!G93)*F93),0)</f>
        <v>0</v>
      </c>
      <c r="R93" s="1">
        <f t="shared" si="18"/>
        <v>0</v>
      </c>
      <c r="S93" s="67">
        <f t="shared" si="16"/>
        <v>0</v>
      </c>
      <c r="T93" s="67">
        <f>IFERROR(IF(E93&lt;&gt;"",Jan!R93+Feb!R93+Mar!R93+Apr!R93+Mei!R93+Jun!R93+Jul!R93+Agu!R93+Sep!R93+Okt!R93+Nov!R93+Des!R93,(Jan!R93+Feb!R93+Mar!R93+Apr!R93+Mei!R93+Jun!R93+Jul!R93+Agu!R93+Sep!R93+Okt!R93+Nov!R93+Des!R93)
/
COUNTA(Jan!G93,Feb!G93,Mar!G93,Apr!G93,Mei!G93,Jun!G93,Jul!G93,Agu!G93,Sep!G93,Okt!G93,Nov!G93,Des!G93)*F93),0)</f>
        <v>0</v>
      </c>
      <c r="U93" s="67">
        <f>IFERROR(IF(E93&lt;&gt;"",Jan!S93+Feb!S93+Mar!S93+Apr!S93+Mei!S93+Jun!S93+Jul!S93+Agu!S93+Sep!S93+Okt!S93+Nov!S93+Des!S93,(Jan!S93+Feb!S93+Mar!S93+Apr!S93+Mei!S93+Jun!S93+Jul!S93+Agu!S93+Sep!S93+Okt!S93+Nov!S93+Des!S93)
/
COUNTA(Jan!G93,Feb!G93,Mar!G93,Apr!G93,Mei!G93,Jun!G93,Jul!G93,Agu!G93,Sep!G93,Okt!G93,Nov!G93,Des!G93)*F93),0)</f>
        <v>0</v>
      </c>
      <c r="V93" s="1">
        <f t="shared" si="19"/>
        <v>0</v>
      </c>
      <c r="W93" s="1"/>
      <c r="X93" s="67">
        <f t="shared" si="20"/>
        <v>0</v>
      </c>
      <c r="Y93" s="37">
        <f t="shared" si="15"/>
        <v>0</v>
      </c>
      <c r="Z93" s="68">
        <f t="shared" si="21"/>
        <v>0</v>
      </c>
      <c r="AA93" s="36">
        <f>MIN(Z93,Referensi!$M$2)*$AA$5</f>
        <v>0</v>
      </c>
      <c r="AB93" s="36">
        <f>MIN(Referensi!$M$3,MAX(Z93-Referensi!$L$2,0))*$AB$5</f>
        <v>0</v>
      </c>
      <c r="AC93" s="36">
        <f>MIN(Referensi!$M$4,MAX(Z93-Referensi!$L$3,0))*$AC$5</f>
        <v>0</v>
      </c>
      <c r="AD93" s="36">
        <f>MIN(Referensi!$M$5,MAX(Z93-Referensi!$L$4,0))*$AD$5</f>
        <v>0</v>
      </c>
      <c r="AE93" s="36">
        <f>MIN(Referensi!$M$6,MAX(Z93-Referensi!$L$5,0))*$AE$5</f>
        <v>0</v>
      </c>
      <c r="AF93" s="68">
        <f>IF(Master!G93="",SUM(AA93:AE93)*120%,SUM(AA93:AE93))</f>
        <v>0</v>
      </c>
      <c r="AG93" s="68">
        <f>IF(F93&lt;&gt;"",AF93/F93*COUNTA(Jan!G93,Feb!G93,Mar!G93,Apr!G93,Mei!G93,Jun!G93,Jul!G93,Agu!G93,Sep!G93,Okt!G93,Nov!G93,Des!G93),0)</f>
        <v>0</v>
      </c>
      <c r="AH93" s="68">
        <f>IF(E93&lt;&gt;"",
IF(TEXT(E93,"mmm")=TEXT(DATE(PeriodeTahun,1,1),"mmm"),0, Jan!W93)+
IF(TEXT(E93,"mmm")=TEXT(DATE(PeriodeTahun,2,1),"mmm"),0, Feb!W93)+
IF(TEXT(E93,"mmm")=TEXT(DATE(PeriodeTahun,3,1),"mmm"),0, Mar!W93)+
IF(TEXT(E93,"mmm")=TEXT(DATE(PeriodeTahun,4,1),"mmm"),0, Apr!W93)+
IF(TEXT(E93,"mmm")=TEXT(DATE(PeriodeTahun,5,1),"mmm"),0, Mei!W93)+
IF(TEXT(E93,"mmm")=TEXT(DATE(PeriodeTahun,6,1),"mmm"),0, Jun!W93)+
IF(TEXT(E93,"mmm")=TEXT(DATE(PeriodeTahun,7,1),"mmm"),0, Jul!W93)+
IF(TEXT(E93,"mmm")=TEXT(DATE(PeriodeTahun,8,1),"mmm"),0, Agu!W93)+
IF(TEXT(E93,"mmm")=TEXT(DATE(PeriodeTahun,9,1),"mmm"),0, Sep!W93)+
IF(TEXT(E93,"mmm")=TEXT(DATE(PeriodeTahun,10,1),"mmm"),0, Okt!W93)+
IF(TEXT(E93,"mmm")=TEXT(DATE(PeriodeTahun,11,1),"mmm"),0, Nov!W93),
Jan!W93+Feb!W93+Mar!W93+Apr!W93+Mei!W93+Jun!W93+Jul!W93+Agu!W93+Sep!W93+Okt!W93+Nov!W93)</f>
        <v>0</v>
      </c>
      <c r="AI93" s="68"/>
      <c r="AJ93" s="68">
        <f t="shared" si="22"/>
        <v>0</v>
      </c>
    </row>
    <row r="94" spans="1:36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IF(Master!C94&lt;&gt;"",Master!C94,"")</f>
        <v/>
      </c>
      <c r="D94" s="80" t="str">
        <f>IF(Master!E94&lt;&gt;"",IF(YEAR(Master!E94)&lt;$B$2,DATE($B$2,1,1),Master!E94),"")</f>
        <v/>
      </c>
      <c r="E94" s="80" t="str">
        <f>IF(Master!F94&lt;&gt;"",Master!F94,"")</f>
        <v/>
      </c>
      <c r="F94" s="87" t="str">
        <f t="shared" si="17"/>
        <v/>
      </c>
      <c r="G94" s="71" t="str">
        <f>IF(Master!G94&lt;&gt;"",Master!G94,"")</f>
        <v/>
      </c>
      <c r="H94" s="67">
        <f>IFERROR(IF(E94&lt;&gt;"",Jan!G94+Feb!G94+Mar!G94+Apr!G94+Mei!G94+Jun!G94+Jul!G94+Agu!G94+Sep!G94+Okt!G94+Nov!G94+Des!G94,(Jan!G94+Feb!G94+Mar!G94+Apr!G94+Mei!G94+Jun!G94+Jul!G94+Agu!G94+Sep!G94+Okt!G94+Nov!G94+Des!G94)
/
COUNTA(Jan!G94,Feb!G94,Mar!G94,Apr!G94,Mei!G94,Jun!G94,Jul!G94,Agu!G94,Sep!G94,Okt!G94,Nov!G94,Des!G94)
*F94),0)</f>
        <v>0</v>
      </c>
      <c r="I94" s="1">
        <f>Jan!H94+Feb!H94+Mar!H94+Apr!H94+Mei!H94+Jun!H94+Jul!H94+Agu!H94+Sep!H94+Okt!H94+Nov!H94+Des!H94</f>
        <v>0</v>
      </c>
      <c r="J94" s="1">
        <f>Jan!I94+Feb!I94+Mar!I94+Apr!I94+Mei!I94+Jun!I94+Jul!I94+Agu!I94+Sep!I94+Okt!I94+Nov!I94+Des!I94</f>
        <v>0</v>
      </c>
      <c r="K94" s="1">
        <f>Jan!J94+Feb!J94+Mar!J94+Apr!J94+Mei!J94+Jun!J94+Jul!J94+Agu!J94+Sep!J94+Okt!J94+Nov!J94+Des!J94</f>
        <v>0</v>
      </c>
      <c r="L94" s="1">
        <f>Jan!K94+Feb!K94+Mar!K94+Apr!K94+Mei!K94+Jun!K94+Jul!K94+Agu!K94+Sep!K94+Okt!K94+Nov!K94+Des!K94</f>
        <v>0</v>
      </c>
      <c r="M94" s="67">
        <f>IFERROR(IF(E94&lt;&gt;"",Jan!L94+Feb!L94+Mar!L94+Apr!L94+Mei!L94+Jun!L94+Jul!L94+Agu!L94+Sep!L94+Okt!L94+Nov!L94+Des!L94,(Jan!L94+Feb!L94+Mar!L94+Apr!L94+Mei!L94+Jun!L94+Jul!L94+Agu!L94+Sep!L94+Okt!L94+Nov!L94+Des!L94)
/
COUNTA(Jan!G94,Feb!G94,Mar!G94,Apr!G94,Mei!G94,Jun!G94,Jul!G94,Agu!G94,Sep!G94,Okt!G94,Nov!G94,Des!G94)*F94),0)</f>
        <v>0</v>
      </c>
      <c r="N94" s="67">
        <f>IFERROR(IF(E94&lt;&gt;"",Jan!M94+Feb!M94+Mar!M94+Apr!M94+Mei!M94+Jun!M94+Jul!M94+Agu!M94+Sep!M94+Okt!M94+Nov!M94+Des!M94,(Jan!M94+Feb!M94+Mar!M94+Apr!M94+Mei!M94+Jun!M94+Jul!M94+Agu!M94+Sep!M94+Okt!M94+Nov!M94+Des!M94)
/
COUNTA(Jan!G94,Feb!G94,Mar!G94,Apr!G94,Mei!G94,Jun!G94,Jul!G94,Agu!G94,Sep!G94,Okt!G94,Nov!G94,Des!G94)*F94),0)</f>
        <v>0</v>
      </c>
      <c r="O94" s="67">
        <f>IFERROR(IF(E94&lt;&gt;"",Jan!N94+Feb!N94+Mar!N94+Apr!N94+Mei!N94+Jun!N94+Jul!N94+Agu!N94+Sep!N94+Okt!N94+Nov!N94+Des!N94,(Jan!N94+Feb!N94+Mar!N94+Apr!N94+Mei!N94+Jun!N94+Jul!N94+Agu!N94+Sep!N94+Okt!N94+Nov!N94+Des!N94)
/
COUNTA(Jan!G94,Feb!G94,Mar!G94,Apr!G94,Mei!G94,Jun!G94,Jul!G94,Agu!G94,Sep!G94,Okt!G94,Nov!G94,Des!G94)*F94),0)</f>
        <v>0</v>
      </c>
      <c r="P94" s="67">
        <f>IFERROR(IF(E94&lt;&gt;"",Jan!O94+Feb!O94+Mar!O94+Apr!O94+Mei!O94+Jun!O94+Jul!O94+Agu!O94+Sep!O94+Okt!O94+Nov!O94+Des!O94,(Jan!O94+Feb!O94+Mar!O94+Apr!O94+Mei!O94+Jun!O94+Jul!O94+Agu!O94+Sep!O94+Okt!O94+Nov!O94+Des!O94)
/
COUNTA(Jan!G94,Feb!G94,Mar!G94,Apr!G94,Mei!G94,Jun!G94,Jul!G94,Agu!G94,Sep!G94,Okt!G94,Nov!G94,Des!G94)*F94),0)</f>
        <v>0</v>
      </c>
      <c r="Q94" s="67">
        <f>IFERROR(IF(E94&lt;&gt;"",Jan!P94+Feb!P94+Mar!P94+Apr!P94+Mei!P94+Jun!P94+Jul!P94+Agu!P94+Sep!P94+Okt!P94+Nov!P94+Des!P94,(Jan!P94+Feb!P94+Mar!P94+Apr!P94+Mei!P94+Jun!P94+Jul!P94+Agu!P94+Sep!P94+Okt!P94+Nov!P94+Des!P94)
/
COUNTA(Jan!G94,Feb!G94,Mar!G94,Apr!G94,Mei!G94,Jun!G94,Jul!G94,Agu!G94,Sep!G94,Okt!G94,Nov!G94,Des!G94)*F94),0)</f>
        <v>0</v>
      </c>
      <c r="R94" s="1">
        <f t="shared" si="18"/>
        <v>0</v>
      </c>
      <c r="S94" s="67">
        <f t="shared" si="16"/>
        <v>0</v>
      </c>
      <c r="T94" s="67">
        <f>IFERROR(IF(E94&lt;&gt;"",Jan!R94+Feb!R94+Mar!R94+Apr!R94+Mei!R94+Jun!R94+Jul!R94+Agu!R94+Sep!R94+Okt!R94+Nov!R94+Des!R94,(Jan!R94+Feb!R94+Mar!R94+Apr!R94+Mei!R94+Jun!R94+Jul!R94+Agu!R94+Sep!R94+Okt!R94+Nov!R94+Des!R94)
/
COUNTA(Jan!G94,Feb!G94,Mar!G94,Apr!G94,Mei!G94,Jun!G94,Jul!G94,Agu!G94,Sep!G94,Okt!G94,Nov!G94,Des!G94)*F94),0)</f>
        <v>0</v>
      </c>
      <c r="U94" s="67">
        <f>IFERROR(IF(E94&lt;&gt;"",Jan!S94+Feb!S94+Mar!S94+Apr!S94+Mei!S94+Jun!S94+Jul!S94+Agu!S94+Sep!S94+Okt!S94+Nov!S94+Des!S94,(Jan!S94+Feb!S94+Mar!S94+Apr!S94+Mei!S94+Jun!S94+Jul!S94+Agu!S94+Sep!S94+Okt!S94+Nov!S94+Des!S94)
/
COUNTA(Jan!G94,Feb!G94,Mar!G94,Apr!G94,Mei!G94,Jun!G94,Jul!G94,Agu!G94,Sep!G94,Okt!G94,Nov!G94,Des!G94)*F94),0)</f>
        <v>0</v>
      </c>
      <c r="V94" s="1">
        <f t="shared" si="19"/>
        <v>0</v>
      </c>
      <c r="W94" s="1"/>
      <c r="X94" s="67">
        <f t="shared" si="20"/>
        <v>0</v>
      </c>
      <c r="Y94" s="37">
        <f t="shared" si="15"/>
        <v>0</v>
      </c>
      <c r="Z94" s="68">
        <f t="shared" si="21"/>
        <v>0</v>
      </c>
      <c r="AA94" s="36">
        <f>MIN(Z94,Referensi!$M$2)*$AA$5</f>
        <v>0</v>
      </c>
      <c r="AB94" s="36">
        <f>MIN(Referensi!$M$3,MAX(Z94-Referensi!$L$2,0))*$AB$5</f>
        <v>0</v>
      </c>
      <c r="AC94" s="36">
        <f>MIN(Referensi!$M$4,MAX(Z94-Referensi!$L$3,0))*$AC$5</f>
        <v>0</v>
      </c>
      <c r="AD94" s="36">
        <f>MIN(Referensi!$M$5,MAX(Z94-Referensi!$L$4,0))*$AD$5</f>
        <v>0</v>
      </c>
      <c r="AE94" s="36">
        <f>MIN(Referensi!$M$6,MAX(Z94-Referensi!$L$5,0))*$AE$5</f>
        <v>0</v>
      </c>
      <c r="AF94" s="68">
        <f>IF(Master!G94="",SUM(AA94:AE94)*120%,SUM(AA94:AE94))</f>
        <v>0</v>
      </c>
      <c r="AG94" s="68">
        <f>IF(F94&lt;&gt;"",AF94/F94*COUNTA(Jan!G94,Feb!G94,Mar!G94,Apr!G94,Mei!G94,Jun!G94,Jul!G94,Agu!G94,Sep!G94,Okt!G94,Nov!G94,Des!G94),0)</f>
        <v>0</v>
      </c>
      <c r="AH94" s="68">
        <f>IF(E94&lt;&gt;"",
IF(TEXT(E94,"mmm")=TEXT(DATE(PeriodeTahun,1,1),"mmm"),0, Jan!W94)+
IF(TEXT(E94,"mmm")=TEXT(DATE(PeriodeTahun,2,1),"mmm"),0, Feb!W94)+
IF(TEXT(E94,"mmm")=TEXT(DATE(PeriodeTahun,3,1),"mmm"),0, Mar!W94)+
IF(TEXT(E94,"mmm")=TEXT(DATE(PeriodeTahun,4,1),"mmm"),0, Apr!W94)+
IF(TEXT(E94,"mmm")=TEXT(DATE(PeriodeTahun,5,1),"mmm"),0, Mei!W94)+
IF(TEXT(E94,"mmm")=TEXT(DATE(PeriodeTahun,6,1),"mmm"),0, Jun!W94)+
IF(TEXT(E94,"mmm")=TEXT(DATE(PeriodeTahun,7,1),"mmm"),0, Jul!W94)+
IF(TEXT(E94,"mmm")=TEXT(DATE(PeriodeTahun,8,1),"mmm"),0, Agu!W94)+
IF(TEXT(E94,"mmm")=TEXT(DATE(PeriodeTahun,9,1),"mmm"),0, Sep!W94)+
IF(TEXT(E94,"mmm")=TEXT(DATE(PeriodeTahun,10,1),"mmm"),0, Okt!W94)+
IF(TEXT(E94,"mmm")=TEXT(DATE(PeriodeTahun,11,1),"mmm"),0, Nov!W94),
Jan!W94+Feb!W94+Mar!W94+Apr!W94+Mei!W94+Jun!W94+Jul!W94+Agu!W94+Sep!W94+Okt!W94+Nov!W94)</f>
        <v>0</v>
      </c>
      <c r="AI94" s="68"/>
      <c r="AJ94" s="68">
        <f t="shared" si="22"/>
        <v>0</v>
      </c>
    </row>
    <row r="95" spans="1:36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IF(Master!C95&lt;&gt;"",Master!C95,"")</f>
        <v/>
      </c>
      <c r="D95" s="80" t="str">
        <f>IF(Master!E95&lt;&gt;"",IF(YEAR(Master!E95)&lt;$B$2,DATE($B$2,1,1),Master!E95),"")</f>
        <v/>
      </c>
      <c r="E95" s="80" t="str">
        <f>IF(Master!F95&lt;&gt;"",Master!F95,"")</f>
        <v/>
      </c>
      <c r="F95" s="87" t="str">
        <f t="shared" si="17"/>
        <v/>
      </c>
      <c r="G95" s="71" t="str">
        <f>IF(Master!G95&lt;&gt;"",Master!G95,"")</f>
        <v/>
      </c>
      <c r="H95" s="67">
        <f>IFERROR(IF(E95&lt;&gt;"",Jan!G95+Feb!G95+Mar!G95+Apr!G95+Mei!G95+Jun!G95+Jul!G95+Agu!G95+Sep!G95+Okt!G95+Nov!G95+Des!G95,(Jan!G95+Feb!G95+Mar!G95+Apr!G95+Mei!G95+Jun!G95+Jul!G95+Agu!G95+Sep!G95+Okt!G95+Nov!G95+Des!G95)
/
COUNTA(Jan!G95,Feb!G95,Mar!G95,Apr!G95,Mei!G95,Jun!G95,Jul!G95,Agu!G95,Sep!G95,Okt!G95,Nov!G95,Des!G95)
*F95),0)</f>
        <v>0</v>
      </c>
      <c r="I95" s="1">
        <f>Jan!H95+Feb!H95+Mar!H95+Apr!H95+Mei!H95+Jun!H95+Jul!H95+Agu!H95+Sep!H95+Okt!H95+Nov!H95+Des!H95</f>
        <v>0</v>
      </c>
      <c r="J95" s="1">
        <f>Jan!I95+Feb!I95+Mar!I95+Apr!I95+Mei!I95+Jun!I95+Jul!I95+Agu!I95+Sep!I95+Okt!I95+Nov!I95+Des!I95</f>
        <v>0</v>
      </c>
      <c r="K95" s="1">
        <f>Jan!J95+Feb!J95+Mar!J95+Apr!J95+Mei!J95+Jun!J95+Jul!J95+Agu!J95+Sep!J95+Okt!J95+Nov!J95+Des!J95</f>
        <v>0</v>
      </c>
      <c r="L95" s="1">
        <f>Jan!K95+Feb!K95+Mar!K95+Apr!K95+Mei!K95+Jun!K95+Jul!K95+Agu!K95+Sep!K95+Okt!K95+Nov!K95+Des!K95</f>
        <v>0</v>
      </c>
      <c r="M95" s="67">
        <f>IFERROR(IF(E95&lt;&gt;"",Jan!L95+Feb!L95+Mar!L95+Apr!L95+Mei!L95+Jun!L95+Jul!L95+Agu!L95+Sep!L95+Okt!L95+Nov!L95+Des!L95,(Jan!L95+Feb!L95+Mar!L95+Apr!L95+Mei!L95+Jun!L95+Jul!L95+Agu!L95+Sep!L95+Okt!L95+Nov!L95+Des!L95)
/
COUNTA(Jan!G95,Feb!G95,Mar!G95,Apr!G95,Mei!G95,Jun!G95,Jul!G95,Agu!G95,Sep!G95,Okt!G95,Nov!G95,Des!G95)*F95),0)</f>
        <v>0</v>
      </c>
      <c r="N95" s="67">
        <f>IFERROR(IF(E95&lt;&gt;"",Jan!M95+Feb!M95+Mar!M95+Apr!M95+Mei!M95+Jun!M95+Jul!M95+Agu!M95+Sep!M95+Okt!M95+Nov!M95+Des!M95,(Jan!M95+Feb!M95+Mar!M95+Apr!M95+Mei!M95+Jun!M95+Jul!M95+Agu!M95+Sep!M95+Okt!M95+Nov!M95+Des!M95)
/
COUNTA(Jan!G95,Feb!G95,Mar!G95,Apr!G95,Mei!G95,Jun!G95,Jul!G95,Agu!G95,Sep!G95,Okt!G95,Nov!G95,Des!G95)*F95),0)</f>
        <v>0</v>
      </c>
      <c r="O95" s="67">
        <f>IFERROR(IF(E95&lt;&gt;"",Jan!N95+Feb!N95+Mar!N95+Apr!N95+Mei!N95+Jun!N95+Jul!N95+Agu!N95+Sep!N95+Okt!N95+Nov!N95+Des!N95,(Jan!N95+Feb!N95+Mar!N95+Apr!N95+Mei!N95+Jun!N95+Jul!N95+Agu!N95+Sep!N95+Okt!N95+Nov!N95+Des!N95)
/
COUNTA(Jan!G95,Feb!G95,Mar!G95,Apr!G95,Mei!G95,Jun!G95,Jul!G95,Agu!G95,Sep!G95,Okt!G95,Nov!G95,Des!G95)*F95),0)</f>
        <v>0</v>
      </c>
      <c r="P95" s="67">
        <f>IFERROR(IF(E95&lt;&gt;"",Jan!O95+Feb!O95+Mar!O95+Apr!O95+Mei!O95+Jun!O95+Jul!O95+Agu!O95+Sep!O95+Okt!O95+Nov!O95+Des!O95,(Jan!O95+Feb!O95+Mar!O95+Apr!O95+Mei!O95+Jun!O95+Jul!O95+Agu!O95+Sep!O95+Okt!O95+Nov!O95+Des!O95)
/
COUNTA(Jan!G95,Feb!G95,Mar!G95,Apr!G95,Mei!G95,Jun!G95,Jul!G95,Agu!G95,Sep!G95,Okt!G95,Nov!G95,Des!G95)*F95),0)</f>
        <v>0</v>
      </c>
      <c r="Q95" s="67">
        <f>IFERROR(IF(E95&lt;&gt;"",Jan!P95+Feb!P95+Mar!P95+Apr!P95+Mei!P95+Jun!P95+Jul!P95+Agu!P95+Sep!P95+Okt!P95+Nov!P95+Des!P95,(Jan!P95+Feb!P95+Mar!P95+Apr!P95+Mei!P95+Jun!P95+Jul!P95+Agu!P95+Sep!P95+Okt!P95+Nov!P95+Des!P95)
/
COUNTA(Jan!G95,Feb!G95,Mar!G95,Apr!G95,Mei!G95,Jun!G95,Jul!G95,Agu!G95,Sep!G95,Okt!G95,Nov!G95,Des!G95)*F95),0)</f>
        <v>0</v>
      </c>
      <c r="R95" s="1">
        <f t="shared" si="18"/>
        <v>0</v>
      </c>
      <c r="S95" s="67">
        <f t="shared" si="16"/>
        <v>0</v>
      </c>
      <c r="T95" s="67">
        <f>IFERROR(IF(E95&lt;&gt;"",Jan!R95+Feb!R95+Mar!R95+Apr!R95+Mei!R95+Jun!R95+Jul!R95+Agu!R95+Sep!R95+Okt!R95+Nov!R95+Des!R95,(Jan!R95+Feb!R95+Mar!R95+Apr!R95+Mei!R95+Jun!R95+Jul!R95+Agu!R95+Sep!R95+Okt!R95+Nov!R95+Des!R95)
/
COUNTA(Jan!G95,Feb!G95,Mar!G95,Apr!G95,Mei!G95,Jun!G95,Jul!G95,Agu!G95,Sep!G95,Okt!G95,Nov!G95,Des!G95)*F95),0)</f>
        <v>0</v>
      </c>
      <c r="U95" s="67">
        <f>IFERROR(IF(E95&lt;&gt;"",Jan!S95+Feb!S95+Mar!S95+Apr!S95+Mei!S95+Jun!S95+Jul!S95+Agu!S95+Sep!S95+Okt!S95+Nov!S95+Des!S95,(Jan!S95+Feb!S95+Mar!S95+Apr!S95+Mei!S95+Jun!S95+Jul!S95+Agu!S95+Sep!S95+Okt!S95+Nov!S95+Des!S95)
/
COUNTA(Jan!G95,Feb!G95,Mar!G95,Apr!G95,Mei!G95,Jun!G95,Jul!G95,Agu!G95,Sep!G95,Okt!G95,Nov!G95,Des!G95)*F95),0)</f>
        <v>0</v>
      </c>
      <c r="V95" s="1">
        <f t="shared" si="19"/>
        <v>0</v>
      </c>
      <c r="W95" s="1"/>
      <c r="X95" s="67">
        <f t="shared" si="20"/>
        <v>0</v>
      </c>
      <c r="Y95" s="37">
        <f t="shared" si="15"/>
        <v>0</v>
      </c>
      <c r="Z95" s="68">
        <f t="shared" si="21"/>
        <v>0</v>
      </c>
      <c r="AA95" s="36">
        <f>MIN(Z95,Referensi!$M$2)*$AA$5</f>
        <v>0</v>
      </c>
      <c r="AB95" s="36">
        <f>MIN(Referensi!$M$3,MAX(Z95-Referensi!$L$2,0))*$AB$5</f>
        <v>0</v>
      </c>
      <c r="AC95" s="36">
        <f>MIN(Referensi!$M$4,MAX(Z95-Referensi!$L$3,0))*$AC$5</f>
        <v>0</v>
      </c>
      <c r="AD95" s="36">
        <f>MIN(Referensi!$M$5,MAX(Z95-Referensi!$L$4,0))*$AD$5</f>
        <v>0</v>
      </c>
      <c r="AE95" s="36">
        <f>MIN(Referensi!$M$6,MAX(Z95-Referensi!$L$5,0))*$AE$5</f>
        <v>0</v>
      </c>
      <c r="AF95" s="68">
        <f>IF(Master!G95="",SUM(AA95:AE95)*120%,SUM(AA95:AE95))</f>
        <v>0</v>
      </c>
      <c r="AG95" s="68">
        <f>IF(F95&lt;&gt;"",AF95/F95*COUNTA(Jan!G95,Feb!G95,Mar!G95,Apr!G95,Mei!G95,Jun!G95,Jul!G95,Agu!G95,Sep!G95,Okt!G95,Nov!G95,Des!G95),0)</f>
        <v>0</v>
      </c>
      <c r="AH95" s="68">
        <f>IF(E95&lt;&gt;"",
IF(TEXT(E95,"mmm")=TEXT(DATE(PeriodeTahun,1,1),"mmm"),0, Jan!W95)+
IF(TEXT(E95,"mmm")=TEXT(DATE(PeriodeTahun,2,1),"mmm"),0, Feb!W95)+
IF(TEXT(E95,"mmm")=TEXT(DATE(PeriodeTahun,3,1),"mmm"),0, Mar!W95)+
IF(TEXT(E95,"mmm")=TEXT(DATE(PeriodeTahun,4,1),"mmm"),0, Apr!W95)+
IF(TEXT(E95,"mmm")=TEXT(DATE(PeriodeTahun,5,1),"mmm"),0, Mei!W95)+
IF(TEXT(E95,"mmm")=TEXT(DATE(PeriodeTahun,6,1),"mmm"),0, Jun!W95)+
IF(TEXT(E95,"mmm")=TEXT(DATE(PeriodeTahun,7,1),"mmm"),0, Jul!W95)+
IF(TEXT(E95,"mmm")=TEXT(DATE(PeriodeTahun,8,1),"mmm"),0, Agu!W95)+
IF(TEXT(E95,"mmm")=TEXT(DATE(PeriodeTahun,9,1),"mmm"),0, Sep!W95)+
IF(TEXT(E95,"mmm")=TEXT(DATE(PeriodeTahun,10,1),"mmm"),0, Okt!W95)+
IF(TEXT(E95,"mmm")=TEXT(DATE(PeriodeTahun,11,1),"mmm"),0, Nov!W95),
Jan!W95+Feb!W95+Mar!W95+Apr!W95+Mei!W95+Jun!W95+Jul!W95+Agu!W95+Sep!W95+Okt!W95+Nov!W95)</f>
        <v>0</v>
      </c>
      <c r="AI95" s="68"/>
      <c r="AJ95" s="68">
        <f t="shared" si="22"/>
        <v>0</v>
      </c>
    </row>
    <row r="96" spans="1:36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IF(Master!C96&lt;&gt;"",Master!C96,"")</f>
        <v/>
      </c>
      <c r="D96" s="80" t="str">
        <f>IF(Master!E96&lt;&gt;"",IF(YEAR(Master!E96)&lt;$B$2,DATE($B$2,1,1),Master!E96),"")</f>
        <v/>
      </c>
      <c r="E96" s="80" t="str">
        <f>IF(Master!F96&lt;&gt;"",Master!F96,"")</f>
        <v/>
      </c>
      <c r="F96" s="87" t="str">
        <f t="shared" si="17"/>
        <v/>
      </c>
      <c r="G96" s="71" t="str">
        <f>IF(Master!G96&lt;&gt;"",Master!G96,"")</f>
        <v/>
      </c>
      <c r="H96" s="67">
        <f>IFERROR(IF(E96&lt;&gt;"",Jan!G96+Feb!G96+Mar!G96+Apr!G96+Mei!G96+Jun!G96+Jul!G96+Agu!G96+Sep!G96+Okt!G96+Nov!G96+Des!G96,(Jan!G96+Feb!G96+Mar!G96+Apr!G96+Mei!G96+Jun!G96+Jul!G96+Agu!G96+Sep!G96+Okt!G96+Nov!G96+Des!G96)
/
COUNTA(Jan!G96,Feb!G96,Mar!G96,Apr!G96,Mei!G96,Jun!G96,Jul!G96,Agu!G96,Sep!G96,Okt!G96,Nov!G96,Des!G96)
*F96),0)</f>
        <v>0</v>
      </c>
      <c r="I96" s="1">
        <f>Jan!H96+Feb!H96+Mar!H96+Apr!H96+Mei!H96+Jun!H96+Jul!H96+Agu!H96+Sep!H96+Okt!H96+Nov!H96+Des!H96</f>
        <v>0</v>
      </c>
      <c r="J96" s="1">
        <f>Jan!I96+Feb!I96+Mar!I96+Apr!I96+Mei!I96+Jun!I96+Jul!I96+Agu!I96+Sep!I96+Okt!I96+Nov!I96+Des!I96</f>
        <v>0</v>
      </c>
      <c r="K96" s="1">
        <f>Jan!J96+Feb!J96+Mar!J96+Apr!J96+Mei!J96+Jun!J96+Jul!J96+Agu!J96+Sep!J96+Okt!J96+Nov!J96+Des!J96</f>
        <v>0</v>
      </c>
      <c r="L96" s="1">
        <f>Jan!K96+Feb!K96+Mar!K96+Apr!K96+Mei!K96+Jun!K96+Jul!K96+Agu!K96+Sep!K96+Okt!K96+Nov!K96+Des!K96</f>
        <v>0</v>
      </c>
      <c r="M96" s="67">
        <f>IFERROR(IF(E96&lt;&gt;"",Jan!L96+Feb!L96+Mar!L96+Apr!L96+Mei!L96+Jun!L96+Jul!L96+Agu!L96+Sep!L96+Okt!L96+Nov!L96+Des!L96,(Jan!L96+Feb!L96+Mar!L96+Apr!L96+Mei!L96+Jun!L96+Jul!L96+Agu!L96+Sep!L96+Okt!L96+Nov!L96+Des!L96)
/
COUNTA(Jan!G96,Feb!G96,Mar!G96,Apr!G96,Mei!G96,Jun!G96,Jul!G96,Agu!G96,Sep!G96,Okt!G96,Nov!G96,Des!G96)*F96),0)</f>
        <v>0</v>
      </c>
      <c r="N96" s="67">
        <f>IFERROR(IF(E96&lt;&gt;"",Jan!M96+Feb!M96+Mar!M96+Apr!M96+Mei!M96+Jun!M96+Jul!M96+Agu!M96+Sep!M96+Okt!M96+Nov!M96+Des!M96,(Jan!M96+Feb!M96+Mar!M96+Apr!M96+Mei!M96+Jun!M96+Jul!M96+Agu!M96+Sep!M96+Okt!M96+Nov!M96+Des!M96)
/
COUNTA(Jan!G96,Feb!G96,Mar!G96,Apr!G96,Mei!G96,Jun!G96,Jul!G96,Agu!G96,Sep!G96,Okt!G96,Nov!G96,Des!G96)*F96),0)</f>
        <v>0</v>
      </c>
      <c r="O96" s="67">
        <f>IFERROR(IF(E96&lt;&gt;"",Jan!N96+Feb!N96+Mar!N96+Apr!N96+Mei!N96+Jun!N96+Jul!N96+Agu!N96+Sep!N96+Okt!N96+Nov!N96+Des!N96,(Jan!N96+Feb!N96+Mar!N96+Apr!N96+Mei!N96+Jun!N96+Jul!N96+Agu!N96+Sep!N96+Okt!N96+Nov!N96+Des!N96)
/
COUNTA(Jan!G96,Feb!G96,Mar!G96,Apr!G96,Mei!G96,Jun!G96,Jul!G96,Agu!G96,Sep!G96,Okt!G96,Nov!G96,Des!G96)*F96),0)</f>
        <v>0</v>
      </c>
      <c r="P96" s="67">
        <f>IFERROR(IF(E96&lt;&gt;"",Jan!O96+Feb!O96+Mar!O96+Apr!O96+Mei!O96+Jun!O96+Jul!O96+Agu!O96+Sep!O96+Okt!O96+Nov!O96+Des!O96,(Jan!O96+Feb!O96+Mar!O96+Apr!O96+Mei!O96+Jun!O96+Jul!O96+Agu!O96+Sep!O96+Okt!O96+Nov!O96+Des!O96)
/
COUNTA(Jan!G96,Feb!G96,Mar!G96,Apr!G96,Mei!G96,Jun!G96,Jul!G96,Agu!G96,Sep!G96,Okt!G96,Nov!G96,Des!G96)*F96),0)</f>
        <v>0</v>
      </c>
      <c r="Q96" s="67">
        <f>IFERROR(IF(E96&lt;&gt;"",Jan!P96+Feb!P96+Mar!P96+Apr!P96+Mei!P96+Jun!P96+Jul!P96+Agu!P96+Sep!P96+Okt!P96+Nov!P96+Des!P96,(Jan!P96+Feb!P96+Mar!P96+Apr!P96+Mei!P96+Jun!P96+Jul!P96+Agu!P96+Sep!P96+Okt!P96+Nov!P96+Des!P96)
/
COUNTA(Jan!G96,Feb!G96,Mar!G96,Apr!G96,Mei!G96,Jun!G96,Jul!G96,Agu!G96,Sep!G96,Okt!G96,Nov!G96,Des!G96)*F96),0)</f>
        <v>0</v>
      </c>
      <c r="R96" s="1">
        <f t="shared" si="18"/>
        <v>0</v>
      </c>
      <c r="S96" s="67">
        <f t="shared" si="16"/>
        <v>0</v>
      </c>
      <c r="T96" s="67">
        <f>IFERROR(IF(E96&lt;&gt;"",Jan!R96+Feb!R96+Mar!R96+Apr!R96+Mei!R96+Jun!R96+Jul!R96+Agu!R96+Sep!R96+Okt!R96+Nov!R96+Des!R96,(Jan!R96+Feb!R96+Mar!R96+Apr!R96+Mei!R96+Jun!R96+Jul!R96+Agu!R96+Sep!R96+Okt!R96+Nov!R96+Des!R96)
/
COUNTA(Jan!G96,Feb!G96,Mar!G96,Apr!G96,Mei!G96,Jun!G96,Jul!G96,Agu!G96,Sep!G96,Okt!G96,Nov!G96,Des!G96)*F96),0)</f>
        <v>0</v>
      </c>
      <c r="U96" s="67">
        <f>IFERROR(IF(E96&lt;&gt;"",Jan!S96+Feb!S96+Mar!S96+Apr!S96+Mei!S96+Jun!S96+Jul!S96+Agu!S96+Sep!S96+Okt!S96+Nov!S96+Des!S96,(Jan!S96+Feb!S96+Mar!S96+Apr!S96+Mei!S96+Jun!S96+Jul!S96+Agu!S96+Sep!S96+Okt!S96+Nov!S96+Des!S96)
/
COUNTA(Jan!G96,Feb!G96,Mar!G96,Apr!G96,Mei!G96,Jun!G96,Jul!G96,Agu!G96,Sep!G96,Okt!G96,Nov!G96,Des!G96)*F96),0)</f>
        <v>0</v>
      </c>
      <c r="V96" s="1">
        <f t="shared" si="19"/>
        <v>0</v>
      </c>
      <c r="W96" s="1"/>
      <c r="X96" s="67">
        <f t="shared" si="20"/>
        <v>0</v>
      </c>
      <c r="Y96" s="37">
        <f t="shared" si="15"/>
        <v>0</v>
      </c>
      <c r="Z96" s="68">
        <f t="shared" si="21"/>
        <v>0</v>
      </c>
      <c r="AA96" s="36">
        <f>MIN(Z96,Referensi!$M$2)*$AA$5</f>
        <v>0</v>
      </c>
      <c r="AB96" s="36">
        <f>MIN(Referensi!$M$3,MAX(Z96-Referensi!$L$2,0))*$AB$5</f>
        <v>0</v>
      </c>
      <c r="AC96" s="36">
        <f>MIN(Referensi!$M$4,MAX(Z96-Referensi!$L$3,0))*$AC$5</f>
        <v>0</v>
      </c>
      <c r="AD96" s="36">
        <f>MIN(Referensi!$M$5,MAX(Z96-Referensi!$L$4,0))*$AD$5</f>
        <v>0</v>
      </c>
      <c r="AE96" s="36">
        <f>MIN(Referensi!$M$6,MAX(Z96-Referensi!$L$5,0))*$AE$5</f>
        <v>0</v>
      </c>
      <c r="AF96" s="68">
        <f>IF(Master!G96="",SUM(AA96:AE96)*120%,SUM(AA96:AE96))</f>
        <v>0</v>
      </c>
      <c r="AG96" s="68">
        <f>IF(F96&lt;&gt;"",AF96/F96*COUNTA(Jan!G96,Feb!G96,Mar!G96,Apr!G96,Mei!G96,Jun!G96,Jul!G96,Agu!G96,Sep!G96,Okt!G96,Nov!G96,Des!G96),0)</f>
        <v>0</v>
      </c>
      <c r="AH96" s="68">
        <f>IF(E96&lt;&gt;"",
IF(TEXT(E96,"mmm")=TEXT(DATE(PeriodeTahun,1,1),"mmm"),0, Jan!W96)+
IF(TEXT(E96,"mmm")=TEXT(DATE(PeriodeTahun,2,1),"mmm"),0, Feb!W96)+
IF(TEXT(E96,"mmm")=TEXT(DATE(PeriodeTahun,3,1),"mmm"),0, Mar!W96)+
IF(TEXT(E96,"mmm")=TEXT(DATE(PeriodeTahun,4,1),"mmm"),0, Apr!W96)+
IF(TEXT(E96,"mmm")=TEXT(DATE(PeriodeTahun,5,1),"mmm"),0, Mei!W96)+
IF(TEXT(E96,"mmm")=TEXT(DATE(PeriodeTahun,6,1),"mmm"),0, Jun!W96)+
IF(TEXT(E96,"mmm")=TEXT(DATE(PeriodeTahun,7,1),"mmm"),0, Jul!W96)+
IF(TEXT(E96,"mmm")=TEXT(DATE(PeriodeTahun,8,1),"mmm"),0, Agu!W96)+
IF(TEXT(E96,"mmm")=TEXT(DATE(PeriodeTahun,9,1),"mmm"),0, Sep!W96)+
IF(TEXT(E96,"mmm")=TEXT(DATE(PeriodeTahun,10,1),"mmm"),0, Okt!W96)+
IF(TEXT(E96,"mmm")=TEXT(DATE(PeriodeTahun,11,1),"mmm"),0, Nov!W96),
Jan!W96+Feb!W96+Mar!W96+Apr!W96+Mei!W96+Jun!W96+Jul!W96+Agu!W96+Sep!W96+Okt!W96+Nov!W96)</f>
        <v>0</v>
      </c>
      <c r="AI96" s="68"/>
      <c r="AJ96" s="68">
        <f t="shared" si="22"/>
        <v>0</v>
      </c>
    </row>
    <row r="97" spans="1:36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IF(Master!C97&lt;&gt;"",Master!C97,"")</f>
        <v/>
      </c>
      <c r="D97" s="80" t="str">
        <f>IF(Master!E97&lt;&gt;"",IF(YEAR(Master!E97)&lt;$B$2,DATE($B$2,1,1),Master!E97),"")</f>
        <v/>
      </c>
      <c r="E97" s="80" t="str">
        <f>IF(Master!F97&lt;&gt;"",Master!F97,"")</f>
        <v/>
      </c>
      <c r="F97" s="87" t="str">
        <f t="shared" si="17"/>
        <v/>
      </c>
      <c r="G97" s="71" t="str">
        <f>IF(Master!G97&lt;&gt;"",Master!G97,"")</f>
        <v/>
      </c>
      <c r="H97" s="67">
        <f>IFERROR(IF(E97&lt;&gt;"",Jan!G97+Feb!G97+Mar!G97+Apr!G97+Mei!G97+Jun!G97+Jul!G97+Agu!G97+Sep!G97+Okt!G97+Nov!G97+Des!G97,(Jan!G97+Feb!G97+Mar!G97+Apr!G97+Mei!G97+Jun!G97+Jul!G97+Agu!G97+Sep!G97+Okt!G97+Nov!G97+Des!G97)
/
COUNTA(Jan!G97,Feb!G97,Mar!G97,Apr!G97,Mei!G97,Jun!G97,Jul!G97,Agu!G97,Sep!G97,Okt!G97,Nov!G97,Des!G97)
*F97),0)</f>
        <v>0</v>
      </c>
      <c r="I97" s="1">
        <f>Jan!H97+Feb!H97+Mar!H97+Apr!H97+Mei!H97+Jun!H97+Jul!H97+Agu!H97+Sep!H97+Okt!H97+Nov!H97+Des!H97</f>
        <v>0</v>
      </c>
      <c r="J97" s="1">
        <f>Jan!I97+Feb!I97+Mar!I97+Apr!I97+Mei!I97+Jun!I97+Jul!I97+Agu!I97+Sep!I97+Okt!I97+Nov!I97+Des!I97</f>
        <v>0</v>
      </c>
      <c r="K97" s="1">
        <f>Jan!J97+Feb!J97+Mar!J97+Apr!J97+Mei!J97+Jun!J97+Jul!J97+Agu!J97+Sep!J97+Okt!J97+Nov!J97+Des!J97</f>
        <v>0</v>
      </c>
      <c r="L97" s="1">
        <f>Jan!K97+Feb!K97+Mar!K97+Apr!K97+Mei!K97+Jun!K97+Jul!K97+Agu!K97+Sep!K97+Okt!K97+Nov!K97+Des!K97</f>
        <v>0</v>
      </c>
      <c r="M97" s="67">
        <f>IFERROR(IF(E97&lt;&gt;"",Jan!L97+Feb!L97+Mar!L97+Apr!L97+Mei!L97+Jun!L97+Jul!L97+Agu!L97+Sep!L97+Okt!L97+Nov!L97+Des!L97,(Jan!L97+Feb!L97+Mar!L97+Apr!L97+Mei!L97+Jun!L97+Jul!L97+Agu!L97+Sep!L97+Okt!L97+Nov!L97+Des!L97)
/
COUNTA(Jan!G97,Feb!G97,Mar!G97,Apr!G97,Mei!G97,Jun!G97,Jul!G97,Agu!G97,Sep!G97,Okt!G97,Nov!G97,Des!G97)*F97),0)</f>
        <v>0</v>
      </c>
      <c r="N97" s="67">
        <f>IFERROR(IF(E97&lt;&gt;"",Jan!M97+Feb!M97+Mar!M97+Apr!M97+Mei!M97+Jun!M97+Jul!M97+Agu!M97+Sep!M97+Okt!M97+Nov!M97+Des!M97,(Jan!M97+Feb!M97+Mar!M97+Apr!M97+Mei!M97+Jun!M97+Jul!M97+Agu!M97+Sep!M97+Okt!M97+Nov!M97+Des!M97)
/
COUNTA(Jan!G97,Feb!G97,Mar!G97,Apr!G97,Mei!G97,Jun!G97,Jul!G97,Agu!G97,Sep!G97,Okt!G97,Nov!G97,Des!G97)*F97),0)</f>
        <v>0</v>
      </c>
      <c r="O97" s="67">
        <f>IFERROR(IF(E97&lt;&gt;"",Jan!N97+Feb!N97+Mar!N97+Apr!N97+Mei!N97+Jun!N97+Jul!N97+Agu!N97+Sep!N97+Okt!N97+Nov!N97+Des!N97,(Jan!N97+Feb!N97+Mar!N97+Apr!N97+Mei!N97+Jun!N97+Jul!N97+Agu!N97+Sep!N97+Okt!N97+Nov!N97+Des!N97)
/
COUNTA(Jan!G97,Feb!G97,Mar!G97,Apr!G97,Mei!G97,Jun!G97,Jul!G97,Agu!G97,Sep!G97,Okt!G97,Nov!G97,Des!G97)*F97),0)</f>
        <v>0</v>
      </c>
      <c r="P97" s="67">
        <f>IFERROR(IF(E97&lt;&gt;"",Jan!O97+Feb!O97+Mar!O97+Apr!O97+Mei!O97+Jun!O97+Jul!O97+Agu!O97+Sep!O97+Okt!O97+Nov!O97+Des!O97,(Jan!O97+Feb!O97+Mar!O97+Apr!O97+Mei!O97+Jun!O97+Jul!O97+Agu!O97+Sep!O97+Okt!O97+Nov!O97+Des!O97)
/
COUNTA(Jan!G97,Feb!G97,Mar!G97,Apr!G97,Mei!G97,Jun!G97,Jul!G97,Agu!G97,Sep!G97,Okt!G97,Nov!G97,Des!G97)*F97),0)</f>
        <v>0</v>
      </c>
      <c r="Q97" s="67">
        <f>IFERROR(IF(E97&lt;&gt;"",Jan!P97+Feb!P97+Mar!P97+Apr!P97+Mei!P97+Jun!P97+Jul!P97+Agu!P97+Sep!P97+Okt!P97+Nov!P97+Des!P97,(Jan!P97+Feb!P97+Mar!P97+Apr!P97+Mei!P97+Jun!P97+Jul!P97+Agu!P97+Sep!P97+Okt!P97+Nov!P97+Des!P97)
/
COUNTA(Jan!G97,Feb!G97,Mar!G97,Apr!G97,Mei!G97,Jun!G97,Jul!G97,Agu!G97,Sep!G97,Okt!G97,Nov!G97,Des!G97)*F97),0)</f>
        <v>0</v>
      </c>
      <c r="R97" s="1">
        <f t="shared" si="18"/>
        <v>0</v>
      </c>
      <c r="S97" s="67">
        <f t="shared" si="16"/>
        <v>0</v>
      </c>
      <c r="T97" s="67">
        <f>IFERROR(IF(E97&lt;&gt;"",Jan!R97+Feb!R97+Mar!R97+Apr!R97+Mei!R97+Jun!R97+Jul!R97+Agu!R97+Sep!R97+Okt!R97+Nov!R97+Des!R97,(Jan!R97+Feb!R97+Mar!R97+Apr!R97+Mei!R97+Jun!R97+Jul!R97+Agu!R97+Sep!R97+Okt!R97+Nov!R97+Des!R97)
/
COUNTA(Jan!G97,Feb!G97,Mar!G97,Apr!G97,Mei!G97,Jun!G97,Jul!G97,Agu!G97,Sep!G97,Okt!G97,Nov!G97,Des!G97)*F97),0)</f>
        <v>0</v>
      </c>
      <c r="U97" s="67">
        <f>IFERROR(IF(E97&lt;&gt;"",Jan!S97+Feb!S97+Mar!S97+Apr!S97+Mei!S97+Jun!S97+Jul!S97+Agu!S97+Sep!S97+Okt!S97+Nov!S97+Des!S97,(Jan!S97+Feb!S97+Mar!S97+Apr!S97+Mei!S97+Jun!S97+Jul!S97+Agu!S97+Sep!S97+Okt!S97+Nov!S97+Des!S97)
/
COUNTA(Jan!G97,Feb!G97,Mar!G97,Apr!G97,Mei!G97,Jun!G97,Jul!G97,Agu!G97,Sep!G97,Okt!G97,Nov!G97,Des!G97)*F97),0)</f>
        <v>0</v>
      </c>
      <c r="V97" s="1">
        <f t="shared" si="19"/>
        <v>0</v>
      </c>
      <c r="W97" s="1"/>
      <c r="X97" s="67">
        <f t="shared" si="20"/>
        <v>0</v>
      </c>
      <c r="Y97" s="37">
        <f t="shared" si="15"/>
        <v>0</v>
      </c>
      <c r="Z97" s="68">
        <f t="shared" si="21"/>
        <v>0</v>
      </c>
      <c r="AA97" s="36">
        <f>MIN(Z97,Referensi!$M$2)*$AA$5</f>
        <v>0</v>
      </c>
      <c r="AB97" s="36">
        <f>MIN(Referensi!$M$3,MAX(Z97-Referensi!$L$2,0))*$AB$5</f>
        <v>0</v>
      </c>
      <c r="AC97" s="36">
        <f>MIN(Referensi!$M$4,MAX(Z97-Referensi!$L$3,0))*$AC$5</f>
        <v>0</v>
      </c>
      <c r="AD97" s="36">
        <f>MIN(Referensi!$M$5,MAX(Z97-Referensi!$L$4,0))*$AD$5</f>
        <v>0</v>
      </c>
      <c r="AE97" s="36">
        <f>MIN(Referensi!$M$6,MAX(Z97-Referensi!$L$5,0))*$AE$5</f>
        <v>0</v>
      </c>
      <c r="AF97" s="68">
        <f>IF(Master!G97="",SUM(AA97:AE97)*120%,SUM(AA97:AE97))</f>
        <v>0</v>
      </c>
      <c r="AG97" s="68">
        <f>IF(F97&lt;&gt;"",AF97/F97*COUNTA(Jan!G97,Feb!G97,Mar!G97,Apr!G97,Mei!G97,Jun!G97,Jul!G97,Agu!G97,Sep!G97,Okt!G97,Nov!G97,Des!G97),0)</f>
        <v>0</v>
      </c>
      <c r="AH97" s="68">
        <f>IF(E97&lt;&gt;"",
IF(TEXT(E97,"mmm")=TEXT(DATE(PeriodeTahun,1,1),"mmm"),0, Jan!W97)+
IF(TEXT(E97,"mmm")=TEXT(DATE(PeriodeTahun,2,1),"mmm"),0, Feb!W97)+
IF(TEXT(E97,"mmm")=TEXT(DATE(PeriodeTahun,3,1),"mmm"),0, Mar!W97)+
IF(TEXT(E97,"mmm")=TEXT(DATE(PeriodeTahun,4,1),"mmm"),0, Apr!W97)+
IF(TEXT(E97,"mmm")=TEXT(DATE(PeriodeTahun,5,1),"mmm"),0, Mei!W97)+
IF(TEXT(E97,"mmm")=TEXT(DATE(PeriodeTahun,6,1),"mmm"),0, Jun!W97)+
IF(TEXT(E97,"mmm")=TEXT(DATE(PeriodeTahun,7,1),"mmm"),0, Jul!W97)+
IF(TEXT(E97,"mmm")=TEXT(DATE(PeriodeTahun,8,1),"mmm"),0, Agu!W97)+
IF(TEXT(E97,"mmm")=TEXT(DATE(PeriodeTahun,9,1),"mmm"),0, Sep!W97)+
IF(TEXT(E97,"mmm")=TEXT(DATE(PeriodeTahun,10,1),"mmm"),0, Okt!W97)+
IF(TEXT(E97,"mmm")=TEXT(DATE(PeriodeTahun,11,1),"mmm"),0, Nov!W97),
Jan!W97+Feb!W97+Mar!W97+Apr!W97+Mei!W97+Jun!W97+Jul!W97+Agu!W97+Sep!W97+Okt!W97+Nov!W97)</f>
        <v>0</v>
      </c>
      <c r="AI97" s="68"/>
      <c r="AJ97" s="68">
        <f t="shared" si="22"/>
        <v>0</v>
      </c>
    </row>
    <row r="98" spans="1:36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IF(Master!C98&lt;&gt;"",Master!C98,"")</f>
        <v/>
      </c>
      <c r="D98" s="80" t="str">
        <f>IF(Master!E98&lt;&gt;"",IF(YEAR(Master!E98)&lt;$B$2,DATE($B$2,1,1),Master!E98),"")</f>
        <v/>
      </c>
      <c r="E98" s="80" t="str">
        <f>IF(Master!F98&lt;&gt;"",Master!F98,"")</f>
        <v/>
      </c>
      <c r="F98" s="87" t="str">
        <f t="shared" si="17"/>
        <v/>
      </c>
      <c r="G98" s="71" t="str">
        <f>IF(Master!G98&lt;&gt;"",Master!G98,"")</f>
        <v/>
      </c>
      <c r="H98" s="67">
        <f>IFERROR(IF(E98&lt;&gt;"",Jan!G98+Feb!G98+Mar!G98+Apr!G98+Mei!G98+Jun!G98+Jul!G98+Agu!G98+Sep!G98+Okt!G98+Nov!G98+Des!G98,(Jan!G98+Feb!G98+Mar!G98+Apr!G98+Mei!G98+Jun!G98+Jul!G98+Agu!G98+Sep!G98+Okt!G98+Nov!G98+Des!G98)
/
COUNTA(Jan!G98,Feb!G98,Mar!G98,Apr!G98,Mei!G98,Jun!G98,Jul!G98,Agu!G98,Sep!G98,Okt!G98,Nov!G98,Des!G98)
*F98),0)</f>
        <v>0</v>
      </c>
      <c r="I98" s="1">
        <f>Jan!H98+Feb!H98+Mar!H98+Apr!H98+Mei!H98+Jun!H98+Jul!H98+Agu!H98+Sep!H98+Okt!H98+Nov!H98+Des!H98</f>
        <v>0</v>
      </c>
      <c r="J98" s="1">
        <f>Jan!I98+Feb!I98+Mar!I98+Apr!I98+Mei!I98+Jun!I98+Jul!I98+Agu!I98+Sep!I98+Okt!I98+Nov!I98+Des!I98</f>
        <v>0</v>
      </c>
      <c r="K98" s="1">
        <f>Jan!J98+Feb!J98+Mar!J98+Apr!J98+Mei!J98+Jun!J98+Jul!J98+Agu!J98+Sep!J98+Okt!J98+Nov!J98+Des!J98</f>
        <v>0</v>
      </c>
      <c r="L98" s="1">
        <f>Jan!K98+Feb!K98+Mar!K98+Apr!K98+Mei!K98+Jun!K98+Jul!K98+Agu!K98+Sep!K98+Okt!K98+Nov!K98+Des!K98</f>
        <v>0</v>
      </c>
      <c r="M98" s="67">
        <f>IFERROR(IF(E98&lt;&gt;"",Jan!L98+Feb!L98+Mar!L98+Apr!L98+Mei!L98+Jun!L98+Jul!L98+Agu!L98+Sep!L98+Okt!L98+Nov!L98+Des!L98,(Jan!L98+Feb!L98+Mar!L98+Apr!L98+Mei!L98+Jun!L98+Jul!L98+Agu!L98+Sep!L98+Okt!L98+Nov!L98+Des!L98)
/
COUNTA(Jan!G98,Feb!G98,Mar!G98,Apr!G98,Mei!G98,Jun!G98,Jul!G98,Agu!G98,Sep!G98,Okt!G98,Nov!G98,Des!G98)*F98),0)</f>
        <v>0</v>
      </c>
      <c r="N98" s="67">
        <f>IFERROR(IF(E98&lt;&gt;"",Jan!M98+Feb!M98+Mar!M98+Apr!M98+Mei!M98+Jun!M98+Jul!M98+Agu!M98+Sep!M98+Okt!M98+Nov!M98+Des!M98,(Jan!M98+Feb!M98+Mar!M98+Apr!M98+Mei!M98+Jun!M98+Jul!M98+Agu!M98+Sep!M98+Okt!M98+Nov!M98+Des!M98)
/
COUNTA(Jan!G98,Feb!G98,Mar!G98,Apr!G98,Mei!G98,Jun!G98,Jul!G98,Agu!G98,Sep!G98,Okt!G98,Nov!G98,Des!G98)*F98),0)</f>
        <v>0</v>
      </c>
      <c r="O98" s="67">
        <f>IFERROR(IF(E98&lt;&gt;"",Jan!N98+Feb!N98+Mar!N98+Apr!N98+Mei!N98+Jun!N98+Jul!N98+Agu!N98+Sep!N98+Okt!N98+Nov!N98+Des!N98,(Jan!N98+Feb!N98+Mar!N98+Apr!N98+Mei!N98+Jun!N98+Jul!N98+Agu!N98+Sep!N98+Okt!N98+Nov!N98+Des!N98)
/
COUNTA(Jan!G98,Feb!G98,Mar!G98,Apr!G98,Mei!G98,Jun!G98,Jul!G98,Agu!G98,Sep!G98,Okt!G98,Nov!G98,Des!G98)*F98),0)</f>
        <v>0</v>
      </c>
      <c r="P98" s="67">
        <f>IFERROR(IF(E98&lt;&gt;"",Jan!O98+Feb!O98+Mar!O98+Apr!O98+Mei!O98+Jun!O98+Jul!O98+Agu!O98+Sep!O98+Okt!O98+Nov!O98+Des!O98,(Jan!O98+Feb!O98+Mar!O98+Apr!O98+Mei!O98+Jun!O98+Jul!O98+Agu!O98+Sep!O98+Okt!O98+Nov!O98+Des!O98)
/
COUNTA(Jan!G98,Feb!G98,Mar!G98,Apr!G98,Mei!G98,Jun!G98,Jul!G98,Agu!G98,Sep!G98,Okt!G98,Nov!G98,Des!G98)*F98),0)</f>
        <v>0</v>
      </c>
      <c r="Q98" s="67">
        <f>IFERROR(IF(E98&lt;&gt;"",Jan!P98+Feb!P98+Mar!P98+Apr!P98+Mei!P98+Jun!P98+Jul!P98+Agu!P98+Sep!P98+Okt!P98+Nov!P98+Des!P98,(Jan!P98+Feb!P98+Mar!P98+Apr!P98+Mei!P98+Jun!P98+Jul!P98+Agu!P98+Sep!P98+Okt!P98+Nov!P98+Des!P98)
/
COUNTA(Jan!G98,Feb!G98,Mar!G98,Apr!G98,Mei!G98,Jun!G98,Jul!G98,Agu!G98,Sep!G98,Okt!G98,Nov!G98,Des!G98)*F98),0)</f>
        <v>0</v>
      </c>
      <c r="R98" s="1">
        <f t="shared" si="18"/>
        <v>0</v>
      </c>
      <c r="S98" s="67">
        <f t="shared" si="16"/>
        <v>0</v>
      </c>
      <c r="T98" s="67">
        <f>IFERROR(IF(E98&lt;&gt;"",Jan!R98+Feb!R98+Mar!R98+Apr!R98+Mei!R98+Jun!R98+Jul!R98+Agu!R98+Sep!R98+Okt!R98+Nov!R98+Des!R98,(Jan!R98+Feb!R98+Mar!R98+Apr!R98+Mei!R98+Jun!R98+Jul!R98+Agu!R98+Sep!R98+Okt!R98+Nov!R98+Des!R98)
/
COUNTA(Jan!G98,Feb!G98,Mar!G98,Apr!G98,Mei!G98,Jun!G98,Jul!G98,Agu!G98,Sep!G98,Okt!G98,Nov!G98,Des!G98)*F98),0)</f>
        <v>0</v>
      </c>
      <c r="U98" s="67">
        <f>IFERROR(IF(E98&lt;&gt;"",Jan!S98+Feb!S98+Mar!S98+Apr!S98+Mei!S98+Jun!S98+Jul!S98+Agu!S98+Sep!S98+Okt!S98+Nov!S98+Des!S98,(Jan!S98+Feb!S98+Mar!S98+Apr!S98+Mei!S98+Jun!S98+Jul!S98+Agu!S98+Sep!S98+Okt!S98+Nov!S98+Des!S98)
/
COUNTA(Jan!G98,Feb!G98,Mar!G98,Apr!G98,Mei!G98,Jun!G98,Jul!G98,Agu!G98,Sep!G98,Okt!G98,Nov!G98,Des!G98)*F98),0)</f>
        <v>0</v>
      </c>
      <c r="V98" s="1">
        <f t="shared" si="19"/>
        <v>0</v>
      </c>
      <c r="W98" s="1"/>
      <c r="X98" s="67">
        <f t="shared" si="20"/>
        <v>0</v>
      </c>
      <c r="Y98" s="37">
        <f t="shared" si="15"/>
        <v>0</v>
      </c>
      <c r="Z98" s="68">
        <f t="shared" si="21"/>
        <v>0</v>
      </c>
      <c r="AA98" s="36">
        <f>MIN(Z98,Referensi!$M$2)*$AA$5</f>
        <v>0</v>
      </c>
      <c r="AB98" s="36">
        <f>MIN(Referensi!$M$3,MAX(Z98-Referensi!$L$2,0))*$AB$5</f>
        <v>0</v>
      </c>
      <c r="AC98" s="36">
        <f>MIN(Referensi!$M$4,MAX(Z98-Referensi!$L$3,0))*$AC$5</f>
        <v>0</v>
      </c>
      <c r="AD98" s="36">
        <f>MIN(Referensi!$M$5,MAX(Z98-Referensi!$L$4,0))*$AD$5</f>
        <v>0</v>
      </c>
      <c r="AE98" s="36">
        <f>MIN(Referensi!$M$6,MAX(Z98-Referensi!$L$5,0))*$AE$5</f>
        <v>0</v>
      </c>
      <c r="AF98" s="68">
        <f>IF(Master!G98="",SUM(AA98:AE98)*120%,SUM(AA98:AE98))</f>
        <v>0</v>
      </c>
      <c r="AG98" s="68">
        <f>IF(F98&lt;&gt;"",AF98/F98*COUNTA(Jan!G98,Feb!G98,Mar!G98,Apr!G98,Mei!G98,Jun!G98,Jul!G98,Agu!G98,Sep!G98,Okt!G98,Nov!G98,Des!G98),0)</f>
        <v>0</v>
      </c>
      <c r="AH98" s="68">
        <f>IF(E98&lt;&gt;"",
IF(TEXT(E98,"mmm")=TEXT(DATE(PeriodeTahun,1,1),"mmm"),0, Jan!W98)+
IF(TEXT(E98,"mmm")=TEXT(DATE(PeriodeTahun,2,1),"mmm"),0, Feb!W98)+
IF(TEXT(E98,"mmm")=TEXT(DATE(PeriodeTahun,3,1),"mmm"),0, Mar!W98)+
IF(TEXT(E98,"mmm")=TEXT(DATE(PeriodeTahun,4,1),"mmm"),0, Apr!W98)+
IF(TEXT(E98,"mmm")=TEXT(DATE(PeriodeTahun,5,1),"mmm"),0, Mei!W98)+
IF(TEXT(E98,"mmm")=TEXT(DATE(PeriodeTahun,6,1),"mmm"),0, Jun!W98)+
IF(TEXT(E98,"mmm")=TEXT(DATE(PeriodeTahun,7,1),"mmm"),0, Jul!W98)+
IF(TEXT(E98,"mmm")=TEXT(DATE(PeriodeTahun,8,1),"mmm"),0, Agu!W98)+
IF(TEXT(E98,"mmm")=TEXT(DATE(PeriodeTahun,9,1),"mmm"),0, Sep!W98)+
IF(TEXT(E98,"mmm")=TEXT(DATE(PeriodeTahun,10,1),"mmm"),0, Okt!W98)+
IF(TEXT(E98,"mmm")=TEXT(DATE(PeriodeTahun,11,1),"mmm"),0, Nov!W98),
Jan!W98+Feb!W98+Mar!W98+Apr!W98+Mei!W98+Jun!W98+Jul!W98+Agu!W98+Sep!W98+Okt!W98+Nov!W98)</f>
        <v>0</v>
      </c>
      <c r="AI98" s="68"/>
      <c r="AJ98" s="68">
        <f t="shared" si="22"/>
        <v>0</v>
      </c>
    </row>
    <row r="99" spans="1:36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IF(Master!C99&lt;&gt;"",Master!C99,"")</f>
        <v/>
      </c>
      <c r="D99" s="80" t="str">
        <f>IF(Master!E99&lt;&gt;"",IF(YEAR(Master!E99)&lt;$B$2,DATE($B$2,1,1),Master!E99),"")</f>
        <v/>
      </c>
      <c r="E99" s="80" t="str">
        <f>IF(Master!F99&lt;&gt;"",Master!F99,"")</f>
        <v/>
      </c>
      <c r="F99" s="87" t="str">
        <f t="shared" si="17"/>
        <v/>
      </c>
      <c r="G99" s="71" t="str">
        <f>IF(Master!G99&lt;&gt;"",Master!G99,"")</f>
        <v/>
      </c>
      <c r="H99" s="67">
        <f>IFERROR(IF(E99&lt;&gt;"",Jan!G99+Feb!G99+Mar!G99+Apr!G99+Mei!G99+Jun!G99+Jul!G99+Agu!G99+Sep!G99+Okt!G99+Nov!G99+Des!G99,(Jan!G99+Feb!G99+Mar!G99+Apr!G99+Mei!G99+Jun!G99+Jul!G99+Agu!G99+Sep!G99+Okt!G99+Nov!G99+Des!G99)
/
COUNTA(Jan!G99,Feb!G99,Mar!G99,Apr!G99,Mei!G99,Jun!G99,Jul!G99,Agu!G99,Sep!G99,Okt!G99,Nov!G99,Des!G99)
*F99),0)</f>
        <v>0</v>
      </c>
      <c r="I99" s="1">
        <f>Jan!H99+Feb!H99+Mar!H99+Apr!H99+Mei!H99+Jun!H99+Jul!H99+Agu!H99+Sep!H99+Okt!H99+Nov!H99+Des!H99</f>
        <v>0</v>
      </c>
      <c r="J99" s="1">
        <f>Jan!I99+Feb!I99+Mar!I99+Apr!I99+Mei!I99+Jun!I99+Jul!I99+Agu!I99+Sep!I99+Okt!I99+Nov!I99+Des!I99</f>
        <v>0</v>
      </c>
      <c r="K99" s="1">
        <f>Jan!J99+Feb!J99+Mar!J99+Apr!J99+Mei!J99+Jun!J99+Jul!J99+Agu!J99+Sep!J99+Okt!J99+Nov!J99+Des!J99</f>
        <v>0</v>
      </c>
      <c r="L99" s="1">
        <f>Jan!K99+Feb!K99+Mar!K99+Apr!K99+Mei!K99+Jun!K99+Jul!K99+Agu!K99+Sep!K99+Okt!K99+Nov!K99+Des!K99</f>
        <v>0</v>
      </c>
      <c r="M99" s="67">
        <f>IFERROR(IF(E99&lt;&gt;"",Jan!L99+Feb!L99+Mar!L99+Apr!L99+Mei!L99+Jun!L99+Jul!L99+Agu!L99+Sep!L99+Okt!L99+Nov!L99+Des!L99,(Jan!L99+Feb!L99+Mar!L99+Apr!L99+Mei!L99+Jun!L99+Jul!L99+Agu!L99+Sep!L99+Okt!L99+Nov!L99+Des!L99)
/
COUNTA(Jan!G99,Feb!G99,Mar!G99,Apr!G99,Mei!G99,Jun!G99,Jul!G99,Agu!G99,Sep!G99,Okt!G99,Nov!G99,Des!G99)*F99),0)</f>
        <v>0</v>
      </c>
      <c r="N99" s="67">
        <f>IFERROR(IF(E99&lt;&gt;"",Jan!M99+Feb!M99+Mar!M99+Apr!M99+Mei!M99+Jun!M99+Jul!M99+Agu!M99+Sep!M99+Okt!M99+Nov!M99+Des!M99,(Jan!M99+Feb!M99+Mar!M99+Apr!M99+Mei!M99+Jun!M99+Jul!M99+Agu!M99+Sep!M99+Okt!M99+Nov!M99+Des!M99)
/
COUNTA(Jan!G99,Feb!G99,Mar!G99,Apr!G99,Mei!G99,Jun!G99,Jul!G99,Agu!G99,Sep!G99,Okt!G99,Nov!G99,Des!G99)*F99),0)</f>
        <v>0</v>
      </c>
      <c r="O99" s="67">
        <f>IFERROR(IF(E99&lt;&gt;"",Jan!N99+Feb!N99+Mar!N99+Apr!N99+Mei!N99+Jun!N99+Jul!N99+Agu!N99+Sep!N99+Okt!N99+Nov!N99+Des!N99,(Jan!N99+Feb!N99+Mar!N99+Apr!N99+Mei!N99+Jun!N99+Jul!N99+Agu!N99+Sep!N99+Okt!N99+Nov!N99+Des!N99)
/
COUNTA(Jan!G99,Feb!G99,Mar!G99,Apr!G99,Mei!G99,Jun!G99,Jul!G99,Agu!G99,Sep!G99,Okt!G99,Nov!G99,Des!G99)*F99),0)</f>
        <v>0</v>
      </c>
      <c r="P99" s="67">
        <f>IFERROR(IF(E99&lt;&gt;"",Jan!O99+Feb!O99+Mar!O99+Apr!O99+Mei!O99+Jun!O99+Jul!O99+Agu!O99+Sep!O99+Okt!O99+Nov!O99+Des!O99,(Jan!O99+Feb!O99+Mar!O99+Apr!O99+Mei!O99+Jun!O99+Jul!O99+Agu!O99+Sep!O99+Okt!O99+Nov!O99+Des!O99)
/
COUNTA(Jan!G99,Feb!G99,Mar!G99,Apr!G99,Mei!G99,Jun!G99,Jul!G99,Agu!G99,Sep!G99,Okt!G99,Nov!G99,Des!G99)*F99),0)</f>
        <v>0</v>
      </c>
      <c r="Q99" s="67">
        <f>IFERROR(IF(E99&lt;&gt;"",Jan!P99+Feb!P99+Mar!P99+Apr!P99+Mei!P99+Jun!P99+Jul!P99+Agu!P99+Sep!P99+Okt!P99+Nov!P99+Des!P99,(Jan!P99+Feb!P99+Mar!P99+Apr!P99+Mei!P99+Jun!P99+Jul!P99+Agu!P99+Sep!P99+Okt!P99+Nov!P99+Des!P99)
/
COUNTA(Jan!G99,Feb!G99,Mar!G99,Apr!G99,Mei!G99,Jun!G99,Jul!G99,Agu!G99,Sep!G99,Okt!G99,Nov!G99,Des!G99)*F99),0)</f>
        <v>0</v>
      </c>
      <c r="R99" s="1">
        <f t="shared" si="18"/>
        <v>0</v>
      </c>
      <c r="S99" s="67">
        <f t="shared" si="16"/>
        <v>0</v>
      </c>
      <c r="T99" s="67">
        <f>IFERROR(IF(E99&lt;&gt;"",Jan!R99+Feb!R99+Mar!R99+Apr!R99+Mei!R99+Jun!R99+Jul!R99+Agu!R99+Sep!R99+Okt!R99+Nov!R99+Des!R99,(Jan!R99+Feb!R99+Mar!R99+Apr!R99+Mei!R99+Jun!R99+Jul!R99+Agu!R99+Sep!R99+Okt!R99+Nov!R99+Des!R99)
/
COUNTA(Jan!G99,Feb!G99,Mar!G99,Apr!G99,Mei!G99,Jun!G99,Jul!G99,Agu!G99,Sep!G99,Okt!G99,Nov!G99,Des!G99)*F99),0)</f>
        <v>0</v>
      </c>
      <c r="U99" s="67">
        <f>IFERROR(IF(E99&lt;&gt;"",Jan!S99+Feb!S99+Mar!S99+Apr!S99+Mei!S99+Jun!S99+Jul!S99+Agu!S99+Sep!S99+Okt!S99+Nov!S99+Des!S99,(Jan!S99+Feb!S99+Mar!S99+Apr!S99+Mei!S99+Jun!S99+Jul!S99+Agu!S99+Sep!S99+Okt!S99+Nov!S99+Des!S99)
/
COUNTA(Jan!G99,Feb!G99,Mar!G99,Apr!G99,Mei!G99,Jun!G99,Jul!G99,Agu!G99,Sep!G99,Okt!G99,Nov!G99,Des!G99)*F99),0)</f>
        <v>0</v>
      </c>
      <c r="V99" s="1">
        <f t="shared" si="19"/>
        <v>0</v>
      </c>
      <c r="W99" s="1"/>
      <c r="X99" s="67">
        <f t="shared" si="20"/>
        <v>0</v>
      </c>
      <c r="Y99" s="37">
        <f t="shared" si="15"/>
        <v>0</v>
      </c>
      <c r="Z99" s="68">
        <f t="shared" si="21"/>
        <v>0</v>
      </c>
      <c r="AA99" s="36">
        <f>MIN(Z99,Referensi!$M$2)*$AA$5</f>
        <v>0</v>
      </c>
      <c r="AB99" s="36">
        <f>MIN(Referensi!$M$3,MAX(Z99-Referensi!$L$2,0))*$AB$5</f>
        <v>0</v>
      </c>
      <c r="AC99" s="36">
        <f>MIN(Referensi!$M$4,MAX(Z99-Referensi!$L$3,0))*$AC$5</f>
        <v>0</v>
      </c>
      <c r="AD99" s="36">
        <f>MIN(Referensi!$M$5,MAX(Z99-Referensi!$L$4,0))*$AD$5</f>
        <v>0</v>
      </c>
      <c r="AE99" s="36">
        <f>MIN(Referensi!$M$6,MAX(Z99-Referensi!$L$5,0))*$AE$5</f>
        <v>0</v>
      </c>
      <c r="AF99" s="68">
        <f>IF(Master!G99="",SUM(AA99:AE99)*120%,SUM(AA99:AE99))</f>
        <v>0</v>
      </c>
      <c r="AG99" s="68">
        <f>IF(F99&lt;&gt;"",AF99/F99*COUNTA(Jan!G99,Feb!G99,Mar!G99,Apr!G99,Mei!G99,Jun!G99,Jul!G99,Agu!G99,Sep!G99,Okt!G99,Nov!G99,Des!G99),0)</f>
        <v>0</v>
      </c>
      <c r="AH99" s="68">
        <f>IF(E99&lt;&gt;"",
IF(TEXT(E99,"mmm")=TEXT(DATE(PeriodeTahun,1,1),"mmm"),0, Jan!W99)+
IF(TEXT(E99,"mmm")=TEXT(DATE(PeriodeTahun,2,1),"mmm"),0, Feb!W99)+
IF(TEXT(E99,"mmm")=TEXT(DATE(PeriodeTahun,3,1),"mmm"),0, Mar!W99)+
IF(TEXT(E99,"mmm")=TEXT(DATE(PeriodeTahun,4,1),"mmm"),0, Apr!W99)+
IF(TEXT(E99,"mmm")=TEXT(DATE(PeriodeTahun,5,1),"mmm"),0, Mei!W99)+
IF(TEXT(E99,"mmm")=TEXT(DATE(PeriodeTahun,6,1),"mmm"),0, Jun!W99)+
IF(TEXT(E99,"mmm")=TEXT(DATE(PeriodeTahun,7,1),"mmm"),0, Jul!W99)+
IF(TEXT(E99,"mmm")=TEXT(DATE(PeriodeTahun,8,1),"mmm"),0, Agu!W99)+
IF(TEXT(E99,"mmm")=TEXT(DATE(PeriodeTahun,9,1),"mmm"),0, Sep!W99)+
IF(TEXT(E99,"mmm")=TEXT(DATE(PeriodeTahun,10,1),"mmm"),0, Okt!W99)+
IF(TEXT(E99,"mmm")=TEXT(DATE(PeriodeTahun,11,1),"mmm"),0, Nov!W99),
Jan!W99+Feb!W99+Mar!W99+Apr!W99+Mei!W99+Jun!W99+Jul!W99+Agu!W99+Sep!W99+Okt!W99+Nov!W99)</f>
        <v>0</v>
      </c>
      <c r="AI99" s="68"/>
      <c r="AJ99" s="68">
        <f t="shared" si="22"/>
        <v>0</v>
      </c>
    </row>
    <row r="100" spans="1:36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IF(Master!C100&lt;&gt;"",Master!C100,"")</f>
        <v/>
      </c>
      <c r="D100" s="80" t="str">
        <f>IF(Master!E100&lt;&gt;"",IF(YEAR(Master!E100)&lt;$B$2,DATE($B$2,1,1),Master!E100),"")</f>
        <v/>
      </c>
      <c r="E100" s="80" t="str">
        <f>IF(Master!F100&lt;&gt;"",Master!F100,"")</f>
        <v/>
      </c>
      <c r="F100" s="87" t="str">
        <f t="shared" si="17"/>
        <v/>
      </c>
      <c r="G100" s="71" t="str">
        <f>IF(Master!G100&lt;&gt;"",Master!G100,"")</f>
        <v/>
      </c>
      <c r="H100" s="67">
        <f>IFERROR(IF(E100&lt;&gt;"",Jan!G100+Feb!G100+Mar!G100+Apr!G100+Mei!G100+Jun!G100+Jul!G100+Agu!G100+Sep!G100+Okt!G100+Nov!G100+Des!G100,(Jan!G100+Feb!G100+Mar!G100+Apr!G100+Mei!G100+Jun!G100+Jul!G100+Agu!G100+Sep!G100+Okt!G100+Nov!G100+Des!G100)
/
COUNTA(Jan!G100,Feb!G100,Mar!G100,Apr!G100,Mei!G100,Jun!G100,Jul!G100,Agu!G100,Sep!G100,Okt!G100,Nov!G100,Des!G100)
*F100),0)</f>
        <v>0</v>
      </c>
      <c r="I100" s="1">
        <f>Jan!H100+Feb!H100+Mar!H100+Apr!H100+Mei!H100+Jun!H100+Jul!H100+Agu!H100+Sep!H100+Okt!H100+Nov!H100+Des!H100</f>
        <v>0</v>
      </c>
      <c r="J100" s="1">
        <f>Jan!I100+Feb!I100+Mar!I100+Apr!I100+Mei!I100+Jun!I100+Jul!I100+Agu!I100+Sep!I100+Okt!I100+Nov!I100+Des!I100</f>
        <v>0</v>
      </c>
      <c r="K100" s="1">
        <f>Jan!J100+Feb!J100+Mar!J100+Apr!J100+Mei!J100+Jun!J100+Jul!J100+Agu!J100+Sep!J100+Okt!J100+Nov!J100+Des!J100</f>
        <v>0</v>
      </c>
      <c r="L100" s="1">
        <f>Jan!K100+Feb!K100+Mar!K100+Apr!K100+Mei!K100+Jun!K100+Jul!K100+Agu!K100+Sep!K100+Okt!K100+Nov!K100+Des!K100</f>
        <v>0</v>
      </c>
      <c r="M100" s="67">
        <f>IFERROR(IF(E100&lt;&gt;"",Jan!L100+Feb!L100+Mar!L100+Apr!L100+Mei!L100+Jun!L100+Jul!L100+Agu!L100+Sep!L100+Okt!L100+Nov!L100+Des!L100,(Jan!L100+Feb!L100+Mar!L100+Apr!L100+Mei!L100+Jun!L100+Jul!L100+Agu!L100+Sep!L100+Okt!L100+Nov!L100+Des!L100)
/
COUNTA(Jan!G100,Feb!G100,Mar!G100,Apr!G100,Mei!G100,Jun!G100,Jul!G100,Agu!G100,Sep!G100,Okt!G100,Nov!G100,Des!G100)*F100),0)</f>
        <v>0</v>
      </c>
      <c r="N100" s="67">
        <f>IFERROR(IF(E100&lt;&gt;"",Jan!M100+Feb!M100+Mar!M100+Apr!M100+Mei!M100+Jun!M100+Jul!M100+Agu!M100+Sep!M100+Okt!M100+Nov!M100+Des!M100,(Jan!M100+Feb!M100+Mar!M100+Apr!M100+Mei!M100+Jun!M100+Jul!M100+Agu!M100+Sep!M100+Okt!M100+Nov!M100+Des!M100)
/
COUNTA(Jan!G100,Feb!G100,Mar!G100,Apr!G100,Mei!G100,Jun!G100,Jul!G100,Agu!G100,Sep!G100,Okt!G100,Nov!G100,Des!G100)*F100),0)</f>
        <v>0</v>
      </c>
      <c r="O100" s="67">
        <f>IFERROR(IF(E100&lt;&gt;"",Jan!N100+Feb!N100+Mar!N100+Apr!N100+Mei!N100+Jun!N100+Jul!N100+Agu!N100+Sep!N100+Okt!N100+Nov!N100+Des!N100,(Jan!N100+Feb!N100+Mar!N100+Apr!N100+Mei!N100+Jun!N100+Jul!N100+Agu!N100+Sep!N100+Okt!N100+Nov!N100+Des!N100)
/
COUNTA(Jan!G100,Feb!G100,Mar!G100,Apr!G100,Mei!G100,Jun!G100,Jul!G100,Agu!G100,Sep!G100,Okt!G100,Nov!G100,Des!G100)*F100),0)</f>
        <v>0</v>
      </c>
      <c r="P100" s="67">
        <f>IFERROR(IF(E100&lt;&gt;"",Jan!O100+Feb!O100+Mar!O100+Apr!O100+Mei!O100+Jun!O100+Jul!O100+Agu!O100+Sep!O100+Okt!O100+Nov!O100+Des!O100,(Jan!O100+Feb!O100+Mar!O100+Apr!O100+Mei!O100+Jun!O100+Jul!O100+Agu!O100+Sep!O100+Okt!O100+Nov!O100+Des!O100)
/
COUNTA(Jan!G100,Feb!G100,Mar!G100,Apr!G100,Mei!G100,Jun!G100,Jul!G100,Agu!G100,Sep!G100,Okt!G100,Nov!G100,Des!G100)*F100),0)</f>
        <v>0</v>
      </c>
      <c r="Q100" s="67">
        <f>IFERROR(IF(E100&lt;&gt;"",Jan!P100+Feb!P100+Mar!P100+Apr!P100+Mei!P100+Jun!P100+Jul!P100+Agu!P100+Sep!P100+Okt!P100+Nov!P100+Des!P100,(Jan!P100+Feb!P100+Mar!P100+Apr!P100+Mei!P100+Jun!P100+Jul!P100+Agu!P100+Sep!P100+Okt!P100+Nov!P100+Des!P100)
/
COUNTA(Jan!G100,Feb!G100,Mar!G100,Apr!G100,Mei!G100,Jun!G100,Jul!G100,Agu!G100,Sep!G100,Okt!G100,Nov!G100,Des!G100)*F100),0)</f>
        <v>0</v>
      </c>
      <c r="R100" s="1">
        <f t="shared" si="18"/>
        <v>0</v>
      </c>
      <c r="S100" s="67">
        <f t="shared" si="16"/>
        <v>0</v>
      </c>
      <c r="T100" s="67">
        <f>IFERROR(IF(E100&lt;&gt;"",Jan!R100+Feb!R100+Mar!R100+Apr!R100+Mei!R100+Jun!R100+Jul!R100+Agu!R100+Sep!R100+Okt!R100+Nov!R100+Des!R100,(Jan!R100+Feb!R100+Mar!R100+Apr!R100+Mei!R100+Jun!R100+Jul!R100+Agu!R100+Sep!R100+Okt!R100+Nov!R100+Des!R100)
/
COUNTA(Jan!G100,Feb!G100,Mar!G100,Apr!G100,Mei!G100,Jun!G100,Jul!G100,Agu!G100,Sep!G100,Okt!G100,Nov!G100,Des!G100)*F100),0)</f>
        <v>0</v>
      </c>
      <c r="U100" s="67">
        <f>IFERROR(IF(E100&lt;&gt;"",Jan!S100+Feb!S100+Mar!S100+Apr!S100+Mei!S100+Jun!S100+Jul!S100+Agu!S100+Sep!S100+Okt!S100+Nov!S100+Des!S100,(Jan!S100+Feb!S100+Mar!S100+Apr!S100+Mei!S100+Jun!S100+Jul!S100+Agu!S100+Sep!S100+Okt!S100+Nov!S100+Des!S100)
/
COUNTA(Jan!G100,Feb!G100,Mar!G100,Apr!G100,Mei!G100,Jun!G100,Jul!G100,Agu!G100,Sep!G100,Okt!G100,Nov!G100,Des!G100)*F100),0)</f>
        <v>0</v>
      </c>
      <c r="V100" s="1">
        <f t="shared" si="19"/>
        <v>0</v>
      </c>
      <c r="W100" s="1"/>
      <c r="X100" s="67">
        <f t="shared" si="20"/>
        <v>0</v>
      </c>
      <c r="Y100" s="37">
        <f t="shared" si="15"/>
        <v>0</v>
      </c>
      <c r="Z100" s="68">
        <f t="shared" si="21"/>
        <v>0</v>
      </c>
      <c r="AA100" s="36">
        <f>MIN(Z100,Referensi!$M$2)*$AA$5</f>
        <v>0</v>
      </c>
      <c r="AB100" s="36">
        <f>MIN(Referensi!$M$3,MAX(Z100-Referensi!$L$2,0))*$AB$5</f>
        <v>0</v>
      </c>
      <c r="AC100" s="36">
        <f>MIN(Referensi!$M$4,MAX(Z100-Referensi!$L$3,0))*$AC$5</f>
        <v>0</v>
      </c>
      <c r="AD100" s="36">
        <f>MIN(Referensi!$M$5,MAX(Z100-Referensi!$L$4,0))*$AD$5</f>
        <v>0</v>
      </c>
      <c r="AE100" s="36">
        <f>MIN(Referensi!$M$6,MAX(Z100-Referensi!$L$5,0))*$AE$5</f>
        <v>0</v>
      </c>
      <c r="AF100" s="68">
        <f>IF(Master!G100="",SUM(AA100:AE100)*120%,SUM(AA100:AE100))</f>
        <v>0</v>
      </c>
      <c r="AG100" s="68">
        <f>IF(F100&lt;&gt;"",AF100/F100*COUNTA(Jan!G100,Feb!G100,Mar!G100,Apr!G100,Mei!G100,Jun!G100,Jul!G100,Agu!G100,Sep!G100,Okt!G100,Nov!G100,Des!G100),0)</f>
        <v>0</v>
      </c>
      <c r="AH100" s="68">
        <f>IF(E100&lt;&gt;"",
IF(TEXT(E100,"mmm")=TEXT(DATE(PeriodeTahun,1,1),"mmm"),0, Jan!W100)+
IF(TEXT(E100,"mmm")=TEXT(DATE(PeriodeTahun,2,1),"mmm"),0, Feb!W100)+
IF(TEXT(E100,"mmm")=TEXT(DATE(PeriodeTahun,3,1),"mmm"),0, Mar!W100)+
IF(TEXT(E100,"mmm")=TEXT(DATE(PeriodeTahun,4,1),"mmm"),0, Apr!W100)+
IF(TEXT(E100,"mmm")=TEXT(DATE(PeriodeTahun,5,1),"mmm"),0, Mei!W100)+
IF(TEXT(E100,"mmm")=TEXT(DATE(PeriodeTahun,6,1),"mmm"),0, Jun!W100)+
IF(TEXT(E100,"mmm")=TEXT(DATE(PeriodeTahun,7,1),"mmm"),0, Jul!W100)+
IF(TEXT(E100,"mmm")=TEXT(DATE(PeriodeTahun,8,1),"mmm"),0, Agu!W100)+
IF(TEXT(E100,"mmm")=TEXT(DATE(PeriodeTahun,9,1),"mmm"),0, Sep!W100)+
IF(TEXT(E100,"mmm")=TEXT(DATE(PeriodeTahun,10,1),"mmm"),0, Okt!W100)+
IF(TEXT(E100,"mmm")=TEXT(DATE(PeriodeTahun,11,1),"mmm"),0, Nov!W100),
Jan!W100+Feb!W100+Mar!W100+Apr!W100+Mei!W100+Jun!W100+Jul!W100+Agu!W100+Sep!W100+Okt!W100+Nov!W100)</f>
        <v>0</v>
      </c>
      <c r="AI100" s="68"/>
      <c r="AJ100" s="68">
        <f t="shared" si="22"/>
        <v>0</v>
      </c>
    </row>
    <row r="101" spans="1:36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IF(Master!C101&lt;&gt;"",Master!C101,"")</f>
        <v/>
      </c>
      <c r="D101" s="80" t="str">
        <f>IF(Master!E101&lt;&gt;"",IF(YEAR(Master!E101)&lt;$B$2,DATE($B$2,1,1),Master!E101),"")</f>
        <v/>
      </c>
      <c r="E101" s="80" t="str">
        <f>IF(Master!F101&lt;&gt;"",Master!F101,"")</f>
        <v/>
      </c>
      <c r="F101" s="87" t="str">
        <f t="shared" si="17"/>
        <v/>
      </c>
      <c r="G101" s="71" t="str">
        <f>IF(Master!G101&lt;&gt;"",Master!G101,"")</f>
        <v/>
      </c>
      <c r="H101" s="67">
        <f>IFERROR(IF(E101&lt;&gt;"",Jan!G101+Feb!G101+Mar!G101+Apr!G101+Mei!G101+Jun!G101+Jul!G101+Agu!G101+Sep!G101+Okt!G101+Nov!G101+Des!G101,(Jan!G101+Feb!G101+Mar!G101+Apr!G101+Mei!G101+Jun!G101+Jul!G101+Agu!G101+Sep!G101+Okt!G101+Nov!G101+Des!G101)
/
COUNTA(Jan!G101,Feb!G101,Mar!G101,Apr!G101,Mei!G101,Jun!G101,Jul!G101,Agu!G101,Sep!G101,Okt!G101,Nov!G101,Des!G101)
*F101),0)</f>
        <v>0</v>
      </c>
      <c r="I101" s="1">
        <f>Jan!H101+Feb!H101+Mar!H101+Apr!H101+Mei!H101+Jun!H101+Jul!H101+Agu!H101+Sep!H101+Okt!H101+Nov!H101+Des!H101</f>
        <v>0</v>
      </c>
      <c r="J101" s="1">
        <f>Jan!I101+Feb!I101+Mar!I101+Apr!I101+Mei!I101+Jun!I101+Jul!I101+Agu!I101+Sep!I101+Okt!I101+Nov!I101+Des!I101</f>
        <v>0</v>
      </c>
      <c r="K101" s="1">
        <f>Jan!J101+Feb!J101+Mar!J101+Apr!J101+Mei!J101+Jun!J101+Jul!J101+Agu!J101+Sep!J101+Okt!J101+Nov!J101+Des!J101</f>
        <v>0</v>
      </c>
      <c r="L101" s="1">
        <f>Jan!K101+Feb!K101+Mar!K101+Apr!K101+Mei!K101+Jun!K101+Jul!K101+Agu!K101+Sep!K101+Okt!K101+Nov!K101+Des!K101</f>
        <v>0</v>
      </c>
      <c r="M101" s="67">
        <f>IFERROR(IF(E101&lt;&gt;"",Jan!L101+Feb!L101+Mar!L101+Apr!L101+Mei!L101+Jun!L101+Jul!L101+Agu!L101+Sep!L101+Okt!L101+Nov!L101+Des!L101,(Jan!L101+Feb!L101+Mar!L101+Apr!L101+Mei!L101+Jun!L101+Jul!L101+Agu!L101+Sep!L101+Okt!L101+Nov!L101+Des!L101)
/
COUNTA(Jan!G101,Feb!G101,Mar!G101,Apr!G101,Mei!G101,Jun!G101,Jul!G101,Agu!G101,Sep!G101,Okt!G101,Nov!G101,Des!G101)*F101),0)</f>
        <v>0</v>
      </c>
      <c r="N101" s="67">
        <f>IFERROR(IF(E101&lt;&gt;"",Jan!M101+Feb!M101+Mar!M101+Apr!M101+Mei!M101+Jun!M101+Jul!M101+Agu!M101+Sep!M101+Okt!M101+Nov!M101+Des!M101,(Jan!M101+Feb!M101+Mar!M101+Apr!M101+Mei!M101+Jun!M101+Jul!M101+Agu!M101+Sep!M101+Okt!M101+Nov!M101+Des!M101)
/
COUNTA(Jan!G101,Feb!G101,Mar!G101,Apr!G101,Mei!G101,Jun!G101,Jul!G101,Agu!G101,Sep!G101,Okt!G101,Nov!G101,Des!G101)*F101),0)</f>
        <v>0</v>
      </c>
      <c r="O101" s="67">
        <f>IFERROR(IF(E101&lt;&gt;"",Jan!N101+Feb!N101+Mar!N101+Apr!N101+Mei!N101+Jun!N101+Jul!N101+Agu!N101+Sep!N101+Okt!N101+Nov!N101+Des!N101,(Jan!N101+Feb!N101+Mar!N101+Apr!N101+Mei!N101+Jun!N101+Jul!N101+Agu!N101+Sep!N101+Okt!N101+Nov!N101+Des!N101)
/
COUNTA(Jan!G101,Feb!G101,Mar!G101,Apr!G101,Mei!G101,Jun!G101,Jul!G101,Agu!G101,Sep!G101,Okt!G101,Nov!G101,Des!G101)*F101),0)</f>
        <v>0</v>
      </c>
      <c r="P101" s="67">
        <f>IFERROR(IF(E101&lt;&gt;"",Jan!O101+Feb!O101+Mar!O101+Apr!O101+Mei!O101+Jun!O101+Jul!O101+Agu!O101+Sep!O101+Okt!O101+Nov!O101+Des!O101,(Jan!O101+Feb!O101+Mar!O101+Apr!O101+Mei!O101+Jun!O101+Jul!O101+Agu!O101+Sep!O101+Okt!O101+Nov!O101+Des!O101)
/
COUNTA(Jan!G101,Feb!G101,Mar!G101,Apr!G101,Mei!G101,Jun!G101,Jul!G101,Agu!G101,Sep!G101,Okt!G101,Nov!G101,Des!G101)*F101),0)</f>
        <v>0</v>
      </c>
      <c r="Q101" s="67">
        <f>IFERROR(IF(E101&lt;&gt;"",Jan!P101+Feb!P101+Mar!P101+Apr!P101+Mei!P101+Jun!P101+Jul!P101+Agu!P101+Sep!P101+Okt!P101+Nov!P101+Des!P101,(Jan!P101+Feb!P101+Mar!P101+Apr!P101+Mei!P101+Jun!P101+Jul!P101+Agu!P101+Sep!P101+Okt!P101+Nov!P101+Des!P101)
/
COUNTA(Jan!G101,Feb!G101,Mar!G101,Apr!G101,Mei!G101,Jun!G101,Jul!G101,Agu!G101,Sep!G101,Okt!G101,Nov!G101,Des!G101)*F101),0)</f>
        <v>0</v>
      </c>
      <c r="R101" s="1">
        <f t="shared" si="18"/>
        <v>0</v>
      </c>
      <c r="S101" s="67">
        <f t="shared" si="16"/>
        <v>0</v>
      </c>
      <c r="T101" s="67">
        <f>IFERROR(IF(E101&lt;&gt;"",Jan!R101+Feb!R101+Mar!R101+Apr!R101+Mei!R101+Jun!R101+Jul!R101+Agu!R101+Sep!R101+Okt!R101+Nov!R101+Des!R101,(Jan!R101+Feb!R101+Mar!R101+Apr!R101+Mei!R101+Jun!R101+Jul!R101+Agu!R101+Sep!R101+Okt!R101+Nov!R101+Des!R101)
/
COUNTA(Jan!G101,Feb!G101,Mar!G101,Apr!G101,Mei!G101,Jun!G101,Jul!G101,Agu!G101,Sep!G101,Okt!G101,Nov!G101,Des!G101)*F101),0)</f>
        <v>0</v>
      </c>
      <c r="U101" s="67">
        <f>IFERROR(IF(E101&lt;&gt;"",Jan!S101+Feb!S101+Mar!S101+Apr!S101+Mei!S101+Jun!S101+Jul!S101+Agu!S101+Sep!S101+Okt!S101+Nov!S101+Des!S101,(Jan!S101+Feb!S101+Mar!S101+Apr!S101+Mei!S101+Jun!S101+Jul!S101+Agu!S101+Sep!S101+Okt!S101+Nov!S101+Des!S101)
/
COUNTA(Jan!G101,Feb!G101,Mar!G101,Apr!G101,Mei!G101,Jun!G101,Jul!G101,Agu!G101,Sep!G101,Okt!G101,Nov!G101,Des!G101)*F101),0)</f>
        <v>0</v>
      </c>
      <c r="V101" s="1">
        <f t="shared" si="19"/>
        <v>0</v>
      </c>
      <c r="W101" s="1"/>
      <c r="X101" s="67">
        <f t="shared" si="20"/>
        <v>0</v>
      </c>
      <c r="Y101" s="37">
        <f t="shared" si="15"/>
        <v>0</v>
      </c>
      <c r="Z101" s="68">
        <f t="shared" si="21"/>
        <v>0</v>
      </c>
      <c r="AA101" s="36">
        <f>MIN(Z101,Referensi!$M$2)*$AA$5</f>
        <v>0</v>
      </c>
      <c r="AB101" s="36">
        <f>MIN(Referensi!$M$3,MAX(Z101-Referensi!$L$2,0))*$AB$5</f>
        <v>0</v>
      </c>
      <c r="AC101" s="36">
        <f>MIN(Referensi!$M$4,MAX(Z101-Referensi!$L$3,0))*$AC$5</f>
        <v>0</v>
      </c>
      <c r="AD101" s="36">
        <f>MIN(Referensi!$M$5,MAX(Z101-Referensi!$L$4,0))*$AD$5</f>
        <v>0</v>
      </c>
      <c r="AE101" s="36">
        <f>MIN(Referensi!$M$6,MAX(Z101-Referensi!$L$5,0))*$AE$5</f>
        <v>0</v>
      </c>
      <c r="AF101" s="68">
        <f>IF(Master!G101="",SUM(AA101:AE101)*120%,SUM(AA101:AE101))</f>
        <v>0</v>
      </c>
      <c r="AG101" s="68">
        <f>IF(F101&lt;&gt;"",AF101/F101*COUNTA(Jan!G101,Feb!G101,Mar!G101,Apr!G101,Mei!G101,Jun!G101,Jul!G101,Agu!G101,Sep!G101,Okt!G101,Nov!G101,Des!G101),0)</f>
        <v>0</v>
      </c>
      <c r="AH101" s="68">
        <f>IF(E101&lt;&gt;"",
IF(TEXT(E101,"mmm")=TEXT(DATE(PeriodeTahun,1,1),"mmm"),0, Jan!W101)+
IF(TEXT(E101,"mmm")=TEXT(DATE(PeriodeTahun,2,1),"mmm"),0, Feb!W101)+
IF(TEXT(E101,"mmm")=TEXT(DATE(PeriodeTahun,3,1),"mmm"),0, Mar!W101)+
IF(TEXT(E101,"mmm")=TEXT(DATE(PeriodeTahun,4,1),"mmm"),0, Apr!W101)+
IF(TEXT(E101,"mmm")=TEXT(DATE(PeriodeTahun,5,1),"mmm"),0, Mei!W101)+
IF(TEXT(E101,"mmm")=TEXT(DATE(PeriodeTahun,6,1),"mmm"),0, Jun!W101)+
IF(TEXT(E101,"mmm")=TEXT(DATE(PeriodeTahun,7,1),"mmm"),0, Jul!W101)+
IF(TEXT(E101,"mmm")=TEXT(DATE(PeriodeTahun,8,1),"mmm"),0, Agu!W101)+
IF(TEXT(E101,"mmm")=TEXT(DATE(PeriodeTahun,9,1),"mmm"),0, Sep!W101)+
IF(TEXT(E101,"mmm")=TEXT(DATE(PeriodeTahun,10,1),"mmm"),0, Okt!W101)+
IF(TEXT(E101,"mmm")=TEXT(DATE(PeriodeTahun,11,1),"mmm"),0, Nov!W101),
Jan!W101+Feb!W101+Mar!W101+Apr!W101+Mei!W101+Jun!W101+Jul!W101+Agu!W101+Sep!W101+Okt!W101+Nov!W101)</f>
        <v>0</v>
      </c>
      <c r="AI101" s="68"/>
      <c r="AJ101" s="68">
        <f t="shared" si="22"/>
        <v>0</v>
      </c>
    </row>
    <row r="102" spans="1:36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IF(Master!C102&lt;&gt;"",Master!C102,"")</f>
        <v/>
      </c>
      <c r="D102" s="80" t="str">
        <f>IF(Master!E102&lt;&gt;"",IF(YEAR(Master!E102)&lt;$B$2,DATE($B$2,1,1),Master!E102),"")</f>
        <v/>
      </c>
      <c r="E102" s="80" t="str">
        <f>IF(Master!F102&lt;&gt;"",Master!F102,"")</f>
        <v/>
      </c>
      <c r="F102" s="87" t="str">
        <f t="shared" si="17"/>
        <v/>
      </c>
      <c r="G102" s="71" t="str">
        <f>IF(Master!G102&lt;&gt;"",Master!G102,"")</f>
        <v/>
      </c>
      <c r="H102" s="67">
        <f>IFERROR(IF(E102&lt;&gt;"",Jan!G102+Feb!G102+Mar!G102+Apr!G102+Mei!G102+Jun!G102+Jul!G102+Agu!G102+Sep!G102+Okt!G102+Nov!G102+Des!G102,(Jan!G102+Feb!G102+Mar!G102+Apr!G102+Mei!G102+Jun!G102+Jul!G102+Agu!G102+Sep!G102+Okt!G102+Nov!G102+Des!G102)
/
COUNTA(Jan!G102,Feb!G102,Mar!G102,Apr!G102,Mei!G102,Jun!G102,Jul!G102,Agu!G102,Sep!G102,Okt!G102,Nov!G102,Des!G102)
*F102),0)</f>
        <v>0</v>
      </c>
      <c r="I102" s="1">
        <f>Jan!H102+Feb!H102+Mar!H102+Apr!H102+Mei!H102+Jun!H102+Jul!H102+Agu!H102+Sep!H102+Okt!H102+Nov!H102+Des!H102</f>
        <v>0</v>
      </c>
      <c r="J102" s="1">
        <f>Jan!I102+Feb!I102+Mar!I102+Apr!I102+Mei!I102+Jun!I102+Jul!I102+Agu!I102+Sep!I102+Okt!I102+Nov!I102+Des!I102</f>
        <v>0</v>
      </c>
      <c r="K102" s="1">
        <f>Jan!J102+Feb!J102+Mar!J102+Apr!J102+Mei!J102+Jun!J102+Jul!J102+Agu!J102+Sep!J102+Okt!J102+Nov!J102+Des!J102</f>
        <v>0</v>
      </c>
      <c r="L102" s="1">
        <f>Jan!K102+Feb!K102+Mar!K102+Apr!K102+Mei!K102+Jun!K102+Jul!K102+Agu!K102+Sep!K102+Okt!K102+Nov!K102+Des!K102</f>
        <v>0</v>
      </c>
      <c r="M102" s="67">
        <f>IFERROR(IF(E102&lt;&gt;"",Jan!L102+Feb!L102+Mar!L102+Apr!L102+Mei!L102+Jun!L102+Jul!L102+Agu!L102+Sep!L102+Okt!L102+Nov!L102+Des!L102,(Jan!L102+Feb!L102+Mar!L102+Apr!L102+Mei!L102+Jun!L102+Jul!L102+Agu!L102+Sep!L102+Okt!L102+Nov!L102+Des!L102)
/
COUNTA(Jan!G102,Feb!G102,Mar!G102,Apr!G102,Mei!G102,Jun!G102,Jul!G102,Agu!G102,Sep!G102,Okt!G102,Nov!G102,Des!G102)*F102),0)</f>
        <v>0</v>
      </c>
      <c r="N102" s="67">
        <f>IFERROR(IF(E102&lt;&gt;"",Jan!M102+Feb!M102+Mar!M102+Apr!M102+Mei!M102+Jun!M102+Jul!M102+Agu!M102+Sep!M102+Okt!M102+Nov!M102+Des!M102,(Jan!M102+Feb!M102+Mar!M102+Apr!M102+Mei!M102+Jun!M102+Jul!M102+Agu!M102+Sep!M102+Okt!M102+Nov!M102+Des!M102)
/
COUNTA(Jan!G102,Feb!G102,Mar!G102,Apr!G102,Mei!G102,Jun!G102,Jul!G102,Agu!G102,Sep!G102,Okt!G102,Nov!G102,Des!G102)*F102),0)</f>
        <v>0</v>
      </c>
      <c r="O102" s="67">
        <f>IFERROR(IF(E102&lt;&gt;"",Jan!N102+Feb!N102+Mar!N102+Apr!N102+Mei!N102+Jun!N102+Jul!N102+Agu!N102+Sep!N102+Okt!N102+Nov!N102+Des!N102,(Jan!N102+Feb!N102+Mar!N102+Apr!N102+Mei!N102+Jun!N102+Jul!N102+Agu!N102+Sep!N102+Okt!N102+Nov!N102+Des!N102)
/
COUNTA(Jan!G102,Feb!G102,Mar!G102,Apr!G102,Mei!G102,Jun!G102,Jul!G102,Agu!G102,Sep!G102,Okt!G102,Nov!G102,Des!G102)*F102),0)</f>
        <v>0</v>
      </c>
      <c r="P102" s="67">
        <f>IFERROR(IF(E102&lt;&gt;"",Jan!O102+Feb!O102+Mar!O102+Apr!O102+Mei!O102+Jun!O102+Jul!O102+Agu!O102+Sep!O102+Okt!O102+Nov!O102+Des!O102,(Jan!O102+Feb!O102+Mar!O102+Apr!O102+Mei!O102+Jun!O102+Jul!O102+Agu!O102+Sep!O102+Okt!O102+Nov!O102+Des!O102)
/
COUNTA(Jan!G102,Feb!G102,Mar!G102,Apr!G102,Mei!G102,Jun!G102,Jul!G102,Agu!G102,Sep!G102,Okt!G102,Nov!G102,Des!G102)*F102),0)</f>
        <v>0</v>
      </c>
      <c r="Q102" s="67">
        <f>IFERROR(IF(E102&lt;&gt;"",Jan!P102+Feb!P102+Mar!P102+Apr!P102+Mei!P102+Jun!P102+Jul!P102+Agu!P102+Sep!P102+Okt!P102+Nov!P102+Des!P102,(Jan!P102+Feb!P102+Mar!P102+Apr!P102+Mei!P102+Jun!P102+Jul!P102+Agu!P102+Sep!P102+Okt!P102+Nov!P102+Des!P102)
/
COUNTA(Jan!G102,Feb!G102,Mar!G102,Apr!G102,Mei!G102,Jun!G102,Jul!G102,Agu!G102,Sep!G102,Okt!G102,Nov!G102,Des!G102)*F102),0)</f>
        <v>0</v>
      </c>
      <c r="R102" s="1">
        <f t="shared" si="18"/>
        <v>0</v>
      </c>
      <c r="S102" s="67">
        <f t="shared" si="16"/>
        <v>0</v>
      </c>
      <c r="T102" s="67">
        <f>IFERROR(IF(E102&lt;&gt;"",Jan!R102+Feb!R102+Mar!R102+Apr!R102+Mei!R102+Jun!R102+Jul!R102+Agu!R102+Sep!R102+Okt!R102+Nov!R102+Des!R102,(Jan!R102+Feb!R102+Mar!R102+Apr!R102+Mei!R102+Jun!R102+Jul!R102+Agu!R102+Sep!R102+Okt!R102+Nov!R102+Des!R102)
/
COUNTA(Jan!G102,Feb!G102,Mar!G102,Apr!G102,Mei!G102,Jun!G102,Jul!G102,Agu!G102,Sep!G102,Okt!G102,Nov!G102,Des!G102)*F102),0)</f>
        <v>0</v>
      </c>
      <c r="U102" s="67">
        <f>IFERROR(IF(E102&lt;&gt;"",Jan!S102+Feb!S102+Mar!S102+Apr!S102+Mei!S102+Jun!S102+Jul!S102+Agu!S102+Sep!S102+Okt!S102+Nov!S102+Des!S102,(Jan!S102+Feb!S102+Mar!S102+Apr!S102+Mei!S102+Jun!S102+Jul!S102+Agu!S102+Sep!S102+Okt!S102+Nov!S102+Des!S102)
/
COUNTA(Jan!G102,Feb!G102,Mar!G102,Apr!G102,Mei!G102,Jun!G102,Jul!G102,Agu!G102,Sep!G102,Okt!G102,Nov!G102,Des!G102)*F102),0)</f>
        <v>0</v>
      </c>
      <c r="V102" s="1">
        <f t="shared" si="19"/>
        <v>0</v>
      </c>
      <c r="W102" s="1"/>
      <c r="X102" s="67">
        <f t="shared" si="20"/>
        <v>0</v>
      </c>
      <c r="Y102" s="37">
        <f t="shared" ref="Y102:Y133" si="23">IFERROR(VLOOKUP(C102,tabPTKP,2,FALSE),0)</f>
        <v>0</v>
      </c>
      <c r="Z102" s="68">
        <f t="shared" si="21"/>
        <v>0</v>
      </c>
      <c r="AA102" s="36">
        <f>MIN(Z102,Referensi!$M$2)*$AA$5</f>
        <v>0</v>
      </c>
      <c r="AB102" s="36">
        <f>MIN(Referensi!$M$3,MAX(Z102-Referensi!$L$2,0))*$AB$5</f>
        <v>0</v>
      </c>
      <c r="AC102" s="36">
        <f>MIN(Referensi!$M$4,MAX(Z102-Referensi!$L$3,0))*$AC$5</f>
        <v>0</v>
      </c>
      <c r="AD102" s="36">
        <f>MIN(Referensi!$M$5,MAX(Z102-Referensi!$L$4,0))*$AD$5</f>
        <v>0</v>
      </c>
      <c r="AE102" s="36">
        <f>MIN(Referensi!$M$6,MAX(Z102-Referensi!$L$5,0))*$AE$5</f>
        <v>0</v>
      </c>
      <c r="AF102" s="68">
        <f>IF(Master!G102="",SUM(AA102:AE102)*120%,SUM(AA102:AE102))</f>
        <v>0</v>
      </c>
      <c r="AG102" s="68">
        <f>IF(F102&lt;&gt;"",AF102/F102*COUNTA(Jan!G102,Feb!G102,Mar!G102,Apr!G102,Mei!G102,Jun!G102,Jul!G102,Agu!G102,Sep!G102,Okt!G102,Nov!G102,Des!G102),0)</f>
        <v>0</v>
      </c>
      <c r="AH102" s="68">
        <f>IF(E102&lt;&gt;"",
IF(TEXT(E102,"mmm")=TEXT(DATE(PeriodeTahun,1,1),"mmm"),0, Jan!W102)+
IF(TEXT(E102,"mmm")=TEXT(DATE(PeriodeTahun,2,1),"mmm"),0, Feb!W102)+
IF(TEXT(E102,"mmm")=TEXT(DATE(PeriodeTahun,3,1),"mmm"),0, Mar!W102)+
IF(TEXT(E102,"mmm")=TEXT(DATE(PeriodeTahun,4,1),"mmm"),0, Apr!W102)+
IF(TEXT(E102,"mmm")=TEXT(DATE(PeriodeTahun,5,1),"mmm"),0, Mei!W102)+
IF(TEXT(E102,"mmm")=TEXT(DATE(PeriodeTahun,6,1),"mmm"),0, Jun!W102)+
IF(TEXT(E102,"mmm")=TEXT(DATE(PeriodeTahun,7,1),"mmm"),0, Jul!W102)+
IF(TEXT(E102,"mmm")=TEXT(DATE(PeriodeTahun,8,1),"mmm"),0, Agu!W102)+
IF(TEXT(E102,"mmm")=TEXT(DATE(PeriodeTahun,9,1),"mmm"),0, Sep!W102)+
IF(TEXT(E102,"mmm")=TEXT(DATE(PeriodeTahun,10,1),"mmm"),0, Okt!W102)+
IF(TEXT(E102,"mmm")=TEXT(DATE(PeriodeTahun,11,1),"mmm"),0, Nov!W102),
Jan!W102+Feb!W102+Mar!W102+Apr!W102+Mei!W102+Jun!W102+Jul!W102+Agu!W102+Sep!W102+Okt!W102+Nov!W102)</f>
        <v>0</v>
      </c>
      <c r="AI102" s="68"/>
      <c r="AJ102" s="68">
        <f t="shared" si="22"/>
        <v>0</v>
      </c>
    </row>
    <row r="103" spans="1:36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IF(Master!C103&lt;&gt;"",Master!C103,"")</f>
        <v/>
      </c>
      <c r="D103" s="80" t="str">
        <f>IF(Master!E103&lt;&gt;"",IF(YEAR(Master!E103)&lt;$B$2,DATE($B$2,1,1),Master!E103),"")</f>
        <v/>
      </c>
      <c r="E103" s="80" t="str">
        <f>IF(Master!F103&lt;&gt;"",Master!F103,"")</f>
        <v/>
      </c>
      <c r="F103" s="87" t="str">
        <f t="shared" si="17"/>
        <v/>
      </c>
      <c r="G103" s="71" t="str">
        <f>IF(Master!G103&lt;&gt;"",Master!G103,"")</f>
        <v/>
      </c>
      <c r="H103" s="67">
        <f>IFERROR(IF(E103&lt;&gt;"",Jan!G103+Feb!G103+Mar!G103+Apr!G103+Mei!G103+Jun!G103+Jul!G103+Agu!G103+Sep!G103+Okt!G103+Nov!G103+Des!G103,(Jan!G103+Feb!G103+Mar!G103+Apr!G103+Mei!G103+Jun!G103+Jul!G103+Agu!G103+Sep!G103+Okt!G103+Nov!G103+Des!G103)
/
COUNTA(Jan!G103,Feb!G103,Mar!G103,Apr!G103,Mei!G103,Jun!G103,Jul!G103,Agu!G103,Sep!G103,Okt!G103,Nov!G103,Des!G103)
*F103),0)</f>
        <v>0</v>
      </c>
      <c r="I103" s="1">
        <f>Jan!H103+Feb!H103+Mar!H103+Apr!H103+Mei!H103+Jun!H103+Jul!H103+Agu!H103+Sep!H103+Okt!H103+Nov!H103+Des!H103</f>
        <v>0</v>
      </c>
      <c r="J103" s="1">
        <f>Jan!I103+Feb!I103+Mar!I103+Apr!I103+Mei!I103+Jun!I103+Jul!I103+Agu!I103+Sep!I103+Okt!I103+Nov!I103+Des!I103</f>
        <v>0</v>
      </c>
      <c r="K103" s="1">
        <f>Jan!J103+Feb!J103+Mar!J103+Apr!J103+Mei!J103+Jun!J103+Jul!J103+Agu!J103+Sep!J103+Okt!J103+Nov!J103+Des!J103</f>
        <v>0</v>
      </c>
      <c r="L103" s="1">
        <f>Jan!K103+Feb!K103+Mar!K103+Apr!K103+Mei!K103+Jun!K103+Jul!K103+Agu!K103+Sep!K103+Okt!K103+Nov!K103+Des!K103</f>
        <v>0</v>
      </c>
      <c r="M103" s="67">
        <f>IFERROR(IF(E103&lt;&gt;"",Jan!L103+Feb!L103+Mar!L103+Apr!L103+Mei!L103+Jun!L103+Jul!L103+Agu!L103+Sep!L103+Okt!L103+Nov!L103+Des!L103,(Jan!L103+Feb!L103+Mar!L103+Apr!L103+Mei!L103+Jun!L103+Jul!L103+Agu!L103+Sep!L103+Okt!L103+Nov!L103+Des!L103)
/
COUNTA(Jan!G103,Feb!G103,Mar!G103,Apr!G103,Mei!G103,Jun!G103,Jul!G103,Agu!G103,Sep!G103,Okt!G103,Nov!G103,Des!G103)*F103),0)</f>
        <v>0</v>
      </c>
      <c r="N103" s="67">
        <f>IFERROR(IF(E103&lt;&gt;"",Jan!M103+Feb!M103+Mar!M103+Apr!M103+Mei!M103+Jun!M103+Jul!M103+Agu!M103+Sep!M103+Okt!M103+Nov!M103+Des!M103,(Jan!M103+Feb!M103+Mar!M103+Apr!M103+Mei!M103+Jun!M103+Jul!M103+Agu!M103+Sep!M103+Okt!M103+Nov!M103+Des!M103)
/
COUNTA(Jan!G103,Feb!G103,Mar!G103,Apr!G103,Mei!G103,Jun!G103,Jul!G103,Agu!G103,Sep!G103,Okt!G103,Nov!G103,Des!G103)*F103),0)</f>
        <v>0</v>
      </c>
      <c r="O103" s="67">
        <f>IFERROR(IF(E103&lt;&gt;"",Jan!N103+Feb!N103+Mar!N103+Apr!N103+Mei!N103+Jun!N103+Jul!N103+Agu!N103+Sep!N103+Okt!N103+Nov!N103+Des!N103,(Jan!N103+Feb!N103+Mar!N103+Apr!N103+Mei!N103+Jun!N103+Jul!N103+Agu!N103+Sep!N103+Okt!N103+Nov!N103+Des!N103)
/
COUNTA(Jan!G103,Feb!G103,Mar!G103,Apr!G103,Mei!G103,Jun!G103,Jul!G103,Agu!G103,Sep!G103,Okt!G103,Nov!G103,Des!G103)*F103),0)</f>
        <v>0</v>
      </c>
      <c r="P103" s="67">
        <f>IFERROR(IF(E103&lt;&gt;"",Jan!O103+Feb!O103+Mar!O103+Apr!O103+Mei!O103+Jun!O103+Jul!O103+Agu!O103+Sep!O103+Okt!O103+Nov!O103+Des!O103,(Jan!O103+Feb!O103+Mar!O103+Apr!O103+Mei!O103+Jun!O103+Jul!O103+Agu!O103+Sep!O103+Okt!O103+Nov!O103+Des!O103)
/
COUNTA(Jan!G103,Feb!G103,Mar!G103,Apr!G103,Mei!G103,Jun!G103,Jul!G103,Agu!G103,Sep!G103,Okt!G103,Nov!G103,Des!G103)*F103),0)</f>
        <v>0</v>
      </c>
      <c r="Q103" s="67">
        <f>IFERROR(IF(E103&lt;&gt;"",Jan!P103+Feb!P103+Mar!P103+Apr!P103+Mei!P103+Jun!P103+Jul!P103+Agu!P103+Sep!P103+Okt!P103+Nov!P103+Des!P103,(Jan!P103+Feb!P103+Mar!P103+Apr!P103+Mei!P103+Jun!P103+Jul!P103+Agu!P103+Sep!P103+Okt!P103+Nov!P103+Des!P103)
/
COUNTA(Jan!G103,Feb!G103,Mar!G103,Apr!G103,Mei!G103,Jun!G103,Jul!G103,Agu!G103,Sep!G103,Okt!G103,Nov!G103,Des!G103)*F103),0)</f>
        <v>0</v>
      </c>
      <c r="R103" s="1">
        <f t="shared" si="18"/>
        <v>0</v>
      </c>
      <c r="S103" s="67">
        <f t="shared" si="16"/>
        <v>0</v>
      </c>
      <c r="T103" s="67">
        <f>IFERROR(IF(E103&lt;&gt;"",Jan!R103+Feb!R103+Mar!R103+Apr!R103+Mei!R103+Jun!R103+Jul!R103+Agu!R103+Sep!R103+Okt!R103+Nov!R103+Des!R103,(Jan!R103+Feb!R103+Mar!R103+Apr!R103+Mei!R103+Jun!R103+Jul!R103+Agu!R103+Sep!R103+Okt!R103+Nov!R103+Des!R103)
/
COUNTA(Jan!G103,Feb!G103,Mar!G103,Apr!G103,Mei!G103,Jun!G103,Jul!G103,Agu!G103,Sep!G103,Okt!G103,Nov!G103,Des!G103)*F103),0)</f>
        <v>0</v>
      </c>
      <c r="U103" s="67">
        <f>IFERROR(IF(E103&lt;&gt;"",Jan!S103+Feb!S103+Mar!S103+Apr!S103+Mei!S103+Jun!S103+Jul!S103+Agu!S103+Sep!S103+Okt!S103+Nov!S103+Des!S103,(Jan!S103+Feb!S103+Mar!S103+Apr!S103+Mei!S103+Jun!S103+Jul!S103+Agu!S103+Sep!S103+Okt!S103+Nov!S103+Des!S103)
/
COUNTA(Jan!G103,Feb!G103,Mar!G103,Apr!G103,Mei!G103,Jun!G103,Jul!G103,Agu!G103,Sep!G103,Okt!G103,Nov!G103,Des!G103)*F103),0)</f>
        <v>0</v>
      </c>
      <c r="V103" s="1">
        <f t="shared" si="19"/>
        <v>0</v>
      </c>
      <c r="W103" s="1"/>
      <c r="X103" s="67">
        <f t="shared" si="20"/>
        <v>0</v>
      </c>
      <c r="Y103" s="37">
        <f t="shared" si="23"/>
        <v>0</v>
      </c>
      <c r="Z103" s="68">
        <f t="shared" si="21"/>
        <v>0</v>
      </c>
      <c r="AA103" s="36">
        <f>MIN(Z103,Referensi!$M$2)*$AA$5</f>
        <v>0</v>
      </c>
      <c r="AB103" s="36">
        <f>MIN(Referensi!$M$3,MAX(Z103-Referensi!$L$2,0))*$AB$5</f>
        <v>0</v>
      </c>
      <c r="AC103" s="36">
        <f>MIN(Referensi!$M$4,MAX(Z103-Referensi!$L$3,0))*$AC$5</f>
        <v>0</v>
      </c>
      <c r="AD103" s="36">
        <f>MIN(Referensi!$M$5,MAX(Z103-Referensi!$L$4,0))*$AD$5</f>
        <v>0</v>
      </c>
      <c r="AE103" s="36">
        <f>MIN(Referensi!$M$6,MAX(Z103-Referensi!$L$5,0))*$AE$5</f>
        <v>0</v>
      </c>
      <c r="AF103" s="68">
        <f>IF(Master!G103="",SUM(AA103:AE103)*120%,SUM(AA103:AE103))</f>
        <v>0</v>
      </c>
      <c r="AG103" s="68">
        <f>IF(F103&lt;&gt;"",AF103/F103*COUNTA(Jan!G103,Feb!G103,Mar!G103,Apr!G103,Mei!G103,Jun!G103,Jul!G103,Agu!G103,Sep!G103,Okt!G103,Nov!G103,Des!G103),0)</f>
        <v>0</v>
      </c>
      <c r="AH103" s="68">
        <f>IF(E103&lt;&gt;"",
IF(TEXT(E103,"mmm")=TEXT(DATE(PeriodeTahun,1,1),"mmm"),0, Jan!W103)+
IF(TEXT(E103,"mmm")=TEXT(DATE(PeriodeTahun,2,1),"mmm"),0, Feb!W103)+
IF(TEXT(E103,"mmm")=TEXT(DATE(PeriodeTahun,3,1),"mmm"),0, Mar!W103)+
IF(TEXT(E103,"mmm")=TEXT(DATE(PeriodeTahun,4,1),"mmm"),0, Apr!W103)+
IF(TEXT(E103,"mmm")=TEXT(DATE(PeriodeTahun,5,1),"mmm"),0, Mei!W103)+
IF(TEXT(E103,"mmm")=TEXT(DATE(PeriodeTahun,6,1),"mmm"),0, Jun!W103)+
IF(TEXT(E103,"mmm")=TEXT(DATE(PeriodeTahun,7,1),"mmm"),0, Jul!W103)+
IF(TEXT(E103,"mmm")=TEXT(DATE(PeriodeTahun,8,1),"mmm"),0, Agu!W103)+
IF(TEXT(E103,"mmm")=TEXT(DATE(PeriodeTahun,9,1),"mmm"),0, Sep!W103)+
IF(TEXT(E103,"mmm")=TEXT(DATE(PeriodeTahun,10,1),"mmm"),0, Okt!W103)+
IF(TEXT(E103,"mmm")=TEXT(DATE(PeriodeTahun,11,1),"mmm"),0, Nov!W103),
Jan!W103+Feb!W103+Mar!W103+Apr!W103+Mei!W103+Jun!W103+Jul!W103+Agu!W103+Sep!W103+Okt!W103+Nov!W103)</f>
        <v>0</v>
      </c>
      <c r="AI103" s="68"/>
      <c r="AJ103" s="68">
        <f t="shared" si="22"/>
        <v>0</v>
      </c>
    </row>
    <row r="104" spans="1:36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IF(Master!C104&lt;&gt;"",Master!C104,"")</f>
        <v/>
      </c>
      <c r="D104" s="80" t="str">
        <f>IF(Master!E104&lt;&gt;"",IF(YEAR(Master!E104)&lt;$B$2,DATE($B$2,1,1),Master!E104),"")</f>
        <v/>
      </c>
      <c r="E104" s="80" t="str">
        <f>IF(Master!F104&lt;&gt;"",Master!F104,"")</f>
        <v/>
      </c>
      <c r="F104" s="87" t="str">
        <f t="shared" si="17"/>
        <v/>
      </c>
      <c r="G104" s="71" t="str">
        <f>IF(Master!G104&lt;&gt;"",Master!G104,"")</f>
        <v/>
      </c>
      <c r="H104" s="67">
        <f>IFERROR(IF(E104&lt;&gt;"",Jan!G104+Feb!G104+Mar!G104+Apr!G104+Mei!G104+Jun!G104+Jul!G104+Agu!G104+Sep!G104+Okt!G104+Nov!G104+Des!G104,(Jan!G104+Feb!G104+Mar!G104+Apr!G104+Mei!G104+Jun!G104+Jul!G104+Agu!G104+Sep!G104+Okt!G104+Nov!G104+Des!G104)
/
COUNTA(Jan!G104,Feb!G104,Mar!G104,Apr!G104,Mei!G104,Jun!G104,Jul!G104,Agu!G104,Sep!G104,Okt!G104,Nov!G104,Des!G104)
*F104),0)</f>
        <v>0</v>
      </c>
      <c r="I104" s="1">
        <f>Jan!H104+Feb!H104+Mar!H104+Apr!H104+Mei!H104+Jun!H104+Jul!H104+Agu!H104+Sep!H104+Okt!H104+Nov!H104+Des!H104</f>
        <v>0</v>
      </c>
      <c r="J104" s="1">
        <f>Jan!I104+Feb!I104+Mar!I104+Apr!I104+Mei!I104+Jun!I104+Jul!I104+Agu!I104+Sep!I104+Okt!I104+Nov!I104+Des!I104</f>
        <v>0</v>
      </c>
      <c r="K104" s="1">
        <f>Jan!J104+Feb!J104+Mar!J104+Apr!J104+Mei!J104+Jun!J104+Jul!J104+Agu!J104+Sep!J104+Okt!J104+Nov!J104+Des!J104</f>
        <v>0</v>
      </c>
      <c r="L104" s="1">
        <f>Jan!K104+Feb!K104+Mar!K104+Apr!K104+Mei!K104+Jun!K104+Jul!K104+Agu!K104+Sep!K104+Okt!K104+Nov!K104+Des!K104</f>
        <v>0</v>
      </c>
      <c r="M104" s="67">
        <f>IFERROR(IF(E104&lt;&gt;"",Jan!L104+Feb!L104+Mar!L104+Apr!L104+Mei!L104+Jun!L104+Jul!L104+Agu!L104+Sep!L104+Okt!L104+Nov!L104+Des!L104,(Jan!L104+Feb!L104+Mar!L104+Apr!L104+Mei!L104+Jun!L104+Jul!L104+Agu!L104+Sep!L104+Okt!L104+Nov!L104+Des!L104)
/
COUNTA(Jan!G104,Feb!G104,Mar!G104,Apr!G104,Mei!G104,Jun!G104,Jul!G104,Agu!G104,Sep!G104,Okt!G104,Nov!G104,Des!G104)*F104),0)</f>
        <v>0</v>
      </c>
      <c r="N104" s="67">
        <f>IFERROR(IF(E104&lt;&gt;"",Jan!M104+Feb!M104+Mar!M104+Apr!M104+Mei!M104+Jun!M104+Jul!M104+Agu!M104+Sep!M104+Okt!M104+Nov!M104+Des!M104,(Jan!M104+Feb!M104+Mar!M104+Apr!M104+Mei!M104+Jun!M104+Jul!M104+Agu!M104+Sep!M104+Okt!M104+Nov!M104+Des!M104)
/
COUNTA(Jan!G104,Feb!G104,Mar!G104,Apr!G104,Mei!G104,Jun!G104,Jul!G104,Agu!G104,Sep!G104,Okt!G104,Nov!G104,Des!G104)*F104),0)</f>
        <v>0</v>
      </c>
      <c r="O104" s="67">
        <f>IFERROR(IF(E104&lt;&gt;"",Jan!N104+Feb!N104+Mar!N104+Apr!N104+Mei!N104+Jun!N104+Jul!N104+Agu!N104+Sep!N104+Okt!N104+Nov!N104+Des!N104,(Jan!N104+Feb!N104+Mar!N104+Apr!N104+Mei!N104+Jun!N104+Jul!N104+Agu!N104+Sep!N104+Okt!N104+Nov!N104+Des!N104)
/
COUNTA(Jan!G104,Feb!G104,Mar!G104,Apr!G104,Mei!G104,Jun!G104,Jul!G104,Agu!G104,Sep!G104,Okt!G104,Nov!G104,Des!G104)*F104),0)</f>
        <v>0</v>
      </c>
      <c r="P104" s="67">
        <f>IFERROR(IF(E104&lt;&gt;"",Jan!O104+Feb!O104+Mar!O104+Apr!O104+Mei!O104+Jun!O104+Jul!O104+Agu!O104+Sep!O104+Okt!O104+Nov!O104+Des!O104,(Jan!O104+Feb!O104+Mar!O104+Apr!O104+Mei!O104+Jun!O104+Jul!O104+Agu!O104+Sep!O104+Okt!O104+Nov!O104+Des!O104)
/
COUNTA(Jan!G104,Feb!G104,Mar!G104,Apr!G104,Mei!G104,Jun!G104,Jul!G104,Agu!G104,Sep!G104,Okt!G104,Nov!G104,Des!G104)*F104),0)</f>
        <v>0</v>
      </c>
      <c r="Q104" s="67">
        <f>IFERROR(IF(E104&lt;&gt;"",Jan!P104+Feb!P104+Mar!P104+Apr!P104+Mei!P104+Jun!P104+Jul!P104+Agu!P104+Sep!P104+Okt!P104+Nov!P104+Des!P104,(Jan!P104+Feb!P104+Mar!P104+Apr!P104+Mei!P104+Jun!P104+Jul!P104+Agu!P104+Sep!P104+Okt!P104+Nov!P104+Des!P104)
/
COUNTA(Jan!G104,Feb!G104,Mar!G104,Apr!G104,Mei!G104,Jun!G104,Jul!G104,Agu!G104,Sep!G104,Okt!G104,Nov!G104,Des!G104)*F104),0)</f>
        <v>0</v>
      </c>
      <c r="R104" s="1">
        <f t="shared" si="18"/>
        <v>0</v>
      </c>
      <c r="S104" s="67">
        <f t="shared" si="16"/>
        <v>0</v>
      </c>
      <c r="T104" s="67">
        <f>IFERROR(IF(E104&lt;&gt;"",Jan!R104+Feb!R104+Mar!R104+Apr!R104+Mei!R104+Jun!R104+Jul!R104+Agu!R104+Sep!R104+Okt!R104+Nov!R104+Des!R104,(Jan!R104+Feb!R104+Mar!R104+Apr!R104+Mei!R104+Jun!R104+Jul!R104+Agu!R104+Sep!R104+Okt!R104+Nov!R104+Des!R104)
/
COUNTA(Jan!G104,Feb!G104,Mar!G104,Apr!G104,Mei!G104,Jun!G104,Jul!G104,Agu!G104,Sep!G104,Okt!G104,Nov!G104,Des!G104)*F104),0)</f>
        <v>0</v>
      </c>
      <c r="U104" s="67">
        <f>IFERROR(IF(E104&lt;&gt;"",Jan!S104+Feb!S104+Mar!S104+Apr!S104+Mei!S104+Jun!S104+Jul!S104+Agu!S104+Sep!S104+Okt!S104+Nov!S104+Des!S104,(Jan!S104+Feb!S104+Mar!S104+Apr!S104+Mei!S104+Jun!S104+Jul!S104+Agu!S104+Sep!S104+Okt!S104+Nov!S104+Des!S104)
/
COUNTA(Jan!G104,Feb!G104,Mar!G104,Apr!G104,Mei!G104,Jun!G104,Jul!G104,Agu!G104,Sep!G104,Okt!G104,Nov!G104,Des!G104)*F104),0)</f>
        <v>0</v>
      </c>
      <c r="V104" s="1">
        <f t="shared" si="19"/>
        <v>0</v>
      </c>
      <c r="W104" s="1"/>
      <c r="X104" s="67">
        <f t="shared" si="20"/>
        <v>0</v>
      </c>
      <c r="Y104" s="37">
        <f t="shared" si="23"/>
        <v>0</v>
      </c>
      <c r="Z104" s="68">
        <f t="shared" si="21"/>
        <v>0</v>
      </c>
      <c r="AA104" s="36">
        <f>MIN(Z104,Referensi!$M$2)*$AA$5</f>
        <v>0</v>
      </c>
      <c r="AB104" s="36">
        <f>MIN(Referensi!$M$3,MAX(Z104-Referensi!$L$2,0))*$AB$5</f>
        <v>0</v>
      </c>
      <c r="AC104" s="36">
        <f>MIN(Referensi!$M$4,MAX(Z104-Referensi!$L$3,0))*$AC$5</f>
        <v>0</v>
      </c>
      <c r="AD104" s="36">
        <f>MIN(Referensi!$M$5,MAX(Z104-Referensi!$L$4,0))*$AD$5</f>
        <v>0</v>
      </c>
      <c r="AE104" s="36">
        <f>MIN(Referensi!$M$6,MAX(Z104-Referensi!$L$5,0))*$AE$5</f>
        <v>0</v>
      </c>
      <c r="AF104" s="68">
        <f>IF(Master!G104="",SUM(AA104:AE104)*120%,SUM(AA104:AE104))</f>
        <v>0</v>
      </c>
      <c r="AG104" s="68">
        <f>IF(F104&lt;&gt;"",AF104/F104*COUNTA(Jan!G104,Feb!G104,Mar!G104,Apr!G104,Mei!G104,Jun!G104,Jul!G104,Agu!G104,Sep!G104,Okt!G104,Nov!G104,Des!G104),0)</f>
        <v>0</v>
      </c>
      <c r="AH104" s="68">
        <f>IF(E104&lt;&gt;"",
IF(TEXT(E104,"mmm")=TEXT(DATE(PeriodeTahun,1,1),"mmm"),0, Jan!W104)+
IF(TEXT(E104,"mmm")=TEXT(DATE(PeriodeTahun,2,1),"mmm"),0, Feb!W104)+
IF(TEXT(E104,"mmm")=TEXT(DATE(PeriodeTahun,3,1),"mmm"),0, Mar!W104)+
IF(TEXT(E104,"mmm")=TEXT(DATE(PeriodeTahun,4,1),"mmm"),0, Apr!W104)+
IF(TEXT(E104,"mmm")=TEXT(DATE(PeriodeTahun,5,1),"mmm"),0, Mei!W104)+
IF(TEXT(E104,"mmm")=TEXT(DATE(PeriodeTahun,6,1),"mmm"),0, Jun!W104)+
IF(TEXT(E104,"mmm")=TEXT(DATE(PeriodeTahun,7,1),"mmm"),0, Jul!W104)+
IF(TEXT(E104,"mmm")=TEXT(DATE(PeriodeTahun,8,1),"mmm"),0, Agu!W104)+
IF(TEXT(E104,"mmm")=TEXT(DATE(PeriodeTahun,9,1),"mmm"),0, Sep!W104)+
IF(TEXT(E104,"mmm")=TEXT(DATE(PeriodeTahun,10,1),"mmm"),0, Okt!W104)+
IF(TEXT(E104,"mmm")=TEXT(DATE(PeriodeTahun,11,1),"mmm"),0, Nov!W104),
Jan!W104+Feb!W104+Mar!W104+Apr!W104+Mei!W104+Jun!W104+Jul!W104+Agu!W104+Sep!W104+Okt!W104+Nov!W104)</f>
        <v>0</v>
      </c>
      <c r="AI104" s="68"/>
      <c r="AJ104" s="68">
        <f t="shared" si="22"/>
        <v>0</v>
      </c>
    </row>
    <row r="105" spans="1:36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IF(Master!C105&lt;&gt;"",Master!C105,"")</f>
        <v/>
      </c>
      <c r="D105" s="80" t="str">
        <f>IF(Master!E105&lt;&gt;"",IF(YEAR(Master!E105)&lt;$B$2,DATE($B$2,1,1),Master!E105),"")</f>
        <v/>
      </c>
      <c r="E105" s="80" t="str">
        <f>IF(Master!F105&lt;&gt;"",Master!F105,"")</f>
        <v/>
      </c>
      <c r="F105" s="87" t="str">
        <f t="shared" si="17"/>
        <v/>
      </c>
      <c r="G105" s="71" t="str">
        <f>IF(Master!G105&lt;&gt;"",Master!G105,"")</f>
        <v/>
      </c>
      <c r="H105" s="67">
        <f>IFERROR(IF(E105&lt;&gt;"",Jan!G105+Feb!G105+Mar!G105+Apr!G105+Mei!G105+Jun!G105+Jul!G105+Agu!G105+Sep!G105+Okt!G105+Nov!G105+Des!G105,(Jan!G105+Feb!G105+Mar!G105+Apr!G105+Mei!G105+Jun!G105+Jul!G105+Agu!G105+Sep!G105+Okt!G105+Nov!G105+Des!G105)
/
COUNTA(Jan!G105,Feb!G105,Mar!G105,Apr!G105,Mei!G105,Jun!G105,Jul!G105,Agu!G105,Sep!G105,Okt!G105,Nov!G105,Des!G105)
*F105),0)</f>
        <v>0</v>
      </c>
      <c r="I105" s="1">
        <f>Jan!H105+Feb!H105+Mar!H105+Apr!H105+Mei!H105+Jun!H105+Jul!H105+Agu!H105+Sep!H105+Okt!H105+Nov!H105+Des!H105</f>
        <v>0</v>
      </c>
      <c r="J105" s="1">
        <f>Jan!I105+Feb!I105+Mar!I105+Apr!I105+Mei!I105+Jun!I105+Jul!I105+Agu!I105+Sep!I105+Okt!I105+Nov!I105+Des!I105</f>
        <v>0</v>
      </c>
      <c r="K105" s="1">
        <f>Jan!J105+Feb!J105+Mar!J105+Apr!J105+Mei!J105+Jun!J105+Jul!J105+Agu!J105+Sep!J105+Okt!J105+Nov!J105+Des!J105</f>
        <v>0</v>
      </c>
      <c r="L105" s="1">
        <f>Jan!K105+Feb!K105+Mar!K105+Apr!K105+Mei!K105+Jun!K105+Jul!K105+Agu!K105+Sep!K105+Okt!K105+Nov!K105+Des!K105</f>
        <v>0</v>
      </c>
      <c r="M105" s="67">
        <f>IFERROR(IF(E105&lt;&gt;"",Jan!L105+Feb!L105+Mar!L105+Apr!L105+Mei!L105+Jun!L105+Jul!L105+Agu!L105+Sep!L105+Okt!L105+Nov!L105+Des!L105,(Jan!L105+Feb!L105+Mar!L105+Apr!L105+Mei!L105+Jun!L105+Jul!L105+Agu!L105+Sep!L105+Okt!L105+Nov!L105+Des!L105)
/
COUNTA(Jan!G105,Feb!G105,Mar!G105,Apr!G105,Mei!G105,Jun!G105,Jul!G105,Agu!G105,Sep!G105,Okt!G105,Nov!G105,Des!G105)*F105),0)</f>
        <v>0</v>
      </c>
      <c r="N105" s="67">
        <f>IFERROR(IF(E105&lt;&gt;"",Jan!M105+Feb!M105+Mar!M105+Apr!M105+Mei!M105+Jun!M105+Jul!M105+Agu!M105+Sep!M105+Okt!M105+Nov!M105+Des!M105,(Jan!M105+Feb!M105+Mar!M105+Apr!M105+Mei!M105+Jun!M105+Jul!M105+Agu!M105+Sep!M105+Okt!M105+Nov!M105+Des!M105)
/
COUNTA(Jan!G105,Feb!G105,Mar!G105,Apr!G105,Mei!G105,Jun!G105,Jul!G105,Agu!G105,Sep!G105,Okt!G105,Nov!G105,Des!G105)*F105),0)</f>
        <v>0</v>
      </c>
      <c r="O105" s="67">
        <f>IFERROR(IF(E105&lt;&gt;"",Jan!N105+Feb!N105+Mar!N105+Apr!N105+Mei!N105+Jun!N105+Jul!N105+Agu!N105+Sep!N105+Okt!N105+Nov!N105+Des!N105,(Jan!N105+Feb!N105+Mar!N105+Apr!N105+Mei!N105+Jun!N105+Jul!N105+Agu!N105+Sep!N105+Okt!N105+Nov!N105+Des!N105)
/
COUNTA(Jan!G105,Feb!G105,Mar!G105,Apr!G105,Mei!G105,Jun!G105,Jul!G105,Agu!G105,Sep!G105,Okt!G105,Nov!G105,Des!G105)*F105),0)</f>
        <v>0</v>
      </c>
      <c r="P105" s="67">
        <f>IFERROR(IF(E105&lt;&gt;"",Jan!O105+Feb!O105+Mar!O105+Apr!O105+Mei!O105+Jun!O105+Jul!O105+Agu!O105+Sep!O105+Okt!O105+Nov!O105+Des!O105,(Jan!O105+Feb!O105+Mar!O105+Apr!O105+Mei!O105+Jun!O105+Jul!O105+Agu!O105+Sep!O105+Okt!O105+Nov!O105+Des!O105)
/
COUNTA(Jan!G105,Feb!G105,Mar!G105,Apr!G105,Mei!G105,Jun!G105,Jul!G105,Agu!G105,Sep!G105,Okt!G105,Nov!G105,Des!G105)*F105),0)</f>
        <v>0</v>
      </c>
      <c r="Q105" s="67">
        <f>IFERROR(IF(E105&lt;&gt;"",Jan!P105+Feb!P105+Mar!P105+Apr!P105+Mei!P105+Jun!P105+Jul!P105+Agu!P105+Sep!P105+Okt!P105+Nov!P105+Des!P105,(Jan!P105+Feb!P105+Mar!P105+Apr!P105+Mei!P105+Jun!P105+Jul!P105+Agu!P105+Sep!P105+Okt!P105+Nov!P105+Des!P105)
/
COUNTA(Jan!G105,Feb!G105,Mar!G105,Apr!G105,Mei!G105,Jun!G105,Jul!G105,Agu!G105,Sep!G105,Okt!G105,Nov!G105,Des!G105)*F105),0)</f>
        <v>0</v>
      </c>
      <c r="R105" s="1">
        <f t="shared" si="18"/>
        <v>0</v>
      </c>
      <c r="S105" s="67">
        <f t="shared" si="16"/>
        <v>0</v>
      </c>
      <c r="T105" s="67">
        <f>IFERROR(IF(E105&lt;&gt;"",Jan!R105+Feb!R105+Mar!R105+Apr!R105+Mei!R105+Jun!R105+Jul!R105+Agu!R105+Sep!R105+Okt!R105+Nov!R105+Des!R105,(Jan!R105+Feb!R105+Mar!R105+Apr!R105+Mei!R105+Jun!R105+Jul!R105+Agu!R105+Sep!R105+Okt!R105+Nov!R105+Des!R105)
/
COUNTA(Jan!G105,Feb!G105,Mar!G105,Apr!G105,Mei!G105,Jun!G105,Jul!G105,Agu!G105,Sep!G105,Okt!G105,Nov!G105,Des!G105)*F105),0)</f>
        <v>0</v>
      </c>
      <c r="U105" s="67">
        <f>IFERROR(IF(E105&lt;&gt;"",Jan!S105+Feb!S105+Mar!S105+Apr!S105+Mei!S105+Jun!S105+Jul!S105+Agu!S105+Sep!S105+Okt!S105+Nov!S105+Des!S105,(Jan!S105+Feb!S105+Mar!S105+Apr!S105+Mei!S105+Jun!S105+Jul!S105+Agu!S105+Sep!S105+Okt!S105+Nov!S105+Des!S105)
/
COUNTA(Jan!G105,Feb!G105,Mar!G105,Apr!G105,Mei!G105,Jun!G105,Jul!G105,Agu!G105,Sep!G105,Okt!G105,Nov!G105,Des!G105)*F105),0)</f>
        <v>0</v>
      </c>
      <c r="V105" s="1">
        <f t="shared" si="19"/>
        <v>0</v>
      </c>
      <c r="W105" s="1"/>
      <c r="X105" s="67">
        <f t="shared" si="20"/>
        <v>0</v>
      </c>
      <c r="Y105" s="37">
        <f t="shared" si="23"/>
        <v>0</v>
      </c>
      <c r="Z105" s="68">
        <f t="shared" si="21"/>
        <v>0</v>
      </c>
      <c r="AA105" s="36">
        <f>MIN(Z105,Referensi!$M$2)*$AA$5</f>
        <v>0</v>
      </c>
      <c r="AB105" s="36">
        <f>MIN(Referensi!$M$3,MAX(Z105-Referensi!$L$2,0))*$AB$5</f>
        <v>0</v>
      </c>
      <c r="AC105" s="36">
        <f>MIN(Referensi!$M$4,MAX(Z105-Referensi!$L$3,0))*$AC$5</f>
        <v>0</v>
      </c>
      <c r="AD105" s="36">
        <f>MIN(Referensi!$M$5,MAX(Z105-Referensi!$L$4,0))*$AD$5</f>
        <v>0</v>
      </c>
      <c r="AE105" s="36">
        <f>MIN(Referensi!$M$6,MAX(Z105-Referensi!$L$5,0))*$AE$5</f>
        <v>0</v>
      </c>
      <c r="AF105" s="68">
        <f>IF(Master!G105="",SUM(AA105:AE105)*120%,SUM(AA105:AE105))</f>
        <v>0</v>
      </c>
      <c r="AG105" s="68">
        <f>IF(F105&lt;&gt;"",AF105/F105*COUNTA(Jan!G105,Feb!G105,Mar!G105,Apr!G105,Mei!G105,Jun!G105,Jul!G105,Agu!G105,Sep!G105,Okt!G105,Nov!G105,Des!G105),0)</f>
        <v>0</v>
      </c>
      <c r="AH105" s="68">
        <f>IF(E105&lt;&gt;"",
IF(TEXT(E105,"mmm")=TEXT(DATE(PeriodeTahun,1,1),"mmm"),0, Jan!W105)+
IF(TEXT(E105,"mmm")=TEXT(DATE(PeriodeTahun,2,1),"mmm"),0, Feb!W105)+
IF(TEXT(E105,"mmm")=TEXT(DATE(PeriodeTahun,3,1),"mmm"),0, Mar!W105)+
IF(TEXT(E105,"mmm")=TEXT(DATE(PeriodeTahun,4,1),"mmm"),0, Apr!W105)+
IF(TEXT(E105,"mmm")=TEXT(DATE(PeriodeTahun,5,1),"mmm"),0, Mei!W105)+
IF(TEXT(E105,"mmm")=TEXT(DATE(PeriodeTahun,6,1),"mmm"),0, Jun!W105)+
IF(TEXT(E105,"mmm")=TEXT(DATE(PeriodeTahun,7,1),"mmm"),0, Jul!W105)+
IF(TEXT(E105,"mmm")=TEXT(DATE(PeriodeTahun,8,1),"mmm"),0, Agu!W105)+
IF(TEXT(E105,"mmm")=TEXT(DATE(PeriodeTahun,9,1),"mmm"),0, Sep!W105)+
IF(TEXT(E105,"mmm")=TEXT(DATE(PeriodeTahun,10,1),"mmm"),0, Okt!W105)+
IF(TEXT(E105,"mmm")=TEXT(DATE(PeriodeTahun,11,1),"mmm"),0, Nov!W105),
Jan!W105+Feb!W105+Mar!W105+Apr!W105+Mei!W105+Jun!W105+Jul!W105+Agu!W105+Sep!W105+Okt!W105+Nov!W105)</f>
        <v>0</v>
      </c>
      <c r="AI105" s="68"/>
      <c r="AJ105" s="68">
        <f t="shared" si="22"/>
        <v>0</v>
      </c>
    </row>
    <row r="106" spans="1:36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IF(Master!C106&lt;&gt;"",Master!C106,"")</f>
        <v/>
      </c>
      <c r="D106" s="80" t="str">
        <f>IF(Master!E106&lt;&gt;"",IF(YEAR(Master!E106)&lt;$B$2,DATE($B$2,1,1),Master!E106),"")</f>
        <v/>
      </c>
      <c r="E106" s="80" t="str">
        <f>IF(Master!F106&lt;&gt;"",Master!F106,"")</f>
        <v/>
      </c>
      <c r="F106" s="87" t="str">
        <f t="shared" si="17"/>
        <v/>
      </c>
      <c r="G106" s="71" t="str">
        <f>IF(Master!G106&lt;&gt;"",Master!G106,"")</f>
        <v/>
      </c>
      <c r="H106" s="67">
        <f>IFERROR(IF(E106&lt;&gt;"",Jan!G106+Feb!G106+Mar!G106+Apr!G106+Mei!G106+Jun!G106+Jul!G106+Agu!G106+Sep!G106+Okt!G106+Nov!G106+Des!G106,(Jan!G106+Feb!G106+Mar!G106+Apr!G106+Mei!G106+Jun!G106+Jul!G106+Agu!G106+Sep!G106+Okt!G106+Nov!G106+Des!G106)
/
COUNTA(Jan!G106,Feb!G106,Mar!G106,Apr!G106,Mei!G106,Jun!G106,Jul!G106,Agu!G106,Sep!G106,Okt!G106,Nov!G106,Des!G106)
*F106),0)</f>
        <v>0</v>
      </c>
      <c r="I106" s="1">
        <f>Jan!H106+Feb!H106+Mar!H106+Apr!H106+Mei!H106+Jun!H106+Jul!H106+Agu!H106+Sep!H106+Okt!H106+Nov!H106+Des!H106</f>
        <v>0</v>
      </c>
      <c r="J106" s="1">
        <f>Jan!I106+Feb!I106+Mar!I106+Apr!I106+Mei!I106+Jun!I106+Jul!I106+Agu!I106+Sep!I106+Okt!I106+Nov!I106+Des!I106</f>
        <v>0</v>
      </c>
      <c r="K106" s="1">
        <f>Jan!J106+Feb!J106+Mar!J106+Apr!J106+Mei!J106+Jun!J106+Jul!J106+Agu!J106+Sep!J106+Okt!J106+Nov!J106+Des!J106</f>
        <v>0</v>
      </c>
      <c r="L106" s="1">
        <f>Jan!K106+Feb!K106+Mar!K106+Apr!K106+Mei!K106+Jun!K106+Jul!K106+Agu!K106+Sep!K106+Okt!K106+Nov!K106+Des!K106</f>
        <v>0</v>
      </c>
      <c r="M106" s="67">
        <f>IFERROR(IF(E106&lt;&gt;"",Jan!L106+Feb!L106+Mar!L106+Apr!L106+Mei!L106+Jun!L106+Jul!L106+Agu!L106+Sep!L106+Okt!L106+Nov!L106+Des!L106,(Jan!L106+Feb!L106+Mar!L106+Apr!L106+Mei!L106+Jun!L106+Jul!L106+Agu!L106+Sep!L106+Okt!L106+Nov!L106+Des!L106)
/
COUNTA(Jan!G106,Feb!G106,Mar!G106,Apr!G106,Mei!G106,Jun!G106,Jul!G106,Agu!G106,Sep!G106,Okt!G106,Nov!G106,Des!G106)*F106),0)</f>
        <v>0</v>
      </c>
      <c r="N106" s="67">
        <f>IFERROR(IF(E106&lt;&gt;"",Jan!M106+Feb!M106+Mar!M106+Apr!M106+Mei!M106+Jun!M106+Jul!M106+Agu!M106+Sep!M106+Okt!M106+Nov!M106+Des!M106,(Jan!M106+Feb!M106+Mar!M106+Apr!M106+Mei!M106+Jun!M106+Jul!M106+Agu!M106+Sep!M106+Okt!M106+Nov!M106+Des!M106)
/
COUNTA(Jan!G106,Feb!G106,Mar!G106,Apr!G106,Mei!G106,Jun!G106,Jul!G106,Agu!G106,Sep!G106,Okt!G106,Nov!G106,Des!G106)*F106),0)</f>
        <v>0</v>
      </c>
      <c r="O106" s="67">
        <f>IFERROR(IF(E106&lt;&gt;"",Jan!N106+Feb!N106+Mar!N106+Apr!N106+Mei!N106+Jun!N106+Jul!N106+Agu!N106+Sep!N106+Okt!N106+Nov!N106+Des!N106,(Jan!N106+Feb!N106+Mar!N106+Apr!N106+Mei!N106+Jun!N106+Jul!N106+Agu!N106+Sep!N106+Okt!N106+Nov!N106+Des!N106)
/
COUNTA(Jan!G106,Feb!G106,Mar!G106,Apr!G106,Mei!G106,Jun!G106,Jul!G106,Agu!G106,Sep!G106,Okt!G106,Nov!G106,Des!G106)*F106),0)</f>
        <v>0</v>
      </c>
      <c r="P106" s="67">
        <f>IFERROR(IF(E106&lt;&gt;"",Jan!O106+Feb!O106+Mar!O106+Apr!O106+Mei!O106+Jun!O106+Jul!O106+Agu!O106+Sep!O106+Okt!O106+Nov!O106+Des!O106,(Jan!O106+Feb!O106+Mar!O106+Apr!O106+Mei!O106+Jun!O106+Jul!O106+Agu!O106+Sep!O106+Okt!O106+Nov!O106+Des!O106)
/
COUNTA(Jan!G106,Feb!G106,Mar!G106,Apr!G106,Mei!G106,Jun!G106,Jul!G106,Agu!G106,Sep!G106,Okt!G106,Nov!G106,Des!G106)*F106),0)</f>
        <v>0</v>
      </c>
      <c r="Q106" s="67">
        <f>IFERROR(IF(E106&lt;&gt;"",Jan!P106+Feb!P106+Mar!P106+Apr!P106+Mei!P106+Jun!P106+Jul!P106+Agu!P106+Sep!P106+Okt!P106+Nov!P106+Des!P106,(Jan!P106+Feb!P106+Mar!P106+Apr!P106+Mei!P106+Jun!P106+Jul!P106+Agu!P106+Sep!P106+Okt!P106+Nov!P106+Des!P106)
/
COUNTA(Jan!G106,Feb!G106,Mar!G106,Apr!G106,Mei!G106,Jun!G106,Jul!G106,Agu!G106,Sep!G106,Okt!G106,Nov!G106,Des!G106)*F106),0)</f>
        <v>0</v>
      </c>
      <c r="R106" s="1">
        <f t="shared" si="18"/>
        <v>0</v>
      </c>
      <c r="S106" s="67">
        <f t="shared" si="16"/>
        <v>0</v>
      </c>
      <c r="T106" s="67">
        <f>IFERROR(IF(E106&lt;&gt;"",Jan!R106+Feb!R106+Mar!R106+Apr!R106+Mei!R106+Jun!R106+Jul!R106+Agu!R106+Sep!R106+Okt!R106+Nov!R106+Des!R106,(Jan!R106+Feb!R106+Mar!R106+Apr!R106+Mei!R106+Jun!R106+Jul!R106+Agu!R106+Sep!R106+Okt!R106+Nov!R106+Des!R106)
/
COUNTA(Jan!G106,Feb!G106,Mar!G106,Apr!G106,Mei!G106,Jun!G106,Jul!G106,Agu!G106,Sep!G106,Okt!G106,Nov!G106,Des!G106)*F106),0)</f>
        <v>0</v>
      </c>
      <c r="U106" s="67">
        <f>IFERROR(IF(E106&lt;&gt;"",Jan!S106+Feb!S106+Mar!S106+Apr!S106+Mei!S106+Jun!S106+Jul!S106+Agu!S106+Sep!S106+Okt!S106+Nov!S106+Des!S106,(Jan!S106+Feb!S106+Mar!S106+Apr!S106+Mei!S106+Jun!S106+Jul!S106+Agu!S106+Sep!S106+Okt!S106+Nov!S106+Des!S106)
/
COUNTA(Jan!G106,Feb!G106,Mar!G106,Apr!G106,Mei!G106,Jun!G106,Jul!G106,Agu!G106,Sep!G106,Okt!G106,Nov!G106,Des!G106)*F106),0)</f>
        <v>0</v>
      </c>
      <c r="V106" s="1">
        <f t="shared" si="19"/>
        <v>0</v>
      </c>
      <c r="W106" s="1"/>
      <c r="X106" s="67">
        <f t="shared" si="20"/>
        <v>0</v>
      </c>
      <c r="Y106" s="37">
        <f t="shared" si="23"/>
        <v>0</v>
      </c>
      <c r="Z106" s="68">
        <f t="shared" si="21"/>
        <v>0</v>
      </c>
      <c r="AA106" s="36">
        <f>MIN(Z106,Referensi!$M$2)*$AA$5</f>
        <v>0</v>
      </c>
      <c r="AB106" s="36">
        <f>MIN(Referensi!$M$3,MAX(Z106-Referensi!$L$2,0))*$AB$5</f>
        <v>0</v>
      </c>
      <c r="AC106" s="36">
        <f>MIN(Referensi!$M$4,MAX(Z106-Referensi!$L$3,0))*$AC$5</f>
        <v>0</v>
      </c>
      <c r="AD106" s="36">
        <f>MIN(Referensi!$M$5,MAX(Z106-Referensi!$L$4,0))*$AD$5</f>
        <v>0</v>
      </c>
      <c r="AE106" s="36">
        <f>MIN(Referensi!$M$6,MAX(Z106-Referensi!$L$5,0))*$AE$5</f>
        <v>0</v>
      </c>
      <c r="AF106" s="68">
        <f>IF(Master!G106="",SUM(AA106:AE106)*120%,SUM(AA106:AE106))</f>
        <v>0</v>
      </c>
      <c r="AG106" s="68">
        <f>IF(F106&lt;&gt;"",AF106/F106*COUNTA(Jan!G106,Feb!G106,Mar!G106,Apr!G106,Mei!G106,Jun!G106,Jul!G106,Agu!G106,Sep!G106,Okt!G106,Nov!G106,Des!G106),0)</f>
        <v>0</v>
      </c>
      <c r="AH106" s="68">
        <f>IF(E106&lt;&gt;"",
IF(TEXT(E106,"mmm")=TEXT(DATE(PeriodeTahun,1,1),"mmm"),0, Jan!W106)+
IF(TEXT(E106,"mmm")=TEXT(DATE(PeriodeTahun,2,1),"mmm"),0, Feb!W106)+
IF(TEXT(E106,"mmm")=TEXT(DATE(PeriodeTahun,3,1),"mmm"),0, Mar!W106)+
IF(TEXT(E106,"mmm")=TEXT(DATE(PeriodeTahun,4,1),"mmm"),0, Apr!W106)+
IF(TEXT(E106,"mmm")=TEXT(DATE(PeriodeTahun,5,1),"mmm"),0, Mei!W106)+
IF(TEXT(E106,"mmm")=TEXT(DATE(PeriodeTahun,6,1),"mmm"),0, Jun!W106)+
IF(TEXT(E106,"mmm")=TEXT(DATE(PeriodeTahun,7,1),"mmm"),0, Jul!W106)+
IF(TEXT(E106,"mmm")=TEXT(DATE(PeriodeTahun,8,1),"mmm"),0, Agu!W106)+
IF(TEXT(E106,"mmm")=TEXT(DATE(PeriodeTahun,9,1),"mmm"),0, Sep!W106)+
IF(TEXT(E106,"mmm")=TEXT(DATE(PeriodeTahun,10,1),"mmm"),0, Okt!W106)+
IF(TEXT(E106,"mmm")=TEXT(DATE(PeriodeTahun,11,1),"mmm"),0, Nov!W106),
Jan!W106+Feb!W106+Mar!W106+Apr!W106+Mei!W106+Jun!W106+Jul!W106+Agu!W106+Sep!W106+Okt!W106+Nov!W106)</f>
        <v>0</v>
      </c>
      <c r="AI106" s="68"/>
      <c r="AJ106" s="68">
        <f t="shared" si="22"/>
        <v>0</v>
      </c>
    </row>
    <row r="107" spans="1:36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IF(Master!C107&lt;&gt;"",Master!C107,"")</f>
        <v/>
      </c>
      <c r="D107" s="80" t="str">
        <f>IF(Master!E107&lt;&gt;"",IF(YEAR(Master!E107)&lt;$B$2,DATE($B$2,1,1),Master!E107),"")</f>
        <v/>
      </c>
      <c r="E107" s="80" t="str">
        <f>IF(Master!F107&lt;&gt;"",Master!F107,"")</f>
        <v/>
      </c>
      <c r="F107" s="87" t="str">
        <f t="shared" si="17"/>
        <v/>
      </c>
      <c r="G107" s="71" t="str">
        <f>IF(Master!G107&lt;&gt;"",Master!G107,"")</f>
        <v/>
      </c>
      <c r="H107" s="67">
        <f>IFERROR(IF(E107&lt;&gt;"",Jan!G107+Feb!G107+Mar!G107+Apr!G107+Mei!G107+Jun!G107+Jul!G107+Agu!G107+Sep!G107+Okt!G107+Nov!G107+Des!G107,(Jan!G107+Feb!G107+Mar!G107+Apr!G107+Mei!G107+Jun!G107+Jul!G107+Agu!G107+Sep!G107+Okt!G107+Nov!G107+Des!G107)
/
COUNTA(Jan!G107,Feb!G107,Mar!G107,Apr!G107,Mei!G107,Jun!G107,Jul!G107,Agu!G107,Sep!G107,Okt!G107,Nov!G107,Des!G107)
*F107),0)</f>
        <v>0</v>
      </c>
      <c r="I107" s="1">
        <f>Jan!H107+Feb!H107+Mar!H107+Apr!H107+Mei!H107+Jun!H107+Jul!H107+Agu!H107+Sep!H107+Okt!H107+Nov!H107+Des!H107</f>
        <v>0</v>
      </c>
      <c r="J107" s="1">
        <f>Jan!I107+Feb!I107+Mar!I107+Apr!I107+Mei!I107+Jun!I107+Jul!I107+Agu!I107+Sep!I107+Okt!I107+Nov!I107+Des!I107</f>
        <v>0</v>
      </c>
      <c r="K107" s="1">
        <f>Jan!J107+Feb!J107+Mar!J107+Apr!J107+Mei!J107+Jun!J107+Jul!J107+Agu!J107+Sep!J107+Okt!J107+Nov!J107+Des!J107</f>
        <v>0</v>
      </c>
      <c r="L107" s="1">
        <f>Jan!K107+Feb!K107+Mar!K107+Apr!K107+Mei!K107+Jun!K107+Jul!K107+Agu!K107+Sep!K107+Okt!K107+Nov!K107+Des!K107</f>
        <v>0</v>
      </c>
      <c r="M107" s="67">
        <f>IFERROR(IF(E107&lt;&gt;"",Jan!L107+Feb!L107+Mar!L107+Apr!L107+Mei!L107+Jun!L107+Jul!L107+Agu!L107+Sep!L107+Okt!L107+Nov!L107+Des!L107,(Jan!L107+Feb!L107+Mar!L107+Apr!L107+Mei!L107+Jun!L107+Jul!L107+Agu!L107+Sep!L107+Okt!L107+Nov!L107+Des!L107)
/
COUNTA(Jan!G107,Feb!G107,Mar!G107,Apr!G107,Mei!G107,Jun!G107,Jul!G107,Agu!G107,Sep!G107,Okt!G107,Nov!G107,Des!G107)*F107),0)</f>
        <v>0</v>
      </c>
      <c r="N107" s="67">
        <f>IFERROR(IF(E107&lt;&gt;"",Jan!M107+Feb!M107+Mar!M107+Apr!M107+Mei!M107+Jun!M107+Jul!M107+Agu!M107+Sep!M107+Okt!M107+Nov!M107+Des!M107,(Jan!M107+Feb!M107+Mar!M107+Apr!M107+Mei!M107+Jun!M107+Jul!M107+Agu!M107+Sep!M107+Okt!M107+Nov!M107+Des!M107)
/
COUNTA(Jan!G107,Feb!G107,Mar!G107,Apr!G107,Mei!G107,Jun!G107,Jul!G107,Agu!G107,Sep!G107,Okt!G107,Nov!G107,Des!G107)*F107),0)</f>
        <v>0</v>
      </c>
      <c r="O107" s="67">
        <f>IFERROR(IF(E107&lt;&gt;"",Jan!N107+Feb!N107+Mar!N107+Apr!N107+Mei!N107+Jun!N107+Jul!N107+Agu!N107+Sep!N107+Okt!N107+Nov!N107+Des!N107,(Jan!N107+Feb!N107+Mar!N107+Apr!N107+Mei!N107+Jun!N107+Jul!N107+Agu!N107+Sep!N107+Okt!N107+Nov!N107+Des!N107)
/
COUNTA(Jan!G107,Feb!G107,Mar!G107,Apr!G107,Mei!G107,Jun!G107,Jul!G107,Agu!G107,Sep!G107,Okt!G107,Nov!G107,Des!G107)*F107),0)</f>
        <v>0</v>
      </c>
      <c r="P107" s="67">
        <f>IFERROR(IF(E107&lt;&gt;"",Jan!O107+Feb!O107+Mar!O107+Apr!O107+Mei!O107+Jun!O107+Jul!O107+Agu!O107+Sep!O107+Okt!O107+Nov!O107+Des!O107,(Jan!O107+Feb!O107+Mar!O107+Apr!O107+Mei!O107+Jun!O107+Jul!O107+Agu!O107+Sep!O107+Okt!O107+Nov!O107+Des!O107)
/
COUNTA(Jan!G107,Feb!G107,Mar!G107,Apr!G107,Mei!G107,Jun!G107,Jul!G107,Agu!G107,Sep!G107,Okt!G107,Nov!G107,Des!G107)*F107),0)</f>
        <v>0</v>
      </c>
      <c r="Q107" s="67">
        <f>IFERROR(IF(E107&lt;&gt;"",Jan!P107+Feb!P107+Mar!P107+Apr!P107+Mei!P107+Jun!P107+Jul!P107+Agu!P107+Sep!P107+Okt!P107+Nov!P107+Des!P107,(Jan!P107+Feb!P107+Mar!P107+Apr!P107+Mei!P107+Jun!P107+Jul!P107+Agu!P107+Sep!P107+Okt!P107+Nov!P107+Des!P107)
/
COUNTA(Jan!G107,Feb!G107,Mar!G107,Apr!G107,Mei!G107,Jun!G107,Jul!G107,Agu!G107,Sep!G107,Okt!G107,Nov!G107,Des!G107)*F107),0)</f>
        <v>0</v>
      </c>
      <c r="R107" s="1">
        <f t="shared" si="18"/>
        <v>0</v>
      </c>
      <c r="S107" s="67">
        <f t="shared" si="16"/>
        <v>0</v>
      </c>
      <c r="T107" s="67">
        <f>IFERROR(IF(E107&lt;&gt;"",Jan!R107+Feb!R107+Mar!R107+Apr!R107+Mei!R107+Jun!R107+Jul!R107+Agu!R107+Sep!R107+Okt!R107+Nov!R107+Des!R107,(Jan!R107+Feb!R107+Mar!R107+Apr!R107+Mei!R107+Jun!R107+Jul!R107+Agu!R107+Sep!R107+Okt!R107+Nov!R107+Des!R107)
/
COUNTA(Jan!G107,Feb!G107,Mar!G107,Apr!G107,Mei!G107,Jun!G107,Jul!G107,Agu!G107,Sep!G107,Okt!G107,Nov!G107,Des!G107)*F107),0)</f>
        <v>0</v>
      </c>
      <c r="U107" s="67">
        <f>IFERROR(IF(E107&lt;&gt;"",Jan!S107+Feb!S107+Mar!S107+Apr!S107+Mei!S107+Jun!S107+Jul!S107+Agu!S107+Sep!S107+Okt!S107+Nov!S107+Des!S107,(Jan!S107+Feb!S107+Mar!S107+Apr!S107+Mei!S107+Jun!S107+Jul!S107+Agu!S107+Sep!S107+Okt!S107+Nov!S107+Des!S107)
/
COUNTA(Jan!G107,Feb!G107,Mar!G107,Apr!G107,Mei!G107,Jun!G107,Jul!G107,Agu!G107,Sep!G107,Okt!G107,Nov!G107,Des!G107)*F107),0)</f>
        <v>0</v>
      </c>
      <c r="V107" s="1">
        <f t="shared" si="19"/>
        <v>0</v>
      </c>
      <c r="W107" s="1"/>
      <c r="X107" s="67">
        <f t="shared" si="20"/>
        <v>0</v>
      </c>
      <c r="Y107" s="37">
        <f t="shared" si="23"/>
        <v>0</v>
      </c>
      <c r="Z107" s="68">
        <f t="shared" si="21"/>
        <v>0</v>
      </c>
      <c r="AA107" s="36">
        <f>MIN(Z107,Referensi!$M$2)*$AA$5</f>
        <v>0</v>
      </c>
      <c r="AB107" s="36">
        <f>MIN(Referensi!$M$3,MAX(Z107-Referensi!$L$2,0))*$AB$5</f>
        <v>0</v>
      </c>
      <c r="AC107" s="36">
        <f>MIN(Referensi!$M$4,MAX(Z107-Referensi!$L$3,0))*$AC$5</f>
        <v>0</v>
      </c>
      <c r="AD107" s="36">
        <f>MIN(Referensi!$M$5,MAX(Z107-Referensi!$L$4,0))*$AD$5</f>
        <v>0</v>
      </c>
      <c r="AE107" s="36">
        <f>MIN(Referensi!$M$6,MAX(Z107-Referensi!$L$5,0))*$AE$5</f>
        <v>0</v>
      </c>
      <c r="AF107" s="68">
        <f>IF(Master!G107="",SUM(AA107:AE107)*120%,SUM(AA107:AE107))</f>
        <v>0</v>
      </c>
      <c r="AG107" s="68">
        <f>IF(F107&lt;&gt;"",AF107/F107*COUNTA(Jan!G107,Feb!G107,Mar!G107,Apr!G107,Mei!G107,Jun!G107,Jul!G107,Agu!G107,Sep!G107,Okt!G107,Nov!G107,Des!G107),0)</f>
        <v>0</v>
      </c>
      <c r="AH107" s="68">
        <f>IF(E107&lt;&gt;"",
IF(TEXT(E107,"mmm")=TEXT(DATE(PeriodeTahun,1,1),"mmm"),0, Jan!W107)+
IF(TEXT(E107,"mmm")=TEXT(DATE(PeriodeTahun,2,1),"mmm"),0, Feb!W107)+
IF(TEXT(E107,"mmm")=TEXT(DATE(PeriodeTahun,3,1),"mmm"),0, Mar!W107)+
IF(TEXT(E107,"mmm")=TEXT(DATE(PeriodeTahun,4,1),"mmm"),0, Apr!W107)+
IF(TEXT(E107,"mmm")=TEXT(DATE(PeriodeTahun,5,1),"mmm"),0, Mei!W107)+
IF(TEXT(E107,"mmm")=TEXT(DATE(PeriodeTahun,6,1),"mmm"),0, Jun!W107)+
IF(TEXT(E107,"mmm")=TEXT(DATE(PeriodeTahun,7,1),"mmm"),0, Jul!W107)+
IF(TEXT(E107,"mmm")=TEXT(DATE(PeriodeTahun,8,1),"mmm"),0, Agu!W107)+
IF(TEXT(E107,"mmm")=TEXT(DATE(PeriodeTahun,9,1),"mmm"),0, Sep!W107)+
IF(TEXT(E107,"mmm")=TEXT(DATE(PeriodeTahun,10,1),"mmm"),0, Okt!W107)+
IF(TEXT(E107,"mmm")=TEXT(DATE(PeriodeTahun,11,1),"mmm"),0, Nov!W107),
Jan!W107+Feb!W107+Mar!W107+Apr!W107+Mei!W107+Jun!W107+Jul!W107+Agu!W107+Sep!W107+Okt!W107+Nov!W107)</f>
        <v>0</v>
      </c>
      <c r="AI107" s="68"/>
      <c r="AJ107" s="68">
        <f t="shared" si="22"/>
        <v>0</v>
      </c>
    </row>
    <row r="108" spans="1:36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IF(Master!C108&lt;&gt;"",Master!C108,"")</f>
        <v/>
      </c>
      <c r="D108" s="80" t="str">
        <f>IF(Master!E108&lt;&gt;"",IF(YEAR(Master!E108)&lt;$B$2,DATE($B$2,1,1),Master!E108),"")</f>
        <v/>
      </c>
      <c r="E108" s="80" t="str">
        <f>IF(Master!F108&lt;&gt;"",Master!F108,"")</f>
        <v/>
      </c>
      <c r="F108" s="87" t="str">
        <f t="shared" si="17"/>
        <v/>
      </c>
      <c r="G108" s="71" t="str">
        <f>IF(Master!G108&lt;&gt;"",Master!G108,"")</f>
        <v/>
      </c>
      <c r="H108" s="67">
        <f>IFERROR(IF(E108&lt;&gt;"",Jan!G108+Feb!G108+Mar!G108+Apr!G108+Mei!G108+Jun!G108+Jul!G108+Agu!G108+Sep!G108+Okt!G108+Nov!G108+Des!G108,(Jan!G108+Feb!G108+Mar!G108+Apr!G108+Mei!G108+Jun!G108+Jul!G108+Agu!G108+Sep!G108+Okt!G108+Nov!G108+Des!G108)
/
COUNTA(Jan!G108,Feb!G108,Mar!G108,Apr!G108,Mei!G108,Jun!G108,Jul!G108,Agu!G108,Sep!G108,Okt!G108,Nov!G108,Des!G108)
*F108),0)</f>
        <v>0</v>
      </c>
      <c r="I108" s="1">
        <f>Jan!H108+Feb!H108+Mar!H108+Apr!H108+Mei!H108+Jun!H108+Jul!H108+Agu!H108+Sep!H108+Okt!H108+Nov!H108+Des!H108</f>
        <v>0</v>
      </c>
      <c r="J108" s="1">
        <f>Jan!I108+Feb!I108+Mar!I108+Apr!I108+Mei!I108+Jun!I108+Jul!I108+Agu!I108+Sep!I108+Okt!I108+Nov!I108+Des!I108</f>
        <v>0</v>
      </c>
      <c r="K108" s="1">
        <f>Jan!J108+Feb!J108+Mar!J108+Apr!J108+Mei!J108+Jun!J108+Jul!J108+Agu!J108+Sep!J108+Okt!J108+Nov!J108+Des!J108</f>
        <v>0</v>
      </c>
      <c r="L108" s="1">
        <f>Jan!K108+Feb!K108+Mar!K108+Apr!K108+Mei!K108+Jun!K108+Jul!K108+Agu!K108+Sep!K108+Okt!K108+Nov!K108+Des!K108</f>
        <v>0</v>
      </c>
      <c r="M108" s="67">
        <f>IFERROR(IF(E108&lt;&gt;"",Jan!L108+Feb!L108+Mar!L108+Apr!L108+Mei!L108+Jun!L108+Jul!L108+Agu!L108+Sep!L108+Okt!L108+Nov!L108+Des!L108,(Jan!L108+Feb!L108+Mar!L108+Apr!L108+Mei!L108+Jun!L108+Jul!L108+Agu!L108+Sep!L108+Okt!L108+Nov!L108+Des!L108)
/
COUNTA(Jan!G108,Feb!G108,Mar!G108,Apr!G108,Mei!G108,Jun!G108,Jul!G108,Agu!G108,Sep!G108,Okt!G108,Nov!G108,Des!G108)*F108),0)</f>
        <v>0</v>
      </c>
      <c r="N108" s="67">
        <f>IFERROR(IF(E108&lt;&gt;"",Jan!M108+Feb!M108+Mar!M108+Apr!M108+Mei!M108+Jun!M108+Jul!M108+Agu!M108+Sep!M108+Okt!M108+Nov!M108+Des!M108,(Jan!M108+Feb!M108+Mar!M108+Apr!M108+Mei!M108+Jun!M108+Jul!M108+Agu!M108+Sep!M108+Okt!M108+Nov!M108+Des!M108)
/
COUNTA(Jan!G108,Feb!G108,Mar!G108,Apr!G108,Mei!G108,Jun!G108,Jul!G108,Agu!G108,Sep!G108,Okt!G108,Nov!G108,Des!G108)*F108),0)</f>
        <v>0</v>
      </c>
      <c r="O108" s="67">
        <f>IFERROR(IF(E108&lt;&gt;"",Jan!N108+Feb!N108+Mar!N108+Apr!N108+Mei!N108+Jun!N108+Jul!N108+Agu!N108+Sep!N108+Okt!N108+Nov!N108+Des!N108,(Jan!N108+Feb!N108+Mar!N108+Apr!N108+Mei!N108+Jun!N108+Jul!N108+Agu!N108+Sep!N108+Okt!N108+Nov!N108+Des!N108)
/
COUNTA(Jan!G108,Feb!G108,Mar!G108,Apr!G108,Mei!G108,Jun!G108,Jul!G108,Agu!G108,Sep!G108,Okt!G108,Nov!G108,Des!G108)*F108),0)</f>
        <v>0</v>
      </c>
      <c r="P108" s="67">
        <f>IFERROR(IF(E108&lt;&gt;"",Jan!O108+Feb!O108+Mar!O108+Apr!O108+Mei!O108+Jun!O108+Jul!O108+Agu!O108+Sep!O108+Okt!O108+Nov!O108+Des!O108,(Jan!O108+Feb!O108+Mar!O108+Apr!O108+Mei!O108+Jun!O108+Jul!O108+Agu!O108+Sep!O108+Okt!O108+Nov!O108+Des!O108)
/
COUNTA(Jan!G108,Feb!G108,Mar!G108,Apr!G108,Mei!G108,Jun!G108,Jul!G108,Agu!G108,Sep!G108,Okt!G108,Nov!G108,Des!G108)*F108),0)</f>
        <v>0</v>
      </c>
      <c r="Q108" s="67">
        <f>IFERROR(IF(E108&lt;&gt;"",Jan!P108+Feb!P108+Mar!P108+Apr!P108+Mei!P108+Jun!P108+Jul!P108+Agu!P108+Sep!P108+Okt!P108+Nov!P108+Des!P108,(Jan!P108+Feb!P108+Mar!P108+Apr!P108+Mei!P108+Jun!P108+Jul!P108+Agu!P108+Sep!P108+Okt!P108+Nov!P108+Des!P108)
/
COUNTA(Jan!G108,Feb!G108,Mar!G108,Apr!G108,Mei!G108,Jun!G108,Jul!G108,Agu!G108,Sep!G108,Okt!G108,Nov!G108,Des!G108)*F108),0)</f>
        <v>0</v>
      </c>
      <c r="R108" s="1">
        <f t="shared" si="18"/>
        <v>0</v>
      </c>
      <c r="S108" s="67">
        <f t="shared" si="16"/>
        <v>0</v>
      </c>
      <c r="T108" s="67">
        <f>IFERROR(IF(E108&lt;&gt;"",Jan!R108+Feb!R108+Mar!R108+Apr!R108+Mei!R108+Jun!R108+Jul!R108+Agu!R108+Sep!R108+Okt!R108+Nov!R108+Des!R108,(Jan!R108+Feb!R108+Mar!R108+Apr!R108+Mei!R108+Jun!R108+Jul!R108+Agu!R108+Sep!R108+Okt!R108+Nov!R108+Des!R108)
/
COUNTA(Jan!G108,Feb!G108,Mar!G108,Apr!G108,Mei!G108,Jun!G108,Jul!G108,Agu!G108,Sep!G108,Okt!G108,Nov!G108,Des!G108)*F108),0)</f>
        <v>0</v>
      </c>
      <c r="U108" s="67">
        <f>IFERROR(IF(E108&lt;&gt;"",Jan!S108+Feb!S108+Mar!S108+Apr!S108+Mei!S108+Jun!S108+Jul!S108+Agu!S108+Sep!S108+Okt!S108+Nov!S108+Des!S108,(Jan!S108+Feb!S108+Mar!S108+Apr!S108+Mei!S108+Jun!S108+Jul!S108+Agu!S108+Sep!S108+Okt!S108+Nov!S108+Des!S108)
/
COUNTA(Jan!G108,Feb!G108,Mar!G108,Apr!G108,Mei!G108,Jun!G108,Jul!G108,Agu!G108,Sep!G108,Okt!G108,Nov!G108,Des!G108)*F108),0)</f>
        <v>0</v>
      </c>
      <c r="V108" s="1">
        <f t="shared" si="19"/>
        <v>0</v>
      </c>
      <c r="W108" s="1"/>
      <c r="X108" s="67">
        <f t="shared" si="20"/>
        <v>0</v>
      </c>
      <c r="Y108" s="37">
        <f t="shared" si="23"/>
        <v>0</v>
      </c>
      <c r="Z108" s="68">
        <f t="shared" si="21"/>
        <v>0</v>
      </c>
      <c r="AA108" s="36">
        <f>MIN(Z108,Referensi!$M$2)*$AA$5</f>
        <v>0</v>
      </c>
      <c r="AB108" s="36">
        <f>MIN(Referensi!$M$3,MAX(Z108-Referensi!$L$2,0))*$AB$5</f>
        <v>0</v>
      </c>
      <c r="AC108" s="36">
        <f>MIN(Referensi!$M$4,MAX(Z108-Referensi!$L$3,0))*$AC$5</f>
        <v>0</v>
      </c>
      <c r="AD108" s="36">
        <f>MIN(Referensi!$M$5,MAX(Z108-Referensi!$L$4,0))*$AD$5</f>
        <v>0</v>
      </c>
      <c r="AE108" s="36">
        <f>MIN(Referensi!$M$6,MAX(Z108-Referensi!$L$5,0))*$AE$5</f>
        <v>0</v>
      </c>
      <c r="AF108" s="68">
        <f>IF(Master!G108="",SUM(AA108:AE108)*120%,SUM(AA108:AE108))</f>
        <v>0</v>
      </c>
      <c r="AG108" s="68">
        <f>IF(F108&lt;&gt;"",AF108/F108*COUNTA(Jan!G108,Feb!G108,Mar!G108,Apr!G108,Mei!G108,Jun!G108,Jul!G108,Agu!G108,Sep!G108,Okt!G108,Nov!G108,Des!G108),0)</f>
        <v>0</v>
      </c>
      <c r="AH108" s="68">
        <f>IF(E108&lt;&gt;"",
IF(TEXT(E108,"mmm")=TEXT(DATE(PeriodeTahun,1,1),"mmm"),0, Jan!W108)+
IF(TEXT(E108,"mmm")=TEXT(DATE(PeriodeTahun,2,1),"mmm"),0, Feb!W108)+
IF(TEXT(E108,"mmm")=TEXT(DATE(PeriodeTahun,3,1),"mmm"),0, Mar!W108)+
IF(TEXT(E108,"mmm")=TEXT(DATE(PeriodeTahun,4,1),"mmm"),0, Apr!W108)+
IF(TEXT(E108,"mmm")=TEXT(DATE(PeriodeTahun,5,1),"mmm"),0, Mei!W108)+
IF(TEXT(E108,"mmm")=TEXT(DATE(PeriodeTahun,6,1),"mmm"),0, Jun!W108)+
IF(TEXT(E108,"mmm")=TEXT(DATE(PeriodeTahun,7,1),"mmm"),0, Jul!W108)+
IF(TEXT(E108,"mmm")=TEXT(DATE(PeriodeTahun,8,1),"mmm"),0, Agu!W108)+
IF(TEXT(E108,"mmm")=TEXT(DATE(PeriodeTahun,9,1),"mmm"),0, Sep!W108)+
IF(TEXT(E108,"mmm")=TEXT(DATE(PeriodeTahun,10,1),"mmm"),0, Okt!W108)+
IF(TEXT(E108,"mmm")=TEXT(DATE(PeriodeTahun,11,1),"mmm"),0, Nov!W108),
Jan!W108+Feb!W108+Mar!W108+Apr!W108+Mei!W108+Jun!W108+Jul!W108+Agu!W108+Sep!W108+Okt!W108+Nov!W108)</f>
        <v>0</v>
      </c>
      <c r="AI108" s="68"/>
      <c r="AJ108" s="68">
        <f t="shared" si="22"/>
        <v>0</v>
      </c>
    </row>
    <row r="109" spans="1:36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IF(Master!C109&lt;&gt;"",Master!C109,"")</f>
        <v/>
      </c>
      <c r="D109" s="80" t="str">
        <f>IF(Master!E109&lt;&gt;"",IF(YEAR(Master!E109)&lt;$B$2,DATE($B$2,1,1),Master!E109),"")</f>
        <v/>
      </c>
      <c r="E109" s="80" t="str">
        <f>IF(Master!F109&lt;&gt;"",Master!F109,"")</f>
        <v/>
      </c>
      <c r="F109" s="87" t="str">
        <f t="shared" si="17"/>
        <v/>
      </c>
      <c r="G109" s="71" t="str">
        <f>IF(Master!G109&lt;&gt;"",Master!G109,"")</f>
        <v/>
      </c>
      <c r="H109" s="67">
        <f>IFERROR(IF(E109&lt;&gt;"",Jan!G109+Feb!G109+Mar!G109+Apr!G109+Mei!G109+Jun!G109+Jul!G109+Agu!G109+Sep!G109+Okt!G109+Nov!G109+Des!G109,(Jan!G109+Feb!G109+Mar!G109+Apr!G109+Mei!G109+Jun!G109+Jul!G109+Agu!G109+Sep!G109+Okt!G109+Nov!G109+Des!G109)
/
COUNTA(Jan!G109,Feb!G109,Mar!G109,Apr!G109,Mei!G109,Jun!G109,Jul!G109,Agu!G109,Sep!G109,Okt!G109,Nov!G109,Des!G109)
*F109),0)</f>
        <v>0</v>
      </c>
      <c r="I109" s="1">
        <f>Jan!H109+Feb!H109+Mar!H109+Apr!H109+Mei!H109+Jun!H109+Jul!H109+Agu!H109+Sep!H109+Okt!H109+Nov!H109+Des!H109</f>
        <v>0</v>
      </c>
      <c r="J109" s="1">
        <f>Jan!I109+Feb!I109+Mar!I109+Apr!I109+Mei!I109+Jun!I109+Jul!I109+Agu!I109+Sep!I109+Okt!I109+Nov!I109+Des!I109</f>
        <v>0</v>
      </c>
      <c r="K109" s="1">
        <f>Jan!J109+Feb!J109+Mar!J109+Apr!J109+Mei!J109+Jun!J109+Jul!J109+Agu!J109+Sep!J109+Okt!J109+Nov!J109+Des!J109</f>
        <v>0</v>
      </c>
      <c r="L109" s="1">
        <f>Jan!K109+Feb!K109+Mar!K109+Apr!K109+Mei!K109+Jun!K109+Jul!K109+Agu!K109+Sep!K109+Okt!K109+Nov!K109+Des!K109</f>
        <v>0</v>
      </c>
      <c r="M109" s="67">
        <f>IFERROR(IF(E109&lt;&gt;"",Jan!L109+Feb!L109+Mar!L109+Apr!L109+Mei!L109+Jun!L109+Jul!L109+Agu!L109+Sep!L109+Okt!L109+Nov!L109+Des!L109,(Jan!L109+Feb!L109+Mar!L109+Apr!L109+Mei!L109+Jun!L109+Jul!L109+Agu!L109+Sep!L109+Okt!L109+Nov!L109+Des!L109)
/
COUNTA(Jan!G109,Feb!G109,Mar!G109,Apr!G109,Mei!G109,Jun!G109,Jul!G109,Agu!G109,Sep!G109,Okt!G109,Nov!G109,Des!G109)*F109),0)</f>
        <v>0</v>
      </c>
      <c r="N109" s="67">
        <f>IFERROR(IF(E109&lt;&gt;"",Jan!M109+Feb!M109+Mar!M109+Apr!M109+Mei!M109+Jun!M109+Jul!M109+Agu!M109+Sep!M109+Okt!M109+Nov!M109+Des!M109,(Jan!M109+Feb!M109+Mar!M109+Apr!M109+Mei!M109+Jun!M109+Jul!M109+Agu!M109+Sep!M109+Okt!M109+Nov!M109+Des!M109)
/
COUNTA(Jan!G109,Feb!G109,Mar!G109,Apr!G109,Mei!G109,Jun!G109,Jul!G109,Agu!G109,Sep!G109,Okt!G109,Nov!G109,Des!G109)*F109),0)</f>
        <v>0</v>
      </c>
      <c r="O109" s="67">
        <f>IFERROR(IF(E109&lt;&gt;"",Jan!N109+Feb!N109+Mar!N109+Apr!N109+Mei!N109+Jun!N109+Jul!N109+Agu!N109+Sep!N109+Okt!N109+Nov!N109+Des!N109,(Jan!N109+Feb!N109+Mar!N109+Apr!N109+Mei!N109+Jun!N109+Jul!N109+Agu!N109+Sep!N109+Okt!N109+Nov!N109+Des!N109)
/
COUNTA(Jan!G109,Feb!G109,Mar!G109,Apr!G109,Mei!G109,Jun!G109,Jul!G109,Agu!G109,Sep!G109,Okt!G109,Nov!G109,Des!G109)*F109),0)</f>
        <v>0</v>
      </c>
      <c r="P109" s="67">
        <f>IFERROR(IF(E109&lt;&gt;"",Jan!O109+Feb!O109+Mar!O109+Apr!O109+Mei!O109+Jun!O109+Jul!O109+Agu!O109+Sep!O109+Okt!O109+Nov!O109+Des!O109,(Jan!O109+Feb!O109+Mar!O109+Apr!O109+Mei!O109+Jun!O109+Jul!O109+Agu!O109+Sep!O109+Okt!O109+Nov!O109+Des!O109)
/
COUNTA(Jan!G109,Feb!G109,Mar!G109,Apr!G109,Mei!G109,Jun!G109,Jul!G109,Agu!G109,Sep!G109,Okt!G109,Nov!G109,Des!G109)*F109),0)</f>
        <v>0</v>
      </c>
      <c r="Q109" s="67">
        <f>IFERROR(IF(E109&lt;&gt;"",Jan!P109+Feb!P109+Mar!P109+Apr!P109+Mei!P109+Jun!P109+Jul!P109+Agu!P109+Sep!P109+Okt!P109+Nov!P109+Des!P109,(Jan!P109+Feb!P109+Mar!P109+Apr!P109+Mei!P109+Jun!P109+Jul!P109+Agu!P109+Sep!P109+Okt!P109+Nov!P109+Des!P109)
/
COUNTA(Jan!G109,Feb!G109,Mar!G109,Apr!G109,Mei!G109,Jun!G109,Jul!G109,Agu!G109,Sep!G109,Okt!G109,Nov!G109,Des!G109)*F109),0)</f>
        <v>0</v>
      </c>
      <c r="R109" s="1">
        <f t="shared" si="18"/>
        <v>0</v>
      </c>
      <c r="S109" s="67">
        <f t="shared" si="16"/>
        <v>0</v>
      </c>
      <c r="T109" s="67">
        <f>IFERROR(IF(E109&lt;&gt;"",Jan!R109+Feb!R109+Mar!R109+Apr!R109+Mei!R109+Jun!R109+Jul!R109+Agu!R109+Sep!R109+Okt!R109+Nov!R109+Des!R109,(Jan!R109+Feb!R109+Mar!R109+Apr!R109+Mei!R109+Jun!R109+Jul!R109+Agu!R109+Sep!R109+Okt!R109+Nov!R109+Des!R109)
/
COUNTA(Jan!G109,Feb!G109,Mar!G109,Apr!G109,Mei!G109,Jun!G109,Jul!G109,Agu!G109,Sep!G109,Okt!G109,Nov!G109,Des!G109)*F109),0)</f>
        <v>0</v>
      </c>
      <c r="U109" s="67">
        <f>IFERROR(IF(E109&lt;&gt;"",Jan!S109+Feb!S109+Mar!S109+Apr!S109+Mei!S109+Jun!S109+Jul!S109+Agu!S109+Sep!S109+Okt!S109+Nov!S109+Des!S109,(Jan!S109+Feb!S109+Mar!S109+Apr!S109+Mei!S109+Jun!S109+Jul!S109+Agu!S109+Sep!S109+Okt!S109+Nov!S109+Des!S109)
/
COUNTA(Jan!G109,Feb!G109,Mar!G109,Apr!G109,Mei!G109,Jun!G109,Jul!G109,Agu!G109,Sep!G109,Okt!G109,Nov!G109,Des!G109)*F109),0)</f>
        <v>0</v>
      </c>
      <c r="V109" s="1">
        <f t="shared" si="19"/>
        <v>0</v>
      </c>
      <c r="W109" s="1"/>
      <c r="X109" s="67">
        <f t="shared" si="20"/>
        <v>0</v>
      </c>
      <c r="Y109" s="37">
        <f t="shared" si="23"/>
        <v>0</v>
      </c>
      <c r="Z109" s="68">
        <f t="shared" si="21"/>
        <v>0</v>
      </c>
      <c r="AA109" s="36">
        <f>MIN(Z109,Referensi!$M$2)*$AA$5</f>
        <v>0</v>
      </c>
      <c r="AB109" s="36">
        <f>MIN(Referensi!$M$3,MAX(Z109-Referensi!$L$2,0))*$AB$5</f>
        <v>0</v>
      </c>
      <c r="AC109" s="36">
        <f>MIN(Referensi!$M$4,MAX(Z109-Referensi!$L$3,0))*$AC$5</f>
        <v>0</v>
      </c>
      <c r="AD109" s="36">
        <f>MIN(Referensi!$M$5,MAX(Z109-Referensi!$L$4,0))*$AD$5</f>
        <v>0</v>
      </c>
      <c r="AE109" s="36">
        <f>MIN(Referensi!$M$6,MAX(Z109-Referensi!$L$5,0))*$AE$5</f>
        <v>0</v>
      </c>
      <c r="AF109" s="68">
        <f>IF(Master!G109="",SUM(AA109:AE109)*120%,SUM(AA109:AE109))</f>
        <v>0</v>
      </c>
      <c r="AG109" s="68">
        <f>IF(F109&lt;&gt;"",AF109/F109*COUNTA(Jan!G109,Feb!G109,Mar!G109,Apr!G109,Mei!G109,Jun!G109,Jul!G109,Agu!G109,Sep!G109,Okt!G109,Nov!G109,Des!G109),0)</f>
        <v>0</v>
      </c>
      <c r="AH109" s="68">
        <f>IF(E109&lt;&gt;"",
IF(TEXT(E109,"mmm")=TEXT(DATE(PeriodeTahun,1,1),"mmm"),0, Jan!W109)+
IF(TEXT(E109,"mmm")=TEXT(DATE(PeriodeTahun,2,1),"mmm"),0, Feb!W109)+
IF(TEXT(E109,"mmm")=TEXT(DATE(PeriodeTahun,3,1),"mmm"),0, Mar!W109)+
IF(TEXT(E109,"mmm")=TEXT(DATE(PeriodeTahun,4,1),"mmm"),0, Apr!W109)+
IF(TEXT(E109,"mmm")=TEXT(DATE(PeriodeTahun,5,1),"mmm"),0, Mei!W109)+
IF(TEXT(E109,"mmm")=TEXT(DATE(PeriodeTahun,6,1),"mmm"),0, Jun!W109)+
IF(TEXT(E109,"mmm")=TEXT(DATE(PeriodeTahun,7,1),"mmm"),0, Jul!W109)+
IF(TEXT(E109,"mmm")=TEXT(DATE(PeriodeTahun,8,1),"mmm"),0, Agu!W109)+
IF(TEXT(E109,"mmm")=TEXT(DATE(PeriodeTahun,9,1),"mmm"),0, Sep!W109)+
IF(TEXT(E109,"mmm")=TEXT(DATE(PeriodeTahun,10,1),"mmm"),0, Okt!W109)+
IF(TEXT(E109,"mmm")=TEXT(DATE(PeriodeTahun,11,1),"mmm"),0, Nov!W109),
Jan!W109+Feb!W109+Mar!W109+Apr!W109+Mei!W109+Jun!W109+Jul!W109+Agu!W109+Sep!W109+Okt!W109+Nov!W109)</f>
        <v>0</v>
      </c>
      <c r="AI109" s="68"/>
      <c r="AJ109" s="68">
        <f t="shared" si="22"/>
        <v>0</v>
      </c>
    </row>
    <row r="110" spans="1:36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IF(Master!C110&lt;&gt;"",Master!C110,"")</f>
        <v/>
      </c>
      <c r="D110" s="80" t="str">
        <f>IF(Master!E110&lt;&gt;"",IF(YEAR(Master!E110)&lt;$B$2,DATE($B$2,1,1),Master!E110),"")</f>
        <v/>
      </c>
      <c r="E110" s="80" t="str">
        <f>IF(Master!F110&lt;&gt;"",Master!F110,"")</f>
        <v/>
      </c>
      <c r="F110" s="87" t="str">
        <f t="shared" si="17"/>
        <v/>
      </c>
      <c r="G110" s="71" t="str">
        <f>IF(Master!G110&lt;&gt;"",Master!G110,"")</f>
        <v/>
      </c>
      <c r="H110" s="67">
        <f>IFERROR(IF(E110&lt;&gt;"",Jan!G110+Feb!G110+Mar!G110+Apr!G110+Mei!G110+Jun!G110+Jul!G110+Agu!G110+Sep!G110+Okt!G110+Nov!G110+Des!G110,(Jan!G110+Feb!G110+Mar!G110+Apr!G110+Mei!G110+Jun!G110+Jul!G110+Agu!G110+Sep!G110+Okt!G110+Nov!G110+Des!G110)
/
COUNTA(Jan!G110,Feb!G110,Mar!G110,Apr!G110,Mei!G110,Jun!G110,Jul!G110,Agu!G110,Sep!G110,Okt!G110,Nov!G110,Des!G110)
*F110),0)</f>
        <v>0</v>
      </c>
      <c r="I110" s="1">
        <f>Jan!H110+Feb!H110+Mar!H110+Apr!H110+Mei!H110+Jun!H110+Jul!H110+Agu!H110+Sep!H110+Okt!H110+Nov!H110+Des!H110</f>
        <v>0</v>
      </c>
      <c r="J110" s="1">
        <f>Jan!I110+Feb!I110+Mar!I110+Apr!I110+Mei!I110+Jun!I110+Jul!I110+Agu!I110+Sep!I110+Okt!I110+Nov!I110+Des!I110</f>
        <v>0</v>
      </c>
      <c r="K110" s="1">
        <f>Jan!J110+Feb!J110+Mar!J110+Apr!J110+Mei!J110+Jun!J110+Jul!J110+Agu!J110+Sep!J110+Okt!J110+Nov!J110+Des!J110</f>
        <v>0</v>
      </c>
      <c r="L110" s="1">
        <f>Jan!K110+Feb!K110+Mar!K110+Apr!K110+Mei!K110+Jun!K110+Jul!K110+Agu!K110+Sep!K110+Okt!K110+Nov!K110+Des!K110</f>
        <v>0</v>
      </c>
      <c r="M110" s="67">
        <f>IFERROR(IF(E110&lt;&gt;"",Jan!L110+Feb!L110+Mar!L110+Apr!L110+Mei!L110+Jun!L110+Jul!L110+Agu!L110+Sep!L110+Okt!L110+Nov!L110+Des!L110,(Jan!L110+Feb!L110+Mar!L110+Apr!L110+Mei!L110+Jun!L110+Jul!L110+Agu!L110+Sep!L110+Okt!L110+Nov!L110+Des!L110)
/
COUNTA(Jan!G110,Feb!G110,Mar!G110,Apr!G110,Mei!G110,Jun!G110,Jul!G110,Agu!G110,Sep!G110,Okt!G110,Nov!G110,Des!G110)*F110),0)</f>
        <v>0</v>
      </c>
      <c r="N110" s="67">
        <f>IFERROR(IF(E110&lt;&gt;"",Jan!M110+Feb!M110+Mar!M110+Apr!M110+Mei!M110+Jun!M110+Jul!M110+Agu!M110+Sep!M110+Okt!M110+Nov!M110+Des!M110,(Jan!M110+Feb!M110+Mar!M110+Apr!M110+Mei!M110+Jun!M110+Jul!M110+Agu!M110+Sep!M110+Okt!M110+Nov!M110+Des!M110)
/
COUNTA(Jan!G110,Feb!G110,Mar!G110,Apr!G110,Mei!G110,Jun!G110,Jul!G110,Agu!G110,Sep!G110,Okt!G110,Nov!G110,Des!G110)*F110),0)</f>
        <v>0</v>
      </c>
      <c r="O110" s="67">
        <f>IFERROR(IF(E110&lt;&gt;"",Jan!N110+Feb!N110+Mar!N110+Apr!N110+Mei!N110+Jun!N110+Jul!N110+Agu!N110+Sep!N110+Okt!N110+Nov!N110+Des!N110,(Jan!N110+Feb!N110+Mar!N110+Apr!N110+Mei!N110+Jun!N110+Jul!N110+Agu!N110+Sep!N110+Okt!N110+Nov!N110+Des!N110)
/
COUNTA(Jan!G110,Feb!G110,Mar!G110,Apr!G110,Mei!G110,Jun!G110,Jul!G110,Agu!G110,Sep!G110,Okt!G110,Nov!G110,Des!G110)*F110),0)</f>
        <v>0</v>
      </c>
      <c r="P110" s="67">
        <f>IFERROR(IF(E110&lt;&gt;"",Jan!O110+Feb!O110+Mar!O110+Apr!O110+Mei!O110+Jun!O110+Jul!O110+Agu!O110+Sep!O110+Okt!O110+Nov!O110+Des!O110,(Jan!O110+Feb!O110+Mar!O110+Apr!O110+Mei!O110+Jun!O110+Jul!O110+Agu!O110+Sep!O110+Okt!O110+Nov!O110+Des!O110)
/
COUNTA(Jan!G110,Feb!G110,Mar!G110,Apr!G110,Mei!G110,Jun!G110,Jul!G110,Agu!G110,Sep!G110,Okt!G110,Nov!G110,Des!G110)*F110),0)</f>
        <v>0</v>
      </c>
      <c r="Q110" s="67">
        <f>IFERROR(IF(E110&lt;&gt;"",Jan!P110+Feb!P110+Mar!P110+Apr!P110+Mei!P110+Jun!P110+Jul!P110+Agu!P110+Sep!P110+Okt!P110+Nov!P110+Des!P110,(Jan!P110+Feb!P110+Mar!P110+Apr!P110+Mei!P110+Jun!P110+Jul!P110+Agu!P110+Sep!P110+Okt!P110+Nov!P110+Des!P110)
/
COUNTA(Jan!G110,Feb!G110,Mar!G110,Apr!G110,Mei!G110,Jun!G110,Jul!G110,Agu!G110,Sep!G110,Okt!G110,Nov!G110,Des!G110)*F110),0)</f>
        <v>0</v>
      </c>
      <c r="R110" s="1">
        <f t="shared" si="18"/>
        <v>0</v>
      </c>
      <c r="S110" s="67">
        <f t="shared" si="16"/>
        <v>0</v>
      </c>
      <c r="T110" s="67">
        <f>IFERROR(IF(E110&lt;&gt;"",Jan!R110+Feb!R110+Mar!R110+Apr!R110+Mei!R110+Jun!R110+Jul!R110+Agu!R110+Sep!R110+Okt!R110+Nov!R110+Des!R110,(Jan!R110+Feb!R110+Mar!R110+Apr!R110+Mei!R110+Jun!R110+Jul!R110+Agu!R110+Sep!R110+Okt!R110+Nov!R110+Des!R110)
/
COUNTA(Jan!G110,Feb!G110,Mar!G110,Apr!G110,Mei!G110,Jun!G110,Jul!G110,Agu!G110,Sep!G110,Okt!G110,Nov!G110,Des!G110)*F110),0)</f>
        <v>0</v>
      </c>
      <c r="U110" s="67">
        <f>IFERROR(IF(E110&lt;&gt;"",Jan!S110+Feb!S110+Mar!S110+Apr!S110+Mei!S110+Jun!S110+Jul!S110+Agu!S110+Sep!S110+Okt!S110+Nov!S110+Des!S110,(Jan!S110+Feb!S110+Mar!S110+Apr!S110+Mei!S110+Jun!S110+Jul!S110+Agu!S110+Sep!S110+Okt!S110+Nov!S110+Des!S110)
/
COUNTA(Jan!G110,Feb!G110,Mar!G110,Apr!G110,Mei!G110,Jun!G110,Jul!G110,Agu!G110,Sep!G110,Okt!G110,Nov!G110,Des!G110)*F110),0)</f>
        <v>0</v>
      </c>
      <c r="V110" s="1">
        <f t="shared" si="19"/>
        <v>0</v>
      </c>
      <c r="W110" s="1"/>
      <c r="X110" s="67">
        <f t="shared" si="20"/>
        <v>0</v>
      </c>
      <c r="Y110" s="37">
        <f t="shared" si="23"/>
        <v>0</v>
      </c>
      <c r="Z110" s="68">
        <f t="shared" si="21"/>
        <v>0</v>
      </c>
      <c r="AA110" s="36">
        <f>MIN(Z110,Referensi!$M$2)*$AA$5</f>
        <v>0</v>
      </c>
      <c r="AB110" s="36">
        <f>MIN(Referensi!$M$3,MAX(Z110-Referensi!$L$2,0))*$AB$5</f>
        <v>0</v>
      </c>
      <c r="AC110" s="36">
        <f>MIN(Referensi!$M$4,MAX(Z110-Referensi!$L$3,0))*$AC$5</f>
        <v>0</v>
      </c>
      <c r="AD110" s="36">
        <f>MIN(Referensi!$M$5,MAX(Z110-Referensi!$L$4,0))*$AD$5</f>
        <v>0</v>
      </c>
      <c r="AE110" s="36">
        <f>MIN(Referensi!$M$6,MAX(Z110-Referensi!$L$5,0))*$AE$5</f>
        <v>0</v>
      </c>
      <c r="AF110" s="68">
        <f>IF(Master!G110="",SUM(AA110:AE110)*120%,SUM(AA110:AE110))</f>
        <v>0</v>
      </c>
      <c r="AG110" s="68">
        <f>IF(F110&lt;&gt;"",AF110/F110*COUNTA(Jan!G110,Feb!G110,Mar!G110,Apr!G110,Mei!G110,Jun!G110,Jul!G110,Agu!G110,Sep!G110,Okt!G110,Nov!G110,Des!G110),0)</f>
        <v>0</v>
      </c>
      <c r="AH110" s="68">
        <f>IF(E110&lt;&gt;"",
IF(TEXT(E110,"mmm")=TEXT(DATE(PeriodeTahun,1,1),"mmm"),0, Jan!W110)+
IF(TEXT(E110,"mmm")=TEXT(DATE(PeriodeTahun,2,1),"mmm"),0, Feb!W110)+
IF(TEXT(E110,"mmm")=TEXT(DATE(PeriodeTahun,3,1),"mmm"),0, Mar!W110)+
IF(TEXT(E110,"mmm")=TEXT(DATE(PeriodeTahun,4,1),"mmm"),0, Apr!W110)+
IF(TEXT(E110,"mmm")=TEXT(DATE(PeriodeTahun,5,1),"mmm"),0, Mei!W110)+
IF(TEXT(E110,"mmm")=TEXT(DATE(PeriodeTahun,6,1),"mmm"),0, Jun!W110)+
IF(TEXT(E110,"mmm")=TEXT(DATE(PeriodeTahun,7,1),"mmm"),0, Jul!W110)+
IF(TEXT(E110,"mmm")=TEXT(DATE(PeriodeTahun,8,1),"mmm"),0, Agu!W110)+
IF(TEXT(E110,"mmm")=TEXT(DATE(PeriodeTahun,9,1),"mmm"),0, Sep!W110)+
IF(TEXT(E110,"mmm")=TEXT(DATE(PeriodeTahun,10,1),"mmm"),0, Okt!W110)+
IF(TEXT(E110,"mmm")=TEXT(DATE(PeriodeTahun,11,1),"mmm"),0, Nov!W110),
Jan!W110+Feb!W110+Mar!W110+Apr!W110+Mei!W110+Jun!W110+Jul!W110+Agu!W110+Sep!W110+Okt!W110+Nov!W110)</f>
        <v>0</v>
      </c>
      <c r="AI110" s="68"/>
      <c r="AJ110" s="68">
        <f t="shared" si="22"/>
        <v>0</v>
      </c>
    </row>
    <row r="111" spans="1:36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IF(Master!C111&lt;&gt;"",Master!C111,"")</f>
        <v/>
      </c>
      <c r="D111" s="80" t="str">
        <f>IF(Master!E111&lt;&gt;"",IF(YEAR(Master!E111)&lt;$B$2,DATE($B$2,1,1),Master!E111),"")</f>
        <v/>
      </c>
      <c r="E111" s="80" t="str">
        <f>IF(Master!F111&lt;&gt;"",Master!F111,"")</f>
        <v/>
      </c>
      <c r="F111" s="87" t="str">
        <f t="shared" si="17"/>
        <v/>
      </c>
      <c r="G111" s="71" t="str">
        <f>IF(Master!G111&lt;&gt;"",Master!G111,"")</f>
        <v/>
      </c>
      <c r="H111" s="67">
        <f>IFERROR(IF(E111&lt;&gt;"",Jan!G111+Feb!G111+Mar!G111+Apr!G111+Mei!G111+Jun!G111+Jul!G111+Agu!G111+Sep!G111+Okt!G111+Nov!G111+Des!G111,(Jan!G111+Feb!G111+Mar!G111+Apr!G111+Mei!G111+Jun!G111+Jul!G111+Agu!G111+Sep!G111+Okt!G111+Nov!G111+Des!G111)
/
COUNTA(Jan!G111,Feb!G111,Mar!G111,Apr!G111,Mei!G111,Jun!G111,Jul!G111,Agu!G111,Sep!G111,Okt!G111,Nov!G111,Des!G111)
*F111),0)</f>
        <v>0</v>
      </c>
      <c r="I111" s="1">
        <f>Jan!H111+Feb!H111+Mar!H111+Apr!H111+Mei!H111+Jun!H111+Jul!H111+Agu!H111+Sep!H111+Okt!H111+Nov!H111+Des!H111</f>
        <v>0</v>
      </c>
      <c r="J111" s="1">
        <f>Jan!I111+Feb!I111+Mar!I111+Apr!I111+Mei!I111+Jun!I111+Jul!I111+Agu!I111+Sep!I111+Okt!I111+Nov!I111+Des!I111</f>
        <v>0</v>
      </c>
      <c r="K111" s="1">
        <f>Jan!J111+Feb!J111+Mar!J111+Apr!J111+Mei!J111+Jun!J111+Jul!J111+Agu!J111+Sep!J111+Okt!J111+Nov!J111+Des!J111</f>
        <v>0</v>
      </c>
      <c r="L111" s="1">
        <f>Jan!K111+Feb!K111+Mar!K111+Apr!K111+Mei!K111+Jun!K111+Jul!K111+Agu!K111+Sep!K111+Okt!K111+Nov!K111+Des!K111</f>
        <v>0</v>
      </c>
      <c r="M111" s="67">
        <f>IFERROR(IF(E111&lt;&gt;"",Jan!L111+Feb!L111+Mar!L111+Apr!L111+Mei!L111+Jun!L111+Jul!L111+Agu!L111+Sep!L111+Okt!L111+Nov!L111+Des!L111,(Jan!L111+Feb!L111+Mar!L111+Apr!L111+Mei!L111+Jun!L111+Jul!L111+Agu!L111+Sep!L111+Okt!L111+Nov!L111+Des!L111)
/
COUNTA(Jan!G111,Feb!G111,Mar!G111,Apr!G111,Mei!G111,Jun!G111,Jul!G111,Agu!G111,Sep!G111,Okt!G111,Nov!G111,Des!G111)*F111),0)</f>
        <v>0</v>
      </c>
      <c r="N111" s="67">
        <f>IFERROR(IF(E111&lt;&gt;"",Jan!M111+Feb!M111+Mar!M111+Apr!M111+Mei!M111+Jun!M111+Jul!M111+Agu!M111+Sep!M111+Okt!M111+Nov!M111+Des!M111,(Jan!M111+Feb!M111+Mar!M111+Apr!M111+Mei!M111+Jun!M111+Jul!M111+Agu!M111+Sep!M111+Okt!M111+Nov!M111+Des!M111)
/
COUNTA(Jan!G111,Feb!G111,Mar!G111,Apr!G111,Mei!G111,Jun!G111,Jul!G111,Agu!G111,Sep!G111,Okt!G111,Nov!G111,Des!G111)*F111),0)</f>
        <v>0</v>
      </c>
      <c r="O111" s="67">
        <f>IFERROR(IF(E111&lt;&gt;"",Jan!N111+Feb!N111+Mar!N111+Apr!N111+Mei!N111+Jun!N111+Jul!N111+Agu!N111+Sep!N111+Okt!N111+Nov!N111+Des!N111,(Jan!N111+Feb!N111+Mar!N111+Apr!N111+Mei!N111+Jun!N111+Jul!N111+Agu!N111+Sep!N111+Okt!N111+Nov!N111+Des!N111)
/
COUNTA(Jan!G111,Feb!G111,Mar!G111,Apr!G111,Mei!G111,Jun!G111,Jul!G111,Agu!G111,Sep!G111,Okt!G111,Nov!G111,Des!G111)*F111),0)</f>
        <v>0</v>
      </c>
      <c r="P111" s="67">
        <f>IFERROR(IF(E111&lt;&gt;"",Jan!O111+Feb!O111+Mar!O111+Apr!O111+Mei!O111+Jun!O111+Jul!O111+Agu!O111+Sep!O111+Okt!O111+Nov!O111+Des!O111,(Jan!O111+Feb!O111+Mar!O111+Apr!O111+Mei!O111+Jun!O111+Jul!O111+Agu!O111+Sep!O111+Okt!O111+Nov!O111+Des!O111)
/
COUNTA(Jan!G111,Feb!G111,Mar!G111,Apr!G111,Mei!G111,Jun!G111,Jul!G111,Agu!G111,Sep!G111,Okt!G111,Nov!G111,Des!G111)*F111),0)</f>
        <v>0</v>
      </c>
      <c r="Q111" s="67">
        <f>IFERROR(IF(E111&lt;&gt;"",Jan!P111+Feb!P111+Mar!P111+Apr!P111+Mei!P111+Jun!P111+Jul!P111+Agu!P111+Sep!P111+Okt!P111+Nov!P111+Des!P111,(Jan!P111+Feb!P111+Mar!P111+Apr!P111+Mei!P111+Jun!P111+Jul!P111+Agu!P111+Sep!P111+Okt!P111+Nov!P111+Des!P111)
/
COUNTA(Jan!G111,Feb!G111,Mar!G111,Apr!G111,Mei!G111,Jun!G111,Jul!G111,Agu!G111,Sep!G111,Okt!G111,Nov!G111,Des!G111)*F111),0)</f>
        <v>0</v>
      </c>
      <c r="R111" s="1">
        <f t="shared" si="18"/>
        <v>0</v>
      </c>
      <c r="S111" s="67">
        <f t="shared" si="16"/>
        <v>0</v>
      </c>
      <c r="T111" s="67">
        <f>IFERROR(IF(E111&lt;&gt;"",Jan!R111+Feb!R111+Mar!R111+Apr!R111+Mei!R111+Jun!R111+Jul!R111+Agu!R111+Sep!R111+Okt!R111+Nov!R111+Des!R111,(Jan!R111+Feb!R111+Mar!R111+Apr!R111+Mei!R111+Jun!R111+Jul!R111+Agu!R111+Sep!R111+Okt!R111+Nov!R111+Des!R111)
/
COUNTA(Jan!G111,Feb!G111,Mar!G111,Apr!G111,Mei!G111,Jun!G111,Jul!G111,Agu!G111,Sep!G111,Okt!G111,Nov!G111,Des!G111)*F111),0)</f>
        <v>0</v>
      </c>
      <c r="U111" s="67">
        <f>IFERROR(IF(E111&lt;&gt;"",Jan!S111+Feb!S111+Mar!S111+Apr!S111+Mei!S111+Jun!S111+Jul!S111+Agu!S111+Sep!S111+Okt!S111+Nov!S111+Des!S111,(Jan!S111+Feb!S111+Mar!S111+Apr!S111+Mei!S111+Jun!S111+Jul!S111+Agu!S111+Sep!S111+Okt!S111+Nov!S111+Des!S111)
/
COUNTA(Jan!G111,Feb!G111,Mar!G111,Apr!G111,Mei!G111,Jun!G111,Jul!G111,Agu!G111,Sep!G111,Okt!G111,Nov!G111,Des!G111)*F111),0)</f>
        <v>0</v>
      </c>
      <c r="V111" s="1">
        <f t="shared" si="19"/>
        <v>0</v>
      </c>
      <c r="W111" s="1"/>
      <c r="X111" s="67">
        <f t="shared" si="20"/>
        <v>0</v>
      </c>
      <c r="Y111" s="37">
        <f t="shared" si="23"/>
        <v>0</v>
      </c>
      <c r="Z111" s="68">
        <f t="shared" si="21"/>
        <v>0</v>
      </c>
      <c r="AA111" s="36">
        <f>MIN(Z111,Referensi!$M$2)*$AA$5</f>
        <v>0</v>
      </c>
      <c r="AB111" s="36">
        <f>MIN(Referensi!$M$3,MAX(Z111-Referensi!$L$2,0))*$AB$5</f>
        <v>0</v>
      </c>
      <c r="AC111" s="36">
        <f>MIN(Referensi!$M$4,MAX(Z111-Referensi!$L$3,0))*$AC$5</f>
        <v>0</v>
      </c>
      <c r="AD111" s="36">
        <f>MIN(Referensi!$M$5,MAX(Z111-Referensi!$L$4,0))*$AD$5</f>
        <v>0</v>
      </c>
      <c r="AE111" s="36">
        <f>MIN(Referensi!$M$6,MAX(Z111-Referensi!$L$5,0))*$AE$5</f>
        <v>0</v>
      </c>
      <c r="AF111" s="68">
        <f>IF(Master!G111="",SUM(AA111:AE111)*120%,SUM(AA111:AE111))</f>
        <v>0</v>
      </c>
      <c r="AG111" s="68">
        <f>IF(F111&lt;&gt;"",AF111/F111*COUNTA(Jan!G111,Feb!G111,Mar!G111,Apr!G111,Mei!G111,Jun!G111,Jul!G111,Agu!G111,Sep!G111,Okt!G111,Nov!G111,Des!G111),0)</f>
        <v>0</v>
      </c>
      <c r="AH111" s="68">
        <f>IF(E111&lt;&gt;"",
IF(TEXT(E111,"mmm")=TEXT(DATE(PeriodeTahun,1,1),"mmm"),0, Jan!W111)+
IF(TEXT(E111,"mmm")=TEXT(DATE(PeriodeTahun,2,1),"mmm"),0, Feb!W111)+
IF(TEXT(E111,"mmm")=TEXT(DATE(PeriodeTahun,3,1),"mmm"),0, Mar!W111)+
IF(TEXT(E111,"mmm")=TEXT(DATE(PeriodeTahun,4,1),"mmm"),0, Apr!W111)+
IF(TEXT(E111,"mmm")=TEXT(DATE(PeriodeTahun,5,1),"mmm"),0, Mei!W111)+
IF(TEXT(E111,"mmm")=TEXT(DATE(PeriodeTahun,6,1),"mmm"),0, Jun!W111)+
IF(TEXT(E111,"mmm")=TEXT(DATE(PeriodeTahun,7,1),"mmm"),0, Jul!W111)+
IF(TEXT(E111,"mmm")=TEXT(DATE(PeriodeTahun,8,1),"mmm"),0, Agu!W111)+
IF(TEXT(E111,"mmm")=TEXT(DATE(PeriodeTahun,9,1),"mmm"),0, Sep!W111)+
IF(TEXT(E111,"mmm")=TEXT(DATE(PeriodeTahun,10,1),"mmm"),0, Okt!W111)+
IF(TEXT(E111,"mmm")=TEXT(DATE(PeriodeTahun,11,1),"mmm"),0, Nov!W111),
Jan!W111+Feb!W111+Mar!W111+Apr!W111+Mei!W111+Jun!W111+Jul!W111+Agu!W111+Sep!W111+Okt!W111+Nov!W111)</f>
        <v>0</v>
      </c>
      <c r="AI111" s="68"/>
      <c r="AJ111" s="68">
        <f t="shared" si="22"/>
        <v>0</v>
      </c>
    </row>
    <row r="112" spans="1:36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IF(Master!C112&lt;&gt;"",Master!C112,"")</f>
        <v/>
      </c>
      <c r="D112" s="80" t="str">
        <f>IF(Master!E112&lt;&gt;"",IF(YEAR(Master!E112)&lt;$B$2,DATE($B$2,1,1),Master!E112),"")</f>
        <v/>
      </c>
      <c r="E112" s="80" t="str">
        <f>IF(Master!F112&lt;&gt;"",Master!F112,"")</f>
        <v/>
      </c>
      <c r="F112" s="87" t="str">
        <f t="shared" si="17"/>
        <v/>
      </c>
      <c r="G112" s="71" t="str">
        <f>IF(Master!G112&lt;&gt;"",Master!G112,"")</f>
        <v/>
      </c>
      <c r="H112" s="67">
        <f>IFERROR(IF(E112&lt;&gt;"",Jan!G112+Feb!G112+Mar!G112+Apr!G112+Mei!G112+Jun!G112+Jul!G112+Agu!G112+Sep!G112+Okt!G112+Nov!G112+Des!G112,(Jan!G112+Feb!G112+Mar!G112+Apr!G112+Mei!G112+Jun!G112+Jul!G112+Agu!G112+Sep!G112+Okt!G112+Nov!G112+Des!G112)
/
COUNTA(Jan!G112,Feb!G112,Mar!G112,Apr!G112,Mei!G112,Jun!G112,Jul!G112,Agu!G112,Sep!G112,Okt!G112,Nov!G112,Des!G112)
*F112),0)</f>
        <v>0</v>
      </c>
      <c r="I112" s="1">
        <f>Jan!H112+Feb!H112+Mar!H112+Apr!H112+Mei!H112+Jun!H112+Jul!H112+Agu!H112+Sep!H112+Okt!H112+Nov!H112+Des!H112</f>
        <v>0</v>
      </c>
      <c r="J112" s="1">
        <f>Jan!I112+Feb!I112+Mar!I112+Apr!I112+Mei!I112+Jun!I112+Jul!I112+Agu!I112+Sep!I112+Okt!I112+Nov!I112+Des!I112</f>
        <v>0</v>
      </c>
      <c r="K112" s="1">
        <f>Jan!J112+Feb!J112+Mar!J112+Apr!J112+Mei!J112+Jun!J112+Jul!J112+Agu!J112+Sep!J112+Okt!J112+Nov!J112+Des!J112</f>
        <v>0</v>
      </c>
      <c r="L112" s="1">
        <f>Jan!K112+Feb!K112+Mar!K112+Apr!K112+Mei!K112+Jun!K112+Jul!K112+Agu!K112+Sep!K112+Okt!K112+Nov!K112+Des!K112</f>
        <v>0</v>
      </c>
      <c r="M112" s="67">
        <f>IFERROR(IF(E112&lt;&gt;"",Jan!L112+Feb!L112+Mar!L112+Apr!L112+Mei!L112+Jun!L112+Jul!L112+Agu!L112+Sep!L112+Okt!L112+Nov!L112+Des!L112,(Jan!L112+Feb!L112+Mar!L112+Apr!L112+Mei!L112+Jun!L112+Jul!L112+Agu!L112+Sep!L112+Okt!L112+Nov!L112+Des!L112)
/
COUNTA(Jan!G112,Feb!G112,Mar!G112,Apr!G112,Mei!G112,Jun!G112,Jul!G112,Agu!G112,Sep!G112,Okt!G112,Nov!G112,Des!G112)*F112),0)</f>
        <v>0</v>
      </c>
      <c r="N112" s="67">
        <f>IFERROR(IF(E112&lt;&gt;"",Jan!M112+Feb!M112+Mar!M112+Apr!M112+Mei!M112+Jun!M112+Jul!M112+Agu!M112+Sep!M112+Okt!M112+Nov!M112+Des!M112,(Jan!M112+Feb!M112+Mar!M112+Apr!M112+Mei!M112+Jun!M112+Jul!M112+Agu!M112+Sep!M112+Okt!M112+Nov!M112+Des!M112)
/
COUNTA(Jan!G112,Feb!G112,Mar!G112,Apr!G112,Mei!G112,Jun!G112,Jul!G112,Agu!G112,Sep!G112,Okt!G112,Nov!G112,Des!G112)*F112),0)</f>
        <v>0</v>
      </c>
      <c r="O112" s="67">
        <f>IFERROR(IF(E112&lt;&gt;"",Jan!N112+Feb!N112+Mar!N112+Apr!N112+Mei!N112+Jun!N112+Jul!N112+Agu!N112+Sep!N112+Okt!N112+Nov!N112+Des!N112,(Jan!N112+Feb!N112+Mar!N112+Apr!N112+Mei!N112+Jun!N112+Jul!N112+Agu!N112+Sep!N112+Okt!N112+Nov!N112+Des!N112)
/
COUNTA(Jan!G112,Feb!G112,Mar!G112,Apr!G112,Mei!G112,Jun!G112,Jul!G112,Agu!G112,Sep!G112,Okt!G112,Nov!G112,Des!G112)*F112),0)</f>
        <v>0</v>
      </c>
      <c r="P112" s="67">
        <f>IFERROR(IF(E112&lt;&gt;"",Jan!O112+Feb!O112+Mar!O112+Apr!O112+Mei!O112+Jun!O112+Jul!O112+Agu!O112+Sep!O112+Okt!O112+Nov!O112+Des!O112,(Jan!O112+Feb!O112+Mar!O112+Apr!O112+Mei!O112+Jun!O112+Jul!O112+Agu!O112+Sep!O112+Okt!O112+Nov!O112+Des!O112)
/
COUNTA(Jan!G112,Feb!G112,Mar!G112,Apr!G112,Mei!G112,Jun!G112,Jul!G112,Agu!G112,Sep!G112,Okt!G112,Nov!G112,Des!G112)*F112),0)</f>
        <v>0</v>
      </c>
      <c r="Q112" s="67">
        <f>IFERROR(IF(E112&lt;&gt;"",Jan!P112+Feb!P112+Mar!P112+Apr!P112+Mei!P112+Jun!P112+Jul!P112+Agu!P112+Sep!P112+Okt!P112+Nov!P112+Des!P112,(Jan!P112+Feb!P112+Mar!P112+Apr!P112+Mei!P112+Jun!P112+Jul!P112+Agu!P112+Sep!P112+Okt!P112+Nov!P112+Des!P112)
/
COUNTA(Jan!G112,Feb!G112,Mar!G112,Apr!G112,Mei!G112,Jun!G112,Jul!G112,Agu!G112,Sep!G112,Okt!G112,Nov!G112,Des!G112)*F112),0)</f>
        <v>0</v>
      </c>
      <c r="R112" s="1">
        <f t="shared" si="18"/>
        <v>0</v>
      </c>
      <c r="S112" s="67">
        <f t="shared" si="16"/>
        <v>0</v>
      </c>
      <c r="T112" s="67">
        <f>IFERROR(IF(E112&lt;&gt;"",Jan!R112+Feb!R112+Mar!R112+Apr!R112+Mei!R112+Jun!R112+Jul!R112+Agu!R112+Sep!R112+Okt!R112+Nov!R112+Des!R112,(Jan!R112+Feb!R112+Mar!R112+Apr!R112+Mei!R112+Jun!R112+Jul!R112+Agu!R112+Sep!R112+Okt!R112+Nov!R112+Des!R112)
/
COUNTA(Jan!G112,Feb!G112,Mar!G112,Apr!G112,Mei!G112,Jun!G112,Jul!G112,Agu!G112,Sep!G112,Okt!G112,Nov!G112,Des!G112)*F112),0)</f>
        <v>0</v>
      </c>
      <c r="U112" s="67">
        <f>IFERROR(IF(E112&lt;&gt;"",Jan!S112+Feb!S112+Mar!S112+Apr!S112+Mei!S112+Jun!S112+Jul!S112+Agu!S112+Sep!S112+Okt!S112+Nov!S112+Des!S112,(Jan!S112+Feb!S112+Mar!S112+Apr!S112+Mei!S112+Jun!S112+Jul!S112+Agu!S112+Sep!S112+Okt!S112+Nov!S112+Des!S112)
/
COUNTA(Jan!G112,Feb!G112,Mar!G112,Apr!G112,Mei!G112,Jun!G112,Jul!G112,Agu!G112,Sep!G112,Okt!G112,Nov!G112,Des!G112)*F112),0)</f>
        <v>0</v>
      </c>
      <c r="V112" s="1">
        <f t="shared" si="19"/>
        <v>0</v>
      </c>
      <c r="W112" s="1"/>
      <c r="X112" s="67">
        <f t="shared" si="20"/>
        <v>0</v>
      </c>
      <c r="Y112" s="37">
        <f t="shared" si="23"/>
        <v>0</v>
      </c>
      <c r="Z112" s="68">
        <f t="shared" si="21"/>
        <v>0</v>
      </c>
      <c r="AA112" s="36">
        <f>MIN(Z112,Referensi!$M$2)*$AA$5</f>
        <v>0</v>
      </c>
      <c r="AB112" s="36">
        <f>MIN(Referensi!$M$3,MAX(Z112-Referensi!$L$2,0))*$AB$5</f>
        <v>0</v>
      </c>
      <c r="AC112" s="36">
        <f>MIN(Referensi!$M$4,MAX(Z112-Referensi!$L$3,0))*$AC$5</f>
        <v>0</v>
      </c>
      <c r="AD112" s="36">
        <f>MIN(Referensi!$M$5,MAX(Z112-Referensi!$L$4,0))*$AD$5</f>
        <v>0</v>
      </c>
      <c r="AE112" s="36">
        <f>MIN(Referensi!$M$6,MAX(Z112-Referensi!$L$5,0))*$AE$5</f>
        <v>0</v>
      </c>
      <c r="AF112" s="68">
        <f>IF(Master!G112="",SUM(AA112:AE112)*120%,SUM(AA112:AE112))</f>
        <v>0</v>
      </c>
      <c r="AG112" s="68">
        <f>IF(F112&lt;&gt;"",AF112/F112*COUNTA(Jan!G112,Feb!G112,Mar!G112,Apr!G112,Mei!G112,Jun!G112,Jul!G112,Agu!G112,Sep!G112,Okt!G112,Nov!G112,Des!G112),0)</f>
        <v>0</v>
      </c>
      <c r="AH112" s="68">
        <f>IF(E112&lt;&gt;"",
IF(TEXT(E112,"mmm")=TEXT(DATE(PeriodeTahun,1,1),"mmm"),0, Jan!W112)+
IF(TEXT(E112,"mmm")=TEXT(DATE(PeriodeTahun,2,1),"mmm"),0, Feb!W112)+
IF(TEXT(E112,"mmm")=TEXT(DATE(PeriodeTahun,3,1),"mmm"),0, Mar!W112)+
IF(TEXT(E112,"mmm")=TEXT(DATE(PeriodeTahun,4,1),"mmm"),0, Apr!W112)+
IF(TEXT(E112,"mmm")=TEXT(DATE(PeriodeTahun,5,1),"mmm"),0, Mei!W112)+
IF(TEXT(E112,"mmm")=TEXT(DATE(PeriodeTahun,6,1),"mmm"),0, Jun!W112)+
IF(TEXT(E112,"mmm")=TEXT(DATE(PeriodeTahun,7,1),"mmm"),0, Jul!W112)+
IF(TEXT(E112,"mmm")=TEXT(DATE(PeriodeTahun,8,1),"mmm"),0, Agu!W112)+
IF(TEXT(E112,"mmm")=TEXT(DATE(PeriodeTahun,9,1),"mmm"),0, Sep!W112)+
IF(TEXT(E112,"mmm")=TEXT(DATE(PeriodeTahun,10,1),"mmm"),0, Okt!W112)+
IF(TEXT(E112,"mmm")=TEXT(DATE(PeriodeTahun,11,1),"mmm"),0, Nov!W112),
Jan!W112+Feb!W112+Mar!W112+Apr!W112+Mei!W112+Jun!W112+Jul!W112+Agu!W112+Sep!W112+Okt!W112+Nov!W112)</f>
        <v>0</v>
      </c>
      <c r="AI112" s="68"/>
      <c r="AJ112" s="68">
        <f t="shared" si="22"/>
        <v>0</v>
      </c>
    </row>
    <row r="113" spans="1:36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IF(Master!C113&lt;&gt;"",Master!C113,"")</f>
        <v/>
      </c>
      <c r="D113" s="80" t="str">
        <f>IF(Master!E113&lt;&gt;"",IF(YEAR(Master!E113)&lt;$B$2,DATE($B$2,1,1),Master!E113),"")</f>
        <v/>
      </c>
      <c r="E113" s="80" t="str">
        <f>IF(Master!F113&lt;&gt;"",Master!F113,"")</f>
        <v/>
      </c>
      <c r="F113" s="87" t="str">
        <f t="shared" si="17"/>
        <v/>
      </c>
      <c r="G113" s="71" t="str">
        <f>IF(Master!G113&lt;&gt;"",Master!G113,"")</f>
        <v/>
      </c>
      <c r="H113" s="67">
        <f>IFERROR(IF(E113&lt;&gt;"",Jan!G113+Feb!G113+Mar!G113+Apr!G113+Mei!G113+Jun!G113+Jul!G113+Agu!G113+Sep!G113+Okt!G113+Nov!G113+Des!G113,(Jan!G113+Feb!G113+Mar!G113+Apr!G113+Mei!G113+Jun!G113+Jul!G113+Agu!G113+Sep!G113+Okt!G113+Nov!G113+Des!G113)
/
COUNTA(Jan!G113,Feb!G113,Mar!G113,Apr!G113,Mei!G113,Jun!G113,Jul!G113,Agu!G113,Sep!G113,Okt!G113,Nov!G113,Des!G113)
*F113),0)</f>
        <v>0</v>
      </c>
      <c r="I113" s="1">
        <f>Jan!H113+Feb!H113+Mar!H113+Apr!H113+Mei!H113+Jun!H113+Jul!H113+Agu!H113+Sep!H113+Okt!H113+Nov!H113+Des!H113</f>
        <v>0</v>
      </c>
      <c r="J113" s="1">
        <f>Jan!I113+Feb!I113+Mar!I113+Apr!I113+Mei!I113+Jun!I113+Jul!I113+Agu!I113+Sep!I113+Okt!I113+Nov!I113+Des!I113</f>
        <v>0</v>
      </c>
      <c r="K113" s="1">
        <f>Jan!J113+Feb!J113+Mar!J113+Apr!J113+Mei!J113+Jun!J113+Jul!J113+Agu!J113+Sep!J113+Okt!J113+Nov!J113+Des!J113</f>
        <v>0</v>
      </c>
      <c r="L113" s="1">
        <f>Jan!K113+Feb!K113+Mar!K113+Apr!K113+Mei!K113+Jun!K113+Jul!K113+Agu!K113+Sep!K113+Okt!K113+Nov!K113+Des!K113</f>
        <v>0</v>
      </c>
      <c r="M113" s="67">
        <f>IFERROR(IF(E113&lt;&gt;"",Jan!L113+Feb!L113+Mar!L113+Apr!L113+Mei!L113+Jun!L113+Jul!L113+Agu!L113+Sep!L113+Okt!L113+Nov!L113+Des!L113,(Jan!L113+Feb!L113+Mar!L113+Apr!L113+Mei!L113+Jun!L113+Jul!L113+Agu!L113+Sep!L113+Okt!L113+Nov!L113+Des!L113)
/
COUNTA(Jan!G113,Feb!G113,Mar!G113,Apr!G113,Mei!G113,Jun!G113,Jul!G113,Agu!G113,Sep!G113,Okt!G113,Nov!G113,Des!G113)*F113),0)</f>
        <v>0</v>
      </c>
      <c r="N113" s="67">
        <f>IFERROR(IF(E113&lt;&gt;"",Jan!M113+Feb!M113+Mar!M113+Apr!M113+Mei!M113+Jun!M113+Jul!M113+Agu!M113+Sep!M113+Okt!M113+Nov!M113+Des!M113,(Jan!M113+Feb!M113+Mar!M113+Apr!M113+Mei!M113+Jun!M113+Jul!M113+Agu!M113+Sep!M113+Okt!M113+Nov!M113+Des!M113)
/
COUNTA(Jan!G113,Feb!G113,Mar!G113,Apr!G113,Mei!G113,Jun!G113,Jul!G113,Agu!G113,Sep!G113,Okt!G113,Nov!G113,Des!G113)*F113),0)</f>
        <v>0</v>
      </c>
      <c r="O113" s="67">
        <f>IFERROR(IF(E113&lt;&gt;"",Jan!N113+Feb!N113+Mar!N113+Apr!N113+Mei!N113+Jun!N113+Jul!N113+Agu!N113+Sep!N113+Okt!N113+Nov!N113+Des!N113,(Jan!N113+Feb!N113+Mar!N113+Apr!N113+Mei!N113+Jun!N113+Jul!N113+Agu!N113+Sep!N113+Okt!N113+Nov!N113+Des!N113)
/
COUNTA(Jan!G113,Feb!G113,Mar!G113,Apr!G113,Mei!G113,Jun!G113,Jul!G113,Agu!G113,Sep!G113,Okt!G113,Nov!G113,Des!G113)*F113),0)</f>
        <v>0</v>
      </c>
      <c r="P113" s="67">
        <f>IFERROR(IF(E113&lt;&gt;"",Jan!O113+Feb!O113+Mar!O113+Apr!O113+Mei!O113+Jun!O113+Jul!O113+Agu!O113+Sep!O113+Okt!O113+Nov!O113+Des!O113,(Jan!O113+Feb!O113+Mar!O113+Apr!O113+Mei!O113+Jun!O113+Jul!O113+Agu!O113+Sep!O113+Okt!O113+Nov!O113+Des!O113)
/
COUNTA(Jan!G113,Feb!G113,Mar!G113,Apr!G113,Mei!G113,Jun!G113,Jul!G113,Agu!G113,Sep!G113,Okt!G113,Nov!G113,Des!G113)*F113),0)</f>
        <v>0</v>
      </c>
      <c r="Q113" s="67">
        <f>IFERROR(IF(E113&lt;&gt;"",Jan!P113+Feb!P113+Mar!P113+Apr!P113+Mei!P113+Jun!P113+Jul!P113+Agu!P113+Sep!P113+Okt!P113+Nov!P113+Des!P113,(Jan!P113+Feb!P113+Mar!P113+Apr!P113+Mei!P113+Jun!P113+Jul!P113+Agu!P113+Sep!P113+Okt!P113+Nov!P113+Des!P113)
/
COUNTA(Jan!G113,Feb!G113,Mar!G113,Apr!G113,Mei!G113,Jun!G113,Jul!G113,Agu!G113,Sep!G113,Okt!G113,Nov!G113,Des!G113)*F113),0)</f>
        <v>0</v>
      </c>
      <c r="R113" s="1">
        <f t="shared" si="18"/>
        <v>0</v>
      </c>
      <c r="S113" s="67">
        <f t="shared" si="16"/>
        <v>0</v>
      </c>
      <c r="T113" s="67">
        <f>IFERROR(IF(E113&lt;&gt;"",Jan!R113+Feb!R113+Mar!R113+Apr!R113+Mei!R113+Jun!R113+Jul!R113+Agu!R113+Sep!R113+Okt!R113+Nov!R113+Des!R113,(Jan!R113+Feb!R113+Mar!R113+Apr!R113+Mei!R113+Jun!R113+Jul!R113+Agu!R113+Sep!R113+Okt!R113+Nov!R113+Des!R113)
/
COUNTA(Jan!G113,Feb!G113,Mar!G113,Apr!G113,Mei!G113,Jun!G113,Jul!G113,Agu!G113,Sep!G113,Okt!G113,Nov!G113,Des!G113)*F113),0)</f>
        <v>0</v>
      </c>
      <c r="U113" s="67">
        <f>IFERROR(IF(E113&lt;&gt;"",Jan!S113+Feb!S113+Mar!S113+Apr!S113+Mei!S113+Jun!S113+Jul!S113+Agu!S113+Sep!S113+Okt!S113+Nov!S113+Des!S113,(Jan!S113+Feb!S113+Mar!S113+Apr!S113+Mei!S113+Jun!S113+Jul!S113+Agu!S113+Sep!S113+Okt!S113+Nov!S113+Des!S113)
/
COUNTA(Jan!G113,Feb!G113,Mar!G113,Apr!G113,Mei!G113,Jun!G113,Jul!G113,Agu!G113,Sep!G113,Okt!G113,Nov!G113,Des!G113)*F113),0)</f>
        <v>0</v>
      </c>
      <c r="V113" s="1">
        <f t="shared" si="19"/>
        <v>0</v>
      </c>
      <c r="W113" s="1"/>
      <c r="X113" s="67">
        <f t="shared" si="20"/>
        <v>0</v>
      </c>
      <c r="Y113" s="37">
        <f t="shared" si="23"/>
        <v>0</v>
      </c>
      <c r="Z113" s="68">
        <f t="shared" si="21"/>
        <v>0</v>
      </c>
      <c r="AA113" s="36">
        <f>MIN(Z113,Referensi!$M$2)*$AA$5</f>
        <v>0</v>
      </c>
      <c r="AB113" s="36">
        <f>MIN(Referensi!$M$3,MAX(Z113-Referensi!$L$2,0))*$AB$5</f>
        <v>0</v>
      </c>
      <c r="AC113" s="36">
        <f>MIN(Referensi!$M$4,MAX(Z113-Referensi!$L$3,0))*$AC$5</f>
        <v>0</v>
      </c>
      <c r="AD113" s="36">
        <f>MIN(Referensi!$M$5,MAX(Z113-Referensi!$L$4,0))*$AD$5</f>
        <v>0</v>
      </c>
      <c r="AE113" s="36">
        <f>MIN(Referensi!$M$6,MAX(Z113-Referensi!$L$5,0))*$AE$5</f>
        <v>0</v>
      </c>
      <c r="AF113" s="68">
        <f>IF(Master!G113="",SUM(AA113:AE113)*120%,SUM(AA113:AE113))</f>
        <v>0</v>
      </c>
      <c r="AG113" s="68">
        <f>IF(F113&lt;&gt;"",AF113/F113*COUNTA(Jan!G113,Feb!G113,Mar!G113,Apr!G113,Mei!G113,Jun!G113,Jul!G113,Agu!G113,Sep!G113,Okt!G113,Nov!G113,Des!G113),0)</f>
        <v>0</v>
      </c>
      <c r="AH113" s="68">
        <f>IF(E113&lt;&gt;"",
IF(TEXT(E113,"mmm")=TEXT(DATE(PeriodeTahun,1,1),"mmm"),0, Jan!W113)+
IF(TEXT(E113,"mmm")=TEXT(DATE(PeriodeTahun,2,1),"mmm"),0, Feb!W113)+
IF(TEXT(E113,"mmm")=TEXT(DATE(PeriodeTahun,3,1),"mmm"),0, Mar!W113)+
IF(TEXT(E113,"mmm")=TEXT(DATE(PeriodeTahun,4,1),"mmm"),0, Apr!W113)+
IF(TEXT(E113,"mmm")=TEXT(DATE(PeriodeTahun,5,1),"mmm"),0, Mei!W113)+
IF(TEXT(E113,"mmm")=TEXT(DATE(PeriodeTahun,6,1),"mmm"),0, Jun!W113)+
IF(TEXT(E113,"mmm")=TEXT(DATE(PeriodeTahun,7,1),"mmm"),0, Jul!W113)+
IF(TEXT(E113,"mmm")=TEXT(DATE(PeriodeTahun,8,1),"mmm"),0, Agu!W113)+
IF(TEXT(E113,"mmm")=TEXT(DATE(PeriodeTahun,9,1),"mmm"),0, Sep!W113)+
IF(TEXT(E113,"mmm")=TEXT(DATE(PeriodeTahun,10,1),"mmm"),0, Okt!W113)+
IF(TEXT(E113,"mmm")=TEXT(DATE(PeriodeTahun,11,1),"mmm"),0, Nov!W113),
Jan!W113+Feb!W113+Mar!W113+Apr!W113+Mei!W113+Jun!W113+Jul!W113+Agu!W113+Sep!W113+Okt!W113+Nov!W113)</f>
        <v>0</v>
      </c>
      <c r="AI113" s="68"/>
      <c r="AJ113" s="68">
        <f t="shared" si="22"/>
        <v>0</v>
      </c>
    </row>
    <row r="114" spans="1:36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IF(Master!C114&lt;&gt;"",Master!C114,"")</f>
        <v/>
      </c>
      <c r="D114" s="80" t="str">
        <f>IF(Master!E114&lt;&gt;"",IF(YEAR(Master!E114)&lt;$B$2,DATE($B$2,1,1),Master!E114),"")</f>
        <v/>
      </c>
      <c r="E114" s="80" t="str">
        <f>IF(Master!F114&lt;&gt;"",Master!F114,"")</f>
        <v/>
      </c>
      <c r="F114" s="87" t="str">
        <f t="shared" si="17"/>
        <v/>
      </c>
      <c r="G114" s="71" t="str">
        <f>IF(Master!G114&lt;&gt;"",Master!G114,"")</f>
        <v/>
      </c>
      <c r="H114" s="67">
        <f>IFERROR(IF(E114&lt;&gt;"",Jan!G114+Feb!G114+Mar!G114+Apr!G114+Mei!G114+Jun!G114+Jul!G114+Agu!G114+Sep!G114+Okt!G114+Nov!G114+Des!G114,(Jan!G114+Feb!G114+Mar!G114+Apr!G114+Mei!G114+Jun!G114+Jul!G114+Agu!G114+Sep!G114+Okt!G114+Nov!G114+Des!G114)
/
COUNTA(Jan!G114,Feb!G114,Mar!G114,Apr!G114,Mei!G114,Jun!G114,Jul!G114,Agu!G114,Sep!G114,Okt!G114,Nov!G114,Des!G114)
*F114),0)</f>
        <v>0</v>
      </c>
      <c r="I114" s="1">
        <f>Jan!H114+Feb!H114+Mar!H114+Apr!H114+Mei!H114+Jun!H114+Jul!H114+Agu!H114+Sep!H114+Okt!H114+Nov!H114+Des!H114</f>
        <v>0</v>
      </c>
      <c r="J114" s="1">
        <f>Jan!I114+Feb!I114+Mar!I114+Apr!I114+Mei!I114+Jun!I114+Jul!I114+Agu!I114+Sep!I114+Okt!I114+Nov!I114+Des!I114</f>
        <v>0</v>
      </c>
      <c r="K114" s="1">
        <f>Jan!J114+Feb!J114+Mar!J114+Apr!J114+Mei!J114+Jun!J114+Jul!J114+Agu!J114+Sep!J114+Okt!J114+Nov!J114+Des!J114</f>
        <v>0</v>
      </c>
      <c r="L114" s="1">
        <f>Jan!K114+Feb!K114+Mar!K114+Apr!K114+Mei!K114+Jun!K114+Jul!K114+Agu!K114+Sep!K114+Okt!K114+Nov!K114+Des!K114</f>
        <v>0</v>
      </c>
      <c r="M114" s="67">
        <f>IFERROR(IF(E114&lt;&gt;"",Jan!L114+Feb!L114+Mar!L114+Apr!L114+Mei!L114+Jun!L114+Jul!L114+Agu!L114+Sep!L114+Okt!L114+Nov!L114+Des!L114,(Jan!L114+Feb!L114+Mar!L114+Apr!L114+Mei!L114+Jun!L114+Jul!L114+Agu!L114+Sep!L114+Okt!L114+Nov!L114+Des!L114)
/
COUNTA(Jan!G114,Feb!G114,Mar!G114,Apr!G114,Mei!G114,Jun!G114,Jul!G114,Agu!G114,Sep!G114,Okt!G114,Nov!G114,Des!G114)*F114),0)</f>
        <v>0</v>
      </c>
      <c r="N114" s="67">
        <f>IFERROR(IF(E114&lt;&gt;"",Jan!M114+Feb!M114+Mar!M114+Apr!M114+Mei!M114+Jun!M114+Jul!M114+Agu!M114+Sep!M114+Okt!M114+Nov!M114+Des!M114,(Jan!M114+Feb!M114+Mar!M114+Apr!M114+Mei!M114+Jun!M114+Jul!M114+Agu!M114+Sep!M114+Okt!M114+Nov!M114+Des!M114)
/
COUNTA(Jan!G114,Feb!G114,Mar!G114,Apr!G114,Mei!G114,Jun!G114,Jul!G114,Agu!G114,Sep!G114,Okt!G114,Nov!G114,Des!G114)*F114),0)</f>
        <v>0</v>
      </c>
      <c r="O114" s="67">
        <f>IFERROR(IF(E114&lt;&gt;"",Jan!N114+Feb!N114+Mar!N114+Apr!N114+Mei!N114+Jun!N114+Jul!N114+Agu!N114+Sep!N114+Okt!N114+Nov!N114+Des!N114,(Jan!N114+Feb!N114+Mar!N114+Apr!N114+Mei!N114+Jun!N114+Jul!N114+Agu!N114+Sep!N114+Okt!N114+Nov!N114+Des!N114)
/
COUNTA(Jan!G114,Feb!G114,Mar!G114,Apr!G114,Mei!G114,Jun!G114,Jul!G114,Agu!G114,Sep!G114,Okt!G114,Nov!G114,Des!G114)*F114),0)</f>
        <v>0</v>
      </c>
      <c r="P114" s="67">
        <f>IFERROR(IF(E114&lt;&gt;"",Jan!O114+Feb!O114+Mar!O114+Apr!O114+Mei!O114+Jun!O114+Jul!O114+Agu!O114+Sep!O114+Okt!O114+Nov!O114+Des!O114,(Jan!O114+Feb!O114+Mar!O114+Apr!O114+Mei!O114+Jun!O114+Jul!O114+Agu!O114+Sep!O114+Okt!O114+Nov!O114+Des!O114)
/
COUNTA(Jan!G114,Feb!G114,Mar!G114,Apr!G114,Mei!G114,Jun!G114,Jul!G114,Agu!G114,Sep!G114,Okt!G114,Nov!G114,Des!G114)*F114),0)</f>
        <v>0</v>
      </c>
      <c r="Q114" s="67">
        <f>IFERROR(IF(E114&lt;&gt;"",Jan!P114+Feb!P114+Mar!P114+Apr!P114+Mei!P114+Jun!P114+Jul!P114+Agu!P114+Sep!P114+Okt!P114+Nov!P114+Des!P114,(Jan!P114+Feb!P114+Mar!P114+Apr!P114+Mei!P114+Jun!P114+Jul!P114+Agu!P114+Sep!P114+Okt!P114+Nov!P114+Des!P114)
/
COUNTA(Jan!G114,Feb!G114,Mar!G114,Apr!G114,Mei!G114,Jun!G114,Jul!G114,Agu!G114,Sep!G114,Okt!G114,Nov!G114,Des!G114)*F114),0)</f>
        <v>0</v>
      </c>
      <c r="R114" s="1">
        <f t="shared" si="18"/>
        <v>0</v>
      </c>
      <c r="S114" s="67">
        <f t="shared" si="16"/>
        <v>0</v>
      </c>
      <c r="T114" s="67">
        <f>IFERROR(IF(E114&lt;&gt;"",Jan!R114+Feb!R114+Mar!R114+Apr!R114+Mei!R114+Jun!R114+Jul!R114+Agu!R114+Sep!R114+Okt!R114+Nov!R114+Des!R114,(Jan!R114+Feb!R114+Mar!R114+Apr!R114+Mei!R114+Jun!R114+Jul!R114+Agu!R114+Sep!R114+Okt!R114+Nov!R114+Des!R114)
/
COUNTA(Jan!G114,Feb!G114,Mar!G114,Apr!G114,Mei!G114,Jun!G114,Jul!G114,Agu!G114,Sep!G114,Okt!G114,Nov!G114,Des!G114)*F114),0)</f>
        <v>0</v>
      </c>
      <c r="U114" s="67">
        <f>IFERROR(IF(E114&lt;&gt;"",Jan!S114+Feb!S114+Mar!S114+Apr!S114+Mei!S114+Jun!S114+Jul!S114+Agu!S114+Sep!S114+Okt!S114+Nov!S114+Des!S114,(Jan!S114+Feb!S114+Mar!S114+Apr!S114+Mei!S114+Jun!S114+Jul!S114+Agu!S114+Sep!S114+Okt!S114+Nov!S114+Des!S114)
/
COUNTA(Jan!G114,Feb!G114,Mar!G114,Apr!G114,Mei!G114,Jun!G114,Jul!G114,Agu!G114,Sep!G114,Okt!G114,Nov!G114,Des!G114)*F114),0)</f>
        <v>0</v>
      </c>
      <c r="V114" s="1">
        <f t="shared" si="19"/>
        <v>0</v>
      </c>
      <c r="W114" s="1"/>
      <c r="X114" s="67">
        <f t="shared" si="20"/>
        <v>0</v>
      </c>
      <c r="Y114" s="37">
        <f t="shared" si="23"/>
        <v>0</v>
      </c>
      <c r="Z114" s="68">
        <f t="shared" si="21"/>
        <v>0</v>
      </c>
      <c r="AA114" s="36">
        <f>MIN(Z114,Referensi!$M$2)*$AA$5</f>
        <v>0</v>
      </c>
      <c r="AB114" s="36">
        <f>MIN(Referensi!$M$3,MAX(Z114-Referensi!$L$2,0))*$AB$5</f>
        <v>0</v>
      </c>
      <c r="AC114" s="36">
        <f>MIN(Referensi!$M$4,MAX(Z114-Referensi!$L$3,0))*$AC$5</f>
        <v>0</v>
      </c>
      <c r="AD114" s="36">
        <f>MIN(Referensi!$M$5,MAX(Z114-Referensi!$L$4,0))*$AD$5</f>
        <v>0</v>
      </c>
      <c r="AE114" s="36">
        <f>MIN(Referensi!$M$6,MAX(Z114-Referensi!$L$5,0))*$AE$5</f>
        <v>0</v>
      </c>
      <c r="AF114" s="68">
        <f>IF(Master!G114="",SUM(AA114:AE114)*120%,SUM(AA114:AE114))</f>
        <v>0</v>
      </c>
      <c r="AG114" s="68">
        <f>IF(F114&lt;&gt;"",AF114/F114*COUNTA(Jan!G114,Feb!G114,Mar!G114,Apr!G114,Mei!G114,Jun!G114,Jul!G114,Agu!G114,Sep!G114,Okt!G114,Nov!G114,Des!G114),0)</f>
        <v>0</v>
      </c>
      <c r="AH114" s="68">
        <f>IF(E114&lt;&gt;"",
IF(TEXT(E114,"mmm")=TEXT(DATE(PeriodeTahun,1,1),"mmm"),0, Jan!W114)+
IF(TEXT(E114,"mmm")=TEXT(DATE(PeriodeTahun,2,1),"mmm"),0, Feb!W114)+
IF(TEXT(E114,"mmm")=TEXT(DATE(PeriodeTahun,3,1),"mmm"),0, Mar!W114)+
IF(TEXT(E114,"mmm")=TEXT(DATE(PeriodeTahun,4,1),"mmm"),0, Apr!W114)+
IF(TEXT(E114,"mmm")=TEXT(DATE(PeriodeTahun,5,1),"mmm"),0, Mei!W114)+
IF(TEXT(E114,"mmm")=TEXT(DATE(PeriodeTahun,6,1),"mmm"),0, Jun!W114)+
IF(TEXT(E114,"mmm")=TEXT(DATE(PeriodeTahun,7,1),"mmm"),0, Jul!W114)+
IF(TEXT(E114,"mmm")=TEXT(DATE(PeriodeTahun,8,1),"mmm"),0, Agu!W114)+
IF(TEXT(E114,"mmm")=TEXT(DATE(PeriodeTahun,9,1),"mmm"),0, Sep!W114)+
IF(TEXT(E114,"mmm")=TEXT(DATE(PeriodeTahun,10,1),"mmm"),0, Okt!W114)+
IF(TEXT(E114,"mmm")=TEXT(DATE(PeriodeTahun,11,1),"mmm"),0, Nov!W114),
Jan!W114+Feb!W114+Mar!W114+Apr!W114+Mei!W114+Jun!W114+Jul!W114+Agu!W114+Sep!W114+Okt!W114+Nov!W114)</f>
        <v>0</v>
      </c>
      <c r="AI114" s="68"/>
      <c r="AJ114" s="68">
        <f t="shared" si="22"/>
        <v>0</v>
      </c>
    </row>
    <row r="115" spans="1:36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IF(Master!C115&lt;&gt;"",Master!C115,"")</f>
        <v/>
      </c>
      <c r="D115" s="80" t="str">
        <f>IF(Master!E115&lt;&gt;"",IF(YEAR(Master!E115)&lt;$B$2,DATE($B$2,1,1),Master!E115),"")</f>
        <v/>
      </c>
      <c r="E115" s="80" t="str">
        <f>IF(Master!F115&lt;&gt;"",Master!F115,"")</f>
        <v/>
      </c>
      <c r="F115" s="87" t="str">
        <f t="shared" si="17"/>
        <v/>
      </c>
      <c r="G115" s="71" t="str">
        <f>IF(Master!G115&lt;&gt;"",Master!G115,"")</f>
        <v/>
      </c>
      <c r="H115" s="67">
        <f>IFERROR(IF(E115&lt;&gt;"",Jan!G115+Feb!G115+Mar!G115+Apr!G115+Mei!G115+Jun!G115+Jul!G115+Agu!G115+Sep!G115+Okt!G115+Nov!G115+Des!G115,(Jan!G115+Feb!G115+Mar!G115+Apr!G115+Mei!G115+Jun!G115+Jul!G115+Agu!G115+Sep!G115+Okt!G115+Nov!G115+Des!G115)
/
COUNTA(Jan!G115,Feb!G115,Mar!G115,Apr!G115,Mei!G115,Jun!G115,Jul!G115,Agu!G115,Sep!G115,Okt!G115,Nov!G115,Des!G115)
*F115),0)</f>
        <v>0</v>
      </c>
      <c r="I115" s="1">
        <f>Jan!H115+Feb!H115+Mar!H115+Apr!H115+Mei!H115+Jun!H115+Jul!H115+Agu!H115+Sep!H115+Okt!H115+Nov!H115+Des!H115</f>
        <v>0</v>
      </c>
      <c r="J115" s="1">
        <f>Jan!I115+Feb!I115+Mar!I115+Apr!I115+Mei!I115+Jun!I115+Jul!I115+Agu!I115+Sep!I115+Okt!I115+Nov!I115+Des!I115</f>
        <v>0</v>
      </c>
      <c r="K115" s="1">
        <f>Jan!J115+Feb!J115+Mar!J115+Apr!J115+Mei!J115+Jun!J115+Jul!J115+Agu!J115+Sep!J115+Okt!J115+Nov!J115+Des!J115</f>
        <v>0</v>
      </c>
      <c r="L115" s="1">
        <f>Jan!K115+Feb!K115+Mar!K115+Apr!K115+Mei!K115+Jun!K115+Jul!K115+Agu!K115+Sep!K115+Okt!K115+Nov!K115+Des!K115</f>
        <v>0</v>
      </c>
      <c r="M115" s="67">
        <f>IFERROR(IF(E115&lt;&gt;"",Jan!L115+Feb!L115+Mar!L115+Apr!L115+Mei!L115+Jun!L115+Jul!L115+Agu!L115+Sep!L115+Okt!L115+Nov!L115+Des!L115,(Jan!L115+Feb!L115+Mar!L115+Apr!L115+Mei!L115+Jun!L115+Jul!L115+Agu!L115+Sep!L115+Okt!L115+Nov!L115+Des!L115)
/
COUNTA(Jan!G115,Feb!G115,Mar!G115,Apr!G115,Mei!G115,Jun!G115,Jul!G115,Agu!G115,Sep!G115,Okt!G115,Nov!G115,Des!G115)*F115),0)</f>
        <v>0</v>
      </c>
      <c r="N115" s="67">
        <f>IFERROR(IF(E115&lt;&gt;"",Jan!M115+Feb!M115+Mar!M115+Apr!M115+Mei!M115+Jun!M115+Jul!M115+Agu!M115+Sep!M115+Okt!M115+Nov!M115+Des!M115,(Jan!M115+Feb!M115+Mar!M115+Apr!M115+Mei!M115+Jun!M115+Jul!M115+Agu!M115+Sep!M115+Okt!M115+Nov!M115+Des!M115)
/
COUNTA(Jan!G115,Feb!G115,Mar!G115,Apr!G115,Mei!G115,Jun!G115,Jul!G115,Agu!G115,Sep!G115,Okt!G115,Nov!G115,Des!G115)*F115),0)</f>
        <v>0</v>
      </c>
      <c r="O115" s="67">
        <f>IFERROR(IF(E115&lt;&gt;"",Jan!N115+Feb!N115+Mar!N115+Apr!N115+Mei!N115+Jun!N115+Jul!N115+Agu!N115+Sep!N115+Okt!N115+Nov!N115+Des!N115,(Jan!N115+Feb!N115+Mar!N115+Apr!N115+Mei!N115+Jun!N115+Jul!N115+Agu!N115+Sep!N115+Okt!N115+Nov!N115+Des!N115)
/
COUNTA(Jan!G115,Feb!G115,Mar!G115,Apr!G115,Mei!G115,Jun!G115,Jul!G115,Agu!G115,Sep!G115,Okt!G115,Nov!G115,Des!G115)*F115),0)</f>
        <v>0</v>
      </c>
      <c r="P115" s="67">
        <f>IFERROR(IF(E115&lt;&gt;"",Jan!O115+Feb!O115+Mar!O115+Apr!O115+Mei!O115+Jun!O115+Jul!O115+Agu!O115+Sep!O115+Okt!O115+Nov!O115+Des!O115,(Jan!O115+Feb!O115+Mar!O115+Apr!O115+Mei!O115+Jun!O115+Jul!O115+Agu!O115+Sep!O115+Okt!O115+Nov!O115+Des!O115)
/
COUNTA(Jan!G115,Feb!G115,Mar!G115,Apr!G115,Mei!G115,Jun!G115,Jul!G115,Agu!G115,Sep!G115,Okt!G115,Nov!G115,Des!G115)*F115),0)</f>
        <v>0</v>
      </c>
      <c r="Q115" s="67">
        <f>IFERROR(IF(E115&lt;&gt;"",Jan!P115+Feb!P115+Mar!P115+Apr!P115+Mei!P115+Jun!P115+Jul!P115+Agu!P115+Sep!P115+Okt!P115+Nov!P115+Des!P115,(Jan!P115+Feb!P115+Mar!P115+Apr!P115+Mei!P115+Jun!P115+Jul!P115+Agu!P115+Sep!P115+Okt!P115+Nov!P115+Des!P115)
/
COUNTA(Jan!G115,Feb!G115,Mar!G115,Apr!G115,Mei!G115,Jun!G115,Jul!G115,Agu!G115,Sep!G115,Okt!G115,Nov!G115,Des!G115)*F115),0)</f>
        <v>0</v>
      </c>
      <c r="R115" s="1">
        <f t="shared" si="18"/>
        <v>0</v>
      </c>
      <c r="S115" s="67">
        <f t="shared" si="16"/>
        <v>0</v>
      </c>
      <c r="T115" s="67">
        <f>IFERROR(IF(E115&lt;&gt;"",Jan!R115+Feb!R115+Mar!R115+Apr!R115+Mei!R115+Jun!R115+Jul!R115+Agu!R115+Sep!R115+Okt!R115+Nov!R115+Des!R115,(Jan!R115+Feb!R115+Mar!R115+Apr!R115+Mei!R115+Jun!R115+Jul!R115+Agu!R115+Sep!R115+Okt!R115+Nov!R115+Des!R115)
/
COUNTA(Jan!G115,Feb!G115,Mar!G115,Apr!G115,Mei!G115,Jun!G115,Jul!G115,Agu!G115,Sep!G115,Okt!G115,Nov!G115,Des!G115)*F115),0)</f>
        <v>0</v>
      </c>
      <c r="U115" s="67">
        <f>IFERROR(IF(E115&lt;&gt;"",Jan!S115+Feb!S115+Mar!S115+Apr!S115+Mei!S115+Jun!S115+Jul!S115+Agu!S115+Sep!S115+Okt!S115+Nov!S115+Des!S115,(Jan!S115+Feb!S115+Mar!S115+Apr!S115+Mei!S115+Jun!S115+Jul!S115+Agu!S115+Sep!S115+Okt!S115+Nov!S115+Des!S115)
/
COUNTA(Jan!G115,Feb!G115,Mar!G115,Apr!G115,Mei!G115,Jun!G115,Jul!G115,Agu!G115,Sep!G115,Okt!G115,Nov!G115,Des!G115)*F115),0)</f>
        <v>0</v>
      </c>
      <c r="V115" s="1">
        <f t="shared" si="19"/>
        <v>0</v>
      </c>
      <c r="W115" s="1"/>
      <c r="X115" s="67">
        <f t="shared" si="20"/>
        <v>0</v>
      </c>
      <c r="Y115" s="37">
        <f t="shared" si="23"/>
        <v>0</v>
      </c>
      <c r="Z115" s="68">
        <f t="shared" si="21"/>
        <v>0</v>
      </c>
      <c r="AA115" s="36">
        <f>MIN(Z115,Referensi!$M$2)*$AA$5</f>
        <v>0</v>
      </c>
      <c r="AB115" s="36">
        <f>MIN(Referensi!$M$3,MAX(Z115-Referensi!$L$2,0))*$AB$5</f>
        <v>0</v>
      </c>
      <c r="AC115" s="36">
        <f>MIN(Referensi!$M$4,MAX(Z115-Referensi!$L$3,0))*$AC$5</f>
        <v>0</v>
      </c>
      <c r="AD115" s="36">
        <f>MIN(Referensi!$M$5,MAX(Z115-Referensi!$L$4,0))*$AD$5</f>
        <v>0</v>
      </c>
      <c r="AE115" s="36">
        <f>MIN(Referensi!$M$6,MAX(Z115-Referensi!$L$5,0))*$AE$5</f>
        <v>0</v>
      </c>
      <c r="AF115" s="68">
        <f>IF(Master!G115="",SUM(AA115:AE115)*120%,SUM(AA115:AE115))</f>
        <v>0</v>
      </c>
      <c r="AG115" s="68">
        <f>IF(F115&lt;&gt;"",AF115/F115*COUNTA(Jan!G115,Feb!G115,Mar!G115,Apr!G115,Mei!G115,Jun!G115,Jul!G115,Agu!G115,Sep!G115,Okt!G115,Nov!G115,Des!G115),0)</f>
        <v>0</v>
      </c>
      <c r="AH115" s="68">
        <f>IF(E115&lt;&gt;"",
IF(TEXT(E115,"mmm")=TEXT(DATE(PeriodeTahun,1,1),"mmm"),0, Jan!W115)+
IF(TEXT(E115,"mmm")=TEXT(DATE(PeriodeTahun,2,1),"mmm"),0, Feb!W115)+
IF(TEXT(E115,"mmm")=TEXT(DATE(PeriodeTahun,3,1),"mmm"),0, Mar!W115)+
IF(TEXT(E115,"mmm")=TEXT(DATE(PeriodeTahun,4,1),"mmm"),0, Apr!W115)+
IF(TEXT(E115,"mmm")=TEXT(DATE(PeriodeTahun,5,1),"mmm"),0, Mei!W115)+
IF(TEXT(E115,"mmm")=TEXT(DATE(PeriodeTahun,6,1),"mmm"),0, Jun!W115)+
IF(TEXT(E115,"mmm")=TEXT(DATE(PeriodeTahun,7,1),"mmm"),0, Jul!W115)+
IF(TEXT(E115,"mmm")=TEXT(DATE(PeriodeTahun,8,1),"mmm"),0, Agu!W115)+
IF(TEXT(E115,"mmm")=TEXT(DATE(PeriodeTahun,9,1),"mmm"),0, Sep!W115)+
IF(TEXT(E115,"mmm")=TEXT(DATE(PeriodeTahun,10,1),"mmm"),0, Okt!W115)+
IF(TEXT(E115,"mmm")=TEXT(DATE(PeriodeTahun,11,1),"mmm"),0, Nov!W115),
Jan!W115+Feb!W115+Mar!W115+Apr!W115+Mei!W115+Jun!W115+Jul!W115+Agu!W115+Sep!W115+Okt!W115+Nov!W115)</f>
        <v>0</v>
      </c>
      <c r="AI115" s="68"/>
      <c r="AJ115" s="68">
        <f t="shared" si="22"/>
        <v>0</v>
      </c>
    </row>
    <row r="116" spans="1:36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IF(Master!C116&lt;&gt;"",Master!C116,"")</f>
        <v/>
      </c>
      <c r="D116" s="80" t="str">
        <f>IF(Master!E116&lt;&gt;"",IF(YEAR(Master!E116)&lt;$B$2,DATE($B$2,1,1),Master!E116),"")</f>
        <v/>
      </c>
      <c r="E116" s="80" t="str">
        <f>IF(Master!F116&lt;&gt;"",Master!F116,"")</f>
        <v/>
      </c>
      <c r="F116" s="87" t="str">
        <f t="shared" si="17"/>
        <v/>
      </c>
      <c r="G116" s="71" t="str">
        <f>IF(Master!G116&lt;&gt;"",Master!G116,"")</f>
        <v/>
      </c>
      <c r="H116" s="67">
        <f>IFERROR(IF(E116&lt;&gt;"",Jan!G116+Feb!G116+Mar!G116+Apr!G116+Mei!G116+Jun!G116+Jul!G116+Agu!G116+Sep!G116+Okt!G116+Nov!G116+Des!G116,(Jan!G116+Feb!G116+Mar!G116+Apr!G116+Mei!G116+Jun!G116+Jul!G116+Agu!G116+Sep!G116+Okt!G116+Nov!G116+Des!G116)
/
COUNTA(Jan!G116,Feb!G116,Mar!G116,Apr!G116,Mei!G116,Jun!G116,Jul!G116,Agu!G116,Sep!G116,Okt!G116,Nov!G116,Des!G116)
*F116),0)</f>
        <v>0</v>
      </c>
      <c r="I116" s="1">
        <f>Jan!H116+Feb!H116+Mar!H116+Apr!H116+Mei!H116+Jun!H116+Jul!H116+Agu!H116+Sep!H116+Okt!H116+Nov!H116+Des!H116</f>
        <v>0</v>
      </c>
      <c r="J116" s="1">
        <f>Jan!I116+Feb!I116+Mar!I116+Apr!I116+Mei!I116+Jun!I116+Jul!I116+Agu!I116+Sep!I116+Okt!I116+Nov!I116+Des!I116</f>
        <v>0</v>
      </c>
      <c r="K116" s="1">
        <f>Jan!J116+Feb!J116+Mar!J116+Apr!J116+Mei!J116+Jun!J116+Jul!J116+Agu!J116+Sep!J116+Okt!J116+Nov!J116+Des!J116</f>
        <v>0</v>
      </c>
      <c r="L116" s="1">
        <f>Jan!K116+Feb!K116+Mar!K116+Apr!K116+Mei!K116+Jun!K116+Jul!K116+Agu!K116+Sep!K116+Okt!K116+Nov!K116+Des!K116</f>
        <v>0</v>
      </c>
      <c r="M116" s="67">
        <f>IFERROR(IF(E116&lt;&gt;"",Jan!L116+Feb!L116+Mar!L116+Apr!L116+Mei!L116+Jun!L116+Jul!L116+Agu!L116+Sep!L116+Okt!L116+Nov!L116+Des!L116,(Jan!L116+Feb!L116+Mar!L116+Apr!L116+Mei!L116+Jun!L116+Jul!L116+Agu!L116+Sep!L116+Okt!L116+Nov!L116+Des!L116)
/
COUNTA(Jan!G116,Feb!G116,Mar!G116,Apr!G116,Mei!G116,Jun!G116,Jul!G116,Agu!G116,Sep!G116,Okt!G116,Nov!G116,Des!G116)*F116),0)</f>
        <v>0</v>
      </c>
      <c r="N116" s="67">
        <f>IFERROR(IF(E116&lt;&gt;"",Jan!M116+Feb!M116+Mar!M116+Apr!M116+Mei!M116+Jun!M116+Jul!M116+Agu!M116+Sep!M116+Okt!M116+Nov!M116+Des!M116,(Jan!M116+Feb!M116+Mar!M116+Apr!M116+Mei!M116+Jun!M116+Jul!M116+Agu!M116+Sep!M116+Okt!M116+Nov!M116+Des!M116)
/
COUNTA(Jan!G116,Feb!G116,Mar!G116,Apr!G116,Mei!G116,Jun!G116,Jul!G116,Agu!G116,Sep!G116,Okt!G116,Nov!G116,Des!G116)*F116),0)</f>
        <v>0</v>
      </c>
      <c r="O116" s="67">
        <f>IFERROR(IF(E116&lt;&gt;"",Jan!N116+Feb!N116+Mar!N116+Apr!N116+Mei!N116+Jun!N116+Jul!N116+Agu!N116+Sep!N116+Okt!N116+Nov!N116+Des!N116,(Jan!N116+Feb!N116+Mar!N116+Apr!N116+Mei!N116+Jun!N116+Jul!N116+Agu!N116+Sep!N116+Okt!N116+Nov!N116+Des!N116)
/
COUNTA(Jan!G116,Feb!G116,Mar!G116,Apr!G116,Mei!G116,Jun!G116,Jul!G116,Agu!G116,Sep!G116,Okt!G116,Nov!G116,Des!G116)*F116),0)</f>
        <v>0</v>
      </c>
      <c r="P116" s="67">
        <f>IFERROR(IF(E116&lt;&gt;"",Jan!O116+Feb!O116+Mar!O116+Apr!O116+Mei!O116+Jun!O116+Jul!O116+Agu!O116+Sep!O116+Okt!O116+Nov!O116+Des!O116,(Jan!O116+Feb!O116+Mar!O116+Apr!O116+Mei!O116+Jun!O116+Jul!O116+Agu!O116+Sep!O116+Okt!O116+Nov!O116+Des!O116)
/
COUNTA(Jan!G116,Feb!G116,Mar!G116,Apr!G116,Mei!G116,Jun!G116,Jul!G116,Agu!G116,Sep!G116,Okt!G116,Nov!G116,Des!G116)*F116),0)</f>
        <v>0</v>
      </c>
      <c r="Q116" s="67">
        <f>IFERROR(IF(E116&lt;&gt;"",Jan!P116+Feb!P116+Mar!P116+Apr!P116+Mei!P116+Jun!P116+Jul!P116+Agu!P116+Sep!P116+Okt!P116+Nov!P116+Des!P116,(Jan!P116+Feb!P116+Mar!P116+Apr!P116+Mei!P116+Jun!P116+Jul!P116+Agu!P116+Sep!P116+Okt!P116+Nov!P116+Des!P116)
/
COUNTA(Jan!G116,Feb!G116,Mar!G116,Apr!G116,Mei!G116,Jun!G116,Jul!G116,Agu!G116,Sep!G116,Okt!G116,Nov!G116,Des!G116)*F116),0)</f>
        <v>0</v>
      </c>
      <c r="R116" s="1">
        <f t="shared" si="18"/>
        <v>0</v>
      </c>
      <c r="S116" s="67">
        <f t="shared" si="16"/>
        <v>0</v>
      </c>
      <c r="T116" s="67">
        <f>IFERROR(IF(E116&lt;&gt;"",Jan!R116+Feb!R116+Mar!R116+Apr!R116+Mei!R116+Jun!R116+Jul!R116+Agu!R116+Sep!R116+Okt!R116+Nov!R116+Des!R116,(Jan!R116+Feb!R116+Mar!R116+Apr!R116+Mei!R116+Jun!R116+Jul!R116+Agu!R116+Sep!R116+Okt!R116+Nov!R116+Des!R116)
/
COUNTA(Jan!G116,Feb!G116,Mar!G116,Apr!G116,Mei!G116,Jun!G116,Jul!G116,Agu!G116,Sep!G116,Okt!G116,Nov!G116,Des!G116)*F116),0)</f>
        <v>0</v>
      </c>
      <c r="U116" s="67">
        <f>IFERROR(IF(E116&lt;&gt;"",Jan!S116+Feb!S116+Mar!S116+Apr!S116+Mei!S116+Jun!S116+Jul!S116+Agu!S116+Sep!S116+Okt!S116+Nov!S116+Des!S116,(Jan!S116+Feb!S116+Mar!S116+Apr!S116+Mei!S116+Jun!S116+Jul!S116+Agu!S116+Sep!S116+Okt!S116+Nov!S116+Des!S116)
/
COUNTA(Jan!G116,Feb!G116,Mar!G116,Apr!G116,Mei!G116,Jun!G116,Jul!G116,Agu!G116,Sep!G116,Okt!G116,Nov!G116,Des!G116)*F116),0)</f>
        <v>0</v>
      </c>
      <c r="V116" s="1">
        <f t="shared" si="19"/>
        <v>0</v>
      </c>
      <c r="W116" s="1"/>
      <c r="X116" s="67">
        <f t="shared" si="20"/>
        <v>0</v>
      </c>
      <c r="Y116" s="37">
        <f t="shared" si="23"/>
        <v>0</v>
      </c>
      <c r="Z116" s="68">
        <f t="shared" si="21"/>
        <v>0</v>
      </c>
      <c r="AA116" s="36">
        <f>MIN(Z116,Referensi!$M$2)*$AA$5</f>
        <v>0</v>
      </c>
      <c r="AB116" s="36">
        <f>MIN(Referensi!$M$3,MAX(Z116-Referensi!$L$2,0))*$AB$5</f>
        <v>0</v>
      </c>
      <c r="AC116" s="36">
        <f>MIN(Referensi!$M$4,MAX(Z116-Referensi!$L$3,0))*$AC$5</f>
        <v>0</v>
      </c>
      <c r="AD116" s="36">
        <f>MIN(Referensi!$M$5,MAX(Z116-Referensi!$L$4,0))*$AD$5</f>
        <v>0</v>
      </c>
      <c r="AE116" s="36">
        <f>MIN(Referensi!$M$6,MAX(Z116-Referensi!$L$5,0))*$AE$5</f>
        <v>0</v>
      </c>
      <c r="AF116" s="68">
        <f>IF(Master!G116="",SUM(AA116:AE116)*120%,SUM(AA116:AE116))</f>
        <v>0</v>
      </c>
      <c r="AG116" s="68">
        <f>IF(F116&lt;&gt;"",AF116/F116*COUNTA(Jan!G116,Feb!G116,Mar!G116,Apr!G116,Mei!G116,Jun!G116,Jul!G116,Agu!G116,Sep!G116,Okt!G116,Nov!G116,Des!G116),0)</f>
        <v>0</v>
      </c>
      <c r="AH116" s="68">
        <f>IF(E116&lt;&gt;"",
IF(TEXT(E116,"mmm")=TEXT(DATE(PeriodeTahun,1,1),"mmm"),0, Jan!W116)+
IF(TEXT(E116,"mmm")=TEXT(DATE(PeriodeTahun,2,1),"mmm"),0, Feb!W116)+
IF(TEXT(E116,"mmm")=TEXT(DATE(PeriodeTahun,3,1),"mmm"),0, Mar!W116)+
IF(TEXT(E116,"mmm")=TEXT(DATE(PeriodeTahun,4,1),"mmm"),0, Apr!W116)+
IF(TEXT(E116,"mmm")=TEXT(DATE(PeriodeTahun,5,1),"mmm"),0, Mei!W116)+
IF(TEXT(E116,"mmm")=TEXT(DATE(PeriodeTahun,6,1),"mmm"),0, Jun!W116)+
IF(TEXT(E116,"mmm")=TEXT(DATE(PeriodeTahun,7,1),"mmm"),0, Jul!W116)+
IF(TEXT(E116,"mmm")=TEXT(DATE(PeriodeTahun,8,1),"mmm"),0, Agu!W116)+
IF(TEXT(E116,"mmm")=TEXT(DATE(PeriodeTahun,9,1),"mmm"),0, Sep!W116)+
IF(TEXT(E116,"mmm")=TEXT(DATE(PeriodeTahun,10,1),"mmm"),0, Okt!W116)+
IF(TEXT(E116,"mmm")=TEXT(DATE(PeriodeTahun,11,1),"mmm"),0, Nov!W116),
Jan!W116+Feb!W116+Mar!W116+Apr!W116+Mei!W116+Jun!W116+Jul!W116+Agu!W116+Sep!W116+Okt!W116+Nov!W116)</f>
        <v>0</v>
      </c>
      <c r="AI116" s="68"/>
      <c r="AJ116" s="68">
        <f t="shared" si="22"/>
        <v>0</v>
      </c>
    </row>
    <row r="117" spans="1:36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IF(Master!C117&lt;&gt;"",Master!C117,"")</f>
        <v/>
      </c>
      <c r="D117" s="80" t="str">
        <f>IF(Master!E117&lt;&gt;"",IF(YEAR(Master!E117)&lt;$B$2,DATE($B$2,1,1),Master!E117),"")</f>
        <v/>
      </c>
      <c r="E117" s="80" t="str">
        <f>IF(Master!F117&lt;&gt;"",Master!F117,"")</f>
        <v/>
      </c>
      <c r="F117" s="87" t="str">
        <f t="shared" si="17"/>
        <v/>
      </c>
      <c r="G117" s="71" t="str">
        <f>IF(Master!G117&lt;&gt;"",Master!G117,"")</f>
        <v/>
      </c>
      <c r="H117" s="67">
        <f>IFERROR(IF(E117&lt;&gt;"",Jan!G117+Feb!G117+Mar!G117+Apr!G117+Mei!G117+Jun!G117+Jul!G117+Agu!G117+Sep!G117+Okt!G117+Nov!G117+Des!G117,(Jan!G117+Feb!G117+Mar!G117+Apr!G117+Mei!G117+Jun!G117+Jul!G117+Agu!G117+Sep!G117+Okt!G117+Nov!G117+Des!G117)
/
COUNTA(Jan!G117,Feb!G117,Mar!G117,Apr!G117,Mei!G117,Jun!G117,Jul!G117,Agu!G117,Sep!G117,Okt!G117,Nov!G117,Des!G117)
*F117),0)</f>
        <v>0</v>
      </c>
      <c r="I117" s="1">
        <f>Jan!H117+Feb!H117+Mar!H117+Apr!H117+Mei!H117+Jun!H117+Jul!H117+Agu!H117+Sep!H117+Okt!H117+Nov!H117+Des!H117</f>
        <v>0</v>
      </c>
      <c r="J117" s="1">
        <f>Jan!I117+Feb!I117+Mar!I117+Apr!I117+Mei!I117+Jun!I117+Jul!I117+Agu!I117+Sep!I117+Okt!I117+Nov!I117+Des!I117</f>
        <v>0</v>
      </c>
      <c r="K117" s="1">
        <f>Jan!J117+Feb!J117+Mar!J117+Apr!J117+Mei!J117+Jun!J117+Jul!J117+Agu!J117+Sep!J117+Okt!J117+Nov!J117+Des!J117</f>
        <v>0</v>
      </c>
      <c r="L117" s="1">
        <f>Jan!K117+Feb!K117+Mar!K117+Apr!K117+Mei!K117+Jun!K117+Jul!K117+Agu!K117+Sep!K117+Okt!K117+Nov!K117+Des!K117</f>
        <v>0</v>
      </c>
      <c r="M117" s="67">
        <f>IFERROR(IF(E117&lt;&gt;"",Jan!L117+Feb!L117+Mar!L117+Apr!L117+Mei!L117+Jun!L117+Jul!L117+Agu!L117+Sep!L117+Okt!L117+Nov!L117+Des!L117,(Jan!L117+Feb!L117+Mar!L117+Apr!L117+Mei!L117+Jun!L117+Jul!L117+Agu!L117+Sep!L117+Okt!L117+Nov!L117+Des!L117)
/
COUNTA(Jan!G117,Feb!G117,Mar!G117,Apr!G117,Mei!G117,Jun!G117,Jul!G117,Agu!G117,Sep!G117,Okt!G117,Nov!G117,Des!G117)*F117),0)</f>
        <v>0</v>
      </c>
      <c r="N117" s="67">
        <f>IFERROR(IF(E117&lt;&gt;"",Jan!M117+Feb!M117+Mar!M117+Apr!M117+Mei!M117+Jun!M117+Jul!M117+Agu!M117+Sep!M117+Okt!M117+Nov!M117+Des!M117,(Jan!M117+Feb!M117+Mar!M117+Apr!M117+Mei!M117+Jun!M117+Jul!M117+Agu!M117+Sep!M117+Okt!M117+Nov!M117+Des!M117)
/
COUNTA(Jan!G117,Feb!G117,Mar!G117,Apr!G117,Mei!G117,Jun!G117,Jul!G117,Agu!G117,Sep!G117,Okt!G117,Nov!G117,Des!G117)*F117),0)</f>
        <v>0</v>
      </c>
      <c r="O117" s="67">
        <f>IFERROR(IF(E117&lt;&gt;"",Jan!N117+Feb!N117+Mar!N117+Apr!N117+Mei!N117+Jun!N117+Jul!N117+Agu!N117+Sep!N117+Okt!N117+Nov!N117+Des!N117,(Jan!N117+Feb!N117+Mar!N117+Apr!N117+Mei!N117+Jun!N117+Jul!N117+Agu!N117+Sep!N117+Okt!N117+Nov!N117+Des!N117)
/
COUNTA(Jan!G117,Feb!G117,Mar!G117,Apr!G117,Mei!G117,Jun!G117,Jul!G117,Agu!G117,Sep!G117,Okt!G117,Nov!G117,Des!G117)*F117),0)</f>
        <v>0</v>
      </c>
      <c r="P117" s="67">
        <f>IFERROR(IF(E117&lt;&gt;"",Jan!O117+Feb!O117+Mar!O117+Apr!O117+Mei!O117+Jun!O117+Jul!O117+Agu!O117+Sep!O117+Okt!O117+Nov!O117+Des!O117,(Jan!O117+Feb!O117+Mar!O117+Apr!O117+Mei!O117+Jun!O117+Jul!O117+Agu!O117+Sep!O117+Okt!O117+Nov!O117+Des!O117)
/
COUNTA(Jan!G117,Feb!G117,Mar!G117,Apr!G117,Mei!G117,Jun!G117,Jul!G117,Agu!G117,Sep!G117,Okt!G117,Nov!G117,Des!G117)*F117),0)</f>
        <v>0</v>
      </c>
      <c r="Q117" s="67">
        <f>IFERROR(IF(E117&lt;&gt;"",Jan!P117+Feb!P117+Mar!P117+Apr!P117+Mei!P117+Jun!P117+Jul!P117+Agu!P117+Sep!P117+Okt!P117+Nov!P117+Des!P117,(Jan!P117+Feb!P117+Mar!P117+Apr!P117+Mei!P117+Jun!P117+Jul!P117+Agu!P117+Sep!P117+Okt!P117+Nov!P117+Des!P117)
/
COUNTA(Jan!G117,Feb!G117,Mar!G117,Apr!G117,Mei!G117,Jun!G117,Jul!G117,Agu!G117,Sep!G117,Okt!G117,Nov!G117,Des!G117)*F117),0)</f>
        <v>0</v>
      </c>
      <c r="R117" s="1">
        <f t="shared" si="18"/>
        <v>0</v>
      </c>
      <c r="S117" s="67">
        <f t="shared" si="16"/>
        <v>0</v>
      </c>
      <c r="T117" s="67">
        <f>IFERROR(IF(E117&lt;&gt;"",Jan!R117+Feb!R117+Mar!R117+Apr!R117+Mei!R117+Jun!R117+Jul!R117+Agu!R117+Sep!R117+Okt!R117+Nov!R117+Des!R117,(Jan!R117+Feb!R117+Mar!R117+Apr!R117+Mei!R117+Jun!R117+Jul!R117+Agu!R117+Sep!R117+Okt!R117+Nov!R117+Des!R117)
/
COUNTA(Jan!G117,Feb!G117,Mar!G117,Apr!G117,Mei!G117,Jun!G117,Jul!G117,Agu!G117,Sep!G117,Okt!G117,Nov!G117,Des!G117)*F117),0)</f>
        <v>0</v>
      </c>
      <c r="U117" s="67">
        <f>IFERROR(IF(E117&lt;&gt;"",Jan!S117+Feb!S117+Mar!S117+Apr!S117+Mei!S117+Jun!S117+Jul!S117+Agu!S117+Sep!S117+Okt!S117+Nov!S117+Des!S117,(Jan!S117+Feb!S117+Mar!S117+Apr!S117+Mei!S117+Jun!S117+Jul!S117+Agu!S117+Sep!S117+Okt!S117+Nov!S117+Des!S117)
/
COUNTA(Jan!G117,Feb!G117,Mar!G117,Apr!G117,Mei!G117,Jun!G117,Jul!G117,Agu!G117,Sep!G117,Okt!G117,Nov!G117,Des!G117)*F117),0)</f>
        <v>0</v>
      </c>
      <c r="V117" s="1">
        <f t="shared" si="19"/>
        <v>0</v>
      </c>
      <c r="W117" s="1"/>
      <c r="X117" s="67">
        <f t="shared" si="20"/>
        <v>0</v>
      </c>
      <c r="Y117" s="37">
        <f t="shared" si="23"/>
        <v>0</v>
      </c>
      <c r="Z117" s="68">
        <f t="shared" si="21"/>
        <v>0</v>
      </c>
      <c r="AA117" s="36">
        <f>MIN(Z117,Referensi!$M$2)*$AA$5</f>
        <v>0</v>
      </c>
      <c r="AB117" s="36">
        <f>MIN(Referensi!$M$3,MAX(Z117-Referensi!$L$2,0))*$AB$5</f>
        <v>0</v>
      </c>
      <c r="AC117" s="36">
        <f>MIN(Referensi!$M$4,MAX(Z117-Referensi!$L$3,0))*$AC$5</f>
        <v>0</v>
      </c>
      <c r="AD117" s="36">
        <f>MIN(Referensi!$M$5,MAX(Z117-Referensi!$L$4,0))*$AD$5</f>
        <v>0</v>
      </c>
      <c r="AE117" s="36">
        <f>MIN(Referensi!$M$6,MAX(Z117-Referensi!$L$5,0))*$AE$5</f>
        <v>0</v>
      </c>
      <c r="AF117" s="68">
        <f>IF(Master!G117="",SUM(AA117:AE117)*120%,SUM(AA117:AE117))</f>
        <v>0</v>
      </c>
      <c r="AG117" s="68">
        <f>IF(F117&lt;&gt;"",AF117/F117*COUNTA(Jan!G117,Feb!G117,Mar!G117,Apr!G117,Mei!G117,Jun!G117,Jul!G117,Agu!G117,Sep!G117,Okt!G117,Nov!G117,Des!G117),0)</f>
        <v>0</v>
      </c>
      <c r="AH117" s="68">
        <f>IF(E117&lt;&gt;"",
IF(TEXT(E117,"mmm")=TEXT(DATE(PeriodeTahun,1,1),"mmm"),0, Jan!W117)+
IF(TEXT(E117,"mmm")=TEXT(DATE(PeriodeTahun,2,1),"mmm"),0, Feb!W117)+
IF(TEXT(E117,"mmm")=TEXT(DATE(PeriodeTahun,3,1),"mmm"),0, Mar!W117)+
IF(TEXT(E117,"mmm")=TEXT(DATE(PeriodeTahun,4,1),"mmm"),0, Apr!W117)+
IF(TEXT(E117,"mmm")=TEXT(DATE(PeriodeTahun,5,1),"mmm"),0, Mei!W117)+
IF(TEXT(E117,"mmm")=TEXT(DATE(PeriodeTahun,6,1),"mmm"),0, Jun!W117)+
IF(TEXT(E117,"mmm")=TEXT(DATE(PeriodeTahun,7,1),"mmm"),0, Jul!W117)+
IF(TEXT(E117,"mmm")=TEXT(DATE(PeriodeTahun,8,1),"mmm"),0, Agu!W117)+
IF(TEXT(E117,"mmm")=TEXT(DATE(PeriodeTahun,9,1),"mmm"),0, Sep!W117)+
IF(TEXT(E117,"mmm")=TEXT(DATE(PeriodeTahun,10,1),"mmm"),0, Okt!W117)+
IF(TEXT(E117,"mmm")=TEXT(DATE(PeriodeTahun,11,1),"mmm"),0, Nov!W117),
Jan!W117+Feb!W117+Mar!W117+Apr!W117+Mei!W117+Jun!W117+Jul!W117+Agu!W117+Sep!W117+Okt!W117+Nov!W117)</f>
        <v>0</v>
      </c>
      <c r="AI117" s="68"/>
      <c r="AJ117" s="68">
        <f t="shared" si="22"/>
        <v>0</v>
      </c>
    </row>
    <row r="118" spans="1:36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IF(Master!C118&lt;&gt;"",Master!C118,"")</f>
        <v/>
      </c>
      <c r="D118" s="80" t="str">
        <f>IF(Master!E118&lt;&gt;"",IF(YEAR(Master!E118)&lt;$B$2,DATE($B$2,1,1),Master!E118),"")</f>
        <v/>
      </c>
      <c r="E118" s="80" t="str">
        <f>IF(Master!F118&lt;&gt;"",Master!F118,"")</f>
        <v/>
      </c>
      <c r="F118" s="87" t="str">
        <f t="shared" si="17"/>
        <v/>
      </c>
      <c r="G118" s="71" t="str">
        <f>IF(Master!G118&lt;&gt;"",Master!G118,"")</f>
        <v/>
      </c>
      <c r="H118" s="67">
        <f>IFERROR(IF(E118&lt;&gt;"",Jan!G118+Feb!G118+Mar!G118+Apr!G118+Mei!G118+Jun!G118+Jul!G118+Agu!G118+Sep!G118+Okt!G118+Nov!G118+Des!G118,(Jan!G118+Feb!G118+Mar!G118+Apr!G118+Mei!G118+Jun!G118+Jul!G118+Agu!G118+Sep!G118+Okt!G118+Nov!G118+Des!G118)
/
COUNTA(Jan!G118,Feb!G118,Mar!G118,Apr!G118,Mei!G118,Jun!G118,Jul!G118,Agu!G118,Sep!G118,Okt!G118,Nov!G118,Des!G118)
*F118),0)</f>
        <v>0</v>
      </c>
      <c r="I118" s="1">
        <f>Jan!H118+Feb!H118+Mar!H118+Apr!H118+Mei!H118+Jun!H118+Jul!H118+Agu!H118+Sep!H118+Okt!H118+Nov!H118+Des!H118</f>
        <v>0</v>
      </c>
      <c r="J118" s="1">
        <f>Jan!I118+Feb!I118+Mar!I118+Apr!I118+Mei!I118+Jun!I118+Jul!I118+Agu!I118+Sep!I118+Okt!I118+Nov!I118+Des!I118</f>
        <v>0</v>
      </c>
      <c r="K118" s="1">
        <f>Jan!J118+Feb!J118+Mar!J118+Apr!J118+Mei!J118+Jun!J118+Jul!J118+Agu!J118+Sep!J118+Okt!J118+Nov!J118+Des!J118</f>
        <v>0</v>
      </c>
      <c r="L118" s="1">
        <f>Jan!K118+Feb!K118+Mar!K118+Apr!K118+Mei!K118+Jun!K118+Jul!K118+Agu!K118+Sep!K118+Okt!K118+Nov!K118+Des!K118</f>
        <v>0</v>
      </c>
      <c r="M118" s="67">
        <f>IFERROR(IF(E118&lt;&gt;"",Jan!L118+Feb!L118+Mar!L118+Apr!L118+Mei!L118+Jun!L118+Jul!L118+Agu!L118+Sep!L118+Okt!L118+Nov!L118+Des!L118,(Jan!L118+Feb!L118+Mar!L118+Apr!L118+Mei!L118+Jun!L118+Jul!L118+Agu!L118+Sep!L118+Okt!L118+Nov!L118+Des!L118)
/
COUNTA(Jan!G118,Feb!G118,Mar!G118,Apr!G118,Mei!G118,Jun!G118,Jul!G118,Agu!G118,Sep!G118,Okt!G118,Nov!G118,Des!G118)*F118),0)</f>
        <v>0</v>
      </c>
      <c r="N118" s="67">
        <f>IFERROR(IF(E118&lt;&gt;"",Jan!M118+Feb!M118+Mar!M118+Apr!M118+Mei!M118+Jun!M118+Jul!M118+Agu!M118+Sep!M118+Okt!M118+Nov!M118+Des!M118,(Jan!M118+Feb!M118+Mar!M118+Apr!M118+Mei!M118+Jun!M118+Jul!M118+Agu!M118+Sep!M118+Okt!M118+Nov!M118+Des!M118)
/
COUNTA(Jan!G118,Feb!G118,Mar!G118,Apr!G118,Mei!G118,Jun!G118,Jul!G118,Agu!G118,Sep!G118,Okt!G118,Nov!G118,Des!G118)*F118),0)</f>
        <v>0</v>
      </c>
      <c r="O118" s="67">
        <f>IFERROR(IF(E118&lt;&gt;"",Jan!N118+Feb!N118+Mar!N118+Apr!N118+Mei!N118+Jun!N118+Jul!N118+Agu!N118+Sep!N118+Okt!N118+Nov!N118+Des!N118,(Jan!N118+Feb!N118+Mar!N118+Apr!N118+Mei!N118+Jun!N118+Jul!N118+Agu!N118+Sep!N118+Okt!N118+Nov!N118+Des!N118)
/
COUNTA(Jan!G118,Feb!G118,Mar!G118,Apr!G118,Mei!G118,Jun!G118,Jul!G118,Agu!G118,Sep!G118,Okt!G118,Nov!G118,Des!G118)*F118),0)</f>
        <v>0</v>
      </c>
      <c r="P118" s="67">
        <f>IFERROR(IF(E118&lt;&gt;"",Jan!O118+Feb!O118+Mar!O118+Apr!O118+Mei!O118+Jun!O118+Jul!O118+Agu!O118+Sep!O118+Okt!O118+Nov!O118+Des!O118,(Jan!O118+Feb!O118+Mar!O118+Apr!O118+Mei!O118+Jun!O118+Jul!O118+Agu!O118+Sep!O118+Okt!O118+Nov!O118+Des!O118)
/
COUNTA(Jan!G118,Feb!G118,Mar!G118,Apr!G118,Mei!G118,Jun!G118,Jul!G118,Agu!G118,Sep!G118,Okt!G118,Nov!G118,Des!G118)*F118),0)</f>
        <v>0</v>
      </c>
      <c r="Q118" s="67">
        <f>IFERROR(IF(E118&lt;&gt;"",Jan!P118+Feb!P118+Mar!P118+Apr!P118+Mei!P118+Jun!P118+Jul!P118+Agu!P118+Sep!P118+Okt!P118+Nov!P118+Des!P118,(Jan!P118+Feb!P118+Mar!P118+Apr!P118+Mei!P118+Jun!P118+Jul!P118+Agu!P118+Sep!P118+Okt!P118+Nov!P118+Des!P118)
/
COUNTA(Jan!G118,Feb!G118,Mar!G118,Apr!G118,Mei!G118,Jun!G118,Jul!G118,Agu!G118,Sep!G118,Okt!G118,Nov!G118,Des!G118)*F118),0)</f>
        <v>0</v>
      </c>
      <c r="R118" s="1">
        <f t="shared" si="18"/>
        <v>0</v>
      </c>
      <c r="S118" s="67">
        <f t="shared" si="16"/>
        <v>0</v>
      </c>
      <c r="T118" s="67">
        <f>IFERROR(IF(E118&lt;&gt;"",Jan!R118+Feb!R118+Mar!R118+Apr!R118+Mei!R118+Jun!R118+Jul!R118+Agu!R118+Sep!R118+Okt!R118+Nov!R118+Des!R118,(Jan!R118+Feb!R118+Mar!R118+Apr!R118+Mei!R118+Jun!R118+Jul!R118+Agu!R118+Sep!R118+Okt!R118+Nov!R118+Des!R118)
/
COUNTA(Jan!G118,Feb!G118,Mar!G118,Apr!G118,Mei!G118,Jun!G118,Jul!G118,Agu!G118,Sep!G118,Okt!G118,Nov!G118,Des!G118)*F118),0)</f>
        <v>0</v>
      </c>
      <c r="U118" s="67">
        <f>IFERROR(IF(E118&lt;&gt;"",Jan!S118+Feb!S118+Mar!S118+Apr!S118+Mei!S118+Jun!S118+Jul!S118+Agu!S118+Sep!S118+Okt!S118+Nov!S118+Des!S118,(Jan!S118+Feb!S118+Mar!S118+Apr!S118+Mei!S118+Jun!S118+Jul!S118+Agu!S118+Sep!S118+Okt!S118+Nov!S118+Des!S118)
/
COUNTA(Jan!G118,Feb!G118,Mar!G118,Apr!G118,Mei!G118,Jun!G118,Jul!G118,Agu!G118,Sep!G118,Okt!G118,Nov!G118,Des!G118)*F118),0)</f>
        <v>0</v>
      </c>
      <c r="V118" s="1">
        <f t="shared" si="19"/>
        <v>0</v>
      </c>
      <c r="W118" s="1"/>
      <c r="X118" s="67">
        <f t="shared" si="20"/>
        <v>0</v>
      </c>
      <c r="Y118" s="37">
        <f t="shared" si="23"/>
        <v>0</v>
      </c>
      <c r="Z118" s="68">
        <f t="shared" si="21"/>
        <v>0</v>
      </c>
      <c r="AA118" s="36">
        <f>MIN(Z118,Referensi!$M$2)*$AA$5</f>
        <v>0</v>
      </c>
      <c r="AB118" s="36">
        <f>MIN(Referensi!$M$3,MAX(Z118-Referensi!$L$2,0))*$AB$5</f>
        <v>0</v>
      </c>
      <c r="AC118" s="36">
        <f>MIN(Referensi!$M$4,MAX(Z118-Referensi!$L$3,0))*$AC$5</f>
        <v>0</v>
      </c>
      <c r="AD118" s="36">
        <f>MIN(Referensi!$M$5,MAX(Z118-Referensi!$L$4,0))*$AD$5</f>
        <v>0</v>
      </c>
      <c r="AE118" s="36">
        <f>MIN(Referensi!$M$6,MAX(Z118-Referensi!$L$5,0))*$AE$5</f>
        <v>0</v>
      </c>
      <c r="AF118" s="68">
        <f>IF(Master!G118="",SUM(AA118:AE118)*120%,SUM(AA118:AE118))</f>
        <v>0</v>
      </c>
      <c r="AG118" s="68">
        <f>IF(F118&lt;&gt;"",AF118/F118*COUNTA(Jan!G118,Feb!G118,Mar!G118,Apr!G118,Mei!G118,Jun!G118,Jul!G118,Agu!G118,Sep!G118,Okt!G118,Nov!G118,Des!G118),0)</f>
        <v>0</v>
      </c>
      <c r="AH118" s="68">
        <f>IF(E118&lt;&gt;"",
IF(TEXT(E118,"mmm")=TEXT(DATE(PeriodeTahun,1,1),"mmm"),0, Jan!W118)+
IF(TEXT(E118,"mmm")=TEXT(DATE(PeriodeTahun,2,1),"mmm"),0, Feb!W118)+
IF(TEXT(E118,"mmm")=TEXT(DATE(PeriodeTahun,3,1),"mmm"),0, Mar!W118)+
IF(TEXT(E118,"mmm")=TEXT(DATE(PeriodeTahun,4,1),"mmm"),0, Apr!W118)+
IF(TEXT(E118,"mmm")=TEXT(DATE(PeriodeTahun,5,1),"mmm"),0, Mei!W118)+
IF(TEXT(E118,"mmm")=TEXT(DATE(PeriodeTahun,6,1),"mmm"),0, Jun!W118)+
IF(TEXT(E118,"mmm")=TEXT(DATE(PeriodeTahun,7,1),"mmm"),0, Jul!W118)+
IF(TEXT(E118,"mmm")=TEXT(DATE(PeriodeTahun,8,1),"mmm"),0, Agu!W118)+
IF(TEXT(E118,"mmm")=TEXT(DATE(PeriodeTahun,9,1),"mmm"),0, Sep!W118)+
IF(TEXT(E118,"mmm")=TEXT(DATE(PeriodeTahun,10,1),"mmm"),0, Okt!W118)+
IF(TEXT(E118,"mmm")=TEXT(DATE(PeriodeTahun,11,1),"mmm"),0, Nov!W118),
Jan!W118+Feb!W118+Mar!W118+Apr!W118+Mei!W118+Jun!W118+Jul!W118+Agu!W118+Sep!W118+Okt!W118+Nov!W118)</f>
        <v>0</v>
      </c>
      <c r="AI118" s="68"/>
      <c r="AJ118" s="68">
        <f t="shared" si="22"/>
        <v>0</v>
      </c>
    </row>
    <row r="119" spans="1:36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IF(Master!C119&lt;&gt;"",Master!C119,"")</f>
        <v/>
      </c>
      <c r="D119" s="80" t="str">
        <f>IF(Master!E119&lt;&gt;"",IF(YEAR(Master!E119)&lt;$B$2,DATE($B$2,1,1),Master!E119),"")</f>
        <v/>
      </c>
      <c r="E119" s="80" t="str">
        <f>IF(Master!F119&lt;&gt;"",Master!F119,"")</f>
        <v/>
      </c>
      <c r="F119" s="87" t="str">
        <f t="shared" si="17"/>
        <v/>
      </c>
      <c r="G119" s="71" t="str">
        <f>IF(Master!G119&lt;&gt;"",Master!G119,"")</f>
        <v/>
      </c>
      <c r="H119" s="67">
        <f>IFERROR(IF(E119&lt;&gt;"",Jan!G119+Feb!G119+Mar!G119+Apr!G119+Mei!G119+Jun!G119+Jul!G119+Agu!G119+Sep!G119+Okt!G119+Nov!G119+Des!G119,(Jan!G119+Feb!G119+Mar!G119+Apr!G119+Mei!G119+Jun!G119+Jul!G119+Agu!G119+Sep!G119+Okt!G119+Nov!G119+Des!G119)
/
COUNTA(Jan!G119,Feb!G119,Mar!G119,Apr!G119,Mei!G119,Jun!G119,Jul!G119,Agu!G119,Sep!G119,Okt!G119,Nov!G119,Des!G119)
*F119),0)</f>
        <v>0</v>
      </c>
      <c r="I119" s="1">
        <f>Jan!H119+Feb!H119+Mar!H119+Apr!H119+Mei!H119+Jun!H119+Jul!H119+Agu!H119+Sep!H119+Okt!H119+Nov!H119+Des!H119</f>
        <v>0</v>
      </c>
      <c r="J119" s="1">
        <f>Jan!I119+Feb!I119+Mar!I119+Apr!I119+Mei!I119+Jun!I119+Jul!I119+Agu!I119+Sep!I119+Okt!I119+Nov!I119+Des!I119</f>
        <v>0</v>
      </c>
      <c r="K119" s="1">
        <f>Jan!J119+Feb!J119+Mar!J119+Apr!J119+Mei!J119+Jun!J119+Jul!J119+Agu!J119+Sep!J119+Okt!J119+Nov!J119+Des!J119</f>
        <v>0</v>
      </c>
      <c r="L119" s="1">
        <f>Jan!K119+Feb!K119+Mar!K119+Apr!K119+Mei!K119+Jun!K119+Jul!K119+Agu!K119+Sep!K119+Okt!K119+Nov!K119+Des!K119</f>
        <v>0</v>
      </c>
      <c r="M119" s="67">
        <f>IFERROR(IF(E119&lt;&gt;"",Jan!L119+Feb!L119+Mar!L119+Apr!L119+Mei!L119+Jun!L119+Jul!L119+Agu!L119+Sep!L119+Okt!L119+Nov!L119+Des!L119,(Jan!L119+Feb!L119+Mar!L119+Apr!L119+Mei!L119+Jun!L119+Jul!L119+Agu!L119+Sep!L119+Okt!L119+Nov!L119+Des!L119)
/
COUNTA(Jan!G119,Feb!G119,Mar!G119,Apr!G119,Mei!G119,Jun!G119,Jul!G119,Agu!G119,Sep!G119,Okt!G119,Nov!G119,Des!G119)*F119),0)</f>
        <v>0</v>
      </c>
      <c r="N119" s="67">
        <f>IFERROR(IF(E119&lt;&gt;"",Jan!M119+Feb!M119+Mar!M119+Apr!M119+Mei!M119+Jun!M119+Jul!M119+Agu!M119+Sep!M119+Okt!M119+Nov!M119+Des!M119,(Jan!M119+Feb!M119+Mar!M119+Apr!M119+Mei!M119+Jun!M119+Jul!M119+Agu!M119+Sep!M119+Okt!M119+Nov!M119+Des!M119)
/
COUNTA(Jan!G119,Feb!G119,Mar!G119,Apr!G119,Mei!G119,Jun!G119,Jul!G119,Agu!G119,Sep!G119,Okt!G119,Nov!G119,Des!G119)*F119),0)</f>
        <v>0</v>
      </c>
      <c r="O119" s="67">
        <f>IFERROR(IF(E119&lt;&gt;"",Jan!N119+Feb!N119+Mar!N119+Apr!N119+Mei!N119+Jun!N119+Jul!N119+Agu!N119+Sep!N119+Okt!N119+Nov!N119+Des!N119,(Jan!N119+Feb!N119+Mar!N119+Apr!N119+Mei!N119+Jun!N119+Jul!N119+Agu!N119+Sep!N119+Okt!N119+Nov!N119+Des!N119)
/
COUNTA(Jan!G119,Feb!G119,Mar!G119,Apr!G119,Mei!G119,Jun!G119,Jul!G119,Agu!G119,Sep!G119,Okt!G119,Nov!G119,Des!G119)*F119),0)</f>
        <v>0</v>
      </c>
      <c r="P119" s="67">
        <f>IFERROR(IF(E119&lt;&gt;"",Jan!O119+Feb!O119+Mar!O119+Apr!O119+Mei!O119+Jun!O119+Jul!O119+Agu!O119+Sep!O119+Okt!O119+Nov!O119+Des!O119,(Jan!O119+Feb!O119+Mar!O119+Apr!O119+Mei!O119+Jun!O119+Jul!O119+Agu!O119+Sep!O119+Okt!O119+Nov!O119+Des!O119)
/
COUNTA(Jan!G119,Feb!G119,Mar!G119,Apr!G119,Mei!G119,Jun!G119,Jul!G119,Agu!G119,Sep!G119,Okt!G119,Nov!G119,Des!G119)*F119),0)</f>
        <v>0</v>
      </c>
      <c r="Q119" s="67">
        <f>IFERROR(IF(E119&lt;&gt;"",Jan!P119+Feb!P119+Mar!P119+Apr!P119+Mei!P119+Jun!P119+Jul!P119+Agu!P119+Sep!P119+Okt!P119+Nov!P119+Des!P119,(Jan!P119+Feb!P119+Mar!P119+Apr!P119+Mei!P119+Jun!P119+Jul!P119+Agu!P119+Sep!P119+Okt!P119+Nov!P119+Des!P119)
/
COUNTA(Jan!G119,Feb!G119,Mar!G119,Apr!G119,Mei!G119,Jun!G119,Jul!G119,Agu!G119,Sep!G119,Okt!G119,Nov!G119,Des!G119)*F119),0)</f>
        <v>0</v>
      </c>
      <c r="R119" s="1">
        <f t="shared" si="18"/>
        <v>0</v>
      </c>
      <c r="S119" s="67">
        <f t="shared" si="16"/>
        <v>0</v>
      </c>
      <c r="T119" s="67">
        <f>IFERROR(IF(E119&lt;&gt;"",Jan!R119+Feb!R119+Mar!R119+Apr!R119+Mei!R119+Jun!R119+Jul!R119+Agu!R119+Sep!R119+Okt!R119+Nov!R119+Des!R119,(Jan!R119+Feb!R119+Mar!R119+Apr!R119+Mei!R119+Jun!R119+Jul!R119+Agu!R119+Sep!R119+Okt!R119+Nov!R119+Des!R119)
/
COUNTA(Jan!G119,Feb!G119,Mar!G119,Apr!G119,Mei!G119,Jun!G119,Jul!G119,Agu!G119,Sep!G119,Okt!G119,Nov!G119,Des!G119)*F119),0)</f>
        <v>0</v>
      </c>
      <c r="U119" s="67">
        <f>IFERROR(IF(E119&lt;&gt;"",Jan!S119+Feb!S119+Mar!S119+Apr!S119+Mei!S119+Jun!S119+Jul!S119+Agu!S119+Sep!S119+Okt!S119+Nov!S119+Des!S119,(Jan!S119+Feb!S119+Mar!S119+Apr!S119+Mei!S119+Jun!S119+Jul!S119+Agu!S119+Sep!S119+Okt!S119+Nov!S119+Des!S119)
/
COUNTA(Jan!G119,Feb!G119,Mar!G119,Apr!G119,Mei!G119,Jun!G119,Jul!G119,Agu!G119,Sep!G119,Okt!G119,Nov!G119,Des!G119)*F119),0)</f>
        <v>0</v>
      </c>
      <c r="V119" s="1">
        <f t="shared" si="19"/>
        <v>0</v>
      </c>
      <c r="W119" s="1"/>
      <c r="X119" s="67">
        <f t="shared" si="20"/>
        <v>0</v>
      </c>
      <c r="Y119" s="37">
        <f t="shared" si="23"/>
        <v>0</v>
      </c>
      <c r="Z119" s="68">
        <f t="shared" si="21"/>
        <v>0</v>
      </c>
      <c r="AA119" s="36">
        <f>MIN(Z119,Referensi!$M$2)*$AA$5</f>
        <v>0</v>
      </c>
      <c r="AB119" s="36">
        <f>MIN(Referensi!$M$3,MAX(Z119-Referensi!$L$2,0))*$AB$5</f>
        <v>0</v>
      </c>
      <c r="AC119" s="36">
        <f>MIN(Referensi!$M$4,MAX(Z119-Referensi!$L$3,0))*$AC$5</f>
        <v>0</v>
      </c>
      <c r="AD119" s="36">
        <f>MIN(Referensi!$M$5,MAX(Z119-Referensi!$L$4,0))*$AD$5</f>
        <v>0</v>
      </c>
      <c r="AE119" s="36">
        <f>MIN(Referensi!$M$6,MAX(Z119-Referensi!$L$5,0))*$AE$5</f>
        <v>0</v>
      </c>
      <c r="AF119" s="68">
        <f>IF(Master!G119="",SUM(AA119:AE119)*120%,SUM(AA119:AE119))</f>
        <v>0</v>
      </c>
      <c r="AG119" s="68">
        <f>IF(F119&lt;&gt;"",AF119/F119*COUNTA(Jan!G119,Feb!G119,Mar!G119,Apr!G119,Mei!G119,Jun!G119,Jul!G119,Agu!G119,Sep!G119,Okt!G119,Nov!G119,Des!G119),0)</f>
        <v>0</v>
      </c>
      <c r="AH119" s="68">
        <f>IF(E119&lt;&gt;"",
IF(TEXT(E119,"mmm")=TEXT(DATE(PeriodeTahun,1,1),"mmm"),0, Jan!W119)+
IF(TEXT(E119,"mmm")=TEXT(DATE(PeriodeTahun,2,1),"mmm"),0, Feb!W119)+
IF(TEXT(E119,"mmm")=TEXT(DATE(PeriodeTahun,3,1),"mmm"),0, Mar!W119)+
IF(TEXT(E119,"mmm")=TEXT(DATE(PeriodeTahun,4,1),"mmm"),0, Apr!W119)+
IF(TEXT(E119,"mmm")=TEXT(DATE(PeriodeTahun,5,1),"mmm"),0, Mei!W119)+
IF(TEXT(E119,"mmm")=TEXT(DATE(PeriodeTahun,6,1),"mmm"),0, Jun!W119)+
IF(TEXT(E119,"mmm")=TEXT(DATE(PeriodeTahun,7,1),"mmm"),0, Jul!W119)+
IF(TEXT(E119,"mmm")=TEXT(DATE(PeriodeTahun,8,1),"mmm"),0, Agu!W119)+
IF(TEXT(E119,"mmm")=TEXT(DATE(PeriodeTahun,9,1),"mmm"),0, Sep!W119)+
IF(TEXT(E119,"mmm")=TEXT(DATE(PeriodeTahun,10,1),"mmm"),0, Okt!W119)+
IF(TEXT(E119,"mmm")=TEXT(DATE(PeriodeTahun,11,1),"mmm"),0, Nov!W119),
Jan!W119+Feb!W119+Mar!W119+Apr!W119+Mei!W119+Jun!W119+Jul!W119+Agu!W119+Sep!W119+Okt!W119+Nov!W119)</f>
        <v>0</v>
      </c>
      <c r="AI119" s="68"/>
      <c r="AJ119" s="68">
        <f t="shared" si="22"/>
        <v>0</v>
      </c>
    </row>
    <row r="120" spans="1:36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IF(Master!C120&lt;&gt;"",Master!C120,"")</f>
        <v/>
      </c>
      <c r="D120" s="80" t="str">
        <f>IF(Master!E120&lt;&gt;"",IF(YEAR(Master!E120)&lt;$B$2,DATE($B$2,1,1),Master!E120),"")</f>
        <v/>
      </c>
      <c r="E120" s="80" t="str">
        <f>IF(Master!F120&lt;&gt;"",Master!F120,"")</f>
        <v/>
      </c>
      <c r="F120" s="87" t="str">
        <f t="shared" si="17"/>
        <v/>
      </c>
      <c r="G120" s="71" t="str">
        <f>IF(Master!G120&lt;&gt;"",Master!G120,"")</f>
        <v/>
      </c>
      <c r="H120" s="67">
        <f>IFERROR(IF(E120&lt;&gt;"",Jan!G120+Feb!G120+Mar!G120+Apr!G120+Mei!G120+Jun!G120+Jul!G120+Agu!G120+Sep!G120+Okt!G120+Nov!G120+Des!G120,(Jan!G120+Feb!G120+Mar!G120+Apr!G120+Mei!G120+Jun!G120+Jul!G120+Agu!G120+Sep!G120+Okt!G120+Nov!G120+Des!G120)
/
COUNTA(Jan!G120,Feb!G120,Mar!G120,Apr!G120,Mei!G120,Jun!G120,Jul!G120,Agu!G120,Sep!G120,Okt!G120,Nov!G120,Des!G120)
*F120),0)</f>
        <v>0</v>
      </c>
      <c r="I120" s="1">
        <f>Jan!H120+Feb!H120+Mar!H120+Apr!H120+Mei!H120+Jun!H120+Jul!H120+Agu!H120+Sep!H120+Okt!H120+Nov!H120+Des!H120</f>
        <v>0</v>
      </c>
      <c r="J120" s="1">
        <f>Jan!I120+Feb!I120+Mar!I120+Apr!I120+Mei!I120+Jun!I120+Jul!I120+Agu!I120+Sep!I120+Okt!I120+Nov!I120+Des!I120</f>
        <v>0</v>
      </c>
      <c r="K120" s="1">
        <f>Jan!J120+Feb!J120+Mar!J120+Apr!J120+Mei!J120+Jun!J120+Jul!J120+Agu!J120+Sep!J120+Okt!J120+Nov!J120+Des!J120</f>
        <v>0</v>
      </c>
      <c r="L120" s="1">
        <f>Jan!K120+Feb!K120+Mar!K120+Apr!K120+Mei!K120+Jun!K120+Jul!K120+Agu!K120+Sep!K120+Okt!K120+Nov!K120+Des!K120</f>
        <v>0</v>
      </c>
      <c r="M120" s="67">
        <f>IFERROR(IF(E120&lt;&gt;"",Jan!L120+Feb!L120+Mar!L120+Apr!L120+Mei!L120+Jun!L120+Jul!L120+Agu!L120+Sep!L120+Okt!L120+Nov!L120+Des!L120,(Jan!L120+Feb!L120+Mar!L120+Apr!L120+Mei!L120+Jun!L120+Jul!L120+Agu!L120+Sep!L120+Okt!L120+Nov!L120+Des!L120)
/
COUNTA(Jan!G120,Feb!G120,Mar!G120,Apr!G120,Mei!G120,Jun!G120,Jul!G120,Agu!G120,Sep!G120,Okt!G120,Nov!G120,Des!G120)*F120),0)</f>
        <v>0</v>
      </c>
      <c r="N120" s="67">
        <f>IFERROR(IF(E120&lt;&gt;"",Jan!M120+Feb!M120+Mar!M120+Apr!M120+Mei!M120+Jun!M120+Jul!M120+Agu!M120+Sep!M120+Okt!M120+Nov!M120+Des!M120,(Jan!M120+Feb!M120+Mar!M120+Apr!M120+Mei!M120+Jun!M120+Jul!M120+Agu!M120+Sep!M120+Okt!M120+Nov!M120+Des!M120)
/
COUNTA(Jan!G120,Feb!G120,Mar!G120,Apr!G120,Mei!G120,Jun!G120,Jul!G120,Agu!G120,Sep!G120,Okt!G120,Nov!G120,Des!G120)*F120),0)</f>
        <v>0</v>
      </c>
      <c r="O120" s="67">
        <f>IFERROR(IF(E120&lt;&gt;"",Jan!N120+Feb!N120+Mar!N120+Apr!N120+Mei!N120+Jun!N120+Jul!N120+Agu!N120+Sep!N120+Okt!N120+Nov!N120+Des!N120,(Jan!N120+Feb!N120+Mar!N120+Apr!N120+Mei!N120+Jun!N120+Jul!N120+Agu!N120+Sep!N120+Okt!N120+Nov!N120+Des!N120)
/
COUNTA(Jan!G120,Feb!G120,Mar!G120,Apr!G120,Mei!G120,Jun!G120,Jul!G120,Agu!G120,Sep!G120,Okt!G120,Nov!G120,Des!G120)*F120),0)</f>
        <v>0</v>
      </c>
      <c r="P120" s="67">
        <f>IFERROR(IF(E120&lt;&gt;"",Jan!O120+Feb!O120+Mar!O120+Apr!O120+Mei!O120+Jun!O120+Jul!O120+Agu!O120+Sep!O120+Okt!O120+Nov!O120+Des!O120,(Jan!O120+Feb!O120+Mar!O120+Apr!O120+Mei!O120+Jun!O120+Jul!O120+Agu!O120+Sep!O120+Okt!O120+Nov!O120+Des!O120)
/
COUNTA(Jan!G120,Feb!G120,Mar!G120,Apr!G120,Mei!G120,Jun!G120,Jul!G120,Agu!G120,Sep!G120,Okt!G120,Nov!G120,Des!G120)*F120),0)</f>
        <v>0</v>
      </c>
      <c r="Q120" s="67">
        <f>IFERROR(IF(E120&lt;&gt;"",Jan!P120+Feb!P120+Mar!P120+Apr!P120+Mei!P120+Jun!P120+Jul!P120+Agu!P120+Sep!P120+Okt!P120+Nov!P120+Des!P120,(Jan!P120+Feb!P120+Mar!P120+Apr!P120+Mei!P120+Jun!P120+Jul!P120+Agu!P120+Sep!P120+Okt!P120+Nov!P120+Des!P120)
/
COUNTA(Jan!G120,Feb!G120,Mar!G120,Apr!G120,Mei!G120,Jun!G120,Jul!G120,Agu!G120,Sep!G120,Okt!G120,Nov!G120,Des!G120)*F120),0)</f>
        <v>0</v>
      </c>
      <c r="R120" s="1">
        <f t="shared" si="18"/>
        <v>0</v>
      </c>
      <c r="S120" s="67">
        <f t="shared" si="16"/>
        <v>0</v>
      </c>
      <c r="T120" s="67">
        <f>IFERROR(IF(E120&lt;&gt;"",Jan!R120+Feb!R120+Mar!R120+Apr!R120+Mei!R120+Jun!R120+Jul!R120+Agu!R120+Sep!R120+Okt!R120+Nov!R120+Des!R120,(Jan!R120+Feb!R120+Mar!R120+Apr!R120+Mei!R120+Jun!R120+Jul!R120+Agu!R120+Sep!R120+Okt!R120+Nov!R120+Des!R120)
/
COUNTA(Jan!G120,Feb!G120,Mar!G120,Apr!G120,Mei!G120,Jun!G120,Jul!G120,Agu!G120,Sep!G120,Okt!G120,Nov!G120,Des!G120)*F120),0)</f>
        <v>0</v>
      </c>
      <c r="U120" s="67">
        <f>IFERROR(IF(E120&lt;&gt;"",Jan!S120+Feb!S120+Mar!S120+Apr!S120+Mei!S120+Jun!S120+Jul!S120+Agu!S120+Sep!S120+Okt!S120+Nov!S120+Des!S120,(Jan!S120+Feb!S120+Mar!S120+Apr!S120+Mei!S120+Jun!S120+Jul!S120+Agu!S120+Sep!S120+Okt!S120+Nov!S120+Des!S120)
/
COUNTA(Jan!G120,Feb!G120,Mar!G120,Apr!G120,Mei!G120,Jun!G120,Jul!G120,Agu!G120,Sep!G120,Okt!G120,Nov!G120,Des!G120)*F120),0)</f>
        <v>0</v>
      </c>
      <c r="V120" s="1">
        <f t="shared" si="19"/>
        <v>0</v>
      </c>
      <c r="W120" s="1"/>
      <c r="X120" s="67">
        <f t="shared" si="20"/>
        <v>0</v>
      </c>
      <c r="Y120" s="37">
        <f t="shared" si="23"/>
        <v>0</v>
      </c>
      <c r="Z120" s="68">
        <f t="shared" si="21"/>
        <v>0</v>
      </c>
      <c r="AA120" s="36">
        <f>MIN(Z120,Referensi!$M$2)*$AA$5</f>
        <v>0</v>
      </c>
      <c r="AB120" s="36">
        <f>MIN(Referensi!$M$3,MAX(Z120-Referensi!$L$2,0))*$AB$5</f>
        <v>0</v>
      </c>
      <c r="AC120" s="36">
        <f>MIN(Referensi!$M$4,MAX(Z120-Referensi!$L$3,0))*$AC$5</f>
        <v>0</v>
      </c>
      <c r="AD120" s="36">
        <f>MIN(Referensi!$M$5,MAX(Z120-Referensi!$L$4,0))*$AD$5</f>
        <v>0</v>
      </c>
      <c r="AE120" s="36">
        <f>MIN(Referensi!$M$6,MAX(Z120-Referensi!$L$5,0))*$AE$5</f>
        <v>0</v>
      </c>
      <c r="AF120" s="68">
        <f>IF(Master!G120="",SUM(AA120:AE120)*120%,SUM(AA120:AE120))</f>
        <v>0</v>
      </c>
      <c r="AG120" s="68">
        <f>IF(F120&lt;&gt;"",AF120/F120*COUNTA(Jan!G120,Feb!G120,Mar!G120,Apr!G120,Mei!G120,Jun!G120,Jul!G120,Agu!G120,Sep!G120,Okt!G120,Nov!G120,Des!G120),0)</f>
        <v>0</v>
      </c>
      <c r="AH120" s="68">
        <f>IF(E120&lt;&gt;"",
IF(TEXT(E120,"mmm")=TEXT(DATE(PeriodeTahun,1,1),"mmm"),0, Jan!W120)+
IF(TEXT(E120,"mmm")=TEXT(DATE(PeriodeTahun,2,1),"mmm"),0, Feb!W120)+
IF(TEXT(E120,"mmm")=TEXT(DATE(PeriodeTahun,3,1),"mmm"),0, Mar!W120)+
IF(TEXT(E120,"mmm")=TEXT(DATE(PeriodeTahun,4,1),"mmm"),0, Apr!W120)+
IF(TEXT(E120,"mmm")=TEXT(DATE(PeriodeTahun,5,1),"mmm"),0, Mei!W120)+
IF(TEXT(E120,"mmm")=TEXT(DATE(PeriodeTahun,6,1),"mmm"),0, Jun!W120)+
IF(TEXT(E120,"mmm")=TEXT(DATE(PeriodeTahun,7,1),"mmm"),0, Jul!W120)+
IF(TEXT(E120,"mmm")=TEXT(DATE(PeriodeTahun,8,1),"mmm"),0, Agu!W120)+
IF(TEXT(E120,"mmm")=TEXT(DATE(PeriodeTahun,9,1),"mmm"),0, Sep!W120)+
IF(TEXT(E120,"mmm")=TEXT(DATE(PeriodeTahun,10,1),"mmm"),0, Okt!W120)+
IF(TEXT(E120,"mmm")=TEXT(DATE(PeriodeTahun,11,1),"mmm"),0, Nov!W120),
Jan!W120+Feb!W120+Mar!W120+Apr!W120+Mei!W120+Jun!W120+Jul!W120+Agu!W120+Sep!W120+Okt!W120+Nov!W120)</f>
        <v>0</v>
      </c>
      <c r="AI120" s="68"/>
      <c r="AJ120" s="68">
        <f t="shared" si="22"/>
        <v>0</v>
      </c>
    </row>
    <row r="121" spans="1:36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IF(Master!C121&lt;&gt;"",Master!C121,"")</f>
        <v/>
      </c>
      <c r="D121" s="80" t="str">
        <f>IF(Master!E121&lt;&gt;"",IF(YEAR(Master!E121)&lt;$B$2,DATE($B$2,1,1),Master!E121),"")</f>
        <v/>
      </c>
      <c r="E121" s="80" t="str">
        <f>IF(Master!F121&lt;&gt;"",Master!F121,"")</f>
        <v/>
      </c>
      <c r="F121" s="87" t="str">
        <f t="shared" si="17"/>
        <v/>
      </c>
      <c r="G121" s="71" t="str">
        <f>IF(Master!G121&lt;&gt;"",Master!G121,"")</f>
        <v/>
      </c>
      <c r="H121" s="67">
        <f>IFERROR(IF(E121&lt;&gt;"",Jan!G121+Feb!G121+Mar!G121+Apr!G121+Mei!G121+Jun!G121+Jul!G121+Agu!G121+Sep!G121+Okt!G121+Nov!G121+Des!G121,(Jan!G121+Feb!G121+Mar!G121+Apr!G121+Mei!G121+Jun!G121+Jul!G121+Agu!G121+Sep!G121+Okt!G121+Nov!G121+Des!G121)
/
COUNTA(Jan!G121,Feb!G121,Mar!G121,Apr!G121,Mei!G121,Jun!G121,Jul!G121,Agu!G121,Sep!G121,Okt!G121,Nov!G121,Des!G121)
*F121),0)</f>
        <v>0</v>
      </c>
      <c r="I121" s="1">
        <f>Jan!H121+Feb!H121+Mar!H121+Apr!H121+Mei!H121+Jun!H121+Jul!H121+Agu!H121+Sep!H121+Okt!H121+Nov!H121+Des!H121</f>
        <v>0</v>
      </c>
      <c r="J121" s="1">
        <f>Jan!I121+Feb!I121+Mar!I121+Apr!I121+Mei!I121+Jun!I121+Jul!I121+Agu!I121+Sep!I121+Okt!I121+Nov!I121+Des!I121</f>
        <v>0</v>
      </c>
      <c r="K121" s="1">
        <f>Jan!J121+Feb!J121+Mar!J121+Apr!J121+Mei!J121+Jun!J121+Jul!J121+Agu!J121+Sep!J121+Okt!J121+Nov!J121+Des!J121</f>
        <v>0</v>
      </c>
      <c r="L121" s="1">
        <f>Jan!K121+Feb!K121+Mar!K121+Apr!K121+Mei!K121+Jun!K121+Jul!K121+Agu!K121+Sep!K121+Okt!K121+Nov!K121+Des!K121</f>
        <v>0</v>
      </c>
      <c r="M121" s="67">
        <f>IFERROR(IF(E121&lt;&gt;"",Jan!L121+Feb!L121+Mar!L121+Apr!L121+Mei!L121+Jun!L121+Jul!L121+Agu!L121+Sep!L121+Okt!L121+Nov!L121+Des!L121,(Jan!L121+Feb!L121+Mar!L121+Apr!L121+Mei!L121+Jun!L121+Jul!L121+Agu!L121+Sep!L121+Okt!L121+Nov!L121+Des!L121)
/
COUNTA(Jan!G121,Feb!G121,Mar!G121,Apr!G121,Mei!G121,Jun!G121,Jul!G121,Agu!G121,Sep!G121,Okt!G121,Nov!G121,Des!G121)*F121),0)</f>
        <v>0</v>
      </c>
      <c r="N121" s="67">
        <f>IFERROR(IF(E121&lt;&gt;"",Jan!M121+Feb!M121+Mar!M121+Apr!M121+Mei!M121+Jun!M121+Jul!M121+Agu!M121+Sep!M121+Okt!M121+Nov!M121+Des!M121,(Jan!M121+Feb!M121+Mar!M121+Apr!M121+Mei!M121+Jun!M121+Jul!M121+Agu!M121+Sep!M121+Okt!M121+Nov!M121+Des!M121)
/
COUNTA(Jan!G121,Feb!G121,Mar!G121,Apr!G121,Mei!G121,Jun!G121,Jul!G121,Agu!G121,Sep!G121,Okt!G121,Nov!G121,Des!G121)*F121),0)</f>
        <v>0</v>
      </c>
      <c r="O121" s="67">
        <f>IFERROR(IF(E121&lt;&gt;"",Jan!N121+Feb!N121+Mar!N121+Apr!N121+Mei!N121+Jun!N121+Jul!N121+Agu!N121+Sep!N121+Okt!N121+Nov!N121+Des!N121,(Jan!N121+Feb!N121+Mar!N121+Apr!N121+Mei!N121+Jun!N121+Jul!N121+Agu!N121+Sep!N121+Okt!N121+Nov!N121+Des!N121)
/
COUNTA(Jan!G121,Feb!G121,Mar!G121,Apr!G121,Mei!G121,Jun!G121,Jul!G121,Agu!G121,Sep!G121,Okt!G121,Nov!G121,Des!G121)*F121),0)</f>
        <v>0</v>
      </c>
      <c r="P121" s="67">
        <f>IFERROR(IF(E121&lt;&gt;"",Jan!O121+Feb!O121+Mar!O121+Apr!O121+Mei!O121+Jun!O121+Jul!O121+Agu!O121+Sep!O121+Okt!O121+Nov!O121+Des!O121,(Jan!O121+Feb!O121+Mar!O121+Apr!O121+Mei!O121+Jun!O121+Jul!O121+Agu!O121+Sep!O121+Okt!O121+Nov!O121+Des!O121)
/
COUNTA(Jan!G121,Feb!G121,Mar!G121,Apr!G121,Mei!G121,Jun!G121,Jul!G121,Agu!G121,Sep!G121,Okt!G121,Nov!G121,Des!G121)*F121),0)</f>
        <v>0</v>
      </c>
      <c r="Q121" s="67">
        <f>IFERROR(IF(E121&lt;&gt;"",Jan!P121+Feb!P121+Mar!P121+Apr!P121+Mei!P121+Jun!P121+Jul!P121+Agu!P121+Sep!P121+Okt!P121+Nov!P121+Des!P121,(Jan!P121+Feb!P121+Mar!P121+Apr!P121+Mei!P121+Jun!P121+Jul!P121+Agu!P121+Sep!P121+Okt!P121+Nov!P121+Des!P121)
/
COUNTA(Jan!G121,Feb!G121,Mar!G121,Apr!G121,Mei!G121,Jun!G121,Jul!G121,Agu!G121,Sep!G121,Okt!G121,Nov!G121,Des!G121)*F121),0)</f>
        <v>0</v>
      </c>
      <c r="R121" s="1">
        <f t="shared" si="18"/>
        <v>0</v>
      </c>
      <c r="S121" s="67">
        <f t="shared" si="16"/>
        <v>0</v>
      </c>
      <c r="T121" s="67">
        <f>IFERROR(IF(E121&lt;&gt;"",Jan!R121+Feb!R121+Mar!R121+Apr!R121+Mei!R121+Jun!R121+Jul!R121+Agu!R121+Sep!R121+Okt!R121+Nov!R121+Des!R121,(Jan!R121+Feb!R121+Mar!R121+Apr!R121+Mei!R121+Jun!R121+Jul!R121+Agu!R121+Sep!R121+Okt!R121+Nov!R121+Des!R121)
/
COUNTA(Jan!G121,Feb!G121,Mar!G121,Apr!G121,Mei!G121,Jun!G121,Jul!G121,Agu!G121,Sep!G121,Okt!G121,Nov!G121,Des!G121)*F121),0)</f>
        <v>0</v>
      </c>
      <c r="U121" s="67">
        <f>IFERROR(IF(E121&lt;&gt;"",Jan!S121+Feb!S121+Mar!S121+Apr!S121+Mei!S121+Jun!S121+Jul!S121+Agu!S121+Sep!S121+Okt!S121+Nov!S121+Des!S121,(Jan!S121+Feb!S121+Mar!S121+Apr!S121+Mei!S121+Jun!S121+Jul!S121+Agu!S121+Sep!S121+Okt!S121+Nov!S121+Des!S121)
/
COUNTA(Jan!G121,Feb!G121,Mar!G121,Apr!G121,Mei!G121,Jun!G121,Jul!G121,Agu!G121,Sep!G121,Okt!G121,Nov!G121,Des!G121)*F121),0)</f>
        <v>0</v>
      </c>
      <c r="V121" s="1">
        <f t="shared" si="19"/>
        <v>0</v>
      </c>
      <c r="W121" s="1"/>
      <c r="X121" s="67">
        <f t="shared" si="20"/>
        <v>0</v>
      </c>
      <c r="Y121" s="37">
        <f t="shared" si="23"/>
        <v>0</v>
      </c>
      <c r="Z121" s="68">
        <f t="shared" si="21"/>
        <v>0</v>
      </c>
      <c r="AA121" s="36">
        <f>MIN(Z121,Referensi!$M$2)*$AA$5</f>
        <v>0</v>
      </c>
      <c r="AB121" s="36">
        <f>MIN(Referensi!$M$3,MAX(Z121-Referensi!$L$2,0))*$AB$5</f>
        <v>0</v>
      </c>
      <c r="AC121" s="36">
        <f>MIN(Referensi!$M$4,MAX(Z121-Referensi!$L$3,0))*$AC$5</f>
        <v>0</v>
      </c>
      <c r="AD121" s="36">
        <f>MIN(Referensi!$M$5,MAX(Z121-Referensi!$L$4,0))*$AD$5</f>
        <v>0</v>
      </c>
      <c r="AE121" s="36">
        <f>MIN(Referensi!$M$6,MAX(Z121-Referensi!$L$5,0))*$AE$5</f>
        <v>0</v>
      </c>
      <c r="AF121" s="68">
        <f>IF(Master!G121="",SUM(AA121:AE121)*120%,SUM(AA121:AE121))</f>
        <v>0</v>
      </c>
      <c r="AG121" s="68">
        <f>IF(F121&lt;&gt;"",AF121/F121*COUNTA(Jan!G121,Feb!G121,Mar!G121,Apr!G121,Mei!G121,Jun!G121,Jul!G121,Agu!G121,Sep!G121,Okt!G121,Nov!G121,Des!G121),0)</f>
        <v>0</v>
      </c>
      <c r="AH121" s="68">
        <f>IF(E121&lt;&gt;"",
IF(TEXT(E121,"mmm")=TEXT(DATE(PeriodeTahun,1,1),"mmm"),0, Jan!W121)+
IF(TEXT(E121,"mmm")=TEXT(DATE(PeriodeTahun,2,1),"mmm"),0, Feb!W121)+
IF(TEXT(E121,"mmm")=TEXT(DATE(PeriodeTahun,3,1),"mmm"),0, Mar!W121)+
IF(TEXT(E121,"mmm")=TEXT(DATE(PeriodeTahun,4,1),"mmm"),0, Apr!W121)+
IF(TEXT(E121,"mmm")=TEXT(DATE(PeriodeTahun,5,1),"mmm"),0, Mei!W121)+
IF(TEXT(E121,"mmm")=TEXT(DATE(PeriodeTahun,6,1),"mmm"),0, Jun!W121)+
IF(TEXT(E121,"mmm")=TEXT(DATE(PeriodeTahun,7,1),"mmm"),0, Jul!W121)+
IF(TEXT(E121,"mmm")=TEXT(DATE(PeriodeTahun,8,1),"mmm"),0, Agu!W121)+
IF(TEXT(E121,"mmm")=TEXT(DATE(PeriodeTahun,9,1),"mmm"),0, Sep!W121)+
IF(TEXT(E121,"mmm")=TEXT(DATE(PeriodeTahun,10,1),"mmm"),0, Okt!W121)+
IF(TEXT(E121,"mmm")=TEXT(DATE(PeriodeTahun,11,1),"mmm"),0, Nov!W121),
Jan!W121+Feb!W121+Mar!W121+Apr!W121+Mei!W121+Jun!W121+Jul!W121+Agu!W121+Sep!W121+Okt!W121+Nov!W121)</f>
        <v>0</v>
      </c>
      <c r="AI121" s="68"/>
      <c r="AJ121" s="68">
        <f t="shared" si="22"/>
        <v>0</v>
      </c>
    </row>
    <row r="122" spans="1:36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IF(Master!C122&lt;&gt;"",Master!C122,"")</f>
        <v/>
      </c>
      <c r="D122" s="80" t="str">
        <f>IF(Master!E122&lt;&gt;"",IF(YEAR(Master!E122)&lt;$B$2,DATE($B$2,1,1),Master!E122),"")</f>
        <v/>
      </c>
      <c r="E122" s="80" t="str">
        <f>IF(Master!F122&lt;&gt;"",Master!F122,"")</f>
        <v/>
      </c>
      <c r="F122" s="87" t="str">
        <f t="shared" si="17"/>
        <v/>
      </c>
      <c r="G122" s="71" t="str">
        <f>IF(Master!G122&lt;&gt;"",Master!G122,"")</f>
        <v/>
      </c>
      <c r="H122" s="67">
        <f>IFERROR(IF(E122&lt;&gt;"",Jan!G122+Feb!G122+Mar!G122+Apr!G122+Mei!G122+Jun!G122+Jul!G122+Agu!G122+Sep!G122+Okt!G122+Nov!G122+Des!G122,(Jan!G122+Feb!G122+Mar!G122+Apr!G122+Mei!G122+Jun!G122+Jul!G122+Agu!G122+Sep!G122+Okt!G122+Nov!G122+Des!G122)
/
COUNTA(Jan!G122,Feb!G122,Mar!G122,Apr!G122,Mei!G122,Jun!G122,Jul!G122,Agu!G122,Sep!G122,Okt!G122,Nov!G122,Des!G122)
*F122),0)</f>
        <v>0</v>
      </c>
      <c r="I122" s="1">
        <f>Jan!H122+Feb!H122+Mar!H122+Apr!H122+Mei!H122+Jun!H122+Jul!H122+Agu!H122+Sep!H122+Okt!H122+Nov!H122+Des!H122</f>
        <v>0</v>
      </c>
      <c r="J122" s="1">
        <f>Jan!I122+Feb!I122+Mar!I122+Apr!I122+Mei!I122+Jun!I122+Jul!I122+Agu!I122+Sep!I122+Okt!I122+Nov!I122+Des!I122</f>
        <v>0</v>
      </c>
      <c r="K122" s="1">
        <f>Jan!J122+Feb!J122+Mar!J122+Apr!J122+Mei!J122+Jun!J122+Jul!J122+Agu!J122+Sep!J122+Okt!J122+Nov!J122+Des!J122</f>
        <v>0</v>
      </c>
      <c r="L122" s="1">
        <f>Jan!K122+Feb!K122+Mar!K122+Apr!K122+Mei!K122+Jun!K122+Jul!K122+Agu!K122+Sep!K122+Okt!K122+Nov!K122+Des!K122</f>
        <v>0</v>
      </c>
      <c r="M122" s="67">
        <f>IFERROR(IF(E122&lt;&gt;"",Jan!L122+Feb!L122+Mar!L122+Apr!L122+Mei!L122+Jun!L122+Jul!L122+Agu!L122+Sep!L122+Okt!L122+Nov!L122+Des!L122,(Jan!L122+Feb!L122+Mar!L122+Apr!L122+Mei!L122+Jun!L122+Jul!L122+Agu!L122+Sep!L122+Okt!L122+Nov!L122+Des!L122)
/
COUNTA(Jan!G122,Feb!G122,Mar!G122,Apr!G122,Mei!G122,Jun!G122,Jul!G122,Agu!G122,Sep!G122,Okt!G122,Nov!G122,Des!G122)*F122),0)</f>
        <v>0</v>
      </c>
      <c r="N122" s="67">
        <f>IFERROR(IF(E122&lt;&gt;"",Jan!M122+Feb!M122+Mar!M122+Apr!M122+Mei!M122+Jun!M122+Jul!M122+Agu!M122+Sep!M122+Okt!M122+Nov!M122+Des!M122,(Jan!M122+Feb!M122+Mar!M122+Apr!M122+Mei!M122+Jun!M122+Jul!M122+Agu!M122+Sep!M122+Okt!M122+Nov!M122+Des!M122)
/
COUNTA(Jan!G122,Feb!G122,Mar!G122,Apr!G122,Mei!G122,Jun!G122,Jul!G122,Agu!G122,Sep!G122,Okt!G122,Nov!G122,Des!G122)*F122),0)</f>
        <v>0</v>
      </c>
      <c r="O122" s="67">
        <f>IFERROR(IF(E122&lt;&gt;"",Jan!N122+Feb!N122+Mar!N122+Apr!N122+Mei!N122+Jun!N122+Jul!N122+Agu!N122+Sep!N122+Okt!N122+Nov!N122+Des!N122,(Jan!N122+Feb!N122+Mar!N122+Apr!N122+Mei!N122+Jun!N122+Jul!N122+Agu!N122+Sep!N122+Okt!N122+Nov!N122+Des!N122)
/
COUNTA(Jan!G122,Feb!G122,Mar!G122,Apr!G122,Mei!G122,Jun!G122,Jul!G122,Agu!G122,Sep!G122,Okt!G122,Nov!G122,Des!G122)*F122),0)</f>
        <v>0</v>
      </c>
      <c r="P122" s="67">
        <f>IFERROR(IF(E122&lt;&gt;"",Jan!O122+Feb!O122+Mar!O122+Apr!O122+Mei!O122+Jun!O122+Jul!O122+Agu!O122+Sep!O122+Okt!O122+Nov!O122+Des!O122,(Jan!O122+Feb!O122+Mar!O122+Apr!O122+Mei!O122+Jun!O122+Jul!O122+Agu!O122+Sep!O122+Okt!O122+Nov!O122+Des!O122)
/
COUNTA(Jan!G122,Feb!G122,Mar!G122,Apr!G122,Mei!G122,Jun!G122,Jul!G122,Agu!G122,Sep!G122,Okt!G122,Nov!G122,Des!G122)*F122),0)</f>
        <v>0</v>
      </c>
      <c r="Q122" s="67">
        <f>IFERROR(IF(E122&lt;&gt;"",Jan!P122+Feb!P122+Mar!P122+Apr!P122+Mei!P122+Jun!P122+Jul!P122+Agu!P122+Sep!P122+Okt!P122+Nov!P122+Des!P122,(Jan!P122+Feb!P122+Mar!P122+Apr!P122+Mei!P122+Jun!P122+Jul!P122+Agu!P122+Sep!P122+Okt!P122+Nov!P122+Des!P122)
/
COUNTA(Jan!G122,Feb!G122,Mar!G122,Apr!G122,Mei!G122,Jun!G122,Jul!G122,Agu!G122,Sep!G122,Okt!G122,Nov!G122,Des!G122)*F122),0)</f>
        <v>0</v>
      </c>
      <c r="R122" s="1">
        <f t="shared" si="18"/>
        <v>0</v>
      </c>
      <c r="S122" s="67">
        <f t="shared" si="16"/>
        <v>0</v>
      </c>
      <c r="T122" s="67">
        <f>IFERROR(IF(E122&lt;&gt;"",Jan!R122+Feb!R122+Mar!R122+Apr!R122+Mei!R122+Jun!R122+Jul!R122+Agu!R122+Sep!R122+Okt!R122+Nov!R122+Des!R122,(Jan!R122+Feb!R122+Mar!R122+Apr!R122+Mei!R122+Jun!R122+Jul!R122+Agu!R122+Sep!R122+Okt!R122+Nov!R122+Des!R122)
/
COUNTA(Jan!G122,Feb!G122,Mar!G122,Apr!G122,Mei!G122,Jun!G122,Jul!G122,Agu!G122,Sep!G122,Okt!G122,Nov!G122,Des!G122)*F122),0)</f>
        <v>0</v>
      </c>
      <c r="U122" s="67">
        <f>IFERROR(IF(E122&lt;&gt;"",Jan!S122+Feb!S122+Mar!S122+Apr!S122+Mei!S122+Jun!S122+Jul!S122+Agu!S122+Sep!S122+Okt!S122+Nov!S122+Des!S122,(Jan!S122+Feb!S122+Mar!S122+Apr!S122+Mei!S122+Jun!S122+Jul!S122+Agu!S122+Sep!S122+Okt!S122+Nov!S122+Des!S122)
/
COUNTA(Jan!G122,Feb!G122,Mar!G122,Apr!G122,Mei!G122,Jun!G122,Jul!G122,Agu!G122,Sep!G122,Okt!G122,Nov!G122,Des!G122)*F122),0)</f>
        <v>0</v>
      </c>
      <c r="V122" s="1">
        <f t="shared" si="19"/>
        <v>0</v>
      </c>
      <c r="W122" s="1"/>
      <c r="X122" s="67">
        <f t="shared" si="20"/>
        <v>0</v>
      </c>
      <c r="Y122" s="37">
        <f t="shared" si="23"/>
        <v>0</v>
      </c>
      <c r="Z122" s="68">
        <f t="shared" si="21"/>
        <v>0</v>
      </c>
      <c r="AA122" s="36">
        <f>MIN(Z122,Referensi!$M$2)*$AA$5</f>
        <v>0</v>
      </c>
      <c r="AB122" s="36">
        <f>MIN(Referensi!$M$3,MAX(Z122-Referensi!$L$2,0))*$AB$5</f>
        <v>0</v>
      </c>
      <c r="AC122" s="36">
        <f>MIN(Referensi!$M$4,MAX(Z122-Referensi!$L$3,0))*$AC$5</f>
        <v>0</v>
      </c>
      <c r="AD122" s="36">
        <f>MIN(Referensi!$M$5,MAX(Z122-Referensi!$L$4,0))*$AD$5</f>
        <v>0</v>
      </c>
      <c r="AE122" s="36">
        <f>MIN(Referensi!$M$6,MAX(Z122-Referensi!$L$5,0))*$AE$5</f>
        <v>0</v>
      </c>
      <c r="AF122" s="68">
        <f>IF(Master!G122="",SUM(AA122:AE122)*120%,SUM(AA122:AE122))</f>
        <v>0</v>
      </c>
      <c r="AG122" s="68">
        <f>IF(F122&lt;&gt;"",AF122/F122*COUNTA(Jan!G122,Feb!G122,Mar!G122,Apr!G122,Mei!G122,Jun!G122,Jul!G122,Agu!G122,Sep!G122,Okt!G122,Nov!G122,Des!G122),0)</f>
        <v>0</v>
      </c>
      <c r="AH122" s="68">
        <f>IF(E122&lt;&gt;"",
IF(TEXT(E122,"mmm")=TEXT(DATE(PeriodeTahun,1,1),"mmm"),0, Jan!W122)+
IF(TEXT(E122,"mmm")=TEXT(DATE(PeriodeTahun,2,1),"mmm"),0, Feb!W122)+
IF(TEXT(E122,"mmm")=TEXT(DATE(PeriodeTahun,3,1),"mmm"),0, Mar!W122)+
IF(TEXT(E122,"mmm")=TEXT(DATE(PeriodeTahun,4,1),"mmm"),0, Apr!W122)+
IF(TEXT(E122,"mmm")=TEXT(DATE(PeriodeTahun,5,1),"mmm"),0, Mei!W122)+
IF(TEXT(E122,"mmm")=TEXT(DATE(PeriodeTahun,6,1),"mmm"),0, Jun!W122)+
IF(TEXT(E122,"mmm")=TEXT(DATE(PeriodeTahun,7,1),"mmm"),0, Jul!W122)+
IF(TEXT(E122,"mmm")=TEXT(DATE(PeriodeTahun,8,1),"mmm"),0, Agu!W122)+
IF(TEXT(E122,"mmm")=TEXT(DATE(PeriodeTahun,9,1),"mmm"),0, Sep!W122)+
IF(TEXT(E122,"mmm")=TEXT(DATE(PeriodeTahun,10,1),"mmm"),0, Okt!W122)+
IF(TEXT(E122,"mmm")=TEXT(DATE(PeriodeTahun,11,1),"mmm"),0, Nov!W122),
Jan!W122+Feb!W122+Mar!W122+Apr!W122+Mei!W122+Jun!W122+Jul!W122+Agu!W122+Sep!W122+Okt!W122+Nov!W122)</f>
        <v>0</v>
      </c>
      <c r="AI122" s="68"/>
      <c r="AJ122" s="68">
        <f t="shared" si="22"/>
        <v>0</v>
      </c>
    </row>
    <row r="123" spans="1:36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IF(Master!C123&lt;&gt;"",Master!C123,"")</f>
        <v/>
      </c>
      <c r="D123" s="80" t="str">
        <f>IF(Master!E123&lt;&gt;"",IF(YEAR(Master!E123)&lt;$B$2,DATE($B$2,1,1),Master!E123),"")</f>
        <v/>
      </c>
      <c r="E123" s="80" t="str">
        <f>IF(Master!F123&lt;&gt;"",Master!F123,"")</f>
        <v/>
      </c>
      <c r="F123" s="87" t="str">
        <f t="shared" si="17"/>
        <v/>
      </c>
      <c r="G123" s="71" t="str">
        <f>IF(Master!G123&lt;&gt;"",Master!G123,"")</f>
        <v/>
      </c>
      <c r="H123" s="67">
        <f>IFERROR(IF(E123&lt;&gt;"",Jan!G123+Feb!G123+Mar!G123+Apr!G123+Mei!G123+Jun!G123+Jul!G123+Agu!G123+Sep!G123+Okt!G123+Nov!G123+Des!G123,(Jan!G123+Feb!G123+Mar!G123+Apr!G123+Mei!G123+Jun!G123+Jul!G123+Agu!G123+Sep!G123+Okt!G123+Nov!G123+Des!G123)
/
COUNTA(Jan!G123,Feb!G123,Mar!G123,Apr!G123,Mei!G123,Jun!G123,Jul!G123,Agu!G123,Sep!G123,Okt!G123,Nov!G123,Des!G123)
*F123),0)</f>
        <v>0</v>
      </c>
      <c r="I123" s="1">
        <f>Jan!H123+Feb!H123+Mar!H123+Apr!H123+Mei!H123+Jun!H123+Jul!H123+Agu!H123+Sep!H123+Okt!H123+Nov!H123+Des!H123</f>
        <v>0</v>
      </c>
      <c r="J123" s="1">
        <f>Jan!I123+Feb!I123+Mar!I123+Apr!I123+Mei!I123+Jun!I123+Jul!I123+Agu!I123+Sep!I123+Okt!I123+Nov!I123+Des!I123</f>
        <v>0</v>
      </c>
      <c r="K123" s="1">
        <f>Jan!J123+Feb!J123+Mar!J123+Apr!J123+Mei!J123+Jun!J123+Jul!J123+Agu!J123+Sep!J123+Okt!J123+Nov!J123+Des!J123</f>
        <v>0</v>
      </c>
      <c r="L123" s="1">
        <f>Jan!K123+Feb!K123+Mar!K123+Apr!K123+Mei!K123+Jun!K123+Jul!K123+Agu!K123+Sep!K123+Okt!K123+Nov!K123+Des!K123</f>
        <v>0</v>
      </c>
      <c r="M123" s="67">
        <f>IFERROR(IF(E123&lt;&gt;"",Jan!L123+Feb!L123+Mar!L123+Apr!L123+Mei!L123+Jun!L123+Jul!L123+Agu!L123+Sep!L123+Okt!L123+Nov!L123+Des!L123,(Jan!L123+Feb!L123+Mar!L123+Apr!L123+Mei!L123+Jun!L123+Jul!L123+Agu!L123+Sep!L123+Okt!L123+Nov!L123+Des!L123)
/
COUNTA(Jan!G123,Feb!G123,Mar!G123,Apr!G123,Mei!G123,Jun!G123,Jul!G123,Agu!G123,Sep!G123,Okt!G123,Nov!G123,Des!G123)*F123),0)</f>
        <v>0</v>
      </c>
      <c r="N123" s="67">
        <f>IFERROR(IF(E123&lt;&gt;"",Jan!M123+Feb!M123+Mar!M123+Apr!M123+Mei!M123+Jun!M123+Jul!M123+Agu!M123+Sep!M123+Okt!M123+Nov!M123+Des!M123,(Jan!M123+Feb!M123+Mar!M123+Apr!M123+Mei!M123+Jun!M123+Jul!M123+Agu!M123+Sep!M123+Okt!M123+Nov!M123+Des!M123)
/
COUNTA(Jan!G123,Feb!G123,Mar!G123,Apr!G123,Mei!G123,Jun!G123,Jul!G123,Agu!G123,Sep!G123,Okt!G123,Nov!G123,Des!G123)*F123),0)</f>
        <v>0</v>
      </c>
      <c r="O123" s="67">
        <f>IFERROR(IF(E123&lt;&gt;"",Jan!N123+Feb!N123+Mar!N123+Apr!N123+Mei!N123+Jun!N123+Jul!N123+Agu!N123+Sep!N123+Okt!N123+Nov!N123+Des!N123,(Jan!N123+Feb!N123+Mar!N123+Apr!N123+Mei!N123+Jun!N123+Jul!N123+Agu!N123+Sep!N123+Okt!N123+Nov!N123+Des!N123)
/
COUNTA(Jan!G123,Feb!G123,Mar!G123,Apr!G123,Mei!G123,Jun!G123,Jul!G123,Agu!G123,Sep!G123,Okt!G123,Nov!G123,Des!G123)*F123),0)</f>
        <v>0</v>
      </c>
      <c r="P123" s="67">
        <f>IFERROR(IF(E123&lt;&gt;"",Jan!O123+Feb!O123+Mar!O123+Apr!O123+Mei!O123+Jun!O123+Jul!O123+Agu!O123+Sep!O123+Okt!O123+Nov!O123+Des!O123,(Jan!O123+Feb!O123+Mar!O123+Apr!O123+Mei!O123+Jun!O123+Jul!O123+Agu!O123+Sep!O123+Okt!O123+Nov!O123+Des!O123)
/
COUNTA(Jan!G123,Feb!G123,Mar!G123,Apr!G123,Mei!G123,Jun!G123,Jul!G123,Agu!G123,Sep!G123,Okt!G123,Nov!G123,Des!G123)*F123),0)</f>
        <v>0</v>
      </c>
      <c r="Q123" s="67">
        <f>IFERROR(IF(E123&lt;&gt;"",Jan!P123+Feb!P123+Mar!P123+Apr!P123+Mei!P123+Jun!P123+Jul!P123+Agu!P123+Sep!P123+Okt!P123+Nov!P123+Des!P123,(Jan!P123+Feb!P123+Mar!P123+Apr!P123+Mei!P123+Jun!P123+Jul!P123+Agu!P123+Sep!P123+Okt!P123+Nov!P123+Des!P123)
/
COUNTA(Jan!G123,Feb!G123,Mar!G123,Apr!G123,Mei!G123,Jun!G123,Jul!G123,Agu!G123,Sep!G123,Okt!G123,Nov!G123,Des!G123)*F123),0)</f>
        <v>0</v>
      </c>
      <c r="R123" s="1">
        <f t="shared" si="18"/>
        <v>0</v>
      </c>
      <c r="S123" s="67">
        <f t="shared" si="16"/>
        <v>0</v>
      </c>
      <c r="T123" s="67">
        <f>IFERROR(IF(E123&lt;&gt;"",Jan!R123+Feb!R123+Mar!R123+Apr!R123+Mei!R123+Jun!R123+Jul!R123+Agu!R123+Sep!R123+Okt!R123+Nov!R123+Des!R123,(Jan!R123+Feb!R123+Mar!R123+Apr!R123+Mei!R123+Jun!R123+Jul!R123+Agu!R123+Sep!R123+Okt!R123+Nov!R123+Des!R123)
/
COUNTA(Jan!G123,Feb!G123,Mar!G123,Apr!G123,Mei!G123,Jun!G123,Jul!G123,Agu!G123,Sep!G123,Okt!G123,Nov!G123,Des!G123)*F123),0)</f>
        <v>0</v>
      </c>
      <c r="U123" s="67">
        <f>IFERROR(IF(E123&lt;&gt;"",Jan!S123+Feb!S123+Mar!S123+Apr!S123+Mei!S123+Jun!S123+Jul!S123+Agu!S123+Sep!S123+Okt!S123+Nov!S123+Des!S123,(Jan!S123+Feb!S123+Mar!S123+Apr!S123+Mei!S123+Jun!S123+Jul!S123+Agu!S123+Sep!S123+Okt!S123+Nov!S123+Des!S123)
/
COUNTA(Jan!G123,Feb!G123,Mar!G123,Apr!G123,Mei!G123,Jun!G123,Jul!G123,Agu!G123,Sep!G123,Okt!G123,Nov!G123,Des!G123)*F123),0)</f>
        <v>0</v>
      </c>
      <c r="V123" s="1">
        <f t="shared" si="19"/>
        <v>0</v>
      </c>
      <c r="W123" s="1"/>
      <c r="X123" s="67">
        <f t="shared" si="20"/>
        <v>0</v>
      </c>
      <c r="Y123" s="37">
        <f t="shared" si="23"/>
        <v>0</v>
      </c>
      <c r="Z123" s="68">
        <f t="shared" si="21"/>
        <v>0</v>
      </c>
      <c r="AA123" s="36">
        <f>MIN(Z123,Referensi!$M$2)*$AA$5</f>
        <v>0</v>
      </c>
      <c r="AB123" s="36">
        <f>MIN(Referensi!$M$3,MAX(Z123-Referensi!$L$2,0))*$AB$5</f>
        <v>0</v>
      </c>
      <c r="AC123" s="36">
        <f>MIN(Referensi!$M$4,MAX(Z123-Referensi!$L$3,0))*$AC$5</f>
        <v>0</v>
      </c>
      <c r="AD123" s="36">
        <f>MIN(Referensi!$M$5,MAX(Z123-Referensi!$L$4,0))*$AD$5</f>
        <v>0</v>
      </c>
      <c r="AE123" s="36">
        <f>MIN(Referensi!$M$6,MAX(Z123-Referensi!$L$5,0))*$AE$5</f>
        <v>0</v>
      </c>
      <c r="AF123" s="68">
        <f>IF(Master!G123="",SUM(AA123:AE123)*120%,SUM(AA123:AE123))</f>
        <v>0</v>
      </c>
      <c r="AG123" s="68">
        <f>IF(F123&lt;&gt;"",AF123/F123*COUNTA(Jan!G123,Feb!G123,Mar!G123,Apr!G123,Mei!G123,Jun!G123,Jul!G123,Agu!G123,Sep!G123,Okt!G123,Nov!G123,Des!G123),0)</f>
        <v>0</v>
      </c>
      <c r="AH123" s="68">
        <f>IF(E123&lt;&gt;"",
IF(TEXT(E123,"mmm")=TEXT(DATE(PeriodeTahun,1,1),"mmm"),0, Jan!W123)+
IF(TEXT(E123,"mmm")=TEXT(DATE(PeriodeTahun,2,1),"mmm"),0, Feb!W123)+
IF(TEXT(E123,"mmm")=TEXT(DATE(PeriodeTahun,3,1),"mmm"),0, Mar!W123)+
IF(TEXT(E123,"mmm")=TEXT(DATE(PeriodeTahun,4,1),"mmm"),0, Apr!W123)+
IF(TEXT(E123,"mmm")=TEXT(DATE(PeriodeTahun,5,1),"mmm"),0, Mei!W123)+
IF(TEXT(E123,"mmm")=TEXT(DATE(PeriodeTahun,6,1),"mmm"),0, Jun!W123)+
IF(TEXT(E123,"mmm")=TEXT(DATE(PeriodeTahun,7,1),"mmm"),0, Jul!W123)+
IF(TEXT(E123,"mmm")=TEXT(DATE(PeriodeTahun,8,1),"mmm"),0, Agu!W123)+
IF(TEXT(E123,"mmm")=TEXT(DATE(PeriodeTahun,9,1),"mmm"),0, Sep!W123)+
IF(TEXT(E123,"mmm")=TEXT(DATE(PeriodeTahun,10,1),"mmm"),0, Okt!W123)+
IF(TEXT(E123,"mmm")=TEXT(DATE(PeriodeTahun,11,1),"mmm"),0, Nov!W123),
Jan!W123+Feb!W123+Mar!W123+Apr!W123+Mei!W123+Jun!W123+Jul!W123+Agu!W123+Sep!W123+Okt!W123+Nov!W123)</f>
        <v>0</v>
      </c>
      <c r="AI123" s="68"/>
      <c r="AJ123" s="68">
        <f t="shared" si="22"/>
        <v>0</v>
      </c>
    </row>
    <row r="124" spans="1:36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IF(Master!C124&lt;&gt;"",Master!C124,"")</f>
        <v/>
      </c>
      <c r="D124" s="80" t="str">
        <f>IF(Master!E124&lt;&gt;"",IF(YEAR(Master!E124)&lt;$B$2,DATE($B$2,1,1),Master!E124),"")</f>
        <v/>
      </c>
      <c r="E124" s="80" t="str">
        <f>IF(Master!F124&lt;&gt;"",Master!F124,"")</f>
        <v/>
      </c>
      <c r="F124" s="87" t="str">
        <f t="shared" si="17"/>
        <v/>
      </c>
      <c r="G124" s="71" t="str">
        <f>IF(Master!G124&lt;&gt;"",Master!G124,"")</f>
        <v/>
      </c>
      <c r="H124" s="67">
        <f>IFERROR(IF(E124&lt;&gt;"",Jan!G124+Feb!G124+Mar!G124+Apr!G124+Mei!G124+Jun!G124+Jul!G124+Agu!G124+Sep!G124+Okt!G124+Nov!G124+Des!G124,(Jan!G124+Feb!G124+Mar!G124+Apr!G124+Mei!G124+Jun!G124+Jul!G124+Agu!G124+Sep!G124+Okt!G124+Nov!G124+Des!G124)
/
COUNTA(Jan!G124,Feb!G124,Mar!G124,Apr!G124,Mei!G124,Jun!G124,Jul!G124,Agu!G124,Sep!G124,Okt!G124,Nov!G124,Des!G124)
*F124),0)</f>
        <v>0</v>
      </c>
      <c r="I124" s="1">
        <f>Jan!H124+Feb!H124+Mar!H124+Apr!H124+Mei!H124+Jun!H124+Jul!H124+Agu!H124+Sep!H124+Okt!H124+Nov!H124+Des!H124</f>
        <v>0</v>
      </c>
      <c r="J124" s="1">
        <f>Jan!I124+Feb!I124+Mar!I124+Apr!I124+Mei!I124+Jun!I124+Jul!I124+Agu!I124+Sep!I124+Okt!I124+Nov!I124+Des!I124</f>
        <v>0</v>
      </c>
      <c r="K124" s="1">
        <f>Jan!J124+Feb!J124+Mar!J124+Apr!J124+Mei!J124+Jun!J124+Jul!J124+Agu!J124+Sep!J124+Okt!J124+Nov!J124+Des!J124</f>
        <v>0</v>
      </c>
      <c r="L124" s="1">
        <f>Jan!K124+Feb!K124+Mar!K124+Apr!K124+Mei!K124+Jun!K124+Jul!K124+Agu!K124+Sep!K124+Okt!K124+Nov!K124+Des!K124</f>
        <v>0</v>
      </c>
      <c r="M124" s="67">
        <f>IFERROR(IF(E124&lt;&gt;"",Jan!L124+Feb!L124+Mar!L124+Apr!L124+Mei!L124+Jun!L124+Jul!L124+Agu!L124+Sep!L124+Okt!L124+Nov!L124+Des!L124,(Jan!L124+Feb!L124+Mar!L124+Apr!L124+Mei!L124+Jun!L124+Jul!L124+Agu!L124+Sep!L124+Okt!L124+Nov!L124+Des!L124)
/
COUNTA(Jan!G124,Feb!G124,Mar!G124,Apr!G124,Mei!G124,Jun!G124,Jul!G124,Agu!G124,Sep!G124,Okt!G124,Nov!G124,Des!G124)*F124),0)</f>
        <v>0</v>
      </c>
      <c r="N124" s="67">
        <f>IFERROR(IF(E124&lt;&gt;"",Jan!M124+Feb!M124+Mar!M124+Apr!M124+Mei!M124+Jun!M124+Jul!M124+Agu!M124+Sep!M124+Okt!M124+Nov!M124+Des!M124,(Jan!M124+Feb!M124+Mar!M124+Apr!M124+Mei!M124+Jun!M124+Jul!M124+Agu!M124+Sep!M124+Okt!M124+Nov!M124+Des!M124)
/
COUNTA(Jan!G124,Feb!G124,Mar!G124,Apr!G124,Mei!G124,Jun!G124,Jul!G124,Agu!G124,Sep!G124,Okt!G124,Nov!G124,Des!G124)*F124),0)</f>
        <v>0</v>
      </c>
      <c r="O124" s="67">
        <f>IFERROR(IF(E124&lt;&gt;"",Jan!N124+Feb!N124+Mar!N124+Apr!N124+Mei!N124+Jun!N124+Jul!N124+Agu!N124+Sep!N124+Okt!N124+Nov!N124+Des!N124,(Jan!N124+Feb!N124+Mar!N124+Apr!N124+Mei!N124+Jun!N124+Jul!N124+Agu!N124+Sep!N124+Okt!N124+Nov!N124+Des!N124)
/
COUNTA(Jan!G124,Feb!G124,Mar!G124,Apr!G124,Mei!G124,Jun!G124,Jul!G124,Agu!G124,Sep!G124,Okt!G124,Nov!G124,Des!G124)*F124),0)</f>
        <v>0</v>
      </c>
      <c r="P124" s="67">
        <f>IFERROR(IF(E124&lt;&gt;"",Jan!O124+Feb!O124+Mar!O124+Apr!O124+Mei!O124+Jun!O124+Jul!O124+Agu!O124+Sep!O124+Okt!O124+Nov!O124+Des!O124,(Jan!O124+Feb!O124+Mar!O124+Apr!O124+Mei!O124+Jun!O124+Jul!O124+Agu!O124+Sep!O124+Okt!O124+Nov!O124+Des!O124)
/
COUNTA(Jan!G124,Feb!G124,Mar!G124,Apr!G124,Mei!G124,Jun!G124,Jul!G124,Agu!G124,Sep!G124,Okt!G124,Nov!G124,Des!G124)*F124),0)</f>
        <v>0</v>
      </c>
      <c r="Q124" s="67">
        <f>IFERROR(IF(E124&lt;&gt;"",Jan!P124+Feb!P124+Mar!P124+Apr!P124+Mei!P124+Jun!P124+Jul!P124+Agu!P124+Sep!P124+Okt!P124+Nov!P124+Des!P124,(Jan!P124+Feb!P124+Mar!P124+Apr!P124+Mei!P124+Jun!P124+Jul!P124+Agu!P124+Sep!P124+Okt!P124+Nov!P124+Des!P124)
/
COUNTA(Jan!G124,Feb!G124,Mar!G124,Apr!G124,Mei!G124,Jun!G124,Jul!G124,Agu!G124,Sep!G124,Okt!G124,Nov!G124,Des!G124)*F124),0)</f>
        <v>0</v>
      </c>
      <c r="R124" s="1">
        <f t="shared" si="18"/>
        <v>0</v>
      </c>
      <c r="S124" s="67">
        <f t="shared" si="16"/>
        <v>0</v>
      </c>
      <c r="T124" s="67">
        <f>IFERROR(IF(E124&lt;&gt;"",Jan!R124+Feb!R124+Mar!R124+Apr!R124+Mei!R124+Jun!R124+Jul!R124+Agu!R124+Sep!R124+Okt!R124+Nov!R124+Des!R124,(Jan!R124+Feb!R124+Mar!R124+Apr!R124+Mei!R124+Jun!R124+Jul!R124+Agu!R124+Sep!R124+Okt!R124+Nov!R124+Des!R124)
/
COUNTA(Jan!G124,Feb!G124,Mar!G124,Apr!G124,Mei!G124,Jun!G124,Jul!G124,Agu!G124,Sep!G124,Okt!G124,Nov!G124,Des!G124)*F124),0)</f>
        <v>0</v>
      </c>
      <c r="U124" s="67">
        <f>IFERROR(IF(E124&lt;&gt;"",Jan!S124+Feb!S124+Mar!S124+Apr!S124+Mei!S124+Jun!S124+Jul!S124+Agu!S124+Sep!S124+Okt!S124+Nov!S124+Des!S124,(Jan!S124+Feb!S124+Mar!S124+Apr!S124+Mei!S124+Jun!S124+Jul!S124+Agu!S124+Sep!S124+Okt!S124+Nov!S124+Des!S124)
/
COUNTA(Jan!G124,Feb!G124,Mar!G124,Apr!G124,Mei!G124,Jun!G124,Jul!G124,Agu!G124,Sep!G124,Okt!G124,Nov!G124,Des!G124)*F124),0)</f>
        <v>0</v>
      </c>
      <c r="V124" s="1">
        <f t="shared" si="19"/>
        <v>0</v>
      </c>
      <c r="W124" s="1"/>
      <c r="X124" s="67">
        <f t="shared" si="20"/>
        <v>0</v>
      </c>
      <c r="Y124" s="37">
        <f t="shared" si="23"/>
        <v>0</v>
      </c>
      <c r="Z124" s="68">
        <f t="shared" si="21"/>
        <v>0</v>
      </c>
      <c r="AA124" s="36">
        <f>MIN(Z124,Referensi!$M$2)*$AA$5</f>
        <v>0</v>
      </c>
      <c r="AB124" s="36">
        <f>MIN(Referensi!$M$3,MAX(Z124-Referensi!$L$2,0))*$AB$5</f>
        <v>0</v>
      </c>
      <c r="AC124" s="36">
        <f>MIN(Referensi!$M$4,MAX(Z124-Referensi!$L$3,0))*$AC$5</f>
        <v>0</v>
      </c>
      <c r="AD124" s="36">
        <f>MIN(Referensi!$M$5,MAX(Z124-Referensi!$L$4,0))*$AD$5</f>
        <v>0</v>
      </c>
      <c r="AE124" s="36">
        <f>MIN(Referensi!$M$6,MAX(Z124-Referensi!$L$5,0))*$AE$5</f>
        <v>0</v>
      </c>
      <c r="AF124" s="68">
        <f>IF(Master!G124="",SUM(AA124:AE124)*120%,SUM(AA124:AE124))</f>
        <v>0</v>
      </c>
      <c r="AG124" s="68">
        <f>IF(F124&lt;&gt;"",AF124/F124*COUNTA(Jan!G124,Feb!G124,Mar!G124,Apr!G124,Mei!G124,Jun!G124,Jul!G124,Agu!G124,Sep!G124,Okt!G124,Nov!G124,Des!G124),0)</f>
        <v>0</v>
      </c>
      <c r="AH124" s="68">
        <f>IF(E124&lt;&gt;"",
IF(TEXT(E124,"mmm")=TEXT(DATE(PeriodeTahun,1,1),"mmm"),0, Jan!W124)+
IF(TEXT(E124,"mmm")=TEXT(DATE(PeriodeTahun,2,1),"mmm"),0, Feb!W124)+
IF(TEXT(E124,"mmm")=TEXT(DATE(PeriodeTahun,3,1),"mmm"),0, Mar!W124)+
IF(TEXT(E124,"mmm")=TEXT(DATE(PeriodeTahun,4,1),"mmm"),0, Apr!W124)+
IF(TEXT(E124,"mmm")=TEXT(DATE(PeriodeTahun,5,1),"mmm"),0, Mei!W124)+
IF(TEXT(E124,"mmm")=TEXT(DATE(PeriodeTahun,6,1),"mmm"),0, Jun!W124)+
IF(TEXT(E124,"mmm")=TEXT(DATE(PeriodeTahun,7,1),"mmm"),0, Jul!W124)+
IF(TEXT(E124,"mmm")=TEXT(DATE(PeriodeTahun,8,1),"mmm"),0, Agu!W124)+
IF(TEXT(E124,"mmm")=TEXT(DATE(PeriodeTahun,9,1),"mmm"),0, Sep!W124)+
IF(TEXT(E124,"mmm")=TEXT(DATE(PeriodeTahun,10,1),"mmm"),0, Okt!W124)+
IF(TEXT(E124,"mmm")=TEXT(DATE(PeriodeTahun,11,1),"mmm"),0, Nov!W124),
Jan!W124+Feb!W124+Mar!W124+Apr!W124+Mei!W124+Jun!W124+Jul!W124+Agu!W124+Sep!W124+Okt!W124+Nov!W124)</f>
        <v>0</v>
      </c>
      <c r="AI124" s="68"/>
      <c r="AJ124" s="68">
        <f t="shared" si="22"/>
        <v>0</v>
      </c>
    </row>
    <row r="125" spans="1:36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IF(Master!C125&lt;&gt;"",Master!C125,"")</f>
        <v/>
      </c>
      <c r="D125" s="80" t="str">
        <f>IF(Master!E125&lt;&gt;"",IF(YEAR(Master!E125)&lt;$B$2,DATE($B$2,1,1),Master!E125),"")</f>
        <v/>
      </c>
      <c r="E125" s="80" t="str">
        <f>IF(Master!F125&lt;&gt;"",Master!F125,"")</f>
        <v/>
      </c>
      <c r="F125" s="87" t="str">
        <f t="shared" si="17"/>
        <v/>
      </c>
      <c r="G125" s="71" t="str">
        <f>IF(Master!G125&lt;&gt;"",Master!G125,"")</f>
        <v/>
      </c>
      <c r="H125" s="67">
        <f>IFERROR(IF(E125&lt;&gt;"",Jan!G125+Feb!G125+Mar!G125+Apr!G125+Mei!G125+Jun!G125+Jul!G125+Agu!G125+Sep!G125+Okt!G125+Nov!G125+Des!G125,(Jan!G125+Feb!G125+Mar!G125+Apr!G125+Mei!G125+Jun!G125+Jul!G125+Agu!G125+Sep!G125+Okt!G125+Nov!G125+Des!G125)
/
COUNTA(Jan!G125,Feb!G125,Mar!G125,Apr!G125,Mei!G125,Jun!G125,Jul!G125,Agu!G125,Sep!G125,Okt!G125,Nov!G125,Des!G125)
*F125),0)</f>
        <v>0</v>
      </c>
      <c r="I125" s="1">
        <f>Jan!H125+Feb!H125+Mar!H125+Apr!H125+Mei!H125+Jun!H125+Jul!H125+Agu!H125+Sep!H125+Okt!H125+Nov!H125+Des!H125</f>
        <v>0</v>
      </c>
      <c r="J125" s="1">
        <f>Jan!I125+Feb!I125+Mar!I125+Apr!I125+Mei!I125+Jun!I125+Jul!I125+Agu!I125+Sep!I125+Okt!I125+Nov!I125+Des!I125</f>
        <v>0</v>
      </c>
      <c r="K125" s="1">
        <f>Jan!J125+Feb!J125+Mar!J125+Apr!J125+Mei!J125+Jun!J125+Jul!J125+Agu!J125+Sep!J125+Okt!J125+Nov!J125+Des!J125</f>
        <v>0</v>
      </c>
      <c r="L125" s="1">
        <f>Jan!K125+Feb!K125+Mar!K125+Apr!K125+Mei!K125+Jun!K125+Jul!K125+Agu!K125+Sep!K125+Okt!K125+Nov!K125+Des!K125</f>
        <v>0</v>
      </c>
      <c r="M125" s="67">
        <f>IFERROR(IF(E125&lt;&gt;"",Jan!L125+Feb!L125+Mar!L125+Apr!L125+Mei!L125+Jun!L125+Jul!L125+Agu!L125+Sep!L125+Okt!L125+Nov!L125+Des!L125,(Jan!L125+Feb!L125+Mar!L125+Apr!L125+Mei!L125+Jun!L125+Jul!L125+Agu!L125+Sep!L125+Okt!L125+Nov!L125+Des!L125)
/
COUNTA(Jan!G125,Feb!G125,Mar!G125,Apr!G125,Mei!G125,Jun!G125,Jul!G125,Agu!G125,Sep!G125,Okt!G125,Nov!G125,Des!G125)*F125),0)</f>
        <v>0</v>
      </c>
      <c r="N125" s="67">
        <f>IFERROR(IF(E125&lt;&gt;"",Jan!M125+Feb!M125+Mar!M125+Apr!M125+Mei!M125+Jun!M125+Jul!M125+Agu!M125+Sep!M125+Okt!M125+Nov!M125+Des!M125,(Jan!M125+Feb!M125+Mar!M125+Apr!M125+Mei!M125+Jun!M125+Jul!M125+Agu!M125+Sep!M125+Okt!M125+Nov!M125+Des!M125)
/
COUNTA(Jan!G125,Feb!G125,Mar!G125,Apr!G125,Mei!G125,Jun!G125,Jul!G125,Agu!G125,Sep!G125,Okt!G125,Nov!G125,Des!G125)*F125),0)</f>
        <v>0</v>
      </c>
      <c r="O125" s="67">
        <f>IFERROR(IF(E125&lt;&gt;"",Jan!N125+Feb!N125+Mar!N125+Apr!N125+Mei!N125+Jun!N125+Jul!N125+Agu!N125+Sep!N125+Okt!N125+Nov!N125+Des!N125,(Jan!N125+Feb!N125+Mar!N125+Apr!N125+Mei!N125+Jun!N125+Jul!N125+Agu!N125+Sep!N125+Okt!N125+Nov!N125+Des!N125)
/
COUNTA(Jan!G125,Feb!G125,Mar!G125,Apr!G125,Mei!G125,Jun!G125,Jul!G125,Agu!G125,Sep!G125,Okt!G125,Nov!G125,Des!G125)*F125),0)</f>
        <v>0</v>
      </c>
      <c r="P125" s="67">
        <f>IFERROR(IF(E125&lt;&gt;"",Jan!O125+Feb!O125+Mar!O125+Apr!O125+Mei!O125+Jun!O125+Jul!O125+Agu!O125+Sep!O125+Okt!O125+Nov!O125+Des!O125,(Jan!O125+Feb!O125+Mar!O125+Apr!O125+Mei!O125+Jun!O125+Jul!O125+Agu!O125+Sep!O125+Okt!O125+Nov!O125+Des!O125)
/
COUNTA(Jan!G125,Feb!G125,Mar!G125,Apr!G125,Mei!G125,Jun!G125,Jul!G125,Agu!G125,Sep!G125,Okt!G125,Nov!G125,Des!G125)*F125),0)</f>
        <v>0</v>
      </c>
      <c r="Q125" s="67">
        <f>IFERROR(IF(E125&lt;&gt;"",Jan!P125+Feb!P125+Mar!P125+Apr!P125+Mei!P125+Jun!P125+Jul!P125+Agu!P125+Sep!P125+Okt!P125+Nov!P125+Des!P125,(Jan!P125+Feb!P125+Mar!P125+Apr!P125+Mei!P125+Jun!P125+Jul!P125+Agu!P125+Sep!P125+Okt!P125+Nov!P125+Des!P125)
/
COUNTA(Jan!G125,Feb!G125,Mar!G125,Apr!G125,Mei!G125,Jun!G125,Jul!G125,Agu!G125,Sep!G125,Okt!G125,Nov!G125,Des!G125)*F125),0)</f>
        <v>0</v>
      </c>
      <c r="R125" s="1">
        <f t="shared" si="18"/>
        <v>0</v>
      </c>
      <c r="S125" s="67">
        <f t="shared" si="16"/>
        <v>0</v>
      </c>
      <c r="T125" s="67">
        <f>IFERROR(IF(E125&lt;&gt;"",Jan!R125+Feb!R125+Mar!R125+Apr!R125+Mei!R125+Jun!R125+Jul!R125+Agu!R125+Sep!R125+Okt!R125+Nov!R125+Des!R125,(Jan!R125+Feb!R125+Mar!R125+Apr!R125+Mei!R125+Jun!R125+Jul!R125+Agu!R125+Sep!R125+Okt!R125+Nov!R125+Des!R125)
/
COUNTA(Jan!G125,Feb!G125,Mar!G125,Apr!G125,Mei!G125,Jun!G125,Jul!G125,Agu!G125,Sep!G125,Okt!G125,Nov!G125,Des!G125)*F125),0)</f>
        <v>0</v>
      </c>
      <c r="U125" s="67">
        <f>IFERROR(IF(E125&lt;&gt;"",Jan!S125+Feb!S125+Mar!S125+Apr!S125+Mei!S125+Jun!S125+Jul!S125+Agu!S125+Sep!S125+Okt!S125+Nov!S125+Des!S125,(Jan!S125+Feb!S125+Mar!S125+Apr!S125+Mei!S125+Jun!S125+Jul!S125+Agu!S125+Sep!S125+Okt!S125+Nov!S125+Des!S125)
/
COUNTA(Jan!G125,Feb!G125,Mar!G125,Apr!G125,Mei!G125,Jun!G125,Jul!G125,Agu!G125,Sep!G125,Okt!G125,Nov!G125,Des!G125)*F125),0)</f>
        <v>0</v>
      </c>
      <c r="V125" s="1">
        <f t="shared" si="19"/>
        <v>0</v>
      </c>
      <c r="W125" s="1"/>
      <c r="X125" s="67">
        <f t="shared" si="20"/>
        <v>0</v>
      </c>
      <c r="Y125" s="37">
        <f t="shared" si="23"/>
        <v>0</v>
      </c>
      <c r="Z125" s="68">
        <f t="shared" si="21"/>
        <v>0</v>
      </c>
      <c r="AA125" s="36">
        <f>MIN(Z125,Referensi!$M$2)*$AA$5</f>
        <v>0</v>
      </c>
      <c r="AB125" s="36">
        <f>MIN(Referensi!$M$3,MAX(Z125-Referensi!$L$2,0))*$AB$5</f>
        <v>0</v>
      </c>
      <c r="AC125" s="36">
        <f>MIN(Referensi!$M$4,MAX(Z125-Referensi!$L$3,0))*$AC$5</f>
        <v>0</v>
      </c>
      <c r="AD125" s="36">
        <f>MIN(Referensi!$M$5,MAX(Z125-Referensi!$L$4,0))*$AD$5</f>
        <v>0</v>
      </c>
      <c r="AE125" s="36">
        <f>MIN(Referensi!$M$6,MAX(Z125-Referensi!$L$5,0))*$AE$5</f>
        <v>0</v>
      </c>
      <c r="AF125" s="68">
        <f>IF(Master!G125="",SUM(AA125:AE125)*120%,SUM(AA125:AE125))</f>
        <v>0</v>
      </c>
      <c r="AG125" s="68">
        <f>IF(F125&lt;&gt;"",AF125/F125*COUNTA(Jan!G125,Feb!G125,Mar!G125,Apr!G125,Mei!G125,Jun!G125,Jul!G125,Agu!G125,Sep!G125,Okt!G125,Nov!G125,Des!G125),0)</f>
        <v>0</v>
      </c>
      <c r="AH125" s="68">
        <f>IF(E125&lt;&gt;"",
IF(TEXT(E125,"mmm")=TEXT(DATE(PeriodeTahun,1,1),"mmm"),0, Jan!W125)+
IF(TEXT(E125,"mmm")=TEXT(DATE(PeriodeTahun,2,1),"mmm"),0, Feb!W125)+
IF(TEXT(E125,"mmm")=TEXT(DATE(PeriodeTahun,3,1),"mmm"),0, Mar!W125)+
IF(TEXT(E125,"mmm")=TEXT(DATE(PeriodeTahun,4,1),"mmm"),0, Apr!W125)+
IF(TEXT(E125,"mmm")=TEXT(DATE(PeriodeTahun,5,1),"mmm"),0, Mei!W125)+
IF(TEXT(E125,"mmm")=TEXT(DATE(PeriodeTahun,6,1),"mmm"),0, Jun!W125)+
IF(TEXT(E125,"mmm")=TEXT(DATE(PeriodeTahun,7,1),"mmm"),0, Jul!W125)+
IF(TEXT(E125,"mmm")=TEXT(DATE(PeriodeTahun,8,1),"mmm"),0, Agu!W125)+
IF(TEXT(E125,"mmm")=TEXT(DATE(PeriodeTahun,9,1),"mmm"),0, Sep!W125)+
IF(TEXT(E125,"mmm")=TEXT(DATE(PeriodeTahun,10,1),"mmm"),0, Okt!W125)+
IF(TEXT(E125,"mmm")=TEXT(DATE(PeriodeTahun,11,1),"mmm"),0, Nov!W125),
Jan!W125+Feb!W125+Mar!W125+Apr!W125+Mei!W125+Jun!W125+Jul!W125+Agu!W125+Sep!W125+Okt!W125+Nov!W125)</f>
        <v>0</v>
      </c>
      <c r="AI125" s="68"/>
      <c r="AJ125" s="68">
        <f t="shared" si="22"/>
        <v>0</v>
      </c>
    </row>
    <row r="126" spans="1:36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IF(Master!C126&lt;&gt;"",Master!C126,"")</f>
        <v/>
      </c>
      <c r="D126" s="80" t="str">
        <f>IF(Master!E126&lt;&gt;"",IF(YEAR(Master!E126)&lt;$B$2,DATE($B$2,1,1),Master!E126),"")</f>
        <v/>
      </c>
      <c r="E126" s="80" t="str">
        <f>IF(Master!F126&lt;&gt;"",Master!F126,"")</f>
        <v/>
      </c>
      <c r="F126" s="87" t="str">
        <f t="shared" si="17"/>
        <v/>
      </c>
      <c r="G126" s="71" t="str">
        <f>IF(Master!G126&lt;&gt;"",Master!G126,"")</f>
        <v/>
      </c>
      <c r="H126" s="67">
        <f>IFERROR(IF(E126&lt;&gt;"",Jan!G126+Feb!G126+Mar!G126+Apr!G126+Mei!G126+Jun!G126+Jul!G126+Agu!G126+Sep!G126+Okt!G126+Nov!G126+Des!G126,(Jan!G126+Feb!G126+Mar!G126+Apr!G126+Mei!G126+Jun!G126+Jul!G126+Agu!G126+Sep!G126+Okt!G126+Nov!G126+Des!G126)
/
COUNTA(Jan!G126,Feb!G126,Mar!G126,Apr!G126,Mei!G126,Jun!G126,Jul!G126,Agu!G126,Sep!G126,Okt!G126,Nov!G126,Des!G126)
*F126),0)</f>
        <v>0</v>
      </c>
      <c r="I126" s="1">
        <f>Jan!H126+Feb!H126+Mar!H126+Apr!H126+Mei!H126+Jun!H126+Jul!H126+Agu!H126+Sep!H126+Okt!H126+Nov!H126+Des!H126</f>
        <v>0</v>
      </c>
      <c r="J126" s="1">
        <f>Jan!I126+Feb!I126+Mar!I126+Apr!I126+Mei!I126+Jun!I126+Jul!I126+Agu!I126+Sep!I126+Okt!I126+Nov!I126+Des!I126</f>
        <v>0</v>
      </c>
      <c r="K126" s="1">
        <f>Jan!J126+Feb!J126+Mar!J126+Apr!J126+Mei!J126+Jun!J126+Jul!J126+Agu!J126+Sep!J126+Okt!J126+Nov!J126+Des!J126</f>
        <v>0</v>
      </c>
      <c r="L126" s="1">
        <f>Jan!K126+Feb!K126+Mar!K126+Apr!K126+Mei!K126+Jun!K126+Jul!K126+Agu!K126+Sep!K126+Okt!K126+Nov!K126+Des!K126</f>
        <v>0</v>
      </c>
      <c r="M126" s="67">
        <f>IFERROR(IF(E126&lt;&gt;"",Jan!L126+Feb!L126+Mar!L126+Apr!L126+Mei!L126+Jun!L126+Jul!L126+Agu!L126+Sep!L126+Okt!L126+Nov!L126+Des!L126,(Jan!L126+Feb!L126+Mar!L126+Apr!L126+Mei!L126+Jun!L126+Jul!L126+Agu!L126+Sep!L126+Okt!L126+Nov!L126+Des!L126)
/
COUNTA(Jan!G126,Feb!G126,Mar!G126,Apr!G126,Mei!G126,Jun!G126,Jul!G126,Agu!G126,Sep!G126,Okt!G126,Nov!G126,Des!G126)*F126),0)</f>
        <v>0</v>
      </c>
      <c r="N126" s="67">
        <f>IFERROR(IF(E126&lt;&gt;"",Jan!M126+Feb!M126+Mar!M126+Apr!M126+Mei!M126+Jun!M126+Jul!M126+Agu!M126+Sep!M126+Okt!M126+Nov!M126+Des!M126,(Jan!M126+Feb!M126+Mar!M126+Apr!M126+Mei!M126+Jun!M126+Jul!M126+Agu!M126+Sep!M126+Okt!M126+Nov!M126+Des!M126)
/
COUNTA(Jan!G126,Feb!G126,Mar!G126,Apr!G126,Mei!G126,Jun!G126,Jul!G126,Agu!G126,Sep!G126,Okt!G126,Nov!G126,Des!G126)*F126),0)</f>
        <v>0</v>
      </c>
      <c r="O126" s="67">
        <f>IFERROR(IF(E126&lt;&gt;"",Jan!N126+Feb!N126+Mar!N126+Apr!N126+Mei!N126+Jun!N126+Jul!N126+Agu!N126+Sep!N126+Okt!N126+Nov!N126+Des!N126,(Jan!N126+Feb!N126+Mar!N126+Apr!N126+Mei!N126+Jun!N126+Jul!N126+Agu!N126+Sep!N126+Okt!N126+Nov!N126+Des!N126)
/
COUNTA(Jan!G126,Feb!G126,Mar!G126,Apr!G126,Mei!G126,Jun!G126,Jul!G126,Agu!G126,Sep!G126,Okt!G126,Nov!G126,Des!G126)*F126),0)</f>
        <v>0</v>
      </c>
      <c r="P126" s="67">
        <f>IFERROR(IF(E126&lt;&gt;"",Jan!O126+Feb!O126+Mar!O126+Apr!O126+Mei!O126+Jun!O126+Jul!O126+Agu!O126+Sep!O126+Okt!O126+Nov!O126+Des!O126,(Jan!O126+Feb!O126+Mar!O126+Apr!O126+Mei!O126+Jun!O126+Jul!O126+Agu!O126+Sep!O126+Okt!O126+Nov!O126+Des!O126)
/
COUNTA(Jan!G126,Feb!G126,Mar!G126,Apr!G126,Mei!G126,Jun!G126,Jul!G126,Agu!G126,Sep!G126,Okt!G126,Nov!G126,Des!G126)*F126),0)</f>
        <v>0</v>
      </c>
      <c r="Q126" s="67">
        <f>IFERROR(IF(E126&lt;&gt;"",Jan!P126+Feb!P126+Mar!P126+Apr!P126+Mei!P126+Jun!P126+Jul!P126+Agu!P126+Sep!P126+Okt!P126+Nov!P126+Des!P126,(Jan!P126+Feb!P126+Mar!P126+Apr!P126+Mei!P126+Jun!P126+Jul!P126+Agu!P126+Sep!P126+Okt!P126+Nov!P126+Des!P126)
/
COUNTA(Jan!G126,Feb!G126,Mar!G126,Apr!G126,Mei!G126,Jun!G126,Jul!G126,Agu!G126,Sep!G126,Okt!G126,Nov!G126,Des!G126)*F126),0)</f>
        <v>0</v>
      </c>
      <c r="R126" s="1">
        <f t="shared" si="18"/>
        <v>0</v>
      </c>
      <c r="S126" s="67">
        <f t="shared" si="16"/>
        <v>0</v>
      </c>
      <c r="T126" s="67">
        <f>IFERROR(IF(E126&lt;&gt;"",Jan!R126+Feb!R126+Mar!R126+Apr!R126+Mei!R126+Jun!R126+Jul!R126+Agu!R126+Sep!R126+Okt!R126+Nov!R126+Des!R126,(Jan!R126+Feb!R126+Mar!R126+Apr!R126+Mei!R126+Jun!R126+Jul!R126+Agu!R126+Sep!R126+Okt!R126+Nov!R126+Des!R126)
/
COUNTA(Jan!G126,Feb!G126,Mar!G126,Apr!G126,Mei!G126,Jun!G126,Jul!G126,Agu!G126,Sep!G126,Okt!G126,Nov!G126,Des!G126)*F126),0)</f>
        <v>0</v>
      </c>
      <c r="U126" s="67">
        <f>IFERROR(IF(E126&lt;&gt;"",Jan!S126+Feb!S126+Mar!S126+Apr!S126+Mei!S126+Jun!S126+Jul!S126+Agu!S126+Sep!S126+Okt!S126+Nov!S126+Des!S126,(Jan!S126+Feb!S126+Mar!S126+Apr!S126+Mei!S126+Jun!S126+Jul!S126+Agu!S126+Sep!S126+Okt!S126+Nov!S126+Des!S126)
/
COUNTA(Jan!G126,Feb!G126,Mar!G126,Apr!G126,Mei!G126,Jun!G126,Jul!G126,Agu!G126,Sep!G126,Okt!G126,Nov!G126,Des!G126)*F126),0)</f>
        <v>0</v>
      </c>
      <c r="V126" s="1">
        <f t="shared" si="19"/>
        <v>0</v>
      </c>
      <c r="W126" s="1"/>
      <c r="X126" s="67">
        <f t="shared" si="20"/>
        <v>0</v>
      </c>
      <c r="Y126" s="37">
        <f t="shared" si="23"/>
        <v>0</v>
      </c>
      <c r="Z126" s="68">
        <f t="shared" si="21"/>
        <v>0</v>
      </c>
      <c r="AA126" s="36">
        <f>MIN(Z126,Referensi!$M$2)*$AA$5</f>
        <v>0</v>
      </c>
      <c r="AB126" s="36">
        <f>MIN(Referensi!$M$3,MAX(Z126-Referensi!$L$2,0))*$AB$5</f>
        <v>0</v>
      </c>
      <c r="AC126" s="36">
        <f>MIN(Referensi!$M$4,MAX(Z126-Referensi!$L$3,0))*$AC$5</f>
        <v>0</v>
      </c>
      <c r="AD126" s="36">
        <f>MIN(Referensi!$M$5,MAX(Z126-Referensi!$L$4,0))*$AD$5</f>
        <v>0</v>
      </c>
      <c r="AE126" s="36">
        <f>MIN(Referensi!$M$6,MAX(Z126-Referensi!$L$5,0))*$AE$5</f>
        <v>0</v>
      </c>
      <c r="AF126" s="68">
        <f>IF(Master!G126="",SUM(AA126:AE126)*120%,SUM(AA126:AE126))</f>
        <v>0</v>
      </c>
      <c r="AG126" s="68">
        <f>IF(F126&lt;&gt;"",AF126/F126*COUNTA(Jan!G126,Feb!G126,Mar!G126,Apr!G126,Mei!G126,Jun!G126,Jul!G126,Agu!G126,Sep!G126,Okt!G126,Nov!G126,Des!G126),0)</f>
        <v>0</v>
      </c>
      <c r="AH126" s="68">
        <f>IF(E126&lt;&gt;"",
IF(TEXT(E126,"mmm")=TEXT(DATE(PeriodeTahun,1,1),"mmm"),0, Jan!W126)+
IF(TEXT(E126,"mmm")=TEXT(DATE(PeriodeTahun,2,1),"mmm"),0, Feb!W126)+
IF(TEXT(E126,"mmm")=TEXT(DATE(PeriodeTahun,3,1),"mmm"),0, Mar!W126)+
IF(TEXT(E126,"mmm")=TEXT(DATE(PeriodeTahun,4,1),"mmm"),0, Apr!W126)+
IF(TEXT(E126,"mmm")=TEXT(DATE(PeriodeTahun,5,1),"mmm"),0, Mei!W126)+
IF(TEXT(E126,"mmm")=TEXT(DATE(PeriodeTahun,6,1),"mmm"),0, Jun!W126)+
IF(TEXT(E126,"mmm")=TEXT(DATE(PeriodeTahun,7,1),"mmm"),0, Jul!W126)+
IF(TEXT(E126,"mmm")=TEXT(DATE(PeriodeTahun,8,1),"mmm"),0, Agu!W126)+
IF(TEXT(E126,"mmm")=TEXT(DATE(PeriodeTahun,9,1),"mmm"),0, Sep!W126)+
IF(TEXT(E126,"mmm")=TEXT(DATE(PeriodeTahun,10,1),"mmm"),0, Okt!W126)+
IF(TEXT(E126,"mmm")=TEXT(DATE(PeriodeTahun,11,1),"mmm"),0, Nov!W126),
Jan!W126+Feb!W126+Mar!W126+Apr!W126+Mei!W126+Jun!W126+Jul!W126+Agu!W126+Sep!W126+Okt!W126+Nov!W126)</f>
        <v>0</v>
      </c>
      <c r="AI126" s="68"/>
      <c r="AJ126" s="68">
        <f t="shared" si="22"/>
        <v>0</v>
      </c>
    </row>
    <row r="127" spans="1:36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IF(Master!C127&lt;&gt;"",Master!C127,"")</f>
        <v/>
      </c>
      <c r="D127" s="80" t="str">
        <f>IF(Master!E127&lt;&gt;"",IF(YEAR(Master!E127)&lt;$B$2,DATE($B$2,1,1),Master!E127),"")</f>
        <v/>
      </c>
      <c r="E127" s="80" t="str">
        <f>IF(Master!F127&lt;&gt;"",Master!F127,"")</f>
        <v/>
      </c>
      <c r="F127" s="87" t="str">
        <f t="shared" si="17"/>
        <v/>
      </c>
      <c r="G127" s="71" t="str">
        <f>IF(Master!G127&lt;&gt;"",Master!G127,"")</f>
        <v/>
      </c>
      <c r="H127" s="67">
        <f>IFERROR(IF(E127&lt;&gt;"",Jan!G127+Feb!G127+Mar!G127+Apr!G127+Mei!G127+Jun!G127+Jul!G127+Agu!G127+Sep!G127+Okt!G127+Nov!G127+Des!G127,(Jan!G127+Feb!G127+Mar!G127+Apr!G127+Mei!G127+Jun!G127+Jul!G127+Agu!G127+Sep!G127+Okt!G127+Nov!G127+Des!G127)
/
COUNTA(Jan!G127,Feb!G127,Mar!G127,Apr!G127,Mei!G127,Jun!G127,Jul!G127,Agu!G127,Sep!G127,Okt!G127,Nov!G127,Des!G127)
*F127),0)</f>
        <v>0</v>
      </c>
      <c r="I127" s="1">
        <f>Jan!H127+Feb!H127+Mar!H127+Apr!H127+Mei!H127+Jun!H127+Jul!H127+Agu!H127+Sep!H127+Okt!H127+Nov!H127+Des!H127</f>
        <v>0</v>
      </c>
      <c r="J127" s="1">
        <f>Jan!I127+Feb!I127+Mar!I127+Apr!I127+Mei!I127+Jun!I127+Jul!I127+Agu!I127+Sep!I127+Okt!I127+Nov!I127+Des!I127</f>
        <v>0</v>
      </c>
      <c r="K127" s="1">
        <f>Jan!J127+Feb!J127+Mar!J127+Apr!J127+Mei!J127+Jun!J127+Jul!J127+Agu!J127+Sep!J127+Okt!J127+Nov!J127+Des!J127</f>
        <v>0</v>
      </c>
      <c r="L127" s="1">
        <f>Jan!K127+Feb!K127+Mar!K127+Apr!K127+Mei!K127+Jun!K127+Jul!K127+Agu!K127+Sep!K127+Okt!K127+Nov!K127+Des!K127</f>
        <v>0</v>
      </c>
      <c r="M127" s="67">
        <f>IFERROR(IF(E127&lt;&gt;"",Jan!L127+Feb!L127+Mar!L127+Apr!L127+Mei!L127+Jun!L127+Jul!L127+Agu!L127+Sep!L127+Okt!L127+Nov!L127+Des!L127,(Jan!L127+Feb!L127+Mar!L127+Apr!L127+Mei!L127+Jun!L127+Jul!L127+Agu!L127+Sep!L127+Okt!L127+Nov!L127+Des!L127)
/
COUNTA(Jan!G127,Feb!G127,Mar!G127,Apr!G127,Mei!G127,Jun!G127,Jul!G127,Agu!G127,Sep!G127,Okt!G127,Nov!G127,Des!G127)*F127),0)</f>
        <v>0</v>
      </c>
      <c r="N127" s="67">
        <f>IFERROR(IF(E127&lt;&gt;"",Jan!M127+Feb!M127+Mar!M127+Apr!M127+Mei!M127+Jun!M127+Jul!M127+Agu!M127+Sep!M127+Okt!M127+Nov!M127+Des!M127,(Jan!M127+Feb!M127+Mar!M127+Apr!M127+Mei!M127+Jun!M127+Jul!M127+Agu!M127+Sep!M127+Okt!M127+Nov!M127+Des!M127)
/
COUNTA(Jan!G127,Feb!G127,Mar!G127,Apr!G127,Mei!G127,Jun!G127,Jul!G127,Agu!G127,Sep!G127,Okt!G127,Nov!G127,Des!G127)*F127),0)</f>
        <v>0</v>
      </c>
      <c r="O127" s="67">
        <f>IFERROR(IF(E127&lt;&gt;"",Jan!N127+Feb!N127+Mar!N127+Apr!N127+Mei!N127+Jun!N127+Jul!N127+Agu!N127+Sep!N127+Okt!N127+Nov!N127+Des!N127,(Jan!N127+Feb!N127+Mar!N127+Apr!N127+Mei!N127+Jun!N127+Jul!N127+Agu!N127+Sep!N127+Okt!N127+Nov!N127+Des!N127)
/
COUNTA(Jan!G127,Feb!G127,Mar!G127,Apr!G127,Mei!G127,Jun!G127,Jul!G127,Agu!G127,Sep!G127,Okt!G127,Nov!G127,Des!G127)*F127),0)</f>
        <v>0</v>
      </c>
      <c r="P127" s="67">
        <f>IFERROR(IF(E127&lt;&gt;"",Jan!O127+Feb!O127+Mar!O127+Apr!O127+Mei!O127+Jun!O127+Jul!O127+Agu!O127+Sep!O127+Okt!O127+Nov!O127+Des!O127,(Jan!O127+Feb!O127+Mar!O127+Apr!O127+Mei!O127+Jun!O127+Jul!O127+Agu!O127+Sep!O127+Okt!O127+Nov!O127+Des!O127)
/
COUNTA(Jan!G127,Feb!G127,Mar!G127,Apr!G127,Mei!G127,Jun!G127,Jul!G127,Agu!G127,Sep!G127,Okt!G127,Nov!G127,Des!G127)*F127),0)</f>
        <v>0</v>
      </c>
      <c r="Q127" s="67">
        <f>IFERROR(IF(E127&lt;&gt;"",Jan!P127+Feb!P127+Mar!P127+Apr!P127+Mei!P127+Jun!P127+Jul!P127+Agu!P127+Sep!P127+Okt!P127+Nov!P127+Des!P127,(Jan!P127+Feb!P127+Mar!P127+Apr!P127+Mei!P127+Jun!P127+Jul!P127+Agu!P127+Sep!P127+Okt!P127+Nov!P127+Des!P127)
/
COUNTA(Jan!G127,Feb!G127,Mar!G127,Apr!G127,Mei!G127,Jun!G127,Jul!G127,Agu!G127,Sep!G127,Okt!G127,Nov!G127,Des!G127)*F127),0)</f>
        <v>0</v>
      </c>
      <c r="R127" s="1">
        <f t="shared" si="18"/>
        <v>0</v>
      </c>
      <c r="S127" s="67">
        <f t="shared" si="16"/>
        <v>0</v>
      </c>
      <c r="T127" s="67">
        <f>IFERROR(IF(E127&lt;&gt;"",Jan!R127+Feb!R127+Mar!R127+Apr!R127+Mei!R127+Jun!R127+Jul!R127+Agu!R127+Sep!R127+Okt!R127+Nov!R127+Des!R127,(Jan!R127+Feb!R127+Mar!R127+Apr!R127+Mei!R127+Jun!R127+Jul!R127+Agu!R127+Sep!R127+Okt!R127+Nov!R127+Des!R127)
/
COUNTA(Jan!G127,Feb!G127,Mar!G127,Apr!G127,Mei!G127,Jun!G127,Jul!G127,Agu!G127,Sep!G127,Okt!G127,Nov!G127,Des!G127)*F127),0)</f>
        <v>0</v>
      </c>
      <c r="U127" s="67">
        <f>IFERROR(IF(E127&lt;&gt;"",Jan!S127+Feb!S127+Mar!S127+Apr!S127+Mei!S127+Jun!S127+Jul!S127+Agu!S127+Sep!S127+Okt!S127+Nov!S127+Des!S127,(Jan!S127+Feb!S127+Mar!S127+Apr!S127+Mei!S127+Jun!S127+Jul!S127+Agu!S127+Sep!S127+Okt!S127+Nov!S127+Des!S127)
/
COUNTA(Jan!G127,Feb!G127,Mar!G127,Apr!G127,Mei!G127,Jun!G127,Jul!G127,Agu!G127,Sep!G127,Okt!G127,Nov!G127,Des!G127)*F127),0)</f>
        <v>0</v>
      </c>
      <c r="V127" s="1">
        <f t="shared" si="19"/>
        <v>0</v>
      </c>
      <c r="W127" s="1"/>
      <c r="X127" s="67">
        <f t="shared" si="20"/>
        <v>0</v>
      </c>
      <c r="Y127" s="37">
        <f t="shared" si="23"/>
        <v>0</v>
      </c>
      <c r="Z127" s="68">
        <f t="shared" si="21"/>
        <v>0</v>
      </c>
      <c r="AA127" s="36">
        <f>MIN(Z127,Referensi!$M$2)*$AA$5</f>
        <v>0</v>
      </c>
      <c r="AB127" s="36">
        <f>MIN(Referensi!$M$3,MAX(Z127-Referensi!$L$2,0))*$AB$5</f>
        <v>0</v>
      </c>
      <c r="AC127" s="36">
        <f>MIN(Referensi!$M$4,MAX(Z127-Referensi!$L$3,0))*$AC$5</f>
        <v>0</v>
      </c>
      <c r="AD127" s="36">
        <f>MIN(Referensi!$M$5,MAX(Z127-Referensi!$L$4,0))*$AD$5</f>
        <v>0</v>
      </c>
      <c r="AE127" s="36">
        <f>MIN(Referensi!$M$6,MAX(Z127-Referensi!$L$5,0))*$AE$5</f>
        <v>0</v>
      </c>
      <c r="AF127" s="68">
        <f>IF(Master!G127="",SUM(AA127:AE127)*120%,SUM(AA127:AE127))</f>
        <v>0</v>
      </c>
      <c r="AG127" s="68">
        <f>IF(F127&lt;&gt;"",AF127/F127*COUNTA(Jan!G127,Feb!G127,Mar!G127,Apr!G127,Mei!G127,Jun!G127,Jul!G127,Agu!G127,Sep!G127,Okt!G127,Nov!G127,Des!G127),0)</f>
        <v>0</v>
      </c>
      <c r="AH127" s="68">
        <f>IF(E127&lt;&gt;"",
IF(TEXT(E127,"mmm")=TEXT(DATE(PeriodeTahun,1,1),"mmm"),0, Jan!W127)+
IF(TEXT(E127,"mmm")=TEXT(DATE(PeriodeTahun,2,1),"mmm"),0, Feb!W127)+
IF(TEXT(E127,"mmm")=TEXT(DATE(PeriodeTahun,3,1),"mmm"),0, Mar!W127)+
IF(TEXT(E127,"mmm")=TEXT(DATE(PeriodeTahun,4,1),"mmm"),0, Apr!W127)+
IF(TEXT(E127,"mmm")=TEXT(DATE(PeriodeTahun,5,1),"mmm"),0, Mei!W127)+
IF(TEXT(E127,"mmm")=TEXT(DATE(PeriodeTahun,6,1),"mmm"),0, Jun!W127)+
IF(TEXT(E127,"mmm")=TEXT(DATE(PeriodeTahun,7,1),"mmm"),0, Jul!W127)+
IF(TEXT(E127,"mmm")=TEXT(DATE(PeriodeTahun,8,1),"mmm"),0, Agu!W127)+
IF(TEXT(E127,"mmm")=TEXT(DATE(PeriodeTahun,9,1),"mmm"),0, Sep!W127)+
IF(TEXT(E127,"mmm")=TEXT(DATE(PeriodeTahun,10,1),"mmm"),0, Okt!W127)+
IF(TEXT(E127,"mmm")=TEXT(DATE(PeriodeTahun,11,1),"mmm"),0, Nov!W127),
Jan!W127+Feb!W127+Mar!W127+Apr!W127+Mei!W127+Jun!W127+Jul!W127+Agu!W127+Sep!W127+Okt!W127+Nov!W127)</f>
        <v>0</v>
      </c>
      <c r="AI127" s="68"/>
      <c r="AJ127" s="68">
        <f t="shared" si="22"/>
        <v>0</v>
      </c>
    </row>
    <row r="128" spans="1:36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IF(Master!C128&lt;&gt;"",Master!C128,"")</f>
        <v/>
      </c>
      <c r="D128" s="80" t="str">
        <f>IF(Master!E128&lt;&gt;"",IF(YEAR(Master!E128)&lt;$B$2,DATE($B$2,1,1),Master!E128),"")</f>
        <v/>
      </c>
      <c r="E128" s="80" t="str">
        <f>IF(Master!F128&lt;&gt;"",Master!F128,"")</f>
        <v/>
      </c>
      <c r="F128" s="87" t="str">
        <f t="shared" si="17"/>
        <v/>
      </c>
      <c r="G128" s="71" t="str">
        <f>IF(Master!G128&lt;&gt;"",Master!G128,"")</f>
        <v/>
      </c>
      <c r="H128" s="67">
        <f>IFERROR(IF(E128&lt;&gt;"",Jan!G128+Feb!G128+Mar!G128+Apr!G128+Mei!G128+Jun!G128+Jul!G128+Agu!G128+Sep!G128+Okt!G128+Nov!G128+Des!G128,(Jan!G128+Feb!G128+Mar!G128+Apr!G128+Mei!G128+Jun!G128+Jul!G128+Agu!G128+Sep!G128+Okt!G128+Nov!G128+Des!G128)
/
COUNTA(Jan!G128,Feb!G128,Mar!G128,Apr!G128,Mei!G128,Jun!G128,Jul!G128,Agu!G128,Sep!G128,Okt!G128,Nov!G128,Des!G128)
*F128),0)</f>
        <v>0</v>
      </c>
      <c r="I128" s="1">
        <f>Jan!H128+Feb!H128+Mar!H128+Apr!H128+Mei!H128+Jun!H128+Jul!H128+Agu!H128+Sep!H128+Okt!H128+Nov!H128+Des!H128</f>
        <v>0</v>
      </c>
      <c r="J128" s="1">
        <f>Jan!I128+Feb!I128+Mar!I128+Apr!I128+Mei!I128+Jun!I128+Jul!I128+Agu!I128+Sep!I128+Okt!I128+Nov!I128+Des!I128</f>
        <v>0</v>
      </c>
      <c r="K128" s="1">
        <f>Jan!J128+Feb!J128+Mar!J128+Apr!J128+Mei!J128+Jun!J128+Jul!J128+Agu!J128+Sep!J128+Okt!J128+Nov!J128+Des!J128</f>
        <v>0</v>
      </c>
      <c r="L128" s="1">
        <f>Jan!K128+Feb!K128+Mar!K128+Apr!K128+Mei!K128+Jun!K128+Jul!K128+Agu!K128+Sep!K128+Okt!K128+Nov!K128+Des!K128</f>
        <v>0</v>
      </c>
      <c r="M128" s="67">
        <f>IFERROR(IF(E128&lt;&gt;"",Jan!L128+Feb!L128+Mar!L128+Apr!L128+Mei!L128+Jun!L128+Jul!L128+Agu!L128+Sep!L128+Okt!L128+Nov!L128+Des!L128,(Jan!L128+Feb!L128+Mar!L128+Apr!L128+Mei!L128+Jun!L128+Jul!L128+Agu!L128+Sep!L128+Okt!L128+Nov!L128+Des!L128)
/
COUNTA(Jan!G128,Feb!G128,Mar!G128,Apr!G128,Mei!G128,Jun!G128,Jul!G128,Agu!G128,Sep!G128,Okt!G128,Nov!G128,Des!G128)*F128),0)</f>
        <v>0</v>
      </c>
      <c r="N128" s="67">
        <f>IFERROR(IF(E128&lt;&gt;"",Jan!M128+Feb!M128+Mar!M128+Apr!M128+Mei!M128+Jun!M128+Jul!M128+Agu!M128+Sep!M128+Okt!M128+Nov!M128+Des!M128,(Jan!M128+Feb!M128+Mar!M128+Apr!M128+Mei!M128+Jun!M128+Jul!M128+Agu!M128+Sep!M128+Okt!M128+Nov!M128+Des!M128)
/
COUNTA(Jan!G128,Feb!G128,Mar!G128,Apr!G128,Mei!G128,Jun!G128,Jul!G128,Agu!G128,Sep!G128,Okt!G128,Nov!G128,Des!G128)*F128),0)</f>
        <v>0</v>
      </c>
      <c r="O128" s="67">
        <f>IFERROR(IF(E128&lt;&gt;"",Jan!N128+Feb!N128+Mar!N128+Apr!N128+Mei!N128+Jun!N128+Jul!N128+Agu!N128+Sep!N128+Okt!N128+Nov!N128+Des!N128,(Jan!N128+Feb!N128+Mar!N128+Apr!N128+Mei!N128+Jun!N128+Jul!N128+Agu!N128+Sep!N128+Okt!N128+Nov!N128+Des!N128)
/
COUNTA(Jan!G128,Feb!G128,Mar!G128,Apr!G128,Mei!G128,Jun!G128,Jul!G128,Agu!G128,Sep!G128,Okt!G128,Nov!G128,Des!G128)*F128),0)</f>
        <v>0</v>
      </c>
      <c r="P128" s="67">
        <f>IFERROR(IF(E128&lt;&gt;"",Jan!O128+Feb!O128+Mar!O128+Apr!O128+Mei!O128+Jun!O128+Jul!O128+Agu!O128+Sep!O128+Okt!O128+Nov!O128+Des!O128,(Jan!O128+Feb!O128+Mar!O128+Apr!O128+Mei!O128+Jun!O128+Jul!O128+Agu!O128+Sep!O128+Okt!O128+Nov!O128+Des!O128)
/
COUNTA(Jan!G128,Feb!G128,Mar!G128,Apr!G128,Mei!G128,Jun!G128,Jul!G128,Agu!G128,Sep!G128,Okt!G128,Nov!G128,Des!G128)*F128),0)</f>
        <v>0</v>
      </c>
      <c r="Q128" s="67">
        <f>IFERROR(IF(E128&lt;&gt;"",Jan!P128+Feb!P128+Mar!P128+Apr!P128+Mei!P128+Jun!P128+Jul!P128+Agu!P128+Sep!P128+Okt!P128+Nov!P128+Des!P128,(Jan!P128+Feb!P128+Mar!P128+Apr!P128+Mei!P128+Jun!P128+Jul!P128+Agu!P128+Sep!P128+Okt!P128+Nov!P128+Des!P128)
/
COUNTA(Jan!G128,Feb!G128,Mar!G128,Apr!G128,Mei!G128,Jun!G128,Jul!G128,Agu!G128,Sep!G128,Okt!G128,Nov!G128,Des!G128)*F128),0)</f>
        <v>0</v>
      </c>
      <c r="R128" s="1">
        <f t="shared" si="18"/>
        <v>0</v>
      </c>
      <c r="S128" s="67">
        <f t="shared" si="16"/>
        <v>0</v>
      </c>
      <c r="T128" s="67">
        <f>IFERROR(IF(E128&lt;&gt;"",Jan!R128+Feb!R128+Mar!R128+Apr!R128+Mei!R128+Jun!R128+Jul!R128+Agu!R128+Sep!R128+Okt!R128+Nov!R128+Des!R128,(Jan!R128+Feb!R128+Mar!R128+Apr!R128+Mei!R128+Jun!R128+Jul!R128+Agu!R128+Sep!R128+Okt!R128+Nov!R128+Des!R128)
/
COUNTA(Jan!G128,Feb!G128,Mar!G128,Apr!G128,Mei!G128,Jun!G128,Jul!G128,Agu!G128,Sep!G128,Okt!G128,Nov!G128,Des!G128)*F128),0)</f>
        <v>0</v>
      </c>
      <c r="U128" s="67">
        <f>IFERROR(IF(E128&lt;&gt;"",Jan!S128+Feb!S128+Mar!S128+Apr!S128+Mei!S128+Jun!S128+Jul!S128+Agu!S128+Sep!S128+Okt!S128+Nov!S128+Des!S128,(Jan!S128+Feb!S128+Mar!S128+Apr!S128+Mei!S128+Jun!S128+Jul!S128+Agu!S128+Sep!S128+Okt!S128+Nov!S128+Des!S128)
/
COUNTA(Jan!G128,Feb!G128,Mar!G128,Apr!G128,Mei!G128,Jun!G128,Jul!G128,Agu!G128,Sep!G128,Okt!G128,Nov!G128,Des!G128)*F128),0)</f>
        <v>0</v>
      </c>
      <c r="V128" s="1">
        <f t="shared" si="19"/>
        <v>0</v>
      </c>
      <c r="W128" s="1"/>
      <c r="X128" s="67">
        <f t="shared" si="20"/>
        <v>0</v>
      </c>
      <c r="Y128" s="37">
        <f t="shared" si="23"/>
        <v>0</v>
      </c>
      <c r="Z128" s="68">
        <f t="shared" si="21"/>
        <v>0</v>
      </c>
      <c r="AA128" s="36">
        <f>MIN(Z128,Referensi!$M$2)*$AA$5</f>
        <v>0</v>
      </c>
      <c r="AB128" s="36">
        <f>MIN(Referensi!$M$3,MAX(Z128-Referensi!$L$2,0))*$AB$5</f>
        <v>0</v>
      </c>
      <c r="AC128" s="36">
        <f>MIN(Referensi!$M$4,MAX(Z128-Referensi!$L$3,0))*$AC$5</f>
        <v>0</v>
      </c>
      <c r="AD128" s="36">
        <f>MIN(Referensi!$M$5,MAX(Z128-Referensi!$L$4,0))*$AD$5</f>
        <v>0</v>
      </c>
      <c r="AE128" s="36">
        <f>MIN(Referensi!$M$6,MAX(Z128-Referensi!$L$5,0))*$AE$5</f>
        <v>0</v>
      </c>
      <c r="AF128" s="68">
        <f>IF(Master!G128="",SUM(AA128:AE128)*120%,SUM(AA128:AE128))</f>
        <v>0</v>
      </c>
      <c r="AG128" s="68">
        <f>IF(F128&lt;&gt;"",AF128/F128*COUNTA(Jan!G128,Feb!G128,Mar!G128,Apr!G128,Mei!G128,Jun!G128,Jul!G128,Agu!G128,Sep!G128,Okt!G128,Nov!G128,Des!G128),0)</f>
        <v>0</v>
      </c>
      <c r="AH128" s="68">
        <f>IF(E128&lt;&gt;"",
IF(TEXT(E128,"mmm")=TEXT(DATE(PeriodeTahun,1,1),"mmm"),0, Jan!W128)+
IF(TEXT(E128,"mmm")=TEXT(DATE(PeriodeTahun,2,1),"mmm"),0, Feb!W128)+
IF(TEXT(E128,"mmm")=TEXT(DATE(PeriodeTahun,3,1),"mmm"),0, Mar!W128)+
IF(TEXT(E128,"mmm")=TEXT(DATE(PeriodeTahun,4,1),"mmm"),0, Apr!W128)+
IF(TEXT(E128,"mmm")=TEXT(DATE(PeriodeTahun,5,1),"mmm"),0, Mei!W128)+
IF(TEXT(E128,"mmm")=TEXT(DATE(PeriodeTahun,6,1),"mmm"),0, Jun!W128)+
IF(TEXT(E128,"mmm")=TEXT(DATE(PeriodeTahun,7,1),"mmm"),0, Jul!W128)+
IF(TEXT(E128,"mmm")=TEXT(DATE(PeriodeTahun,8,1),"mmm"),0, Agu!W128)+
IF(TEXT(E128,"mmm")=TEXT(DATE(PeriodeTahun,9,1),"mmm"),0, Sep!W128)+
IF(TEXT(E128,"mmm")=TEXT(DATE(PeriodeTahun,10,1),"mmm"),0, Okt!W128)+
IF(TEXT(E128,"mmm")=TEXT(DATE(PeriodeTahun,11,1),"mmm"),0, Nov!W128),
Jan!W128+Feb!W128+Mar!W128+Apr!W128+Mei!W128+Jun!W128+Jul!W128+Agu!W128+Sep!W128+Okt!W128+Nov!W128)</f>
        <v>0</v>
      </c>
      <c r="AI128" s="68"/>
      <c r="AJ128" s="68">
        <f t="shared" si="22"/>
        <v>0</v>
      </c>
    </row>
    <row r="129" spans="1:36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IF(Master!C129&lt;&gt;"",Master!C129,"")</f>
        <v/>
      </c>
      <c r="D129" s="80" t="str">
        <f>IF(Master!E129&lt;&gt;"",IF(YEAR(Master!E129)&lt;$B$2,DATE($B$2,1,1),Master!E129),"")</f>
        <v/>
      </c>
      <c r="E129" s="80" t="str">
        <f>IF(Master!F129&lt;&gt;"",Master!F129,"")</f>
        <v/>
      </c>
      <c r="F129" s="87" t="str">
        <f t="shared" si="17"/>
        <v/>
      </c>
      <c r="G129" s="71" t="str">
        <f>IF(Master!G129&lt;&gt;"",Master!G129,"")</f>
        <v/>
      </c>
      <c r="H129" s="67">
        <f>IFERROR(IF(E129&lt;&gt;"",Jan!G129+Feb!G129+Mar!G129+Apr!G129+Mei!G129+Jun!G129+Jul!G129+Agu!G129+Sep!G129+Okt!G129+Nov!G129+Des!G129,(Jan!G129+Feb!G129+Mar!G129+Apr!G129+Mei!G129+Jun!G129+Jul!G129+Agu!G129+Sep!G129+Okt!G129+Nov!G129+Des!G129)
/
COUNTA(Jan!G129,Feb!G129,Mar!G129,Apr!G129,Mei!G129,Jun!G129,Jul!G129,Agu!G129,Sep!G129,Okt!G129,Nov!G129,Des!G129)
*F129),0)</f>
        <v>0</v>
      </c>
      <c r="I129" s="1">
        <f>Jan!H129+Feb!H129+Mar!H129+Apr!H129+Mei!H129+Jun!H129+Jul!H129+Agu!H129+Sep!H129+Okt!H129+Nov!H129+Des!H129</f>
        <v>0</v>
      </c>
      <c r="J129" s="1">
        <f>Jan!I129+Feb!I129+Mar!I129+Apr!I129+Mei!I129+Jun!I129+Jul!I129+Agu!I129+Sep!I129+Okt!I129+Nov!I129+Des!I129</f>
        <v>0</v>
      </c>
      <c r="K129" s="1">
        <f>Jan!J129+Feb!J129+Mar!J129+Apr!J129+Mei!J129+Jun!J129+Jul!J129+Agu!J129+Sep!J129+Okt!J129+Nov!J129+Des!J129</f>
        <v>0</v>
      </c>
      <c r="L129" s="1">
        <f>Jan!K129+Feb!K129+Mar!K129+Apr!K129+Mei!K129+Jun!K129+Jul!K129+Agu!K129+Sep!K129+Okt!K129+Nov!K129+Des!K129</f>
        <v>0</v>
      </c>
      <c r="M129" s="67">
        <f>IFERROR(IF(E129&lt;&gt;"",Jan!L129+Feb!L129+Mar!L129+Apr!L129+Mei!L129+Jun!L129+Jul!L129+Agu!L129+Sep!L129+Okt!L129+Nov!L129+Des!L129,(Jan!L129+Feb!L129+Mar!L129+Apr!L129+Mei!L129+Jun!L129+Jul!L129+Agu!L129+Sep!L129+Okt!L129+Nov!L129+Des!L129)
/
COUNTA(Jan!G129,Feb!G129,Mar!G129,Apr!G129,Mei!G129,Jun!G129,Jul!G129,Agu!G129,Sep!G129,Okt!G129,Nov!G129,Des!G129)*F129),0)</f>
        <v>0</v>
      </c>
      <c r="N129" s="67">
        <f>IFERROR(IF(E129&lt;&gt;"",Jan!M129+Feb!M129+Mar!M129+Apr!M129+Mei!M129+Jun!M129+Jul!M129+Agu!M129+Sep!M129+Okt!M129+Nov!M129+Des!M129,(Jan!M129+Feb!M129+Mar!M129+Apr!M129+Mei!M129+Jun!M129+Jul!M129+Agu!M129+Sep!M129+Okt!M129+Nov!M129+Des!M129)
/
COUNTA(Jan!G129,Feb!G129,Mar!G129,Apr!G129,Mei!G129,Jun!G129,Jul!G129,Agu!G129,Sep!G129,Okt!G129,Nov!G129,Des!G129)*F129),0)</f>
        <v>0</v>
      </c>
      <c r="O129" s="67">
        <f>IFERROR(IF(E129&lt;&gt;"",Jan!N129+Feb!N129+Mar!N129+Apr!N129+Mei!N129+Jun!N129+Jul!N129+Agu!N129+Sep!N129+Okt!N129+Nov!N129+Des!N129,(Jan!N129+Feb!N129+Mar!N129+Apr!N129+Mei!N129+Jun!N129+Jul!N129+Agu!N129+Sep!N129+Okt!N129+Nov!N129+Des!N129)
/
COUNTA(Jan!G129,Feb!G129,Mar!G129,Apr!G129,Mei!G129,Jun!G129,Jul!G129,Agu!G129,Sep!G129,Okt!G129,Nov!G129,Des!G129)*F129),0)</f>
        <v>0</v>
      </c>
      <c r="P129" s="67">
        <f>IFERROR(IF(E129&lt;&gt;"",Jan!O129+Feb!O129+Mar!O129+Apr!O129+Mei!O129+Jun!O129+Jul!O129+Agu!O129+Sep!O129+Okt!O129+Nov!O129+Des!O129,(Jan!O129+Feb!O129+Mar!O129+Apr!O129+Mei!O129+Jun!O129+Jul!O129+Agu!O129+Sep!O129+Okt!O129+Nov!O129+Des!O129)
/
COUNTA(Jan!G129,Feb!G129,Mar!G129,Apr!G129,Mei!G129,Jun!G129,Jul!G129,Agu!G129,Sep!G129,Okt!G129,Nov!G129,Des!G129)*F129),0)</f>
        <v>0</v>
      </c>
      <c r="Q129" s="67">
        <f>IFERROR(IF(E129&lt;&gt;"",Jan!P129+Feb!P129+Mar!P129+Apr!P129+Mei!P129+Jun!P129+Jul!P129+Agu!P129+Sep!P129+Okt!P129+Nov!P129+Des!P129,(Jan!P129+Feb!P129+Mar!P129+Apr!P129+Mei!P129+Jun!P129+Jul!P129+Agu!P129+Sep!P129+Okt!P129+Nov!P129+Des!P129)
/
COUNTA(Jan!G129,Feb!G129,Mar!G129,Apr!G129,Mei!G129,Jun!G129,Jul!G129,Agu!G129,Sep!G129,Okt!G129,Nov!G129,Des!G129)*F129),0)</f>
        <v>0</v>
      </c>
      <c r="R129" s="1">
        <f t="shared" si="18"/>
        <v>0</v>
      </c>
      <c r="S129" s="67">
        <f t="shared" si="16"/>
        <v>0</v>
      </c>
      <c r="T129" s="67">
        <f>IFERROR(IF(E129&lt;&gt;"",Jan!R129+Feb!R129+Mar!R129+Apr!R129+Mei!R129+Jun!R129+Jul!R129+Agu!R129+Sep!R129+Okt!R129+Nov!R129+Des!R129,(Jan!R129+Feb!R129+Mar!R129+Apr!R129+Mei!R129+Jun!R129+Jul!R129+Agu!R129+Sep!R129+Okt!R129+Nov!R129+Des!R129)
/
COUNTA(Jan!G129,Feb!G129,Mar!G129,Apr!G129,Mei!G129,Jun!G129,Jul!G129,Agu!G129,Sep!G129,Okt!G129,Nov!G129,Des!G129)*F129),0)</f>
        <v>0</v>
      </c>
      <c r="U129" s="67">
        <f>IFERROR(IF(E129&lt;&gt;"",Jan!S129+Feb!S129+Mar!S129+Apr!S129+Mei!S129+Jun!S129+Jul!S129+Agu!S129+Sep!S129+Okt!S129+Nov!S129+Des!S129,(Jan!S129+Feb!S129+Mar!S129+Apr!S129+Mei!S129+Jun!S129+Jul!S129+Agu!S129+Sep!S129+Okt!S129+Nov!S129+Des!S129)
/
COUNTA(Jan!G129,Feb!G129,Mar!G129,Apr!G129,Mei!G129,Jun!G129,Jul!G129,Agu!G129,Sep!G129,Okt!G129,Nov!G129,Des!G129)*F129),0)</f>
        <v>0</v>
      </c>
      <c r="V129" s="1">
        <f t="shared" si="19"/>
        <v>0</v>
      </c>
      <c r="W129" s="1"/>
      <c r="X129" s="67">
        <f t="shared" si="20"/>
        <v>0</v>
      </c>
      <c r="Y129" s="37">
        <f t="shared" si="23"/>
        <v>0</v>
      </c>
      <c r="Z129" s="68">
        <f t="shared" si="21"/>
        <v>0</v>
      </c>
      <c r="AA129" s="36">
        <f>MIN(Z129,Referensi!$M$2)*$AA$5</f>
        <v>0</v>
      </c>
      <c r="AB129" s="36">
        <f>MIN(Referensi!$M$3,MAX(Z129-Referensi!$L$2,0))*$AB$5</f>
        <v>0</v>
      </c>
      <c r="AC129" s="36">
        <f>MIN(Referensi!$M$4,MAX(Z129-Referensi!$L$3,0))*$AC$5</f>
        <v>0</v>
      </c>
      <c r="AD129" s="36">
        <f>MIN(Referensi!$M$5,MAX(Z129-Referensi!$L$4,0))*$AD$5</f>
        <v>0</v>
      </c>
      <c r="AE129" s="36">
        <f>MIN(Referensi!$M$6,MAX(Z129-Referensi!$L$5,0))*$AE$5</f>
        <v>0</v>
      </c>
      <c r="AF129" s="68">
        <f>IF(Master!G129="",SUM(AA129:AE129)*120%,SUM(AA129:AE129))</f>
        <v>0</v>
      </c>
      <c r="AG129" s="68">
        <f>IF(F129&lt;&gt;"",AF129/F129*COUNTA(Jan!G129,Feb!G129,Mar!G129,Apr!G129,Mei!G129,Jun!G129,Jul!G129,Agu!G129,Sep!G129,Okt!G129,Nov!G129,Des!G129),0)</f>
        <v>0</v>
      </c>
      <c r="AH129" s="68">
        <f>IF(E129&lt;&gt;"",
IF(TEXT(E129,"mmm")=TEXT(DATE(PeriodeTahun,1,1),"mmm"),0, Jan!W129)+
IF(TEXT(E129,"mmm")=TEXT(DATE(PeriodeTahun,2,1),"mmm"),0, Feb!W129)+
IF(TEXT(E129,"mmm")=TEXT(DATE(PeriodeTahun,3,1),"mmm"),0, Mar!W129)+
IF(TEXT(E129,"mmm")=TEXT(DATE(PeriodeTahun,4,1),"mmm"),0, Apr!W129)+
IF(TEXT(E129,"mmm")=TEXT(DATE(PeriodeTahun,5,1),"mmm"),0, Mei!W129)+
IF(TEXT(E129,"mmm")=TEXT(DATE(PeriodeTahun,6,1),"mmm"),0, Jun!W129)+
IF(TEXT(E129,"mmm")=TEXT(DATE(PeriodeTahun,7,1),"mmm"),0, Jul!W129)+
IF(TEXT(E129,"mmm")=TEXT(DATE(PeriodeTahun,8,1),"mmm"),0, Agu!W129)+
IF(TEXT(E129,"mmm")=TEXT(DATE(PeriodeTahun,9,1),"mmm"),0, Sep!W129)+
IF(TEXT(E129,"mmm")=TEXT(DATE(PeriodeTahun,10,1),"mmm"),0, Okt!W129)+
IF(TEXT(E129,"mmm")=TEXT(DATE(PeriodeTahun,11,1),"mmm"),0, Nov!W129),
Jan!W129+Feb!W129+Mar!W129+Apr!W129+Mei!W129+Jun!W129+Jul!W129+Agu!W129+Sep!W129+Okt!W129+Nov!W129)</f>
        <v>0</v>
      </c>
      <c r="AI129" s="68"/>
      <c r="AJ129" s="68">
        <f t="shared" si="22"/>
        <v>0</v>
      </c>
    </row>
    <row r="130" spans="1:36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IF(Master!C130&lt;&gt;"",Master!C130,"")</f>
        <v/>
      </c>
      <c r="D130" s="80" t="str">
        <f>IF(Master!E130&lt;&gt;"",IF(YEAR(Master!E130)&lt;$B$2,DATE($B$2,1,1),Master!E130),"")</f>
        <v/>
      </c>
      <c r="E130" s="80" t="str">
        <f>IF(Master!F130&lt;&gt;"",Master!F130,"")</f>
        <v/>
      </c>
      <c r="F130" s="87" t="str">
        <f t="shared" si="17"/>
        <v/>
      </c>
      <c r="G130" s="71" t="str">
        <f>IF(Master!G130&lt;&gt;"",Master!G130,"")</f>
        <v/>
      </c>
      <c r="H130" s="67">
        <f>IFERROR(IF(E130&lt;&gt;"",Jan!G130+Feb!G130+Mar!G130+Apr!G130+Mei!G130+Jun!G130+Jul!G130+Agu!G130+Sep!G130+Okt!G130+Nov!G130+Des!G130,(Jan!G130+Feb!G130+Mar!G130+Apr!G130+Mei!G130+Jun!G130+Jul!G130+Agu!G130+Sep!G130+Okt!G130+Nov!G130+Des!G130)
/
COUNTA(Jan!G130,Feb!G130,Mar!G130,Apr!G130,Mei!G130,Jun!G130,Jul!G130,Agu!G130,Sep!G130,Okt!G130,Nov!G130,Des!G130)
*F130),0)</f>
        <v>0</v>
      </c>
      <c r="I130" s="1">
        <f>Jan!H130+Feb!H130+Mar!H130+Apr!H130+Mei!H130+Jun!H130+Jul!H130+Agu!H130+Sep!H130+Okt!H130+Nov!H130+Des!H130</f>
        <v>0</v>
      </c>
      <c r="J130" s="1">
        <f>Jan!I130+Feb!I130+Mar!I130+Apr!I130+Mei!I130+Jun!I130+Jul!I130+Agu!I130+Sep!I130+Okt!I130+Nov!I130+Des!I130</f>
        <v>0</v>
      </c>
      <c r="K130" s="1">
        <f>Jan!J130+Feb!J130+Mar!J130+Apr!J130+Mei!J130+Jun!J130+Jul!J130+Agu!J130+Sep!J130+Okt!J130+Nov!J130+Des!J130</f>
        <v>0</v>
      </c>
      <c r="L130" s="1">
        <f>Jan!K130+Feb!K130+Mar!K130+Apr!K130+Mei!K130+Jun!K130+Jul!K130+Agu!K130+Sep!K130+Okt!K130+Nov!K130+Des!K130</f>
        <v>0</v>
      </c>
      <c r="M130" s="67">
        <f>IFERROR(IF(E130&lt;&gt;"",Jan!L130+Feb!L130+Mar!L130+Apr!L130+Mei!L130+Jun!L130+Jul!L130+Agu!L130+Sep!L130+Okt!L130+Nov!L130+Des!L130,(Jan!L130+Feb!L130+Mar!L130+Apr!L130+Mei!L130+Jun!L130+Jul!L130+Agu!L130+Sep!L130+Okt!L130+Nov!L130+Des!L130)
/
COUNTA(Jan!G130,Feb!G130,Mar!G130,Apr!G130,Mei!G130,Jun!G130,Jul!G130,Agu!G130,Sep!G130,Okt!G130,Nov!G130,Des!G130)*F130),0)</f>
        <v>0</v>
      </c>
      <c r="N130" s="67">
        <f>IFERROR(IF(E130&lt;&gt;"",Jan!M130+Feb!M130+Mar!M130+Apr!M130+Mei!M130+Jun!M130+Jul!M130+Agu!M130+Sep!M130+Okt!M130+Nov!M130+Des!M130,(Jan!M130+Feb!M130+Mar!M130+Apr!M130+Mei!M130+Jun!M130+Jul!M130+Agu!M130+Sep!M130+Okt!M130+Nov!M130+Des!M130)
/
COUNTA(Jan!G130,Feb!G130,Mar!G130,Apr!G130,Mei!G130,Jun!G130,Jul!G130,Agu!G130,Sep!G130,Okt!G130,Nov!G130,Des!G130)*F130),0)</f>
        <v>0</v>
      </c>
      <c r="O130" s="67">
        <f>IFERROR(IF(E130&lt;&gt;"",Jan!N130+Feb!N130+Mar!N130+Apr!N130+Mei!N130+Jun!N130+Jul!N130+Agu!N130+Sep!N130+Okt!N130+Nov!N130+Des!N130,(Jan!N130+Feb!N130+Mar!N130+Apr!N130+Mei!N130+Jun!N130+Jul!N130+Agu!N130+Sep!N130+Okt!N130+Nov!N130+Des!N130)
/
COUNTA(Jan!G130,Feb!G130,Mar!G130,Apr!G130,Mei!G130,Jun!G130,Jul!G130,Agu!G130,Sep!G130,Okt!G130,Nov!G130,Des!G130)*F130),0)</f>
        <v>0</v>
      </c>
      <c r="P130" s="67">
        <f>IFERROR(IF(E130&lt;&gt;"",Jan!O130+Feb!O130+Mar!O130+Apr!O130+Mei!O130+Jun!O130+Jul!O130+Agu!O130+Sep!O130+Okt!O130+Nov!O130+Des!O130,(Jan!O130+Feb!O130+Mar!O130+Apr!O130+Mei!O130+Jun!O130+Jul!O130+Agu!O130+Sep!O130+Okt!O130+Nov!O130+Des!O130)
/
COUNTA(Jan!G130,Feb!G130,Mar!G130,Apr!G130,Mei!G130,Jun!G130,Jul!G130,Agu!G130,Sep!G130,Okt!G130,Nov!G130,Des!G130)*F130),0)</f>
        <v>0</v>
      </c>
      <c r="Q130" s="67">
        <f>IFERROR(IF(E130&lt;&gt;"",Jan!P130+Feb!P130+Mar!P130+Apr!P130+Mei!P130+Jun!P130+Jul!P130+Agu!P130+Sep!P130+Okt!P130+Nov!P130+Des!P130,(Jan!P130+Feb!P130+Mar!P130+Apr!P130+Mei!P130+Jun!P130+Jul!P130+Agu!P130+Sep!P130+Okt!P130+Nov!P130+Des!P130)
/
COUNTA(Jan!G130,Feb!G130,Mar!G130,Apr!G130,Mei!G130,Jun!G130,Jul!G130,Agu!G130,Sep!G130,Okt!G130,Nov!G130,Des!G130)*F130),0)</f>
        <v>0</v>
      </c>
      <c r="R130" s="1">
        <f t="shared" si="18"/>
        <v>0</v>
      </c>
      <c r="S130" s="67">
        <f t="shared" si="16"/>
        <v>0</v>
      </c>
      <c r="T130" s="67">
        <f>IFERROR(IF(E130&lt;&gt;"",Jan!R130+Feb!R130+Mar!R130+Apr!R130+Mei!R130+Jun!R130+Jul!R130+Agu!R130+Sep!R130+Okt!R130+Nov!R130+Des!R130,(Jan!R130+Feb!R130+Mar!R130+Apr!R130+Mei!R130+Jun!R130+Jul!R130+Agu!R130+Sep!R130+Okt!R130+Nov!R130+Des!R130)
/
COUNTA(Jan!G130,Feb!G130,Mar!G130,Apr!G130,Mei!G130,Jun!G130,Jul!G130,Agu!G130,Sep!G130,Okt!G130,Nov!G130,Des!G130)*F130),0)</f>
        <v>0</v>
      </c>
      <c r="U130" s="67">
        <f>IFERROR(IF(E130&lt;&gt;"",Jan!S130+Feb!S130+Mar!S130+Apr!S130+Mei!S130+Jun!S130+Jul!S130+Agu!S130+Sep!S130+Okt!S130+Nov!S130+Des!S130,(Jan!S130+Feb!S130+Mar!S130+Apr!S130+Mei!S130+Jun!S130+Jul!S130+Agu!S130+Sep!S130+Okt!S130+Nov!S130+Des!S130)
/
COUNTA(Jan!G130,Feb!G130,Mar!G130,Apr!G130,Mei!G130,Jun!G130,Jul!G130,Agu!G130,Sep!G130,Okt!G130,Nov!G130,Des!G130)*F130),0)</f>
        <v>0</v>
      </c>
      <c r="V130" s="1">
        <f t="shared" si="19"/>
        <v>0</v>
      </c>
      <c r="W130" s="1"/>
      <c r="X130" s="67">
        <f t="shared" si="20"/>
        <v>0</v>
      </c>
      <c r="Y130" s="37">
        <f t="shared" si="23"/>
        <v>0</v>
      </c>
      <c r="Z130" s="68">
        <f t="shared" si="21"/>
        <v>0</v>
      </c>
      <c r="AA130" s="36">
        <f>MIN(Z130,Referensi!$M$2)*$AA$5</f>
        <v>0</v>
      </c>
      <c r="AB130" s="36">
        <f>MIN(Referensi!$M$3,MAX(Z130-Referensi!$L$2,0))*$AB$5</f>
        <v>0</v>
      </c>
      <c r="AC130" s="36">
        <f>MIN(Referensi!$M$4,MAX(Z130-Referensi!$L$3,0))*$AC$5</f>
        <v>0</v>
      </c>
      <c r="AD130" s="36">
        <f>MIN(Referensi!$M$5,MAX(Z130-Referensi!$L$4,0))*$AD$5</f>
        <v>0</v>
      </c>
      <c r="AE130" s="36">
        <f>MIN(Referensi!$M$6,MAX(Z130-Referensi!$L$5,0))*$AE$5</f>
        <v>0</v>
      </c>
      <c r="AF130" s="68">
        <f>IF(Master!G130="",SUM(AA130:AE130)*120%,SUM(AA130:AE130))</f>
        <v>0</v>
      </c>
      <c r="AG130" s="68">
        <f>IF(F130&lt;&gt;"",AF130/F130*COUNTA(Jan!G130,Feb!G130,Mar!G130,Apr!G130,Mei!G130,Jun!G130,Jul!G130,Agu!G130,Sep!G130,Okt!G130,Nov!G130,Des!G130),0)</f>
        <v>0</v>
      </c>
      <c r="AH130" s="68">
        <f>IF(E130&lt;&gt;"",
IF(TEXT(E130,"mmm")=TEXT(DATE(PeriodeTahun,1,1),"mmm"),0, Jan!W130)+
IF(TEXT(E130,"mmm")=TEXT(DATE(PeriodeTahun,2,1),"mmm"),0, Feb!W130)+
IF(TEXT(E130,"mmm")=TEXT(DATE(PeriodeTahun,3,1),"mmm"),0, Mar!W130)+
IF(TEXT(E130,"mmm")=TEXT(DATE(PeriodeTahun,4,1),"mmm"),0, Apr!W130)+
IF(TEXT(E130,"mmm")=TEXT(DATE(PeriodeTahun,5,1),"mmm"),0, Mei!W130)+
IF(TEXT(E130,"mmm")=TEXT(DATE(PeriodeTahun,6,1),"mmm"),0, Jun!W130)+
IF(TEXT(E130,"mmm")=TEXT(DATE(PeriodeTahun,7,1),"mmm"),0, Jul!W130)+
IF(TEXT(E130,"mmm")=TEXT(DATE(PeriodeTahun,8,1),"mmm"),0, Agu!W130)+
IF(TEXT(E130,"mmm")=TEXT(DATE(PeriodeTahun,9,1),"mmm"),0, Sep!W130)+
IF(TEXT(E130,"mmm")=TEXT(DATE(PeriodeTahun,10,1),"mmm"),0, Okt!W130)+
IF(TEXT(E130,"mmm")=TEXT(DATE(PeriodeTahun,11,1),"mmm"),0, Nov!W130),
Jan!W130+Feb!W130+Mar!W130+Apr!W130+Mei!W130+Jun!W130+Jul!W130+Agu!W130+Sep!W130+Okt!W130+Nov!W130)</f>
        <v>0</v>
      </c>
      <c r="AI130" s="68"/>
      <c r="AJ130" s="68">
        <f t="shared" si="22"/>
        <v>0</v>
      </c>
    </row>
    <row r="131" spans="1:36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IF(Master!C131&lt;&gt;"",Master!C131,"")</f>
        <v/>
      </c>
      <c r="D131" s="80" t="str">
        <f>IF(Master!E131&lt;&gt;"",IF(YEAR(Master!E131)&lt;$B$2,DATE($B$2,1,1),Master!E131),"")</f>
        <v/>
      </c>
      <c r="E131" s="80" t="str">
        <f>IF(Master!F131&lt;&gt;"",Master!F131,"")</f>
        <v/>
      </c>
      <c r="F131" s="87" t="str">
        <f t="shared" si="17"/>
        <v/>
      </c>
      <c r="G131" s="71" t="str">
        <f>IF(Master!G131&lt;&gt;"",Master!G131,"")</f>
        <v/>
      </c>
      <c r="H131" s="67">
        <f>IFERROR(IF(E131&lt;&gt;"",Jan!G131+Feb!G131+Mar!G131+Apr!G131+Mei!G131+Jun!G131+Jul!G131+Agu!G131+Sep!G131+Okt!G131+Nov!G131+Des!G131,(Jan!G131+Feb!G131+Mar!G131+Apr!G131+Mei!G131+Jun!G131+Jul!G131+Agu!G131+Sep!G131+Okt!G131+Nov!G131+Des!G131)
/
COUNTA(Jan!G131,Feb!G131,Mar!G131,Apr!G131,Mei!G131,Jun!G131,Jul!G131,Agu!G131,Sep!G131,Okt!G131,Nov!G131,Des!G131)
*F131),0)</f>
        <v>0</v>
      </c>
      <c r="I131" s="1">
        <f>Jan!H131+Feb!H131+Mar!H131+Apr!H131+Mei!H131+Jun!H131+Jul!H131+Agu!H131+Sep!H131+Okt!H131+Nov!H131+Des!H131</f>
        <v>0</v>
      </c>
      <c r="J131" s="1">
        <f>Jan!I131+Feb!I131+Mar!I131+Apr!I131+Mei!I131+Jun!I131+Jul!I131+Agu!I131+Sep!I131+Okt!I131+Nov!I131+Des!I131</f>
        <v>0</v>
      </c>
      <c r="K131" s="1">
        <f>Jan!J131+Feb!J131+Mar!J131+Apr!J131+Mei!J131+Jun!J131+Jul!J131+Agu!J131+Sep!J131+Okt!J131+Nov!J131+Des!J131</f>
        <v>0</v>
      </c>
      <c r="L131" s="1">
        <f>Jan!K131+Feb!K131+Mar!K131+Apr!K131+Mei!K131+Jun!K131+Jul!K131+Agu!K131+Sep!K131+Okt!K131+Nov!K131+Des!K131</f>
        <v>0</v>
      </c>
      <c r="M131" s="67">
        <f>IFERROR(IF(E131&lt;&gt;"",Jan!L131+Feb!L131+Mar!L131+Apr!L131+Mei!L131+Jun!L131+Jul!L131+Agu!L131+Sep!L131+Okt!L131+Nov!L131+Des!L131,(Jan!L131+Feb!L131+Mar!L131+Apr!L131+Mei!L131+Jun!L131+Jul!L131+Agu!L131+Sep!L131+Okt!L131+Nov!L131+Des!L131)
/
COUNTA(Jan!G131,Feb!G131,Mar!G131,Apr!G131,Mei!G131,Jun!G131,Jul!G131,Agu!G131,Sep!G131,Okt!G131,Nov!G131,Des!G131)*F131),0)</f>
        <v>0</v>
      </c>
      <c r="N131" s="67">
        <f>IFERROR(IF(E131&lt;&gt;"",Jan!M131+Feb!M131+Mar!M131+Apr!M131+Mei!M131+Jun!M131+Jul!M131+Agu!M131+Sep!M131+Okt!M131+Nov!M131+Des!M131,(Jan!M131+Feb!M131+Mar!M131+Apr!M131+Mei!M131+Jun!M131+Jul!M131+Agu!M131+Sep!M131+Okt!M131+Nov!M131+Des!M131)
/
COUNTA(Jan!G131,Feb!G131,Mar!G131,Apr!G131,Mei!G131,Jun!G131,Jul!G131,Agu!G131,Sep!G131,Okt!G131,Nov!G131,Des!G131)*F131),0)</f>
        <v>0</v>
      </c>
      <c r="O131" s="67">
        <f>IFERROR(IF(E131&lt;&gt;"",Jan!N131+Feb!N131+Mar!N131+Apr!N131+Mei!N131+Jun!N131+Jul!N131+Agu!N131+Sep!N131+Okt!N131+Nov!N131+Des!N131,(Jan!N131+Feb!N131+Mar!N131+Apr!N131+Mei!N131+Jun!N131+Jul!N131+Agu!N131+Sep!N131+Okt!N131+Nov!N131+Des!N131)
/
COUNTA(Jan!G131,Feb!G131,Mar!G131,Apr!G131,Mei!G131,Jun!G131,Jul!G131,Agu!G131,Sep!G131,Okt!G131,Nov!G131,Des!G131)*F131),0)</f>
        <v>0</v>
      </c>
      <c r="P131" s="67">
        <f>IFERROR(IF(E131&lt;&gt;"",Jan!O131+Feb!O131+Mar!O131+Apr!O131+Mei!O131+Jun!O131+Jul!O131+Agu!O131+Sep!O131+Okt!O131+Nov!O131+Des!O131,(Jan!O131+Feb!O131+Mar!O131+Apr!O131+Mei!O131+Jun!O131+Jul!O131+Agu!O131+Sep!O131+Okt!O131+Nov!O131+Des!O131)
/
COUNTA(Jan!G131,Feb!G131,Mar!G131,Apr!G131,Mei!G131,Jun!G131,Jul!G131,Agu!G131,Sep!G131,Okt!G131,Nov!G131,Des!G131)*F131),0)</f>
        <v>0</v>
      </c>
      <c r="Q131" s="67">
        <f>IFERROR(IF(E131&lt;&gt;"",Jan!P131+Feb!P131+Mar!P131+Apr!P131+Mei!P131+Jun!P131+Jul!P131+Agu!P131+Sep!P131+Okt!P131+Nov!P131+Des!P131,(Jan!P131+Feb!P131+Mar!P131+Apr!P131+Mei!P131+Jun!P131+Jul!P131+Agu!P131+Sep!P131+Okt!P131+Nov!P131+Des!P131)
/
COUNTA(Jan!G131,Feb!G131,Mar!G131,Apr!G131,Mei!G131,Jun!G131,Jul!G131,Agu!G131,Sep!G131,Okt!G131,Nov!G131,Des!G131)*F131),0)</f>
        <v>0</v>
      </c>
      <c r="R131" s="1">
        <f t="shared" si="18"/>
        <v>0</v>
      </c>
      <c r="S131" s="67">
        <f t="shared" si="16"/>
        <v>0</v>
      </c>
      <c r="T131" s="67">
        <f>IFERROR(IF(E131&lt;&gt;"",Jan!R131+Feb!R131+Mar!R131+Apr!R131+Mei!R131+Jun!R131+Jul!R131+Agu!R131+Sep!R131+Okt!R131+Nov!R131+Des!R131,(Jan!R131+Feb!R131+Mar!R131+Apr!R131+Mei!R131+Jun!R131+Jul!R131+Agu!R131+Sep!R131+Okt!R131+Nov!R131+Des!R131)
/
COUNTA(Jan!G131,Feb!G131,Mar!G131,Apr!G131,Mei!G131,Jun!G131,Jul!G131,Agu!G131,Sep!G131,Okt!G131,Nov!G131,Des!G131)*F131),0)</f>
        <v>0</v>
      </c>
      <c r="U131" s="67">
        <f>IFERROR(IF(E131&lt;&gt;"",Jan!S131+Feb!S131+Mar!S131+Apr!S131+Mei!S131+Jun!S131+Jul!S131+Agu!S131+Sep!S131+Okt!S131+Nov!S131+Des!S131,(Jan!S131+Feb!S131+Mar!S131+Apr!S131+Mei!S131+Jun!S131+Jul!S131+Agu!S131+Sep!S131+Okt!S131+Nov!S131+Des!S131)
/
COUNTA(Jan!G131,Feb!G131,Mar!G131,Apr!G131,Mei!G131,Jun!G131,Jul!G131,Agu!G131,Sep!G131,Okt!G131,Nov!G131,Des!G131)*F131),0)</f>
        <v>0</v>
      </c>
      <c r="V131" s="1">
        <f t="shared" si="19"/>
        <v>0</v>
      </c>
      <c r="W131" s="1"/>
      <c r="X131" s="67">
        <f t="shared" si="20"/>
        <v>0</v>
      </c>
      <c r="Y131" s="37">
        <f t="shared" si="23"/>
        <v>0</v>
      </c>
      <c r="Z131" s="68">
        <f t="shared" si="21"/>
        <v>0</v>
      </c>
      <c r="AA131" s="36">
        <f>MIN(Z131,Referensi!$M$2)*$AA$5</f>
        <v>0</v>
      </c>
      <c r="AB131" s="36">
        <f>MIN(Referensi!$M$3,MAX(Z131-Referensi!$L$2,0))*$AB$5</f>
        <v>0</v>
      </c>
      <c r="AC131" s="36">
        <f>MIN(Referensi!$M$4,MAX(Z131-Referensi!$L$3,0))*$AC$5</f>
        <v>0</v>
      </c>
      <c r="AD131" s="36">
        <f>MIN(Referensi!$M$5,MAX(Z131-Referensi!$L$4,0))*$AD$5</f>
        <v>0</v>
      </c>
      <c r="AE131" s="36">
        <f>MIN(Referensi!$M$6,MAX(Z131-Referensi!$L$5,0))*$AE$5</f>
        <v>0</v>
      </c>
      <c r="AF131" s="68">
        <f>IF(Master!G131="",SUM(AA131:AE131)*120%,SUM(AA131:AE131))</f>
        <v>0</v>
      </c>
      <c r="AG131" s="68">
        <f>IF(F131&lt;&gt;"",AF131/F131*COUNTA(Jan!G131,Feb!G131,Mar!G131,Apr!G131,Mei!G131,Jun!G131,Jul!G131,Agu!G131,Sep!G131,Okt!G131,Nov!G131,Des!G131),0)</f>
        <v>0</v>
      </c>
      <c r="AH131" s="68">
        <f>IF(E131&lt;&gt;"",
IF(TEXT(E131,"mmm")=TEXT(DATE(PeriodeTahun,1,1),"mmm"),0, Jan!W131)+
IF(TEXT(E131,"mmm")=TEXT(DATE(PeriodeTahun,2,1),"mmm"),0, Feb!W131)+
IF(TEXT(E131,"mmm")=TEXT(DATE(PeriodeTahun,3,1),"mmm"),0, Mar!W131)+
IF(TEXT(E131,"mmm")=TEXT(DATE(PeriodeTahun,4,1),"mmm"),0, Apr!W131)+
IF(TEXT(E131,"mmm")=TEXT(DATE(PeriodeTahun,5,1),"mmm"),0, Mei!W131)+
IF(TEXT(E131,"mmm")=TEXT(DATE(PeriodeTahun,6,1),"mmm"),0, Jun!W131)+
IF(TEXT(E131,"mmm")=TEXT(DATE(PeriodeTahun,7,1),"mmm"),0, Jul!W131)+
IF(TEXT(E131,"mmm")=TEXT(DATE(PeriodeTahun,8,1),"mmm"),0, Agu!W131)+
IF(TEXT(E131,"mmm")=TEXT(DATE(PeriodeTahun,9,1),"mmm"),0, Sep!W131)+
IF(TEXT(E131,"mmm")=TEXT(DATE(PeriodeTahun,10,1),"mmm"),0, Okt!W131)+
IF(TEXT(E131,"mmm")=TEXT(DATE(PeriodeTahun,11,1),"mmm"),0, Nov!W131),
Jan!W131+Feb!W131+Mar!W131+Apr!W131+Mei!W131+Jun!W131+Jul!W131+Agu!W131+Sep!W131+Okt!W131+Nov!W131)</f>
        <v>0</v>
      </c>
      <c r="AI131" s="68"/>
      <c r="AJ131" s="68">
        <f t="shared" si="22"/>
        <v>0</v>
      </c>
    </row>
    <row r="132" spans="1:36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IF(Master!C132&lt;&gt;"",Master!C132,"")</f>
        <v/>
      </c>
      <c r="D132" s="80" t="str">
        <f>IF(Master!E132&lt;&gt;"",IF(YEAR(Master!E132)&lt;$B$2,DATE($B$2,1,1),Master!E132),"")</f>
        <v/>
      </c>
      <c r="E132" s="80" t="str">
        <f>IF(Master!F132&lt;&gt;"",Master!F132,"")</f>
        <v/>
      </c>
      <c r="F132" s="87" t="str">
        <f t="shared" si="17"/>
        <v/>
      </c>
      <c r="G132" s="71" t="str">
        <f>IF(Master!G132&lt;&gt;"",Master!G132,"")</f>
        <v/>
      </c>
      <c r="H132" s="67">
        <f>IFERROR(IF(E132&lt;&gt;"",Jan!G132+Feb!G132+Mar!G132+Apr!G132+Mei!G132+Jun!G132+Jul!G132+Agu!G132+Sep!G132+Okt!G132+Nov!G132+Des!G132,(Jan!G132+Feb!G132+Mar!G132+Apr!G132+Mei!G132+Jun!G132+Jul!G132+Agu!G132+Sep!G132+Okt!G132+Nov!G132+Des!G132)
/
COUNTA(Jan!G132,Feb!G132,Mar!G132,Apr!G132,Mei!G132,Jun!G132,Jul!G132,Agu!G132,Sep!G132,Okt!G132,Nov!G132,Des!G132)
*F132),0)</f>
        <v>0</v>
      </c>
      <c r="I132" s="1">
        <f>Jan!H132+Feb!H132+Mar!H132+Apr!H132+Mei!H132+Jun!H132+Jul!H132+Agu!H132+Sep!H132+Okt!H132+Nov!H132+Des!H132</f>
        <v>0</v>
      </c>
      <c r="J132" s="1">
        <f>Jan!I132+Feb!I132+Mar!I132+Apr!I132+Mei!I132+Jun!I132+Jul!I132+Agu!I132+Sep!I132+Okt!I132+Nov!I132+Des!I132</f>
        <v>0</v>
      </c>
      <c r="K132" s="1">
        <f>Jan!J132+Feb!J132+Mar!J132+Apr!J132+Mei!J132+Jun!J132+Jul!J132+Agu!J132+Sep!J132+Okt!J132+Nov!J132+Des!J132</f>
        <v>0</v>
      </c>
      <c r="L132" s="1">
        <f>Jan!K132+Feb!K132+Mar!K132+Apr!K132+Mei!K132+Jun!K132+Jul!K132+Agu!K132+Sep!K132+Okt!K132+Nov!K132+Des!K132</f>
        <v>0</v>
      </c>
      <c r="M132" s="67">
        <f>IFERROR(IF(E132&lt;&gt;"",Jan!L132+Feb!L132+Mar!L132+Apr!L132+Mei!L132+Jun!L132+Jul!L132+Agu!L132+Sep!L132+Okt!L132+Nov!L132+Des!L132,(Jan!L132+Feb!L132+Mar!L132+Apr!L132+Mei!L132+Jun!L132+Jul!L132+Agu!L132+Sep!L132+Okt!L132+Nov!L132+Des!L132)
/
COUNTA(Jan!G132,Feb!G132,Mar!G132,Apr!G132,Mei!G132,Jun!G132,Jul!G132,Agu!G132,Sep!G132,Okt!G132,Nov!G132,Des!G132)*F132),0)</f>
        <v>0</v>
      </c>
      <c r="N132" s="67">
        <f>IFERROR(IF(E132&lt;&gt;"",Jan!M132+Feb!M132+Mar!M132+Apr!M132+Mei!M132+Jun!M132+Jul!M132+Agu!M132+Sep!M132+Okt!M132+Nov!M132+Des!M132,(Jan!M132+Feb!M132+Mar!M132+Apr!M132+Mei!M132+Jun!M132+Jul!M132+Agu!M132+Sep!M132+Okt!M132+Nov!M132+Des!M132)
/
COUNTA(Jan!G132,Feb!G132,Mar!G132,Apr!G132,Mei!G132,Jun!G132,Jul!G132,Agu!G132,Sep!G132,Okt!G132,Nov!G132,Des!G132)*F132),0)</f>
        <v>0</v>
      </c>
      <c r="O132" s="67">
        <f>IFERROR(IF(E132&lt;&gt;"",Jan!N132+Feb!N132+Mar!N132+Apr!N132+Mei!N132+Jun!N132+Jul!N132+Agu!N132+Sep!N132+Okt!N132+Nov!N132+Des!N132,(Jan!N132+Feb!N132+Mar!N132+Apr!N132+Mei!N132+Jun!N132+Jul!N132+Agu!N132+Sep!N132+Okt!N132+Nov!N132+Des!N132)
/
COUNTA(Jan!G132,Feb!G132,Mar!G132,Apr!G132,Mei!G132,Jun!G132,Jul!G132,Agu!G132,Sep!G132,Okt!G132,Nov!G132,Des!G132)*F132),0)</f>
        <v>0</v>
      </c>
      <c r="P132" s="67">
        <f>IFERROR(IF(E132&lt;&gt;"",Jan!O132+Feb!O132+Mar!O132+Apr!O132+Mei!O132+Jun!O132+Jul!O132+Agu!O132+Sep!O132+Okt!O132+Nov!O132+Des!O132,(Jan!O132+Feb!O132+Mar!O132+Apr!O132+Mei!O132+Jun!O132+Jul!O132+Agu!O132+Sep!O132+Okt!O132+Nov!O132+Des!O132)
/
COUNTA(Jan!G132,Feb!G132,Mar!G132,Apr!G132,Mei!G132,Jun!G132,Jul!G132,Agu!G132,Sep!G132,Okt!G132,Nov!G132,Des!G132)*F132),0)</f>
        <v>0</v>
      </c>
      <c r="Q132" s="67">
        <f>IFERROR(IF(E132&lt;&gt;"",Jan!P132+Feb!P132+Mar!P132+Apr!P132+Mei!P132+Jun!P132+Jul!P132+Agu!P132+Sep!P132+Okt!P132+Nov!P132+Des!P132,(Jan!P132+Feb!P132+Mar!P132+Apr!P132+Mei!P132+Jun!P132+Jul!P132+Agu!P132+Sep!P132+Okt!P132+Nov!P132+Des!P132)
/
COUNTA(Jan!G132,Feb!G132,Mar!G132,Apr!G132,Mei!G132,Jun!G132,Jul!G132,Agu!G132,Sep!G132,Okt!G132,Nov!G132,Des!G132)*F132),0)</f>
        <v>0</v>
      </c>
      <c r="R132" s="1">
        <f t="shared" si="18"/>
        <v>0</v>
      </c>
      <c r="S132" s="67">
        <f t="shared" si="16"/>
        <v>0</v>
      </c>
      <c r="T132" s="67">
        <f>IFERROR(IF(E132&lt;&gt;"",Jan!R132+Feb!R132+Mar!R132+Apr!R132+Mei!R132+Jun!R132+Jul!R132+Agu!R132+Sep!R132+Okt!R132+Nov!R132+Des!R132,(Jan!R132+Feb!R132+Mar!R132+Apr!R132+Mei!R132+Jun!R132+Jul!R132+Agu!R132+Sep!R132+Okt!R132+Nov!R132+Des!R132)
/
COUNTA(Jan!G132,Feb!G132,Mar!G132,Apr!G132,Mei!G132,Jun!G132,Jul!G132,Agu!G132,Sep!G132,Okt!G132,Nov!G132,Des!G132)*F132),0)</f>
        <v>0</v>
      </c>
      <c r="U132" s="67">
        <f>IFERROR(IF(E132&lt;&gt;"",Jan!S132+Feb!S132+Mar!S132+Apr!S132+Mei!S132+Jun!S132+Jul!S132+Agu!S132+Sep!S132+Okt!S132+Nov!S132+Des!S132,(Jan!S132+Feb!S132+Mar!S132+Apr!S132+Mei!S132+Jun!S132+Jul!S132+Agu!S132+Sep!S132+Okt!S132+Nov!S132+Des!S132)
/
COUNTA(Jan!G132,Feb!G132,Mar!G132,Apr!G132,Mei!G132,Jun!G132,Jul!G132,Agu!G132,Sep!G132,Okt!G132,Nov!G132,Des!G132)*F132),0)</f>
        <v>0</v>
      </c>
      <c r="V132" s="1">
        <f t="shared" si="19"/>
        <v>0</v>
      </c>
      <c r="W132" s="1"/>
      <c r="X132" s="67">
        <f t="shared" si="20"/>
        <v>0</v>
      </c>
      <c r="Y132" s="37">
        <f t="shared" si="23"/>
        <v>0</v>
      </c>
      <c r="Z132" s="68">
        <f t="shared" si="21"/>
        <v>0</v>
      </c>
      <c r="AA132" s="36">
        <f>MIN(Z132,Referensi!$M$2)*$AA$5</f>
        <v>0</v>
      </c>
      <c r="AB132" s="36">
        <f>MIN(Referensi!$M$3,MAX(Z132-Referensi!$L$2,0))*$AB$5</f>
        <v>0</v>
      </c>
      <c r="AC132" s="36">
        <f>MIN(Referensi!$M$4,MAX(Z132-Referensi!$L$3,0))*$AC$5</f>
        <v>0</v>
      </c>
      <c r="AD132" s="36">
        <f>MIN(Referensi!$M$5,MAX(Z132-Referensi!$L$4,0))*$AD$5</f>
        <v>0</v>
      </c>
      <c r="AE132" s="36">
        <f>MIN(Referensi!$M$6,MAX(Z132-Referensi!$L$5,0))*$AE$5</f>
        <v>0</v>
      </c>
      <c r="AF132" s="68">
        <f>IF(Master!G132="",SUM(AA132:AE132)*120%,SUM(AA132:AE132))</f>
        <v>0</v>
      </c>
      <c r="AG132" s="68">
        <f>IF(F132&lt;&gt;"",AF132/F132*COUNTA(Jan!G132,Feb!G132,Mar!G132,Apr!G132,Mei!G132,Jun!G132,Jul!G132,Agu!G132,Sep!G132,Okt!G132,Nov!G132,Des!G132),0)</f>
        <v>0</v>
      </c>
      <c r="AH132" s="68">
        <f>IF(E132&lt;&gt;"",
IF(TEXT(E132,"mmm")=TEXT(DATE(PeriodeTahun,1,1),"mmm"),0, Jan!W132)+
IF(TEXT(E132,"mmm")=TEXT(DATE(PeriodeTahun,2,1),"mmm"),0, Feb!W132)+
IF(TEXT(E132,"mmm")=TEXT(DATE(PeriodeTahun,3,1),"mmm"),0, Mar!W132)+
IF(TEXT(E132,"mmm")=TEXT(DATE(PeriodeTahun,4,1),"mmm"),0, Apr!W132)+
IF(TEXT(E132,"mmm")=TEXT(DATE(PeriodeTahun,5,1),"mmm"),0, Mei!W132)+
IF(TEXT(E132,"mmm")=TEXT(DATE(PeriodeTahun,6,1),"mmm"),0, Jun!W132)+
IF(TEXT(E132,"mmm")=TEXT(DATE(PeriodeTahun,7,1),"mmm"),0, Jul!W132)+
IF(TEXT(E132,"mmm")=TEXT(DATE(PeriodeTahun,8,1),"mmm"),0, Agu!W132)+
IF(TEXT(E132,"mmm")=TEXT(DATE(PeriodeTahun,9,1),"mmm"),0, Sep!W132)+
IF(TEXT(E132,"mmm")=TEXT(DATE(PeriodeTahun,10,1),"mmm"),0, Okt!W132)+
IF(TEXT(E132,"mmm")=TEXT(DATE(PeriodeTahun,11,1),"mmm"),0, Nov!W132),
Jan!W132+Feb!W132+Mar!W132+Apr!W132+Mei!W132+Jun!W132+Jul!W132+Agu!W132+Sep!W132+Okt!W132+Nov!W132)</f>
        <v>0</v>
      </c>
      <c r="AI132" s="68"/>
      <c r="AJ132" s="68">
        <f t="shared" si="22"/>
        <v>0</v>
      </c>
    </row>
    <row r="133" spans="1:36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IF(Master!C133&lt;&gt;"",Master!C133,"")</f>
        <v/>
      </c>
      <c r="D133" s="80" t="str">
        <f>IF(Master!E133&lt;&gt;"",IF(YEAR(Master!E133)&lt;$B$2,DATE($B$2,1,1),Master!E133),"")</f>
        <v/>
      </c>
      <c r="E133" s="80" t="str">
        <f>IF(Master!F133&lt;&gt;"",Master!F133,"")</f>
        <v/>
      </c>
      <c r="F133" s="87" t="str">
        <f t="shared" si="17"/>
        <v/>
      </c>
      <c r="G133" s="71" t="str">
        <f>IF(Master!G133&lt;&gt;"",Master!G133,"")</f>
        <v/>
      </c>
      <c r="H133" s="67">
        <f>IFERROR(IF(E133&lt;&gt;"",Jan!G133+Feb!G133+Mar!G133+Apr!G133+Mei!G133+Jun!G133+Jul!G133+Agu!G133+Sep!G133+Okt!G133+Nov!G133+Des!G133,(Jan!G133+Feb!G133+Mar!G133+Apr!G133+Mei!G133+Jun!G133+Jul!G133+Agu!G133+Sep!G133+Okt!G133+Nov!G133+Des!G133)
/
COUNTA(Jan!G133,Feb!G133,Mar!G133,Apr!G133,Mei!G133,Jun!G133,Jul!G133,Agu!G133,Sep!G133,Okt!G133,Nov!G133,Des!G133)
*F133),0)</f>
        <v>0</v>
      </c>
      <c r="I133" s="1">
        <f>Jan!H133+Feb!H133+Mar!H133+Apr!H133+Mei!H133+Jun!H133+Jul!H133+Agu!H133+Sep!H133+Okt!H133+Nov!H133+Des!H133</f>
        <v>0</v>
      </c>
      <c r="J133" s="1">
        <f>Jan!I133+Feb!I133+Mar!I133+Apr!I133+Mei!I133+Jun!I133+Jul!I133+Agu!I133+Sep!I133+Okt!I133+Nov!I133+Des!I133</f>
        <v>0</v>
      </c>
      <c r="K133" s="1">
        <f>Jan!J133+Feb!J133+Mar!J133+Apr!J133+Mei!J133+Jun!J133+Jul!J133+Agu!J133+Sep!J133+Okt!J133+Nov!J133+Des!J133</f>
        <v>0</v>
      </c>
      <c r="L133" s="1">
        <f>Jan!K133+Feb!K133+Mar!K133+Apr!K133+Mei!K133+Jun!K133+Jul!K133+Agu!K133+Sep!K133+Okt!K133+Nov!K133+Des!K133</f>
        <v>0</v>
      </c>
      <c r="M133" s="67">
        <f>IFERROR(IF(E133&lt;&gt;"",Jan!L133+Feb!L133+Mar!L133+Apr!L133+Mei!L133+Jun!L133+Jul!L133+Agu!L133+Sep!L133+Okt!L133+Nov!L133+Des!L133,(Jan!L133+Feb!L133+Mar!L133+Apr!L133+Mei!L133+Jun!L133+Jul!L133+Agu!L133+Sep!L133+Okt!L133+Nov!L133+Des!L133)
/
COUNTA(Jan!G133,Feb!G133,Mar!G133,Apr!G133,Mei!G133,Jun!G133,Jul!G133,Agu!G133,Sep!G133,Okt!G133,Nov!G133,Des!G133)*F133),0)</f>
        <v>0</v>
      </c>
      <c r="N133" s="67">
        <f>IFERROR(IF(E133&lt;&gt;"",Jan!M133+Feb!M133+Mar!M133+Apr!M133+Mei!M133+Jun!M133+Jul!M133+Agu!M133+Sep!M133+Okt!M133+Nov!M133+Des!M133,(Jan!M133+Feb!M133+Mar!M133+Apr!M133+Mei!M133+Jun!M133+Jul!M133+Agu!M133+Sep!M133+Okt!M133+Nov!M133+Des!M133)
/
COUNTA(Jan!G133,Feb!G133,Mar!G133,Apr!G133,Mei!G133,Jun!G133,Jul!G133,Agu!G133,Sep!G133,Okt!G133,Nov!G133,Des!G133)*F133),0)</f>
        <v>0</v>
      </c>
      <c r="O133" s="67">
        <f>IFERROR(IF(E133&lt;&gt;"",Jan!N133+Feb!N133+Mar!N133+Apr!N133+Mei!N133+Jun!N133+Jul!N133+Agu!N133+Sep!N133+Okt!N133+Nov!N133+Des!N133,(Jan!N133+Feb!N133+Mar!N133+Apr!N133+Mei!N133+Jun!N133+Jul!N133+Agu!N133+Sep!N133+Okt!N133+Nov!N133+Des!N133)
/
COUNTA(Jan!G133,Feb!G133,Mar!G133,Apr!G133,Mei!G133,Jun!G133,Jul!G133,Agu!G133,Sep!G133,Okt!G133,Nov!G133,Des!G133)*F133),0)</f>
        <v>0</v>
      </c>
      <c r="P133" s="67">
        <f>IFERROR(IF(E133&lt;&gt;"",Jan!O133+Feb!O133+Mar!O133+Apr!O133+Mei!O133+Jun!O133+Jul!O133+Agu!O133+Sep!O133+Okt!O133+Nov!O133+Des!O133,(Jan!O133+Feb!O133+Mar!O133+Apr!O133+Mei!O133+Jun!O133+Jul!O133+Agu!O133+Sep!O133+Okt!O133+Nov!O133+Des!O133)
/
COUNTA(Jan!G133,Feb!G133,Mar!G133,Apr!G133,Mei!G133,Jun!G133,Jul!G133,Agu!G133,Sep!G133,Okt!G133,Nov!G133,Des!G133)*F133),0)</f>
        <v>0</v>
      </c>
      <c r="Q133" s="67">
        <f>IFERROR(IF(E133&lt;&gt;"",Jan!P133+Feb!P133+Mar!P133+Apr!P133+Mei!P133+Jun!P133+Jul!P133+Agu!P133+Sep!P133+Okt!P133+Nov!P133+Des!P133,(Jan!P133+Feb!P133+Mar!P133+Apr!P133+Mei!P133+Jun!P133+Jul!P133+Agu!P133+Sep!P133+Okt!P133+Nov!P133+Des!P133)
/
COUNTA(Jan!G133,Feb!G133,Mar!G133,Apr!G133,Mei!G133,Jun!G133,Jul!G133,Agu!G133,Sep!G133,Okt!G133,Nov!G133,Des!G133)*F133),0)</f>
        <v>0</v>
      </c>
      <c r="R133" s="1">
        <f t="shared" si="18"/>
        <v>0</v>
      </c>
      <c r="S133" s="67">
        <f t="shared" si="16"/>
        <v>0</v>
      </c>
      <c r="T133" s="67">
        <f>IFERROR(IF(E133&lt;&gt;"",Jan!R133+Feb!R133+Mar!R133+Apr!R133+Mei!R133+Jun!R133+Jul!R133+Agu!R133+Sep!R133+Okt!R133+Nov!R133+Des!R133,(Jan!R133+Feb!R133+Mar!R133+Apr!R133+Mei!R133+Jun!R133+Jul!R133+Agu!R133+Sep!R133+Okt!R133+Nov!R133+Des!R133)
/
COUNTA(Jan!G133,Feb!G133,Mar!G133,Apr!G133,Mei!G133,Jun!G133,Jul!G133,Agu!G133,Sep!G133,Okt!G133,Nov!G133,Des!G133)*F133),0)</f>
        <v>0</v>
      </c>
      <c r="U133" s="67">
        <f>IFERROR(IF(E133&lt;&gt;"",Jan!S133+Feb!S133+Mar!S133+Apr!S133+Mei!S133+Jun!S133+Jul!S133+Agu!S133+Sep!S133+Okt!S133+Nov!S133+Des!S133,(Jan!S133+Feb!S133+Mar!S133+Apr!S133+Mei!S133+Jun!S133+Jul!S133+Agu!S133+Sep!S133+Okt!S133+Nov!S133+Des!S133)
/
COUNTA(Jan!G133,Feb!G133,Mar!G133,Apr!G133,Mei!G133,Jun!G133,Jul!G133,Agu!G133,Sep!G133,Okt!G133,Nov!G133,Des!G133)*F133),0)</f>
        <v>0</v>
      </c>
      <c r="V133" s="1">
        <f t="shared" si="19"/>
        <v>0</v>
      </c>
      <c r="W133" s="1"/>
      <c r="X133" s="67">
        <f t="shared" si="20"/>
        <v>0</v>
      </c>
      <c r="Y133" s="37">
        <f t="shared" si="23"/>
        <v>0</v>
      </c>
      <c r="Z133" s="68">
        <f t="shared" si="21"/>
        <v>0</v>
      </c>
      <c r="AA133" s="36">
        <f>MIN(Z133,Referensi!$M$2)*$AA$5</f>
        <v>0</v>
      </c>
      <c r="AB133" s="36">
        <f>MIN(Referensi!$M$3,MAX(Z133-Referensi!$L$2,0))*$AB$5</f>
        <v>0</v>
      </c>
      <c r="AC133" s="36">
        <f>MIN(Referensi!$M$4,MAX(Z133-Referensi!$L$3,0))*$AC$5</f>
        <v>0</v>
      </c>
      <c r="AD133" s="36">
        <f>MIN(Referensi!$M$5,MAX(Z133-Referensi!$L$4,0))*$AD$5</f>
        <v>0</v>
      </c>
      <c r="AE133" s="36">
        <f>MIN(Referensi!$M$6,MAX(Z133-Referensi!$L$5,0))*$AE$5</f>
        <v>0</v>
      </c>
      <c r="AF133" s="68">
        <f>IF(Master!G133="",SUM(AA133:AE133)*120%,SUM(AA133:AE133))</f>
        <v>0</v>
      </c>
      <c r="AG133" s="68">
        <f>IF(F133&lt;&gt;"",AF133/F133*COUNTA(Jan!G133,Feb!G133,Mar!G133,Apr!G133,Mei!G133,Jun!G133,Jul!G133,Agu!G133,Sep!G133,Okt!G133,Nov!G133,Des!G133),0)</f>
        <v>0</v>
      </c>
      <c r="AH133" s="68">
        <f>IF(E133&lt;&gt;"",
IF(TEXT(E133,"mmm")=TEXT(DATE(PeriodeTahun,1,1),"mmm"),0, Jan!W133)+
IF(TEXT(E133,"mmm")=TEXT(DATE(PeriodeTahun,2,1),"mmm"),0, Feb!W133)+
IF(TEXT(E133,"mmm")=TEXT(DATE(PeriodeTahun,3,1),"mmm"),0, Mar!W133)+
IF(TEXT(E133,"mmm")=TEXT(DATE(PeriodeTahun,4,1),"mmm"),0, Apr!W133)+
IF(TEXT(E133,"mmm")=TEXT(DATE(PeriodeTahun,5,1),"mmm"),0, Mei!W133)+
IF(TEXT(E133,"mmm")=TEXT(DATE(PeriodeTahun,6,1),"mmm"),0, Jun!W133)+
IF(TEXT(E133,"mmm")=TEXT(DATE(PeriodeTahun,7,1),"mmm"),0, Jul!W133)+
IF(TEXT(E133,"mmm")=TEXT(DATE(PeriodeTahun,8,1),"mmm"),0, Agu!W133)+
IF(TEXT(E133,"mmm")=TEXT(DATE(PeriodeTahun,9,1),"mmm"),0, Sep!W133)+
IF(TEXT(E133,"mmm")=TEXT(DATE(PeriodeTahun,10,1),"mmm"),0, Okt!W133)+
IF(TEXT(E133,"mmm")=TEXT(DATE(PeriodeTahun,11,1),"mmm"),0, Nov!W133),
Jan!W133+Feb!W133+Mar!W133+Apr!W133+Mei!W133+Jun!W133+Jul!W133+Agu!W133+Sep!W133+Okt!W133+Nov!W133)</f>
        <v>0</v>
      </c>
      <c r="AI133" s="68"/>
      <c r="AJ133" s="68">
        <f t="shared" si="22"/>
        <v>0</v>
      </c>
    </row>
    <row r="134" spans="1:36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IF(Master!C134&lt;&gt;"",Master!C134,"")</f>
        <v/>
      </c>
      <c r="D134" s="80" t="str">
        <f>IF(Master!E134&lt;&gt;"",IF(YEAR(Master!E134)&lt;$B$2,DATE($B$2,1,1),Master!E134),"")</f>
        <v/>
      </c>
      <c r="E134" s="80" t="str">
        <f>IF(Master!F134&lt;&gt;"",Master!F134,"")</f>
        <v/>
      </c>
      <c r="F134" s="87" t="str">
        <f t="shared" si="17"/>
        <v/>
      </c>
      <c r="G134" s="71" t="str">
        <f>IF(Master!G134&lt;&gt;"",Master!G134,"")</f>
        <v/>
      </c>
      <c r="H134" s="67">
        <f>IFERROR(IF(E134&lt;&gt;"",Jan!G134+Feb!G134+Mar!G134+Apr!G134+Mei!G134+Jun!G134+Jul!G134+Agu!G134+Sep!G134+Okt!G134+Nov!G134+Des!G134,(Jan!G134+Feb!G134+Mar!G134+Apr!G134+Mei!G134+Jun!G134+Jul!G134+Agu!G134+Sep!G134+Okt!G134+Nov!G134+Des!G134)
/
COUNTA(Jan!G134,Feb!G134,Mar!G134,Apr!G134,Mei!G134,Jun!G134,Jul!G134,Agu!G134,Sep!G134,Okt!G134,Nov!G134,Des!G134)
*F134),0)</f>
        <v>0</v>
      </c>
      <c r="I134" s="1">
        <f>Jan!H134+Feb!H134+Mar!H134+Apr!H134+Mei!H134+Jun!H134+Jul!H134+Agu!H134+Sep!H134+Okt!H134+Nov!H134+Des!H134</f>
        <v>0</v>
      </c>
      <c r="J134" s="1">
        <f>Jan!I134+Feb!I134+Mar!I134+Apr!I134+Mei!I134+Jun!I134+Jul!I134+Agu!I134+Sep!I134+Okt!I134+Nov!I134+Des!I134</f>
        <v>0</v>
      </c>
      <c r="K134" s="1">
        <f>Jan!J134+Feb!J134+Mar!J134+Apr!J134+Mei!J134+Jun!J134+Jul!J134+Agu!J134+Sep!J134+Okt!J134+Nov!J134+Des!J134</f>
        <v>0</v>
      </c>
      <c r="L134" s="1">
        <f>Jan!K134+Feb!K134+Mar!K134+Apr!K134+Mei!K134+Jun!K134+Jul!K134+Agu!K134+Sep!K134+Okt!K134+Nov!K134+Des!K134</f>
        <v>0</v>
      </c>
      <c r="M134" s="67">
        <f>IFERROR(IF(E134&lt;&gt;"",Jan!L134+Feb!L134+Mar!L134+Apr!L134+Mei!L134+Jun!L134+Jul!L134+Agu!L134+Sep!L134+Okt!L134+Nov!L134+Des!L134,(Jan!L134+Feb!L134+Mar!L134+Apr!L134+Mei!L134+Jun!L134+Jul!L134+Agu!L134+Sep!L134+Okt!L134+Nov!L134+Des!L134)
/
COUNTA(Jan!G134,Feb!G134,Mar!G134,Apr!G134,Mei!G134,Jun!G134,Jul!G134,Agu!G134,Sep!G134,Okt!G134,Nov!G134,Des!G134)*F134),0)</f>
        <v>0</v>
      </c>
      <c r="N134" s="67">
        <f>IFERROR(IF(E134&lt;&gt;"",Jan!M134+Feb!M134+Mar!M134+Apr!M134+Mei!M134+Jun!M134+Jul!M134+Agu!M134+Sep!M134+Okt!M134+Nov!M134+Des!M134,(Jan!M134+Feb!M134+Mar!M134+Apr!M134+Mei!M134+Jun!M134+Jul!M134+Agu!M134+Sep!M134+Okt!M134+Nov!M134+Des!M134)
/
COUNTA(Jan!G134,Feb!G134,Mar!G134,Apr!G134,Mei!G134,Jun!G134,Jul!G134,Agu!G134,Sep!G134,Okt!G134,Nov!G134,Des!G134)*F134),0)</f>
        <v>0</v>
      </c>
      <c r="O134" s="67">
        <f>IFERROR(IF(E134&lt;&gt;"",Jan!N134+Feb!N134+Mar!N134+Apr!N134+Mei!N134+Jun!N134+Jul!N134+Agu!N134+Sep!N134+Okt!N134+Nov!N134+Des!N134,(Jan!N134+Feb!N134+Mar!N134+Apr!N134+Mei!N134+Jun!N134+Jul!N134+Agu!N134+Sep!N134+Okt!N134+Nov!N134+Des!N134)
/
COUNTA(Jan!G134,Feb!G134,Mar!G134,Apr!G134,Mei!G134,Jun!G134,Jul!G134,Agu!G134,Sep!G134,Okt!G134,Nov!G134,Des!G134)*F134),0)</f>
        <v>0</v>
      </c>
      <c r="P134" s="67">
        <f>IFERROR(IF(E134&lt;&gt;"",Jan!O134+Feb!O134+Mar!O134+Apr!O134+Mei!O134+Jun!O134+Jul!O134+Agu!O134+Sep!O134+Okt!O134+Nov!O134+Des!O134,(Jan!O134+Feb!O134+Mar!O134+Apr!O134+Mei!O134+Jun!O134+Jul!O134+Agu!O134+Sep!O134+Okt!O134+Nov!O134+Des!O134)
/
COUNTA(Jan!G134,Feb!G134,Mar!G134,Apr!G134,Mei!G134,Jun!G134,Jul!G134,Agu!G134,Sep!G134,Okt!G134,Nov!G134,Des!G134)*F134),0)</f>
        <v>0</v>
      </c>
      <c r="Q134" s="67">
        <f>IFERROR(IF(E134&lt;&gt;"",Jan!P134+Feb!P134+Mar!P134+Apr!P134+Mei!P134+Jun!P134+Jul!P134+Agu!P134+Sep!P134+Okt!P134+Nov!P134+Des!P134,(Jan!P134+Feb!P134+Mar!P134+Apr!P134+Mei!P134+Jun!P134+Jul!P134+Agu!P134+Sep!P134+Okt!P134+Nov!P134+Des!P134)
/
COUNTA(Jan!G134,Feb!G134,Mar!G134,Apr!G134,Mei!G134,Jun!G134,Jul!G134,Agu!G134,Sep!G134,Okt!G134,Nov!G134,Des!G134)*F134),0)</f>
        <v>0</v>
      </c>
      <c r="R134" s="1">
        <f t="shared" si="18"/>
        <v>0</v>
      </c>
      <c r="S134" s="67">
        <f t="shared" si="16"/>
        <v>0</v>
      </c>
      <c r="T134" s="67">
        <f>IFERROR(IF(E134&lt;&gt;"",Jan!R134+Feb!R134+Mar!R134+Apr!R134+Mei!R134+Jun!R134+Jul!R134+Agu!R134+Sep!R134+Okt!R134+Nov!R134+Des!R134,(Jan!R134+Feb!R134+Mar!R134+Apr!R134+Mei!R134+Jun!R134+Jul!R134+Agu!R134+Sep!R134+Okt!R134+Nov!R134+Des!R134)
/
COUNTA(Jan!G134,Feb!G134,Mar!G134,Apr!G134,Mei!G134,Jun!G134,Jul!G134,Agu!G134,Sep!G134,Okt!G134,Nov!G134,Des!G134)*F134),0)</f>
        <v>0</v>
      </c>
      <c r="U134" s="67">
        <f>IFERROR(IF(E134&lt;&gt;"",Jan!S134+Feb!S134+Mar!S134+Apr!S134+Mei!S134+Jun!S134+Jul!S134+Agu!S134+Sep!S134+Okt!S134+Nov!S134+Des!S134,(Jan!S134+Feb!S134+Mar!S134+Apr!S134+Mei!S134+Jun!S134+Jul!S134+Agu!S134+Sep!S134+Okt!S134+Nov!S134+Des!S134)
/
COUNTA(Jan!G134,Feb!G134,Mar!G134,Apr!G134,Mei!G134,Jun!G134,Jul!G134,Agu!G134,Sep!G134,Okt!G134,Nov!G134,Des!G134)*F134),0)</f>
        <v>0</v>
      </c>
      <c r="V134" s="1">
        <f t="shared" si="19"/>
        <v>0</v>
      </c>
      <c r="W134" s="1"/>
      <c r="X134" s="67">
        <f t="shared" si="20"/>
        <v>0</v>
      </c>
      <c r="Y134" s="37">
        <f t="shared" ref="Y134:Y165" si="24">IFERROR(VLOOKUP(C134,tabPTKP,2,FALSE),0)</f>
        <v>0</v>
      </c>
      <c r="Z134" s="68">
        <f t="shared" si="21"/>
        <v>0</v>
      </c>
      <c r="AA134" s="36">
        <f>MIN(Z134,Referensi!$M$2)*$AA$5</f>
        <v>0</v>
      </c>
      <c r="AB134" s="36">
        <f>MIN(Referensi!$M$3,MAX(Z134-Referensi!$L$2,0))*$AB$5</f>
        <v>0</v>
      </c>
      <c r="AC134" s="36">
        <f>MIN(Referensi!$M$4,MAX(Z134-Referensi!$L$3,0))*$AC$5</f>
        <v>0</v>
      </c>
      <c r="AD134" s="36">
        <f>MIN(Referensi!$M$5,MAX(Z134-Referensi!$L$4,0))*$AD$5</f>
        <v>0</v>
      </c>
      <c r="AE134" s="36">
        <f>MIN(Referensi!$M$6,MAX(Z134-Referensi!$L$5,0))*$AE$5</f>
        <v>0</v>
      </c>
      <c r="AF134" s="68">
        <f>IF(Master!G134="",SUM(AA134:AE134)*120%,SUM(AA134:AE134))</f>
        <v>0</v>
      </c>
      <c r="AG134" s="68">
        <f>IF(F134&lt;&gt;"",AF134/F134*COUNTA(Jan!G134,Feb!G134,Mar!G134,Apr!G134,Mei!G134,Jun!G134,Jul!G134,Agu!G134,Sep!G134,Okt!G134,Nov!G134,Des!G134),0)</f>
        <v>0</v>
      </c>
      <c r="AH134" s="68">
        <f>IF(E134&lt;&gt;"",
IF(TEXT(E134,"mmm")=TEXT(DATE(PeriodeTahun,1,1),"mmm"),0, Jan!W134)+
IF(TEXT(E134,"mmm")=TEXT(DATE(PeriodeTahun,2,1),"mmm"),0, Feb!W134)+
IF(TEXT(E134,"mmm")=TEXT(DATE(PeriodeTahun,3,1),"mmm"),0, Mar!W134)+
IF(TEXT(E134,"mmm")=TEXT(DATE(PeriodeTahun,4,1),"mmm"),0, Apr!W134)+
IF(TEXT(E134,"mmm")=TEXT(DATE(PeriodeTahun,5,1),"mmm"),0, Mei!W134)+
IF(TEXT(E134,"mmm")=TEXT(DATE(PeriodeTahun,6,1),"mmm"),0, Jun!W134)+
IF(TEXT(E134,"mmm")=TEXT(DATE(PeriodeTahun,7,1),"mmm"),0, Jul!W134)+
IF(TEXT(E134,"mmm")=TEXT(DATE(PeriodeTahun,8,1),"mmm"),0, Agu!W134)+
IF(TEXT(E134,"mmm")=TEXT(DATE(PeriodeTahun,9,1),"mmm"),0, Sep!W134)+
IF(TEXT(E134,"mmm")=TEXT(DATE(PeriodeTahun,10,1),"mmm"),0, Okt!W134)+
IF(TEXT(E134,"mmm")=TEXT(DATE(PeriodeTahun,11,1),"mmm"),0, Nov!W134),
Jan!W134+Feb!W134+Mar!W134+Apr!W134+Mei!W134+Jun!W134+Jul!W134+Agu!W134+Sep!W134+Okt!W134+Nov!W134)</f>
        <v>0</v>
      </c>
      <c r="AI134" s="68"/>
      <c r="AJ134" s="68">
        <f t="shared" si="22"/>
        <v>0</v>
      </c>
    </row>
    <row r="135" spans="1:36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IF(Master!C135&lt;&gt;"",Master!C135,"")</f>
        <v/>
      </c>
      <c r="D135" s="80" t="str">
        <f>IF(Master!E135&lt;&gt;"",IF(YEAR(Master!E135)&lt;$B$2,DATE($B$2,1,1),Master!E135),"")</f>
        <v/>
      </c>
      <c r="E135" s="80" t="str">
        <f>IF(Master!F135&lt;&gt;"",Master!F135,"")</f>
        <v/>
      </c>
      <c r="F135" s="87" t="str">
        <f t="shared" si="17"/>
        <v/>
      </c>
      <c r="G135" s="71" t="str">
        <f>IF(Master!G135&lt;&gt;"",Master!G135,"")</f>
        <v/>
      </c>
      <c r="H135" s="67">
        <f>IFERROR(IF(E135&lt;&gt;"",Jan!G135+Feb!G135+Mar!G135+Apr!G135+Mei!G135+Jun!G135+Jul!G135+Agu!G135+Sep!G135+Okt!G135+Nov!G135+Des!G135,(Jan!G135+Feb!G135+Mar!G135+Apr!G135+Mei!G135+Jun!G135+Jul!G135+Agu!G135+Sep!G135+Okt!G135+Nov!G135+Des!G135)
/
COUNTA(Jan!G135,Feb!G135,Mar!G135,Apr!G135,Mei!G135,Jun!G135,Jul!G135,Agu!G135,Sep!G135,Okt!G135,Nov!G135,Des!G135)
*F135),0)</f>
        <v>0</v>
      </c>
      <c r="I135" s="1">
        <f>Jan!H135+Feb!H135+Mar!H135+Apr!H135+Mei!H135+Jun!H135+Jul!H135+Agu!H135+Sep!H135+Okt!H135+Nov!H135+Des!H135</f>
        <v>0</v>
      </c>
      <c r="J135" s="1">
        <f>Jan!I135+Feb!I135+Mar!I135+Apr!I135+Mei!I135+Jun!I135+Jul!I135+Agu!I135+Sep!I135+Okt!I135+Nov!I135+Des!I135</f>
        <v>0</v>
      </c>
      <c r="K135" s="1">
        <f>Jan!J135+Feb!J135+Mar!J135+Apr!J135+Mei!J135+Jun!J135+Jul!J135+Agu!J135+Sep!J135+Okt!J135+Nov!J135+Des!J135</f>
        <v>0</v>
      </c>
      <c r="L135" s="1">
        <f>Jan!K135+Feb!K135+Mar!K135+Apr!K135+Mei!K135+Jun!K135+Jul!K135+Agu!K135+Sep!K135+Okt!K135+Nov!K135+Des!K135</f>
        <v>0</v>
      </c>
      <c r="M135" s="67">
        <f>IFERROR(IF(E135&lt;&gt;"",Jan!L135+Feb!L135+Mar!L135+Apr!L135+Mei!L135+Jun!L135+Jul!L135+Agu!L135+Sep!L135+Okt!L135+Nov!L135+Des!L135,(Jan!L135+Feb!L135+Mar!L135+Apr!L135+Mei!L135+Jun!L135+Jul!L135+Agu!L135+Sep!L135+Okt!L135+Nov!L135+Des!L135)
/
COUNTA(Jan!G135,Feb!G135,Mar!G135,Apr!G135,Mei!G135,Jun!G135,Jul!G135,Agu!G135,Sep!G135,Okt!G135,Nov!G135,Des!G135)*F135),0)</f>
        <v>0</v>
      </c>
      <c r="N135" s="67">
        <f>IFERROR(IF(E135&lt;&gt;"",Jan!M135+Feb!M135+Mar!M135+Apr!M135+Mei!M135+Jun!M135+Jul!M135+Agu!M135+Sep!M135+Okt!M135+Nov!M135+Des!M135,(Jan!M135+Feb!M135+Mar!M135+Apr!M135+Mei!M135+Jun!M135+Jul!M135+Agu!M135+Sep!M135+Okt!M135+Nov!M135+Des!M135)
/
COUNTA(Jan!G135,Feb!G135,Mar!G135,Apr!G135,Mei!G135,Jun!G135,Jul!G135,Agu!G135,Sep!G135,Okt!G135,Nov!G135,Des!G135)*F135),0)</f>
        <v>0</v>
      </c>
      <c r="O135" s="67">
        <f>IFERROR(IF(E135&lt;&gt;"",Jan!N135+Feb!N135+Mar!N135+Apr!N135+Mei!N135+Jun!N135+Jul!N135+Agu!N135+Sep!N135+Okt!N135+Nov!N135+Des!N135,(Jan!N135+Feb!N135+Mar!N135+Apr!N135+Mei!N135+Jun!N135+Jul!N135+Agu!N135+Sep!N135+Okt!N135+Nov!N135+Des!N135)
/
COUNTA(Jan!G135,Feb!G135,Mar!G135,Apr!G135,Mei!G135,Jun!G135,Jul!G135,Agu!G135,Sep!G135,Okt!G135,Nov!G135,Des!G135)*F135),0)</f>
        <v>0</v>
      </c>
      <c r="P135" s="67">
        <f>IFERROR(IF(E135&lt;&gt;"",Jan!O135+Feb!O135+Mar!O135+Apr!O135+Mei!O135+Jun!O135+Jul!O135+Agu!O135+Sep!O135+Okt!O135+Nov!O135+Des!O135,(Jan!O135+Feb!O135+Mar!O135+Apr!O135+Mei!O135+Jun!O135+Jul!O135+Agu!O135+Sep!O135+Okt!O135+Nov!O135+Des!O135)
/
COUNTA(Jan!G135,Feb!G135,Mar!G135,Apr!G135,Mei!G135,Jun!G135,Jul!G135,Agu!G135,Sep!G135,Okt!G135,Nov!G135,Des!G135)*F135),0)</f>
        <v>0</v>
      </c>
      <c r="Q135" s="67">
        <f>IFERROR(IF(E135&lt;&gt;"",Jan!P135+Feb!P135+Mar!P135+Apr!P135+Mei!P135+Jun!P135+Jul!P135+Agu!P135+Sep!P135+Okt!P135+Nov!P135+Des!P135,(Jan!P135+Feb!P135+Mar!P135+Apr!P135+Mei!P135+Jun!P135+Jul!P135+Agu!P135+Sep!P135+Okt!P135+Nov!P135+Des!P135)
/
COUNTA(Jan!G135,Feb!G135,Mar!G135,Apr!G135,Mei!G135,Jun!G135,Jul!G135,Agu!G135,Sep!G135,Okt!G135,Nov!G135,Des!G135)*F135),0)</f>
        <v>0</v>
      </c>
      <c r="R135" s="1">
        <f t="shared" si="18"/>
        <v>0</v>
      </c>
      <c r="S135" s="67">
        <f t="shared" ref="S135:S198" si="25">IF(R135&lt;&gt;0,MIN(6000000*F135/12,5%*R135),0)</f>
        <v>0</v>
      </c>
      <c r="T135" s="67">
        <f>IFERROR(IF(E135&lt;&gt;"",Jan!R135+Feb!R135+Mar!R135+Apr!R135+Mei!R135+Jun!R135+Jul!R135+Agu!R135+Sep!R135+Okt!R135+Nov!R135+Des!R135,(Jan!R135+Feb!R135+Mar!R135+Apr!R135+Mei!R135+Jun!R135+Jul!R135+Agu!R135+Sep!R135+Okt!R135+Nov!R135+Des!R135)
/
COUNTA(Jan!G135,Feb!G135,Mar!G135,Apr!G135,Mei!G135,Jun!G135,Jul!G135,Agu!G135,Sep!G135,Okt!G135,Nov!G135,Des!G135)*F135),0)</f>
        <v>0</v>
      </c>
      <c r="U135" s="67">
        <f>IFERROR(IF(E135&lt;&gt;"",Jan!S135+Feb!S135+Mar!S135+Apr!S135+Mei!S135+Jun!S135+Jul!S135+Agu!S135+Sep!S135+Okt!S135+Nov!S135+Des!S135,(Jan!S135+Feb!S135+Mar!S135+Apr!S135+Mei!S135+Jun!S135+Jul!S135+Agu!S135+Sep!S135+Okt!S135+Nov!S135+Des!S135)
/
COUNTA(Jan!G135,Feb!G135,Mar!G135,Apr!G135,Mei!G135,Jun!G135,Jul!G135,Agu!G135,Sep!G135,Okt!G135,Nov!G135,Des!G135)*F135),0)</f>
        <v>0</v>
      </c>
      <c r="V135" s="1">
        <f t="shared" si="19"/>
        <v>0</v>
      </c>
      <c r="W135" s="1"/>
      <c r="X135" s="67">
        <f t="shared" si="20"/>
        <v>0</v>
      </c>
      <c r="Y135" s="37">
        <f t="shared" si="24"/>
        <v>0</v>
      </c>
      <c r="Z135" s="68">
        <f t="shared" si="21"/>
        <v>0</v>
      </c>
      <c r="AA135" s="36">
        <f>MIN(Z135,Referensi!$M$2)*$AA$5</f>
        <v>0</v>
      </c>
      <c r="AB135" s="36">
        <f>MIN(Referensi!$M$3,MAX(Z135-Referensi!$L$2,0))*$AB$5</f>
        <v>0</v>
      </c>
      <c r="AC135" s="36">
        <f>MIN(Referensi!$M$4,MAX(Z135-Referensi!$L$3,0))*$AC$5</f>
        <v>0</v>
      </c>
      <c r="AD135" s="36">
        <f>MIN(Referensi!$M$5,MAX(Z135-Referensi!$L$4,0))*$AD$5</f>
        <v>0</v>
      </c>
      <c r="AE135" s="36">
        <f>MIN(Referensi!$M$6,MAX(Z135-Referensi!$L$5,0))*$AE$5</f>
        <v>0</v>
      </c>
      <c r="AF135" s="68">
        <f>IF(Master!G135="",SUM(AA135:AE135)*120%,SUM(AA135:AE135))</f>
        <v>0</v>
      </c>
      <c r="AG135" s="68">
        <f>IF(F135&lt;&gt;"",AF135/F135*COUNTA(Jan!G135,Feb!G135,Mar!G135,Apr!G135,Mei!G135,Jun!G135,Jul!G135,Agu!G135,Sep!G135,Okt!G135,Nov!G135,Des!G135),0)</f>
        <v>0</v>
      </c>
      <c r="AH135" s="68">
        <f>IF(E135&lt;&gt;"",
IF(TEXT(E135,"mmm")=TEXT(DATE(PeriodeTahun,1,1),"mmm"),0, Jan!W135)+
IF(TEXT(E135,"mmm")=TEXT(DATE(PeriodeTahun,2,1),"mmm"),0, Feb!W135)+
IF(TEXT(E135,"mmm")=TEXT(DATE(PeriodeTahun,3,1),"mmm"),0, Mar!W135)+
IF(TEXT(E135,"mmm")=TEXT(DATE(PeriodeTahun,4,1),"mmm"),0, Apr!W135)+
IF(TEXT(E135,"mmm")=TEXT(DATE(PeriodeTahun,5,1),"mmm"),0, Mei!W135)+
IF(TEXT(E135,"mmm")=TEXT(DATE(PeriodeTahun,6,1),"mmm"),0, Jun!W135)+
IF(TEXT(E135,"mmm")=TEXT(DATE(PeriodeTahun,7,1),"mmm"),0, Jul!W135)+
IF(TEXT(E135,"mmm")=TEXT(DATE(PeriodeTahun,8,1),"mmm"),0, Agu!W135)+
IF(TEXT(E135,"mmm")=TEXT(DATE(PeriodeTahun,9,1),"mmm"),0, Sep!W135)+
IF(TEXT(E135,"mmm")=TEXT(DATE(PeriodeTahun,10,1),"mmm"),0, Okt!W135)+
IF(TEXT(E135,"mmm")=TEXT(DATE(PeriodeTahun,11,1),"mmm"),0, Nov!W135),
Jan!W135+Feb!W135+Mar!W135+Apr!W135+Mei!W135+Jun!W135+Jul!W135+Agu!W135+Sep!W135+Okt!W135+Nov!W135)</f>
        <v>0</v>
      </c>
      <c r="AI135" s="68"/>
      <c r="AJ135" s="68">
        <f t="shared" si="22"/>
        <v>0</v>
      </c>
    </row>
    <row r="136" spans="1:36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IF(Master!C136&lt;&gt;"",Master!C136,"")</f>
        <v/>
      </c>
      <c r="D136" s="80" t="str">
        <f>IF(Master!E136&lt;&gt;"",IF(YEAR(Master!E136)&lt;$B$2,DATE($B$2,1,1),Master!E136),"")</f>
        <v/>
      </c>
      <c r="E136" s="80" t="str">
        <f>IF(Master!F136&lt;&gt;"",Master!F136,"")</f>
        <v/>
      </c>
      <c r="F136" s="87" t="str">
        <f t="shared" si="17"/>
        <v/>
      </c>
      <c r="G136" s="71" t="str">
        <f>IF(Master!G136&lt;&gt;"",Master!G136,"")</f>
        <v/>
      </c>
      <c r="H136" s="67">
        <f>IFERROR(IF(E136&lt;&gt;"",Jan!G136+Feb!G136+Mar!G136+Apr!G136+Mei!G136+Jun!G136+Jul!G136+Agu!G136+Sep!G136+Okt!G136+Nov!G136+Des!G136,(Jan!G136+Feb!G136+Mar!G136+Apr!G136+Mei!G136+Jun!G136+Jul!G136+Agu!G136+Sep!G136+Okt!G136+Nov!G136+Des!G136)
/
COUNTA(Jan!G136,Feb!G136,Mar!G136,Apr!G136,Mei!G136,Jun!G136,Jul!G136,Agu!G136,Sep!G136,Okt!G136,Nov!G136,Des!G136)
*F136),0)</f>
        <v>0</v>
      </c>
      <c r="I136" s="1">
        <f>Jan!H136+Feb!H136+Mar!H136+Apr!H136+Mei!H136+Jun!H136+Jul!H136+Agu!H136+Sep!H136+Okt!H136+Nov!H136+Des!H136</f>
        <v>0</v>
      </c>
      <c r="J136" s="1">
        <f>Jan!I136+Feb!I136+Mar!I136+Apr!I136+Mei!I136+Jun!I136+Jul!I136+Agu!I136+Sep!I136+Okt!I136+Nov!I136+Des!I136</f>
        <v>0</v>
      </c>
      <c r="K136" s="1">
        <f>Jan!J136+Feb!J136+Mar!J136+Apr!J136+Mei!J136+Jun!J136+Jul!J136+Agu!J136+Sep!J136+Okt!J136+Nov!J136+Des!J136</f>
        <v>0</v>
      </c>
      <c r="L136" s="1">
        <f>Jan!K136+Feb!K136+Mar!K136+Apr!K136+Mei!K136+Jun!K136+Jul!K136+Agu!K136+Sep!K136+Okt!K136+Nov!K136+Des!K136</f>
        <v>0</v>
      </c>
      <c r="M136" s="67">
        <f>IFERROR(IF(E136&lt;&gt;"",Jan!L136+Feb!L136+Mar!L136+Apr!L136+Mei!L136+Jun!L136+Jul!L136+Agu!L136+Sep!L136+Okt!L136+Nov!L136+Des!L136,(Jan!L136+Feb!L136+Mar!L136+Apr!L136+Mei!L136+Jun!L136+Jul!L136+Agu!L136+Sep!L136+Okt!L136+Nov!L136+Des!L136)
/
COUNTA(Jan!G136,Feb!G136,Mar!G136,Apr!G136,Mei!G136,Jun!G136,Jul!G136,Agu!G136,Sep!G136,Okt!G136,Nov!G136,Des!G136)*F136),0)</f>
        <v>0</v>
      </c>
      <c r="N136" s="67">
        <f>IFERROR(IF(E136&lt;&gt;"",Jan!M136+Feb!M136+Mar!M136+Apr!M136+Mei!M136+Jun!M136+Jul!M136+Agu!M136+Sep!M136+Okt!M136+Nov!M136+Des!M136,(Jan!M136+Feb!M136+Mar!M136+Apr!M136+Mei!M136+Jun!M136+Jul!M136+Agu!M136+Sep!M136+Okt!M136+Nov!M136+Des!M136)
/
COUNTA(Jan!G136,Feb!G136,Mar!G136,Apr!G136,Mei!G136,Jun!G136,Jul!G136,Agu!G136,Sep!G136,Okt!G136,Nov!G136,Des!G136)*F136),0)</f>
        <v>0</v>
      </c>
      <c r="O136" s="67">
        <f>IFERROR(IF(E136&lt;&gt;"",Jan!N136+Feb!N136+Mar!N136+Apr!N136+Mei!N136+Jun!N136+Jul!N136+Agu!N136+Sep!N136+Okt!N136+Nov!N136+Des!N136,(Jan!N136+Feb!N136+Mar!N136+Apr!N136+Mei!N136+Jun!N136+Jul!N136+Agu!N136+Sep!N136+Okt!N136+Nov!N136+Des!N136)
/
COUNTA(Jan!G136,Feb!G136,Mar!G136,Apr!G136,Mei!G136,Jun!G136,Jul!G136,Agu!G136,Sep!G136,Okt!G136,Nov!G136,Des!G136)*F136),0)</f>
        <v>0</v>
      </c>
      <c r="P136" s="67">
        <f>IFERROR(IF(E136&lt;&gt;"",Jan!O136+Feb!O136+Mar!O136+Apr!O136+Mei!O136+Jun!O136+Jul!O136+Agu!O136+Sep!O136+Okt!O136+Nov!O136+Des!O136,(Jan!O136+Feb!O136+Mar!O136+Apr!O136+Mei!O136+Jun!O136+Jul!O136+Agu!O136+Sep!O136+Okt!O136+Nov!O136+Des!O136)
/
COUNTA(Jan!G136,Feb!G136,Mar!G136,Apr!G136,Mei!G136,Jun!G136,Jul!G136,Agu!G136,Sep!G136,Okt!G136,Nov!G136,Des!G136)*F136),0)</f>
        <v>0</v>
      </c>
      <c r="Q136" s="67">
        <f>IFERROR(IF(E136&lt;&gt;"",Jan!P136+Feb!P136+Mar!P136+Apr!P136+Mei!P136+Jun!P136+Jul!P136+Agu!P136+Sep!P136+Okt!P136+Nov!P136+Des!P136,(Jan!P136+Feb!P136+Mar!P136+Apr!P136+Mei!P136+Jun!P136+Jul!P136+Agu!P136+Sep!P136+Okt!P136+Nov!P136+Des!P136)
/
COUNTA(Jan!G136,Feb!G136,Mar!G136,Apr!G136,Mei!G136,Jun!G136,Jul!G136,Agu!G136,Sep!G136,Okt!G136,Nov!G136,Des!G136)*F136),0)</f>
        <v>0</v>
      </c>
      <c r="R136" s="1">
        <f t="shared" si="18"/>
        <v>0</v>
      </c>
      <c r="S136" s="67">
        <f t="shared" si="25"/>
        <v>0</v>
      </c>
      <c r="T136" s="67">
        <f>IFERROR(IF(E136&lt;&gt;"",Jan!R136+Feb!R136+Mar!R136+Apr!R136+Mei!R136+Jun!R136+Jul!R136+Agu!R136+Sep!R136+Okt!R136+Nov!R136+Des!R136,(Jan!R136+Feb!R136+Mar!R136+Apr!R136+Mei!R136+Jun!R136+Jul!R136+Agu!R136+Sep!R136+Okt!R136+Nov!R136+Des!R136)
/
COUNTA(Jan!G136,Feb!G136,Mar!G136,Apr!G136,Mei!G136,Jun!G136,Jul!G136,Agu!G136,Sep!G136,Okt!G136,Nov!G136,Des!G136)*F136),0)</f>
        <v>0</v>
      </c>
      <c r="U136" s="67">
        <f>IFERROR(IF(E136&lt;&gt;"",Jan!S136+Feb!S136+Mar!S136+Apr!S136+Mei!S136+Jun!S136+Jul!S136+Agu!S136+Sep!S136+Okt!S136+Nov!S136+Des!S136,(Jan!S136+Feb!S136+Mar!S136+Apr!S136+Mei!S136+Jun!S136+Jul!S136+Agu!S136+Sep!S136+Okt!S136+Nov!S136+Des!S136)
/
COUNTA(Jan!G136,Feb!G136,Mar!G136,Apr!G136,Mei!G136,Jun!G136,Jul!G136,Agu!G136,Sep!G136,Okt!G136,Nov!G136,Des!G136)*F136),0)</f>
        <v>0</v>
      </c>
      <c r="V136" s="1">
        <f t="shared" si="19"/>
        <v>0</v>
      </c>
      <c r="W136" s="1"/>
      <c r="X136" s="67">
        <f t="shared" si="20"/>
        <v>0</v>
      </c>
      <c r="Y136" s="37">
        <f t="shared" si="24"/>
        <v>0</v>
      </c>
      <c r="Z136" s="68">
        <f t="shared" si="21"/>
        <v>0</v>
      </c>
      <c r="AA136" s="36">
        <f>MIN(Z136,Referensi!$M$2)*$AA$5</f>
        <v>0</v>
      </c>
      <c r="AB136" s="36">
        <f>MIN(Referensi!$M$3,MAX(Z136-Referensi!$L$2,0))*$AB$5</f>
        <v>0</v>
      </c>
      <c r="AC136" s="36">
        <f>MIN(Referensi!$M$4,MAX(Z136-Referensi!$L$3,0))*$AC$5</f>
        <v>0</v>
      </c>
      <c r="AD136" s="36">
        <f>MIN(Referensi!$M$5,MAX(Z136-Referensi!$L$4,0))*$AD$5</f>
        <v>0</v>
      </c>
      <c r="AE136" s="36">
        <f>MIN(Referensi!$M$6,MAX(Z136-Referensi!$L$5,0))*$AE$5</f>
        <v>0</v>
      </c>
      <c r="AF136" s="68">
        <f>IF(Master!G136="",SUM(AA136:AE136)*120%,SUM(AA136:AE136))</f>
        <v>0</v>
      </c>
      <c r="AG136" s="68">
        <f>IF(F136&lt;&gt;"",AF136/F136*COUNTA(Jan!G136,Feb!G136,Mar!G136,Apr!G136,Mei!G136,Jun!G136,Jul!G136,Agu!G136,Sep!G136,Okt!G136,Nov!G136,Des!G136),0)</f>
        <v>0</v>
      </c>
      <c r="AH136" s="68">
        <f>IF(E136&lt;&gt;"",
IF(TEXT(E136,"mmm")=TEXT(DATE(PeriodeTahun,1,1),"mmm"),0, Jan!W136)+
IF(TEXT(E136,"mmm")=TEXT(DATE(PeriodeTahun,2,1),"mmm"),0, Feb!W136)+
IF(TEXT(E136,"mmm")=TEXT(DATE(PeriodeTahun,3,1),"mmm"),0, Mar!W136)+
IF(TEXT(E136,"mmm")=TEXT(DATE(PeriodeTahun,4,1),"mmm"),0, Apr!W136)+
IF(TEXT(E136,"mmm")=TEXT(DATE(PeriodeTahun,5,1),"mmm"),0, Mei!W136)+
IF(TEXT(E136,"mmm")=TEXT(DATE(PeriodeTahun,6,1),"mmm"),0, Jun!W136)+
IF(TEXT(E136,"mmm")=TEXT(DATE(PeriodeTahun,7,1),"mmm"),0, Jul!W136)+
IF(TEXT(E136,"mmm")=TEXT(DATE(PeriodeTahun,8,1),"mmm"),0, Agu!W136)+
IF(TEXT(E136,"mmm")=TEXT(DATE(PeriodeTahun,9,1),"mmm"),0, Sep!W136)+
IF(TEXT(E136,"mmm")=TEXT(DATE(PeriodeTahun,10,1),"mmm"),0, Okt!W136)+
IF(TEXT(E136,"mmm")=TEXT(DATE(PeriodeTahun,11,1),"mmm"),0, Nov!W136),
Jan!W136+Feb!W136+Mar!W136+Apr!W136+Mei!W136+Jun!W136+Jul!W136+Agu!W136+Sep!W136+Okt!W136+Nov!W136)</f>
        <v>0</v>
      </c>
      <c r="AI136" s="68"/>
      <c r="AJ136" s="68">
        <f t="shared" si="22"/>
        <v>0</v>
      </c>
    </row>
    <row r="137" spans="1:36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IF(Master!C137&lt;&gt;"",Master!C137,"")</f>
        <v/>
      </c>
      <c r="D137" s="80" t="str">
        <f>IF(Master!E137&lt;&gt;"",IF(YEAR(Master!E137)&lt;$B$2,DATE($B$2,1,1),Master!E137),"")</f>
        <v/>
      </c>
      <c r="E137" s="80" t="str">
        <f>IF(Master!F137&lt;&gt;"",Master!F137,"")</f>
        <v/>
      </c>
      <c r="F137" s="87" t="str">
        <f t="shared" si="17"/>
        <v/>
      </c>
      <c r="G137" s="71" t="str">
        <f>IF(Master!G137&lt;&gt;"",Master!G137,"")</f>
        <v/>
      </c>
      <c r="H137" s="67">
        <f>IFERROR(IF(E137&lt;&gt;"",Jan!G137+Feb!G137+Mar!G137+Apr!G137+Mei!G137+Jun!G137+Jul!G137+Agu!G137+Sep!G137+Okt!G137+Nov!G137+Des!G137,(Jan!G137+Feb!G137+Mar!G137+Apr!G137+Mei!G137+Jun!G137+Jul!G137+Agu!G137+Sep!G137+Okt!G137+Nov!G137+Des!G137)
/
COUNTA(Jan!G137,Feb!G137,Mar!G137,Apr!G137,Mei!G137,Jun!G137,Jul!G137,Agu!G137,Sep!G137,Okt!G137,Nov!G137,Des!G137)
*F137),0)</f>
        <v>0</v>
      </c>
      <c r="I137" s="1">
        <f>Jan!H137+Feb!H137+Mar!H137+Apr!H137+Mei!H137+Jun!H137+Jul!H137+Agu!H137+Sep!H137+Okt!H137+Nov!H137+Des!H137</f>
        <v>0</v>
      </c>
      <c r="J137" s="1">
        <f>Jan!I137+Feb!I137+Mar!I137+Apr!I137+Mei!I137+Jun!I137+Jul!I137+Agu!I137+Sep!I137+Okt!I137+Nov!I137+Des!I137</f>
        <v>0</v>
      </c>
      <c r="K137" s="1">
        <f>Jan!J137+Feb!J137+Mar!J137+Apr!J137+Mei!J137+Jun!J137+Jul!J137+Agu!J137+Sep!J137+Okt!J137+Nov!J137+Des!J137</f>
        <v>0</v>
      </c>
      <c r="L137" s="1">
        <f>Jan!K137+Feb!K137+Mar!K137+Apr!K137+Mei!K137+Jun!K137+Jul!K137+Agu!K137+Sep!K137+Okt!K137+Nov!K137+Des!K137</f>
        <v>0</v>
      </c>
      <c r="M137" s="67">
        <f>IFERROR(IF(E137&lt;&gt;"",Jan!L137+Feb!L137+Mar!L137+Apr!L137+Mei!L137+Jun!L137+Jul!L137+Agu!L137+Sep!L137+Okt!L137+Nov!L137+Des!L137,(Jan!L137+Feb!L137+Mar!L137+Apr!L137+Mei!L137+Jun!L137+Jul!L137+Agu!L137+Sep!L137+Okt!L137+Nov!L137+Des!L137)
/
COUNTA(Jan!G137,Feb!G137,Mar!G137,Apr!G137,Mei!G137,Jun!G137,Jul!G137,Agu!G137,Sep!G137,Okt!G137,Nov!G137,Des!G137)*F137),0)</f>
        <v>0</v>
      </c>
      <c r="N137" s="67">
        <f>IFERROR(IF(E137&lt;&gt;"",Jan!M137+Feb!M137+Mar!M137+Apr!M137+Mei!M137+Jun!M137+Jul!M137+Agu!M137+Sep!M137+Okt!M137+Nov!M137+Des!M137,(Jan!M137+Feb!M137+Mar!M137+Apr!M137+Mei!M137+Jun!M137+Jul!M137+Agu!M137+Sep!M137+Okt!M137+Nov!M137+Des!M137)
/
COUNTA(Jan!G137,Feb!G137,Mar!G137,Apr!G137,Mei!G137,Jun!G137,Jul!G137,Agu!G137,Sep!G137,Okt!G137,Nov!G137,Des!G137)*F137),0)</f>
        <v>0</v>
      </c>
      <c r="O137" s="67">
        <f>IFERROR(IF(E137&lt;&gt;"",Jan!N137+Feb!N137+Mar!N137+Apr!N137+Mei!N137+Jun!N137+Jul!N137+Agu!N137+Sep!N137+Okt!N137+Nov!N137+Des!N137,(Jan!N137+Feb!N137+Mar!N137+Apr!N137+Mei!N137+Jun!N137+Jul!N137+Agu!N137+Sep!N137+Okt!N137+Nov!N137+Des!N137)
/
COUNTA(Jan!G137,Feb!G137,Mar!G137,Apr!G137,Mei!G137,Jun!G137,Jul!G137,Agu!G137,Sep!G137,Okt!G137,Nov!G137,Des!G137)*F137),0)</f>
        <v>0</v>
      </c>
      <c r="P137" s="67">
        <f>IFERROR(IF(E137&lt;&gt;"",Jan!O137+Feb!O137+Mar!O137+Apr!O137+Mei!O137+Jun!O137+Jul!O137+Agu!O137+Sep!O137+Okt!O137+Nov!O137+Des!O137,(Jan!O137+Feb!O137+Mar!O137+Apr!O137+Mei!O137+Jun!O137+Jul!O137+Agu!O137+Sep!O137+Okt!O137+Nov!O137+Des!O137)
/
COUNTA(Jan!G137,Feb!G137,Mar!G137,Apr!G137,Mei!G137,Jun!G137,Jul!G137,Agu!G137,Sep!G137,Okt!G137,Nov!G137,Des!G137)*F137),0)</f>
        <v>0</v>
      </c>
      <c r="Q137" s="67">
        <f>IFERROR(IF(E137&lt;&gt;"",Jan!P137+Feb!P137+Mar!P137+Apr!P137+Mei!P137+Jun!P137+Jul!P137+Agu!P137+Sep!P137+Okt!P137+Nov!P137+Des!P137,(Jan!P137+Feb!P137+Mar!P137+Apr!P137+Mei!P137+Jun!P137+Jul!P137+Agu!P137+Sep!P137+Okt!P137+Nov!P137+Des!P137)
/
COUNTA(Jan!G137,Feb!G137,Mar!G137,Apr!G137,Mei!G137,Jun!G137,Jul!G137,Agu!G137,Sep!G137,Okt!G137,Nov!G137,Des!G137)*F137),0)</f>
        <v>0</v>
      </c>
      <c r="R137" s="1">
        <f t="shared" si="18"/>
        <v>0</v>
      </c>
      <c r="S137" s="67">
        <f t="shared" si="25"/>
        <v>0</v>
      </c>
      <c r="T137" s="67">
        <f>IFERROR(IF(E137&lt;&gt;"",Jan!R137+Feb!R137+Mar!R137+Apr!R137+Mei!R137+Jun!R137+Jul!R137+Agu!R137+Sep!R137+Okt!R137+Nov!R137+Des!R137,(Jan!R137+Feb!R137+Mar!R137+Apr!R137+Mei!R137+Jun!R137+Jul!R137+Agu!R137+Sep!R137+Okt!R137+Nov!R137+Des!R137)
/
COUNTA(Jan!G137,Feb!G137,Mar!G137,Apr!G137,Mei!G137,Jun!G137,Jul!G137,Agu!G137,Sep!G137,Okt!G137,Nov!G137,Des!G137)*F137),0)</f>
        <v>0</v>
      </c>
      <c r="U137" s="67">
        <f>IFERROR(IF(E137&lt;&gt;"",Jan!S137+Feb!S137+Mar!S137+Apr!S137+Mei!S137+Jun!S137+Jul!S137+Agu!S137+Sep!S137+Okt!S137+Nov!S137+Des!S137,(Jan!S137+Feb!S137+Mar!S137+Apr!S137+Mei!S137+Jun!S137+Jul!S137+Agu!S137+Sep!S137+Okt!S137+Nov!S137+Des!S137)
/
COUNTA(Jan!G137,Feb!G137,Mar!G137,Apr!G137,Mei!G137,Jun!G137,Jul!G137,Agu!G137,Sep!G137,Okt!G137,Nov!G137,Des!G137)*F137),0)</f>
        <v>0</v>
      </c>
      <c r="V137" s="1">
        <f t="shared" si="19"/>
        <v>0</v>
      </c>
      <c r="W137" s="1"/>
      <c r="X137" s="67">
        <f t="shared" si="20"/>
        <v>0</v>
      </c>
      <c r="Y137" s="37">
        <f t="shared" si="24"/>
        <v>0</v>
      </c>
      <c r="Z137" s="68">
        <f t="shared" si="21"/>
        <v>0</v>
      </c>
      <c r="AA137" s="36">
        <f>MIN(Z137,Referensi!$M$2)*$AA$5</f>
        <v>0</v>
      </c>
      <c r="AB137" s="36">
        <f>MIN(Referensi!$M$3,MAX(Z137-Referensi!$L$2,0))*$AB$5</f>
        <v>0</v>
      </c>
      <c r="AC137" s="36">
        <f>MIN(Referensi!$M$4,MAX(Z137-Referensi!$L$3,0))*$AC$5</f>
        <v>0</v>
      </c>
      <c r="AD137" s="36">
        <f>MIN(Referensi!$M$5,MAX(Z137-Referensi!$L$4,0))*$AD$5</f>
        <v>0</v>
      </c>
      <c r="AE137" s="36">
        <f>MIN(Referensi!$M$6,MAX(Z137-Referensi!$L$5,0))*$AE$5</f>
        <v>0</v>
      </c>
      <c r="AF137" s="68">
        <f>IF(Master!G137="",SUM(AA137:AE137)*120%,SUM(AA137:AE137))</f>
        <v>0</v>
      </c>
      <c r="AG137" s="68">
        <f>IF(F137&lt;&gt;"",AF137/F137*COUNTA(Jan!G137,Feb!G137,Mar!G137,Apr!G137,Mei!G137,Jun!G137,Jul!G137,Agu!G137,Sep!G137,Okt!G137,Nov!G137,Des!G137),0)</f>
        <v>0</v>
      </c>
      <c r="AH137" s="68">
        <f>IF(E137&lt;&gt;"",
IF(TEXT(E137,"mmm")=TEXT(DATE(PeriodeTahun,1,1),"mmm"),0, Jan!W137)+
IF(TEXT(E137,"mmm")=TEXT(DATE(PeriodeTahun,2,1),"mmm"),0, Feb!W137)+
IF(TEXT(E137,"mmm")=TEXT(DATE(PeriodeTahun,3,1),"mmm"),0, Mar!W137)+
IF(TEXT(E137,"mmm")=TEXT(DATE(PeriodeTahun,4,1),"mmm"),0, Apr!W137)+
IF(TEXT(E137,"mmm")=TEXT(DATE(PeriodeTahun,5,1),"mmm"),0, Mei!W137)+
IF(TEXT(E137,"mmm")=TEXT(DATE(PeriodeTahun,6,1),"mmm"),0, Jun!W137)+
IF(TEXT(E137,"mmm")=TEXT(DATE(PeriodeTahun,7,1),"mmm"),0, Jul!W137)+
IF(TEXT(E137,"mmm")=TEXT(DATE(PeriodeTahun,8,1),"mmm"),0, Agu!W137)+
IF(TEXT(E137,"mmm")=TEXT(DATE(PeriodeTahun,9,1),"mmm"),0, Sep!W137)+
IF(TEXT(E137,"mmm")=TEXT(DATE(PeriodeTahun,10,1),"mmm"),0, Okt!W137)+
IF(TEXT(E137,"mmm")=TEXT(DATE(PeriodeTahun,11,1),"mmm"),0, Nov!W137),
Jan!W137+Feb!W137+Mar!W137+Apr!W137+Mei!W137+Jun!W137+Jul!W137+Agu!W137+Sep!W137+Okt!W137+Nov!W137)</f>
        <v>0</v>
      </c>
      <c r="AI137" s="68"/>
      <c r="AJ137" s="68">
        <f t="shared" si="22"/>
        <v>0</v>
      </c>
    </row>
    <row r="138" spans="1:36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IF(Master!C138&lt;&gt;"",Master!C138,"")</f>
        <v/>
      </c>
      <c r="D138" s="80" t="str">
        <f>IF(Master!E138&lt;&gt;"",IF(YEAR(Master!E138)&lt;$B$2,DATE($B$2,1,1),Master!E138),"")</f>
        <v/>
      </c>
      <c r="E138" s="80" t="str">
        <f>IF(Master!F138&lt;&gt;"",Master!F138,"")</f>
        <v/>
      </c>
      <c r="F138" s="87" t="str">
        <f t="shared" si="17"/>
        <v/>
      </c>
      <c r="G138" s="71" t="str">
        <f>IF(Master!G138&lt;&gt;"",Master!G138,"")</f>
        <v/>
      </c>
      <c r="H138" s="67">
        <f>IFERROR(IF(E138&lt;&gt;"",Jan!G138+Feb!G138+Mar!G138+Apr!G138+Mei!G138+Jun!G138+Jul!G138+Agu!G138+Sep!G138+Okt!G138+Nov!G138+Des!G138,(Jan!G138+Feb!G138+Mar!G138+Apr!G138+Mei!G138+Jun!G138+Jul!G138+Agu!G138+Sep!G138+Okt!G138+Nov!G138+Des!G138)
/
COUNTA(Jan!G138,Feb!G138,Mar!G138,Apr!G138,Mei!G138,Jun!G138,Jul!G138,Agu!G138,Sep!G138,Okt!G138,Nov!G138,Des!G138)
*F138),0)</f>
        <v>0</v>
      </c>
      <c r="I138" s="1">
        <f>Jan!H138+Feb!H138+Mar!H138+Apr!H138+Mei!H138+Jun!H138+Jul!H138+Agu!H138+Sep!H138+Okt!H138+Nov!H138+Des!H138</f>
        <v>0</v>
      </c>
      <c r="J138" s="1">
        <f>Jan!I138+Feb!I138+Mar!I138+Apr!I138+Mei!I138+Jun!I138+Jul!I138+Agu!I138+Sep!I138+Okt!I138+Nov!I138+Des!I138</f>
        <v>0</v>
      </c>
      <c r="K138" s="1">
        <f>Jan!J138+Feb!J138+Mar!J138+Apr!J138+Mei!J138+Jun!J138+Jul!J138+Agu!J138+Sep!J138+Okt!J138+Nov!J138+Des!J138</f>
        <v>0</v>
      </c>
      <c r="L138" s="1">
        <f>Jan!K138+Feb!K138+Mar!K138+Apr!K138+Mei!K138+Jun!K138+Jul!K138+Agu!K138+Sep!K138+Okt!K138+Nov!K138+Des!K138</f>
        <v>0</v>
      </c>
      <c r="M138" s="67">
        <f>IFERROR(IF(E138&lt;&gt;"",Jan!L138+Feb!L138+Mar!L138+Apr!L138+Mei!L138+Jun!L138+Jul!L138+Agu!L138+Sep!L138+Okt!L138+Nov!L138+Des!L138,(Jan!L138+Feb!L138+Mar!L138+Apr!L138+Mei!L138+Jun!L138+Jul!L138+Agu!L138+Sep!L138+Okt!L138+Nov!L138+Des!L138)
/
COUNTA(Jan!G138,Feb!G138,Mar!G138,Apr!G138,Mei!G138,Jun!G138,Jul!G138,Agu!G138,Sep!G138,Okt!G138,Nov!G138,Des!G138)*F138),0)</f>
        <v>0</v>
      </c>
      <c r="N138" s="67">
        <f>IFERROR(IF(E138&lt;&gt;"",Jan!M138+Feb!M138+Mar!M138+Apr!M138+Mei!M138+Jun!M138+Jul!M138+Agu!M138+Sep!M138+Okt!M138+Nov!M138+Des!M138,(Jan!M138+Feb!M138+Mar!M138+Apr!M138+Mei!M138+Jun!M138+Jul!M138+Agu!M138+Sep!M138+Okt!M138+Nov!M138+Des!M138)
/
COUNTA(Jan!G138,Feb!G138,Mar!G138,Apr!G138,Mei!G138,Jun!G138,Jul!G138,Agu!G138,Sep!G138,Okt!G138,Nov!G138,Des!G138)*F138),0)</f>
        <v>0</v>
      </c>
      <c r="O138" s="67">
        <f>IFERROR(IF(E138&lt;&gt;"",Jan!N138+Feb!N138+Mar!N138+Apr!N138+Mei!N138+Jun!N138+Jul!N138+Agu!N138+Sep!N138+Okt!N138+Nov!N138+Des!N138,(Jan!N138+Feb!N138+Mar!N138+Apr!N138+Mei!N138+Jun!N138+Jul!N138+Agu!N138+Sep!N138+Okt!N138+Nov!N138+Des!N138)
/
COUNTA(Jan!G138,Feb!G138,Mar!G138,Apr!G138,Mei!G138,Jun!G138,Jul!G138,Agu!G138,Sep!G138,Okt!G138,Nov!G138,Des!G138)*F138),0)</f>
        <v>0</v>
      </c>
      <c r="P138" s="67">
        <f>IFERROR(IF(E138&lt;&gt;"",Jan!O138+Feb!O138+Mar!O138+Apr!O138+Mei!O138+Jun!O138+Jul!O138+Agu!O138+Sep!O138+Okt!O138+Nov!O138+Des!O138,(Jan!O138+Feb!O138+Mar!O138+Apr!O138+Mei!O138+Jun!O138+Jul!O138+Agu!O138+Sep!O138+Okt!O138+Nov!O138+Des!O138)
/
COUNTA(Jan!G138,Feb!G138,Mar!G138,Apr!G138,Mei!G138,Jun!G138,Jul!G138,Agu!G138,Sep!G138,Okt!G138,Nov!G138,Des!G138)*F138),0)</f>
        <v>0</v>
      </c>
      <c r="Q138" s="67">
        <f>IFERROR(IF(E138&lt;&gt;"",Jan!P138+Feb!P138+Mar!P138+Apr!P138+Mei!P138+Jun!P138+Jul!P138+Agu!P138+Sep!P138+Okt!P138+Nov!P138+Des!P138,(Jan!P138+Feb!P138+Mar!P138+Apr!P138+Mei!P138+Jun!P138+Jul!P138+Agu!P138+Sep!P138+Okt!P138+Nov!P138+Des!P138)
/
COUNTA(Jan!G138,Feb!G138,Mar!G138,Apr!G138,Mei!G138,Jun!G138,Jul!G138,Agu!G138,Sep!G138,Okt!G138,Nov!G138,Des!G138)*F138),0)</f>
        <v>0</v>
      </c>
      <c r="R138" s="1">
        <f t="shared" si="18"/>
        <v>0</v>
      </c>
      <c r="S138" s="67">
        <f t="shared" si="25"/>
        <v>0</v>
      </c>
      <c r="T138" s="67">
        <f>IFERROR(IF(E138&lt;&gt;"",Jan!R138+Feb!R138+Mar!R138+Apr!R138+Mei!R138+Jun!R138+Jul!R138+Agu!R138+Sep!R138+Okt!R138+Nov!R138+Des!R138,(Jan!R138+Feb!R138+Mar!R138+Apr!R138+Mei!R138+Jun!R138+Jul!R138+Agu!R138+Sep!R138+Okt!R138+Nov!R138+Des!R138)
/
COUNTA(Jan!G138,Feb!G138,Mar!G138,Apr!G138,Mei!G138,Jun!G138,Jul!G138,Agu!G138,Sep!G138,Okt!G138,Nov!G138,Des!G138)*F138),0)</f>
        <v>0</v>
      </c>
      <c r="U138" s="67">
        <f>IFERROR(IF(E138&lt;&gt;"",Jan!S138+Feb!S138+Mar!S138+Apr!S138+Mei!S138+Jun!S138+Jul!S138+Agu!S138+Sep!S138+Okt!S138+Nov!S138+Des!S138,(Jan!S138+Feb!S138+Mar!S138+Apr!S138+Mei!S138+Jun!S138+Jul!S138+Agu!S138+Sep!S138+Okt!S138+Nov!S138+Des!S138)
/
COUNTA(Jan!G138,Feb!G138,Mar!G138,Apr!G138,Mei!G138,Jun!G138,Jul!G138,Agu!G138,Sep!G138,Okt!G138,Nov!G138,Des!G138)*F138),0)</f>
        <v>0</v>
      </c>
      <c r="V138" s="1">
        <f t="shared" si="19"/>
        <v>0</v>
      </c>
      <c r="W138" s="1"/>
      <c r="X138" s="67">
        <f t="shared" si="20"/>
        <v>0</v>
      </c>
      <c r="Y138" s="37">
        <f t="shared" si="24"/>
        <v>0</v>
      </c>
      <c r="Z138" s="68">
        <f t="shared" si="21"/>
        <v>0</v>
      </c>
      <c r="AA138" s="36">
        <f>MIN(Z138,Referensi!$M$2)*$AA$5</f>
        <v>0</v>
      </c>
      <c r="AB138" s="36">
        <f>MIN(Referensi!$M$3,MAX(Z138-Referensi!$L$2,0))*$AB$5</f>
        <v>0</v>
      </c>
      <c r="AC138" s="36">
        <f>MIN(Referensi!$M$4,MAX(Z138-Referensi!$L$3,0))*$AC$5</f>
        <v>0</v>
      </c>
      <c r="AD138" s="36">
        <f>MIN(Referensi!$M$5,MAX(Z138-Referensi!$L$4,0))*$AD$5</f>
        <v>0</v>
      </c>
      <c r="AE138" s="36">
        <f>MIN(Referensi!$M$6,MAX(Z138-Referensi!$L$5,0))*$AE$5</f>
        <v>0</v>
      </c>
      <c r="AF138" s="68">
        <f>IF(Master!G138="",SUM(AA138:AE138)*120%,SUM(AA138:AE138))</f>
        <v>0</v>
      </c>
      <c r="AG138" s="68">
        <f>IF(F138&lt;&gt;"",AF138/F138*COUNTA(Jan!G138,Feb!G138,Mar!G138,Apr!G138,Mei!G138,Jun!G138,Jul!G138,Agu!G138,Sep!G138,Okt!G138,Nov!G138,Des!G138),0)</f>
        <v>0</v>
      </c>
      <c r="AH138" s="68">
        <f>IF(E138&lt;&gt;"",
IF(TEXT(E138,"mmm")=TEXT(DATE(PeriodeTahun,1,1),"mmm"),0, Jan!W138)+
IF(TEXT(E138,"mmm")=TEXT(DATE(PeriodeTahun,2,1),"mmm"),0, Feb!W138)+
IF(TEXT(E138,"mmm")=TEXT(DATE(PeriodeTahun,3,1),"mmm"),0, Mar!W138)+
IF(TEXT(E138,"mmm")=TEXT(DATE(PeriodeTahun,4,1),"mmm"),0, Apr!W138)+
IF(TEXT(E138,"mmm")=TEXT(DATE(PeriodeTahun,5,1),"mmm"),0, Mei!W138)+
IF(TEXT(E138,"mmm")=TEXT(DATE(PeriodeTahun,6,1),"mmm"),0, Jun!W138)+
IF(TEXT(E138,"mmm")=TEXT(DATE(PeriodeTahun,7,1),"mmm"),0, Jul!W138)+
IF(TEXT(E138,"mmm")=TEXT(DATE(PeriodeTahun,8,1),"mmm"),0, Agu!W138)+
IF(TEXT(E138,"mmm")=TEXT(DATE(PeriodeTahun,9,1),"mmm"),0, Sep!W138)+
IF(TEXT(E138,"mmm")=TEXT(DATE(PeriodeTahun,10,1),"mmm"),0, Okt!W138)+
IF(TEXT(E138,"mmm")=TEXT(DATE(PeriodeTahun,11,1),"mmm"),0, Nov!W138),
Jan!W138+Feb!W138+Mar!W138+Apr!W138+Mei!W138+Jun!W138+Jul!W138+Agu!W138+Sep!W138+Okt!W138+Nov!W138)</f>
        <v>0</v>
      </c>
      <c r="AI138" s="68"/>
      <c r="AJ138" s="68">
        <f t="shared" si="22"/>
        <v>0</v>
      </c>
    </row>
    <row r="139" spans="1:36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IF(Master!C139&lt;&gt;"",Master!C139,"")</f>
        <v/>
      </c>
      <c r="D139" s="80" t="str">
        <f>IF(Master!E139&lt;&gt;"",IF(YEAR(Master!E139)&lt;$B$2,DATE($B$2,1,1),Master!E139),"")</f>
        <v/>
      </c>
      <c r="E139" s="80" t="str">
        <f>IF(Master!F139&lt;&gt;"",Master!F139,"")</f>
        <v/>
      </c>
      <c r="F139" s="87" t="str">
        <f t="shared" si="17"/>
        <v/>
      </c>
      <c r="G139" s="71" t="str">
        <f>IF(Master!G139&lt;&gt;"",Master!G139,"")</f>
        <v/>
      </c>
      <c r="H139" s="67">
        <f>IFERROR(IF(E139&lt;&gt;"",Jan!G139+Feb!G139+Mar!G139+Apr!G139+Mei!G139+Jun!G139+Jul!G139+Agu!G139+Sep!G139+Okt!G139+Nov!G139+Des!G139,(Jan!G139+Feb!G139+Mar!G139+Apr!G139+Mei!G139+Jun!G139+Jul!G139+Agu!G139+Sep!G139+Okt!G139+Nov!G139+Des!G139)
/
COUNTA(Jan!G139,Feb!G139,Mar!G139,Apr!G139,Mei!G139,Jun!G139,Jul!G139,Agu!G139,Sep!G139,Okt!G139,Nov!G139,Des!G139)
*F139),0)</f>
        <v>0</v>
      </c>
      <c r="I139" s="1">
        <f>Jan!H139+Feb!H139+Mar!H139+Apr!H139+Mei!H139+Jun!H139+Jul!H139+Agu!H139+Sep!H139+Okt!H139+Nov!H139+Des!H139</f>
        <v>0</v>
      </c>
      <c r="J139" s="1">
        <f>Jan!I139+Feb!I139+Mar!I139+Apr!I139+Mei!I139+Jun!I139+Jul!I139+Agu!I139+Sep!I139+Okt!I139+Nov!I139+Des!I139</f>
        <v>0</v>
      </c>
      <c r="K139" s="1">
        <f>Jan!J139+Feb!J139+Mar!J139+Apr!J139+Mei!J139+Jun!J139+Jul!J139+Agu!J139+Sep!J139+Okt!J139+Nov!J139+Des!J139</f>
        <v>0</v>
      </c>
      <c r="L139" s="1">
        <f>Jan!K139+Feb!K139+Mar!K139+Apr!K139+Mei!K139+Jun!K139+Jul!K139+Agu!K139+Sep!K139+Okt!K139+Nov!K139+Des!K139</f>
        <v>0</v>
      </c>
      <c r="M139" s="67">
        <f>IFERROR(IF(E139&lt;&gt;"",Jan!L139+Feb!L139+Mar!L139+Apr!L139+Mei!L139+Jun!L139+Jul!L139+Agu!L139+Sep!L139+Okt!L139+Nov!L139+Des!L139,(Jan!L139+Feb!L139+Mar!L139+Apr!L139+Mei!L139+Jun!L139+Jul!L139+Agu!L139+Sep!L139+Okt!L139+Nov!L139+Des!L139)
/
COUNTA(Jan!G139,Feb!G139,Mar!G139,Apr!G139,Mei!G139,Jun!G139,Jul!G139,Agu!G139,Sep!G139,Okt!G139,Nov!G139,Des!G139)*F139),0)</f>
        <v>0</v>
      </c>
      <c r="N139" s="67">
        <f>IFERROR(IF(E139&lt;&gt;"",Jan!M139+Feb!M139+Mar!M139+Apr!M139+Mei!M139+Jun!M139+Jul!M139+Agu!M139+Sep!M139+Okt!M139+Nov!M139+Des!M139,(Jan!M139+Feb!M139+Mar!M139+Apr!M139+Mei!M139+Jun!M139+Jul!M139+Agu!M139+Sep!M139+Okt!M139+Nov!M139+Des!M139)
/
COUNTA(Jan!G139,Feb!G139,Mar!G139,Apr!G139,Mei!G139,Jun!G139,Jul!G139,Agu!G139,Sep!G139,Okt!G139,Nov!G139,Des!G139)*F139),0)</f>
        <v>0</v>
      </c>
      <c r="O139" s="67">
        <f>IFERROR(IF(E139&lt;&gt;"",Jan!N139+Feb!N139+Mar!N139+Apr!N139+Mei!N139+Jun!N139+Jul!N139+Agu!N139+Sep!N139+Okt!N139+Nov!N139+Des!N139,(Jan!N139+Feb!N139+Mar!N139+Apr!N139+Mei!N139+Jun!N139+Jul!N139+Agu!N139+Sep!N139+Okt!N139+Nov!N139+Des!N139)
/
COUNTA(Jan!G139,Feb!G139,Mar!G139,Apr!G139,Mei!G139,Jun!G139,Jul!G139,Agu!G139,Sep!G139,Okt!G139,Nov!G139,Des!G139)*F139),0)</f>
        <v>0</v>
      </c>
      <c r="P139" s="67">
        <f>IFERROR(IF(E139&lt;&gt;"",Jan!O139+Feb!O139+Mar!O139+Apr!O139+Mei!O139+Jun!O139+Jul!O139+Agu!O139+Sep!O139+Okt!O139+Nov!O139+Des!O139,(Jan!O139+Feb!O139+Mar!O139+Apr!O139+Mei!O139+Jun!O139+Jul!O139+Agu!O139+Sep!O139+Okt!O139+Nov!O139+Des!O139)
/
COUNTA(Jan!G139,Feb!G139,Mar!G139,Apr!G139,Mei!G139,Jun!G139,Jul!G139,Agu!G139,Sep!G139,Okt!G139,Nov!G139,Des!G139)*F139),0)</f>
        <v>0</v>
      </c>
      <c r="Q139" s="67">
        <f>IFERROR(IF(E139&lt;&gt;"",Jan!P139+Feb!P139+Mar!P139+Apr!P139+Mei!P139+Jun!P139+Jul!P139+Agu!P139+Sep!P139+Okt!P139+Nov!P139+Des!P139,(Jan!P139+Feb!P139+Mar!P139+Apr!P139+Mei!P139+Jun!P139+Jul!P139+Agu!P139+Sep!P139+Okt!P139+Nov!P139+Des!P139)
/
COUNTA(Jan!G139,Feb!G139,Mar!G139,Apr!G139,Mei!G139,Jun!G139,Jul!G139,Agu!G139,Sep!G139,Okt!G139,Nov!G139,Des!G139)*F139),0)</f>
        <v>0</v>
      </c>
      <c r="R139" s="1">
        <f t="shared" si="18"/>
        <v>0</v>
      </c>
      <c r="S139" s="67">
        <f t="shared" si="25"/>
        <v>0</v>
      </c>
      <c r="T139" s="67">
        <f>IFERROR(IF(E139&lt;&gt;"",Jan!R139+Feb!R139+Mar!R139+Apr!R139+Mei!R139+Jun!R139+Jul!R139+Agu!R139+Sep!R139+Okt!R139+Nov!R139+Des!R139,(Jan!R139+Feb!R139+Mar!R139+Apr!R139+Mei!R139+Jun!R139+Jul!R139+Agu!R139+Sep!R139+Okt!R139+Nov!R139+Des!R139)
/
COUNTA(Jan!G139,Feb!G139,Mar!G139,Apr!G139,Mei!G139,Jun!G139,Jul!G139,Agu!G139,Sep!G139,Okt!G139,Nov!G139,Des!G139)*F139),0)</f>
        <v>0</v>
      </c>
      <c r="U139" s="67">
        <f>IFERROR(IF(E139&lt;&gt;"",Jan!S139+Feb!S139+Mar!S139+Apr!S139+Mei!S139+Jun!S139+Jul!S139+Agu!S139+Sep!S139+Okt!S139+Nov!S139+Des!S139,(Jan!S139+Feb!S139+Mar!S139+Apr!S139+Mei!S139+Jun!S139+Jul!S139+Agu!S139+Sep!S139+Okt!S139+Nov!S139+Des!S139)
/
COUNTA(Jan!G139,Feb!G139,Mar!G139,Apr!G139,Mei!G139,Jun!G139,Jul!G139,Agu!G139,Sep!G139,Okt!G139,Nov!G139,Des!G139)*F139),0)</f>
        <v>0</v>
      </c>
      <c r="V139" s="1">
        <f t="shared" si="19"/>
        <v>0</v>
      </c>
      <c r="W139" s="1"/>
      <c r="X139" s="67">
        <f t="shared" si="20"/>
        <v>0</v>
      </c>
      <c r="Y139" s="37">
        <f t="shared" si="24"/>
        <v>0</v>
      </c>
      <c r="Z139" s="68">
        <f t="shared" si="21"/>
        <v>0</v>
      </c>
      <c r="AA139" s="36">
        <f>MIN(Z139,Referensi!$M$2)*$AA$5</f>
        <v>0</v>
      </c>
      <c r="AB139" s="36">
        <f>MIN(Referensi!$M$3,MAX(Z139-Referensi!$L$2,0))*$AB$5</f>
        <v>0</v>
      </c>
      <c r="AC139" s="36">
        <f>MIN(Referensi!$M$4,MAX(Z139-Referensi!$L$3,0))*$AC$5</f>
        <v>0</v>
      </c>
      <c r="AD139" s="36">
        <f>MIN(Referensi!$M$5,MAX(Z139-Referensi!$L$4,0))*$AD$5</f>
        <v>0</v>
      </c>
      <c r="AE139" s="36">
        <f>MIN(Referensi!$M$6,MAX(Z139-Referensi!$L$5,0))*$AE$5</f>
        <v>0</v>
      </c>
      <c r="AF139" s="68">
        <f>IF(Master!G139="",SUM(AA139:AE139)*120%,SUM(AA139:AE139))</f>
        <v>0</v>
      </c>
      <c r="AG139" s="68">
        <f>IF(F139&lt;&gt;"",AF139/F139*COUNTA(Jan!G139,Feb!G139,Mar!G139,Apr!G139,Mei!G139,Jun!G139,Jul!G139,Agu!G139,Sep!G139,Okt!G139,Nov!G139,Des!G139),0)</f>
        <v>0</v>
      </c>
      <c r="AH139" s="68">
        <f>IF(E139&lt;&gt;"",
IF(TEXT(E139,"mmm")=TEXT(DATE(PeriodeTahun,1,1),"mmm"),0, Jan!W139)+
IF(TEXT(E139,"mmm")=TEXT(DATE(PeriodeTahun,2,1),"mmm"),0, Feb!W139)+
IF(TEXT(E139,"mmm")=TEXT(DATE(PeriodeTahun,3,1),"mmm"),0, Mar!W139)+
IF(TEXT(E139,"mmm")=TEXT(DATE(PeriodeTahun,4,1),"mmm"),0, Apr!W139)+
IF(TEXT(E139,"mmm")=TEXT(DATE(PeriodeTahun,5,1),"mmm"),0, Mei!W139)+
IF(TEXT(E139,"mmm")=TEXT(DATE(PeriodeTahun,6,1),"mmm"),0, Jun!W139)+
IF(TEXT(E139,"mmm")=TEXT(DATE(PeriodeTahun,7,1),"mmm"),0, Jul!W139)+
IF(TEXT(E139,"mmm")=TEXT(DATE(PeriodeTahun,8,1),"mmm"),0, Agu!W139)+
IF(TEXT(E139,"mmm")=TEXT(DATE(PeriodeTahun,9,1),"mmm"),0, Sep!W139)+
IF(TEXT(E139,"mmm")=TEXT(DATE(PeriodeTahun,10,1),"mmm"),0, Okt!W139)+
IF(TEXT(E139,"mmm")=TEXT(DATE(PeriodeTahun,11,1),"mmm"),0, Nov!W139),
Jan!W139+Feb!W139+Mar!W139+Apr!W139+Mei!W139+Jun!W139+Jul!W139+Agu!W139+Sep!W139+Okt!W139+Nov!W139)</f>
        <v>0</v>
      </c>
      <c r="AI139" s="68"/>
      <c r="AJ139" s="68">
        <f t="shared" si="22"/>
        <v>0</v>
      </c>
    </row>
    <row r="140" spans="1:36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IF(Master!C140&lt;&gt;"",Master!C140,"")</f>
        <v/>
      </c>
      <c r="D140" s="80" t="str">
        <f>IF(Master!E140&lt;&gt;"",IF(YEAR(Master!E140)&lt;$B$2,DATE($B$2,1,1),Master!E140),"")</f>
        <v/>
      </c>
      <c r="E140" s="80" t="str">
        <f>IF(Master!F140&lt;&gt;"",Master!F140,"")</f>
        <v/>
      </c>
      <c r="F140" s="87" t="str">
        <f t="shared" si="17"/>
        <v/>
      </c>
      <c r="G140" s="71" t="str">
        <f>IF(Master!G140&lt;&gt;"",Master!G140,"")</f>
        <v/>
      </c>
      <c r="H140" s="67">
        <f>IFERROR(IF(E140&lt;&gt;"",Jan!G140+Feb!G140+Mar!G140+Apr!G140+Mei!G140+Jun!G140+Jul!G140+Agu!G140+Sep!G140+Okt!G140+Nov!G140+Des!G140,(Jan!G140+Feb!G140+Mar!G140+Apr!G140+Mei!G140+Jun!G140+Jul!G140+Agu!G140+Sep!G140+Okt!G140+Nov!G140+Des!G140)
/
COUNTA(Jan!G140,Feb!G140,Mar!G140,Apr!G140,Mei!G140,Jun!G140,Jul!G140,Agu!G140,Sep!G140,Okt!G140,Nov!G140,Des!G140)
*F140),0)</f>
        <v>0</v>
      </c>
      <c r="I140" s="1">
        <f>Jan!H140+Feb!H140+Mar!H140+Apr!H140+Mei!H140+Jun!H140+Jul!H140+Agu!H140+Sep!H140+Okt!H140+Nov!H140+Des!H140</f>
        <v>0</v>
      </c>
      <c r="J140" s="1">
        <f>Jan!I140+Feb!I140+Mar!I140+Apr!I140+Mei!I140+Jun!I140+Jul!I140+Agu!I140+Sep!I140+Okt!I140+Nov!I140+Des!I140</f>
        <v>0</v>
      </c>
      <c r="K140" s="1">
        <f>Jan!J140+Feb!J140+Mar!J140+Apr!J140+Mei!J140+Jun!J140+Jul!J140+Agu!J140+Sep!J140+Okt!J140+Nov!J140+Des!J140</f>
        <v>0</v>
      </c>
      <c r="L140" s="1">
        <f>Jan!K140+Feb!K140+Mar!K140+Apr!K140+Mei!K140+Jun!K140+Jul!K140+Agu!K140+Sep!K140+Okt!K140+Nov!K140+Des!K140</f>
        <v>0</v>
      </c>
      <c r="M140" s="67">
        <f>IFERROR(IF(E140&lt;&gt;"",Jan!L140+Feb!L140+Mar!L140+Apr!L140+Mei!L140+Jun!L140+Jul!L140+Agu!L140+Sep!L140+Okt!L140+Nov!L140+Des!L140,(Jan!L140+Feb!L140+Mar!L140+Apr!L140+Mei!L140+Jun!L140+Jul!L140+Agu!L140+Sep!L140+Okt!L140+Nov!L140+Des!L140)
/
COUNTA(Jan!G140,Feb!G140,Mar!G140,Apr!G140,Mei!G140,Jun!G140,Jul!G140,Agu!G140,Sep!G140,Okt!G140,Nov!G140,Des!G140)*F140),0)</f>
        <v>0</v>
      </c>
      <c r="N140" s="67">
        <f>IFERROR(IF(E140&lt;&gt;"",Jan!M140+Feb!M140+Mar!M140+Apr!M140+Mei!M140+Jun!M140+Jul!M140+Agu!M140+Sep!M140+Okt!M140+Nov!M140+Des!M140,(Jan!M140+Feb!M140+Mar!M140+Apr!M140+Mei!M140+Jun!M140+Jul!M140+Agu!M140+Sep!M140+Okt!M140+Nov!M140+Des!M140)
/
COUNTA(Jan!G140,Feb!G140,Mar!G140,Apr!G140,Mei!G140,Jun!G140,Jul!G140,Agu!G140,Sep!G140,Okt!G140,Nov!G140,Des!G140)*F140),0)</f>
        <v>0</v>
      </c>
      <c r="O140" s="67">
        <f>IFERROR(IF(E140&lt;&gt;"",Jan!N140+Feb!N140+Mar!N140+Apr!N140+Mei!N140+Jun!N140+Jul!N140+Agu!N140+Sep!N140+Okt!N140+Nov!N140+Des!N140,(Jan!N140+Feb!N140+Mar!N140+Apr!N140+Mei!N140+Jun!N140+Jul!N140+Agu!N140+Sep!N140+Okt!N140+Nov!N140+Des!N140)
/
COUNTA(Jan!G140,Feb!G140,Mar!G140,Apr!G140,Mei!G140,Jun!G140,Jul!G140,Agu!G140,Sep!G140,Okt!G140,Nov!G140,Des!G140)*F140),0)</f>
        <v>0</v>
      </c>
      <c r="P140" s="67">
        <f>IFERROR(IF(E140&lt;&gt;"",Jan!O140+Feb!O140+Mar!O140+Apr!O140+Mei!O140+Jun!O140+Jul!O140+Agu!O140+Sep!O140+Okt!O140+Nov!O140+Des!O140,(Jan!O140+Feb!O140+Mar!O140+Apr!O140+Mei!O140+Jun!O140+Jul!O140+Agu!O140+Sep!O140+Okt!O140+Nov!O140+Des!O140)
/
COUNTA(Jan!G140,Feb!G140,Mar!G140,Apr!G140,Mei!G140,Jun!G140,Jul!G140,Agu!G140,Sep!G140,Okt!G140,Nov!G140,Des!G140)*F140),0)</f>
        <v>0</v>
      </c>
      <c r="Q140" s="67">
        <f>IFERROR(IF(E140&lt;&gt;"",Jan!P140+Feb!P140+Mar!P140+Apr!P140+Mei!P140+Jun!P140+Jul!P140+Agu!P140+Sep!P140+Okt!P140+Nov!P140+Des!P140,(Jan!P140+Feb!P140+Mar!P140+Apr!P140+Mei!P140+Jun!P140+Jul!P140+Agu!P140+Sep!P140+Okt!P140+Nov!P140+Des!P140)
/
COUNTA(Jan!G140,Feb!G140,Mar!G140,Apr!G140,Mei!G140,Jun!G140,Jul!G140,Agu!G140,Sep!G140,Okt!G140,Nov!G140,Des!G140)*F140),0)</f>
        <v>0</v>
      </c>
      <c r="R140" s="1">
        <f t="shared" si="18"/>
        <v>0</v>
      </c>
      <c r="S140" s="67">
        <f t="shared" si="25"/>
        <v>0</v>
      </c>
      <c r="T140" s="67">
        <f>IFERROR(IF(E140&lt;&gt;"",Jan!R140+Feb!R140+Mar!R140+Apr!R140+Mei!R140+Jun!R140+Jul!R140+Agu!R140+Sep!R140+Okt!R140+Nov!R140+Des!R140,(Jan!R140+Feb!R140+Mar!R140+Apr!R140+Mei!R140+Jun!R140+Jul!R140+Agu!R140+Sep!R140+Okt!R140+Nov!R140+Des!R140)
/
COUNTA(Jan!G140,Feb!G140,Mar!G140,Apr!G140,Mei!G140,Jun!G140,Jul!G140,Agu!G140,Sep!G140,Okt!G140,Nov!G140,Des!G140)*F140),0)</f>
        <v>0</v>
      </c>
      <c r="U140" s="67">
        <f>IFERROR(IF(E140&lt;&gt;"",Jan!S140+Feb!S140+Mar!S140+Apr!S140+Mei!S140+Jun!S140+Jul!S140+Agu!S140+Sep!S140+Okt!S140+Nov!S140+Des!S140,(Jan!S140+Feb!S140+Mar!S140+Apr!S140+Mei!S140+Jun!S140+Jul!S140+Agu!S140+Sep!S140+Okt!S140+Nov!S140+Des!S140)
/
COUNTA(Jan!G140,Feb!G140,Mar!G140,Apr!G140,Mei!G140,Jun!G140,Jul!G140,Agu!G140,Sep!G140,Okt!G140,Nov!G140,Des!G140)*F140),0)</f>
        <v>0</v>
      </c>
      <c r="V140" s="1">
        <f t="shared" si="19"/>
        <v>0</v>
      </c>
      <c r="W140" s="1"/>
      <c r="X140" s="67">
        <f t="shared" si="20"/>
        <v>0</v>
      </c>
      <c r="Y140" s="37">
        <f t="shared" si="24"/>
        <v>0</v>
      </c>
      <c r="Z140" s="68">
        <f t="shared" si="21"/>
        <v>0</v>
      </c>
      <c r="AA140" s="36">
        <f>MIN(Z140,Referensi!$M$2)*$AA$5</f>
        <v>0</v>
      </c>
      <c r="AB140" s="36">
        <f>MIN(Referensi!$M$3,MAX(Z140-Referensi!$L$2,0))*$AB$5</f>
        <v>0</v>
      </c>
      <c r="AC140" s="36">
        <f>MIN(Referensi!$M$4,MAX(Z140-Referensi!$L$3,0))*$AC$5</f>
        <v>0</v>
      </c>
      <c r="AD140" s="36">
        <f>MIN(Referensi!$M$5,MAX(Z140-Referensi!$L$4,0))*$AD$5</f>
        <v>0</v>
      </c>
      <c r="AE140" s="36">
        <f>MIN(Referensi!$M$6,MAX(Z140-Referensi!$L$5,0))*$AE$5</f>
        <v>0</v>
      </c>
      <c r="AF140" s="68">
        <f>IF(Master!G140="",SUM(AA140:AE140)*120%,SUM(AA140:AE140))</f>
        <v>0</v>
      </c>
      <c r="AG140" s="68">
        <f>IF(F140&lt;&gt;"",AF140/F140*COUNTA(Jan!G140,Feb!G140,Mar!G140,Apr!G140,Mei!G140,Jun!G140,Jul!G140,Agu!G140,Sep!G140,Okt!G140,Nov!G140,Des!G140),0)</f>
        <v>0</v>
      </c>
      <c r="AH140" s="68">
        <f>IF(E140&lt;&gt;"",
IF(TEXT(E140,"mmm")=TEXT(DATE(PeriodeTahun,1,1),"mmm"),0, Jan!W140)+
IF(TEXT(E140,"mmm")=TEXT(DATE(PeriodeTahun,2,1),"mmm"),0, Feb!W140)+
IF(TEXT(E140,"mmm")=TEXT(DATE(PeriodeTahun,3,1),"mmm"),0, Mar!W140)+
IF(TEXT(E140,"mmm")=TEXT(DATE(PeriodeTahun,4,1),"mmm"),0, Apr!W140)+
IF(TEXT(E140,"mmm")=TEXT(DATE(PeriodeTahun,5,1),"mmm"),0, Mei!W140)+
IF(TEXT(E140,"mmm")=TEXT(DATE(PeriodeTahun,6,1),"mmm"),0, Jun!W140)+
IF(TEXT(E140,"mmm")=TEXT(DATE(PeriodeTahun,7,1),"mmm"),0, Jul!W140)+
IF(TEXT(E140,"mmm")=TEXT(DATE(PeriodeTahun,8,1),"mmm"),0, Agu!W140)+
IF(TEXT(E140,"mmm")=TEXT(DATE(PeriodeTahun,9,1),"mmm"),0, Sep!W140)+
IF(TEXT(E140,"mmm")=TEXT(DATE(PeriodeTahun,10,1),"mmm"),0, Okt!W140)+
IF(TEXT(E140,"mmm")=TEXT(DATE(PeriodeTahun,11,1),"mmm"),0, Nov!W140),
Jan!W140+Feb!W140+Mar!W140+Apr!W140+Mei!W140+Jun!W140+Jul!W140+Agu!W140+Sep!W140+Okt!W140+Nov!W140)</f>
        <v>0</v>
      </c>
      <c r="AI140" s="68"/>
      <c r="AJ140" s="68">
        <f t="shared" si="22"/>
        <v>0</v>
      </c>
    </row>
    <row r="141" spans="1:36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IF(Master!C141&lt;&gt;"",Master!C141,"")</f>
        <v/>
      </c>
      <c r="D141" s="80" t="str">
        <f>IF(Master!E141&lt;&gt;"",IF(YEAR(Master!E141)&lt;$B$2,DATE($B$2,1,1),Master!E141),"")</f>
        <v/>
      </c>
      <c r="E141" s="80" t="str">
        <f>IF(Master!F141&lt;&gt;"",Master!F141,"")</f>
        <v/>
      </c>
      <c r="F141" s="87" t="str">
        <f t="shared" si="17"/>
        <v/>
      </c>
      <c r="G141" s="71" t="str">
        <f>IF(Master!G141&lt;&gt;"",Master!G141,"")</f>
        <v/>
      </c>
      <c r="H141" s="67">
        <f>IFERROR(IF(E141&lt;&gt;"",Jan!G141+Feb!G141+Mar!G141+Apr!G141+Mei!G141+Jun!G141+Jul!G141+Agu!G141+Sep!G141+Okt!G141+Nov!G141+Des!G141,(Jan!G141+Feb!G141+Mar!G141+Apr!G141+Mei!G141+Jun!G141+Jul!G141+Agu!G141+Sep!G141+Okt!G141+Nov!G141+Des!G141)
/
COUNTA(Jan!G141,Feb!G141,Mar!G141,Apr!G141,Mei!G141,Jun!G141,Jul!G141,Agu!G141,Sep!G141,Okt!G141,Nov!G141,Des!G141)
*F141),0)</f>
        <v>0</v>
      </c>
      <c r="I141" s="1">
        <f>Jan!H141+Feb!H141+Mar!H141+Apr!H141+Mei!H141+Jun!H141+Jul!H141+Agu!H141+Sep!H141+Okt!H141+Nov!H141+Des!H141</f>
        <v>0</v>
      </c>
      <c r="J141" s="1">
        <f>Jan!I141+Feb!I141+Mar!I141+Apr!I141+Mei!I141+Jun!I141+Jul!I141+Agu!I141+Sep!I141+Okt!I141+Nov!I141+Des!I141</f>
        <v>0</v>
      </c>
      <c r="K141" s="1">
        <f>Jan!J141+Feb!J141+Mar!J141+Apr!J141+Mei!J141+Jun!J141+Jul!J141+Agu!J141+Sep!J141+Okt!J141+Nov!J141+Des!J141</f>
        <v>0</v>
      </c>
      <c r="L141" s="1">
        <f>Jan!K141+Feb!K141+Mar!K141+Apr!K141+Mei!K141+Jun!K141+Jul!K141+Agu!K141+Sep!K141+Okt!K141+Nov!K141+Des!K141</f>
        <v>0</v>
      </c>
      <c r="M141" s="67">
        <f>IFERROR(IF(E141&lt;&gt;"",Jan!L141+Feb!L141+Mar!L141+Apr!L141+Mei!L141+Jun!L141+Jul!L141+Agu!L141+Sep!L141+Okt!L141+Nov!L141+Des!L141,(Jan!L141+Feb!L141+Mar!L141+Apr!L141+Mei!L141+Jun!L141+Jul!L141+Agu!L141+Sep!L141+Okt!L141+Nov!L141+Des!L141)
/
COUNTA(Jan!G141,Feb!G141,Mar!G141,Apr!G141,Mei!G141,Jun!G141,Jul!G141,Agu!G141,Sep!G141,Okt!G141,Nov!G141,Des!G141)*F141),0)</f>
        <v>0</v>
      </c>
      <c r="N141" s="67">
        <f>IFERROR(IF(E141&lt;&gt;"",Jan!M141+Feb!M141+Mar!M141+Apr!M141+Mei!M141+Jun!M141+Jul!M141+Agu!M141+Sep!M141+Okt!M141+Nov!M141+Des!M141,(Jan!M141+Feb!M141+Mar!M141+Apr!M141+Mei!M141+Jun!M141+Jul!M141+Agu!M141+Sep!M141+Okt!M141+Nov!M141+Des!M141)
/
COUNTA(Jan!G141,Feb!G141,Mar!G141,Apr!G141,Mei!G141,Jun!G141,Jul!G141,Agu!G141,Sep!G141,Okt!G141,Nov!G141,Des!G141)*F141),0)</f>
        <v>0</v>
      </c>
      <c r="O141" s="67">
        <f>IFERROR(IF(E141&lt;&gt;"",Jan!N141+Feb!N141+Mar!N141+Apr!N141+Mei!N141+Jun!N141+Jul!N141+Agu!N141+Sep!N141+Okt!N141+Nov!N141+Des!N141,(Jan!N141+Feb!N141+Mar!N141+Apr!N141+Mei!N141+Jun!N141+Jul!N141+Agu!N141+Sep!N141+Okt!N141+Nov!N141+Des!N141)
/
COUNTA(Jan!G141,Feb!G141,Mar!G141,Apr!G141,Mei!G141,Jun!G141,Jul!G141,Agu!G141,Sep!G141,Okt!G141,Nov!G141,Des!G141)*F141),0)</f>
        <v>0</v>
      </c>
      <c r="P141" s="67">
        <f>IFERROR(IF(E141&lt;&gt;"",Jan!O141+Feb!O141+Mar!O141+Apr!O141+Mei!O141+Jun!O141+Jul!O141+Agu!O141+Sep!O141+Okt!O141+Nov!O141+Des!O141,(Jan!O141+Feb!O141+Mar!O141+Apr!O141+Mei!O141+Jun!O141+Jul!O141+Agu!O141+Sep!O141+Okt!O141+Nov!O141+Des!O141)
/
COUNTA(Jan!G141,Feb!G141,Mar!G141,Apr!G141,Mei!G141,Jun!G141,Jul!G141,Agu!G141,Sep!G141,Okt!G141,Nov!G141,Des!G141)*F141),0)</f>
        <v>0</v>
      </c>
      <c r="Q141" s="67">
        <f>IFERROR(IF(E141&lt;&gt;"",Jan!P141+Feb!P141+Mar!P141+Apr!P141+Mei!P141+Jun!P141+Jul!P141+Agu!P141+Sep!P141+Okt!P141+Nov!P141+Des!P141,(Jan!P141+Feb!P141+Mar!P141+Apr!P141+Mei!P141+Jun!P141+Jul!P141+Agu!P141+Sep!P141+Okt!P141+Nov!P141+Des!P141)
/
COUNTA(Jan!G141,Feb!G141,Mar!G141,Apr!G141,Mei!G141,Jun!G141,Jul!G141,Agu!G141,Sep!G141,Okt!G141,Nov!G141,Des!G141)*F141),0)</f>
        <v>0</v>
      </c>
      <c r="R141" s="1">
        <f t="shared" si="18"/>
        <v>0</v>
      </c>
      <c r="S141" s="67">
        <f t="shared" si="25"/>
        <v>0</v>
      </c>
      <c r="T141" s="67">
        <f>IFERROR(IF(E141&lt;&gt;"",Jan!R141+Feb!R141+Mar!R141+Apr!R141+Mei!R141+Jun!R141+Jul!R141+Agu!R141+Sep!R141+Okt!R141+Nov!R141+Des!R141,(Jan!R141+Feb!R141+Mar!R141+Apr!R141+Mei!R141+Jun!R141+Jul!R141+Agu!R141+Sep!R141+Okt!R141+Nov!R141+Des!R141)
/
COUNTA(Jan!G141,Feb!G141,Mar!G141,Apr!G141,Mei!G141,Jun!G141,Jul!G141,Agu!G141,Sep!G141,Okt!G141,Nov!G141,Des!G141)*F141),0)</f>
        <v>0</v>
      </c>
      <c r="U141" s="67">
        <f>IFERROR(IF(E141&lt;&gt;"",Jan!S141+Feb!S141+Mar!S141+Apr!S141+Mei!S141+Jun!S141+Jul!S141+Agu!S141+Sep!S141+Okt!S141+Nov!S141+Des!S141,(Jan!S141+Feb!S141+Mar!S141+Apr!S141+Mei!S141+Jun!S141+Jul!S141+Agu!S141+Sep!S141+Okt!S141+Nov!S141+Des!S141)
/
COUNTA(Jan!G141,Feb!G141,Mar!G141,Apr!G141,Mei!G141,Jun!G141,Jul!G141,Agu!G141,Sep!G141,Okt!G141,Nov!G141,Des!G141)*F141),0)</f>
        <v>0</v>
      </c>
      <c r="V141" s="1">
        <f t="shared" si="19"/>
        <v>0</v>
      </c>
      <c r="W141" s="1"/>
      <c r="X141" s="67">
        <f t="shared" si="20"/>
        <v>0</v>
      </c>
      <c r="Y141" s="37">
        <f t="shared" si="24"/>
        <v>0</v>
      </c>
      <c r="Z141" s="68">
        <f t="shared" si="21"/>
        <v>0</v>
      </c>
      <c r="AA141" s="36">
        <f>MIN(Z141,Referensi!$M$2)*$AA$5</f>
        <v>0</v>
      </c>
      <c r="AB141" s="36">
        <f>MIN(Referensi!$M$3,MAX(Z141-Referensi!$L$2,0))*$AB$5</f>
        <v>0</v>
      </c>
      <c r="AC141" s="36">
        <f>MIN(Referensi!$M$4,MAX(Z141-Referensi!$L$3,0))*$AC$5</f>
        <v>0</v>
      </c>
      <c r="AD141" s="36">
        <f>MIN(Referensi!$M$5,MAX(Z141-Referensi!$L$4,0))*$AD$5</f>
        <v>0</v>
      </c>
      <c r="AE141" s="36">
        <f>MIN(Referensi!$M$6,MAX(Z141-Referensi!$L$5,0))*$AE$5</f>
        <v>0</v>
      </c>
      <c r="AF141" s="68">
        <f>IF(Master!G141="",SUM(AA141:AE141)*120%,SUM(AA141:AE141))</f>
        <v>0</v>
      </c>
      <c r="AG141" s="68">
        <f>IF(F141&lt;&gt;"",AF141/F141*COUNTA(Jan!G141,Feb!G141,Mar!G141,Apr!G141,Mei!G141,Jun!G141,Jul!G141,Agu!G141,Sep!G141,Okt!G141,Nov!G141,Des!G141),0)</f>
        <v>0</v>
      </c>
      <c r="AH141" s="68">
        <f>IF(E141&lt;&gt;"",
IF(TEXT(E141,"mmm")=TEXT(DATE(PeriodeTahun,1,1),"mmm"),0, Jan!W141)+
IF(TEXT(E141,"mmm")=TEXT(DATE(PeriodeTahun,2,1),"mmm"),0, Feb!W141)+
IF(TEXT(E141,"mmm")=TEXT(DATE(PeriodeTahun,3,1),"mmm"),0, Mar!W141)+
IF(TEXT(E141,"mmm")=TEXT(DATE(PeriodeTahun,4,1),"mmm"),0, Apr!W141)+
IF(TEXT(E141,"mmm")=TEXT(DATE(PeriodeTahun,5,1),"mmm"),0, Mei!W141)+
IF(TEXT(E141,"mmm")=TEXT(DATE(PeriodeTahun,6,1),"mmm"),0, Jun!W141)+
IF(TEXT(E141,"mmm")=TEXT(DATE(PeriodeTahun,7,1),"mmm"),0, Jul!W141)+
IF(TEXT(E141,"mmm")=TEXT(DATE(PeriodeTahun,8,1),"mmm"),0, Agu!W141)+
IF(TEXT(E141,"mmm")=TEXT(DATE(PeriodeTahun,9,1),"mmm"),0, Sep!W141)+
IF(TEXT(E141,"mmm")=TEXT(DATE(PeriodeTahun,10,1),"mmm"),0, Okt!W141)+
IF(TEXT(E141,"mmm")=TEXT(DATE(PeriodeTahun,11,1),"mmm"),0, Nov!W141),
Jan!W141+Feb!W141+Mar!W141+Apr!W141+Mei!W141+Jun!W141+Jul!W141+Agu!W141+Sep!W141+Okt!W141+Nov!W141)</f>
        <v>0</v>
      </c>
      <c r="AI141" s="68"/>
      <c r="AJ141" s="68">
        <f t="shared" si="22"/>
        <v>0</v>
      </c>
    </row>
    <row r="142" spans="1:36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IF(Master!C142&lt;&gt;"",Master!C142,"")</f>
        <v/>
      </c>
      <c r="D142" s="80" t="str">
        <f>IF(Master!E142&lt;&gt;"",IF(YEAR(Master!E142)&lt;$B$2,DATE($B$2,1,1),Master!E142),"")</f>
        <v/>
      </c>
      <c r="E142" s="80" t="str">
        <f>IF(Master!F142&lt;&gt;"",Master!F142,"")</f>
        <v/>
      </c>
      <c r="F142" s="87" t="str">
        <f t="shared" si="17"/>
        <v/>
      </c>
      <c r="G142" s="71" t="str">
        <f>IF(Master!G142&lt;&gt;"",Master!G142,"")</f>
        <v/>
      </c>
      <c r="H142" s="67">
        <f>IFERROR(IF(E142&lt;&gt;"",Jan!G142+Feb!G142+Mar!G142+Apr!G142+Mei!G142+Jun!G142+Jul!G142+Agu!G142+Sep!G142+Okt!G142+Nov!G142+Des!G142,(Jan!G142+Feb!G142+Mar!G142+Apr!G142+Mei!G142+Jun!G142+Jul!G142+Agu!G142+Sep!G142+Okt!G142+Nov!G142+Des!G142)
/
COUNTA(Jan!G142,Feb!G142,Mar!G142,Apr!G142,Mei!G142,Jun!G142,Jul!G142,Agu!G142,Sep!G142,Okt!G142,Nov!G142,Des!G142)
*F142),0)</f>
        <v>0</v>
      </c>
      <c r="I142" s="1">
        <f>Jan!H142+Feb!H142+Mar!H142+Apr!H142+Mei!H142+Jun!H142+Jul!H142+Agu!H142+Sep!H142+Okt!H142+Nov!H142+Des!H142</f>
        <v>0</v>
      </c>
      <c r="J142" s="1">
        <f>Jan!I142+Feb!I142+Mar!I142+Apr!I142+Mei!I142+Jun!I142+Jul!I142+Agu!I142+Sep!I142+Okt!I142+Nov!I142+Des!I142</f>
        <v>0</v>
      </c>
      <c r="K142" s="1">
        <f>Jan!J142+Feb!J142+Mar!J142+Apr!J142+Mei!J142+Jun!J142+Jul!J142+Agu!J142+Sep!J142+Okt!J142+Nov!J142+Des!J142</f>
        <v>0</v>
      </c>
      <c r="L142" s="1">
        <f>Jan!K142+Feb!K142+Mar!K142+Apr!K142+Mei!K142+Jun!K142+Jul!K142+Agu!K142+Sep!K142+Okt!K142+Nov!K142+Des!K142</f>
        <v>0</v>
      </c>
      <c r="M142" s="67">
        <f>IFERROR(IF(E142&lt;&gt;"",Jan!L142+Feb!L142+Mar!L142+Apr!L142+Mei!L142+Jun!L142+Jul!L142+Agu!L142+Sep!L142+Okt!L142+Nov!L142+Des!L142,(Jan!L142+Feb!L142+Mar!L142+Apr!L142+Mei!L142+Jun!L142+Jul!L142+Agu!L142+Sep!L142+Okt!L142+Nov!L142+Des!L142)
/
COUNTA(Jan!G142,Feb!G142,Mar!G142,Apr!G142,Mei!G142,Jun!G142,Jul!G142,Agu!G142,Sep!G142,Okt!G142,Nov!G142,Des!G142)*F142),0)</f>
        <v>0</v>
      </c>
      <c r="N142" s="67">
        <f>IFERROR(IF(E142&lt;&gt;"",Jan!M142+Feb!M142+Mar!M142+Apr!M142+Mei!M142+Jun!M142+Jul!M142+Agu!M142+Sep!M142+Okt!M142+Nov!M142+Des!M142,(Jan!M142+Feb!M142+Mar!M142+Apr!M142+Mei!M142+Jun!M142+Jul!M142+Agu!M142+Sep!M142+Okt!M142+Nov!M142+Des!M142)
/
COUNTA(Jan!G142,Feb!G142,Mar!G142,Apr!G142,Mei!G142,Jun!G142,Jul!G142,Agu!G142,Sep!G142,Okt!G142,Nov!G142,Des!G142)*F142),0)</f>
        <v>0</v>
      </c>
      <c r="O142" s="67">
        <f>IFERROR(IF(E142&lt;&gt;"",Jan!N142+Feb!N142+Mar!N142+Apr!N142+Mei!N142+Jun!N142+Jul!N142+Agu!N142+Sep!N142+Okt!N142+Nov!N142+Des!N142,(Jan!N142+Feb!N142+Mar!N142+Apr!N142+Mei!N142+Jun!N142+Jul!N142+Agu!N142+Sep!N142+Okt!N142+Nov!N142+Des!N142)
/
COUNTA(Jan!G142,Feb!G142,Mar!G142,Apr!G142,Mei!G142,Jun!G142,Jul!G142,Agu!G142,Sep!G142,Okt!G142,Nov!G142,Des!G142)*F142),0)</f>
        <v>0</v>
      </c>
      <c r="P142" s="67">
        <f>IFERROR(IF(E142&lt;&gt;"",Jan!O142+Feb!O142+Mar!O142+Apr!O142+Mei!O142+Jun!O142+Jul!O142+Agu!O142+Sep!O142+Okt!O142+Nov!O142+Des!O142,(Jan!O142+Feb!O142+Mar!O142+Apr!O142+Mei!O142+Jun!O142+Jul!O142+Agu!O142+Sep!O142+Okt!O142+Nov!O142+Des!O142)
/
COUNTA(Jan!G142,Feb!G142,Mar!G142,Apr!G142,Mei!G142,Jun!G142,Jul!G142,Agu!G142,Sep!G142,Okt!G142,Nov!G142,Des!G142)*F142),0)</f>
        <v>0</v>
      </c>
      <c r="Q142" s="67">
        <f>IFERROR(IF(E142&lt;&gt;"",Jan!P142+Feb!P142+Mar!P142+Apr!P142+Mei!P142+Jun!P142+Jul!P142+Agu!P142+Sep!P142+Okt!P142+Nov!P142+Des!P142,(Jan!P142+Feb!P142+Mar!P142+Apr!P142+Mei!P142+Jun!P142+Jul!P142+Agu!P142+Sep!P142+Okt!P142+Nov!P142+Des!P142)
/
COUNTA(Jan!G142,Feb!G142,Mar!G142,Apr!G142,Mei!G142,Jun!G142,Jul!G142,Agu!G142,Sep!G142,Okt!G142,Nov!G142,Des!G142)*F142),0)</f>
        <v>0</v>
      </c>
      <c r="R142" s="1">
        <f t="shared" si="18"/>
        <v>0</v>
      </c>
      <c r="S142" s="67">
        <f t="shared" si="25"/>
        <v>0</v>
      </c>
      <c r="T142" s="67">
        <f>IFERROR(IF(E142&lt;&gt;"",Jan!R142+Feb!R142+Mar!R142+Apr!R142+Mei!R142+Jun!R142+Jul!R142+Agu!R142+Sep!R142+Okt!R142+Nov!R142+Des!R142,(Jan!R142+Feb!R142+Mar!R142+Apr!R142+Mei!R142+Jun!R142+Jul!R142+Agu!R142+Sep!R142+Okt!R142+Nov!R142+Des!R142)
/
COUNTA(Jan!G142,Feb!G142,Mar!G142,Apr!G142,Mei!G142,Jun!G142,Jul!G142,Agu!G142,Sep!G142,Okt!G142,Nov!G142,Des!G142)*F142),0)</f>
        <v>0</v>
      </c>
      <c r="U142" s="67">
        <f>IFERROR(IF(E142&lt;&gt;"",Jan!S142+Feb!S142+Mar!S142+Apr!S142+Mei!S142+Jun!S142+Jul!S142+Agu!S142+Sep!S142+Okt!S142+Nov!S142+Des!S142,(Jan!S142+Feb!S142+Mar!S142+Apr!S142+Mei!S142+Jun!S142+Jul!S142+Agu!S142+Sep!S142+Okt!S142+Nov!S142+Des!S142)
/
COUNTA(Jan!G142,Feb!G142,Mar!G142,Apr!G142,Mei!G142,Jun!G142,Jul!G142,Agu!G142,Sep!G142,Okt!G142,Nov!G142,Des!G142)*F142),0)</f>
        <v>0</v>
      </c>
      <c r="V142" s="1">
        <f t="shared" si="19"/>
        <v>0</v>
      </c>
      <c r="W142" s="1"/>
      <c r="X142" s="67">
        <f t="shared" si="20"/>
        <v>0</v>
      </c>
      <c r="Y142" s="37">
        <f t="shared" si="24"/>
        <v>0</v>
      </c>
      <c r="Z142" s="68">
        <f t="shared" si="21"/>
        <v>0</v>
      </c>
      <c r="AA142" s="36">
        <f>MIN(Z142,Referensi!$M$2)*$AA$5</f>
        <v>0</v>
      </c>
      <c r="AB142" s="36">
        <f>MIN(Referensi!$M$3,MAX(Z142-Referensi!$L$2,0))*$AB$5</f>
        <v>0</v>
      </c>
      <c r="AC142" s="36">
        <f>MIN(Referensi!$M$4,MAX(Z142-Referensi!$L$3,0))*$AC$5</f>
        <v>0</v>
      </c>
      <c r="AD142" s="36">
        <f>MIN(Referensi!$M$5,MAX(Z142-Referensi!$L$4,0))*$AD$5</f>
        <v>0</v>
      </c>
      <c r="AE142" s="36">
        <f>MIN(Referensi!$M$6,MAX(Z142-Referensi!$L$5,0))*$AE$5</f>
        <v>0</v>
      </c>
      <c r="AF142" s="68">
        <f>IF(Master!G142="",SUM(AA142:AE142)*120%,SUM(AA142:AE142))</f>
        <v>0</v>
      </c>
      <c r="AG142" s="68">
        <f>IF(F142&lt;&gt;"",AF142/F142*COUNTA(Jan!G142,Feb!G142,Mar!G142,Apr!G142,Mei!G142,Jun!G142,Jul!G142,Agu!G142,Sep!G142,Okt!G142,Nov!G142,Des!G142),0)</f>
        <v>0</v>
      </c>
      <c r="AH142" s="68">
        <f>IF(E142&lt;&gt;"",
IF(TEXT(E142,"mmm")=TEXT(DATE(PeriodeTahun,1,1),"mmm"),0, Jan!W142)+
IF(TEXT(E142,"mmm")=TEXT(DATE(PeriodeTahun,2,1),"mmm"),0, Feb!W142)+
IF(TEXT(E142,"mmm")=TEXT(DATE(PeriodeTahun,3,1),"mmm"),0, Mar!W142)+
IF(TEXT(E142,"mmm")=TEXT(DATE(PeriodeTahun,4,1),"mmm"),0, Apr!W142)+
IF(TEXT(E142,"mmm")=TEXT(DATE(PeriodeTahun,5,1),"mmm"),0, Mei!W142)+
IF(TEXT(E142,"mmm")=TEXT(DATE(PeriodeTahun,6,1),"mmm"),0, Jun!W142)+
IF(TEXT(E142,"mmm")=TEXT(DATE(PeriodeTahun,7,1),"mmm"),0, Jul!W142)+
IF(TEXT(E142,"mmm")=TEXT(DATE(PeriodeTahun,8,1),"mmm"),0, Agu!W142)+
IF(TEXT(E142,"mmm")=TEXT(DATE(PeriodeTahun,9,1),"mmm"),0, Sep!W142)+
IF(TEXT(E142,"mmm")=TEXT(DATE(PeriodeTahun,10,1),"mmm"),0, Okt!W142)+
IF(TEXT(E142,"mmm")=TEXT(DATE(PeriodeTahun,11,1),"mmm"),0, Nov!W142),
Jan!W142+Feb!W142+Mar!W142+Apr!W142+Mei!W142+Jun!W142+Jul!W142+Agu!W142+Sep!W142+Okt!W142+Nov!W142)</f>
        <v>0</v>
      </c>
      <c r="AI142" s="68"/>
      <c r="AJ142" s="68">
        <f t="shared" si="22"/>
        <v>0</v>
      </c>
    </row>
    <row r="143" spans="1:36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IF(Master!C143&lt;&gt;"",Master!C143,"")</f>
        <v/>
      </c>
      <c r="D143" s="80" t="str">
        <f>IF(Master!E143&lt;&gt;"",IF(YEAR(Master!E143)&lt;$B$2,DATE($B$2,1,1),Master!E143),"")</f>
        <v/>
      </c>
      <c r="E143" s="80" t="str">
        <f>IF(Master!F143&lt;&gt;"",Master!F143,"")</f>
        <v/>
      </c>
      <c r="F143" s="87" t="str">
        <f t="shared" si="17"/>
        <v/>
      </c>
      <c r="G143" s="71" t="str">
        <f>IF(Master!G143&lt;&gt;"",Master!G143,"")</f>
        <v/>
      </c>
      <c r="H143" s="67">
        <f>IFERROR(IF(E143&lt;&gt;"",Jan!G143+Feb!G143+Mar!G143+Apr!G143+Mei!G143+Jun!G143+Jul!G143+Agu!G143+Sep!G143+Okt!G143+Nov!G143+Des!G143,(Jan!G143+Feb!G143+Mar!G143+Apr!G143+Mei!G143+Jun!G143+Jul!G143+Agu!G143+Sep!G143+Okt!G143+Nov!G143+Des!G143)
/
COUNTA(Jan!G143,Feb!G143,Mar!G143,Apr!G143,Mei!G143,Jun!G143,Jul!G143,Agu!G143,Sep!G143,Okt!G143,Nov!G143,Des!G143)
*F143),0)</f>
        <v>0</v>
      </c>
      <c r="I143" s="1">
        <f>Jan!H143+Feb!H143+Mar!H143+Apr!H143+Mei!H143+Jun!H143+Jul!H143+Agu!H143+Sep!H143+Okt!H143+Nov!H143+Des!H143</f>
        <v>0</v>
      </c>
      <c r="J143" s="1">
        <f>Jan!I143+Feb!I143+Mar!I143+Apr!I143+Mei!I143+Jun!I143+Jul!I143+Agu!I143+Sep!I143+Okt!I143+Nov!I143+Des!I143</f>
        <v>0</v>
      </c>
      <c r="K143" s="1">
        <f>Jan!J143+Feb!J143+Mar!J143+Apr!J143+Mei!J143+Jun!J143+Jul!J143+Agu!J143+Sep!J143+Okt!J143+Nov!J143+Des!J143</f>
        <v>0</v>
      </c>
      <c r="L143" s="1">
        <f>Jan!K143+Feb!K143+Mar!K143+Apr!K143+Mei!K143+Jun!K143+Jul!K143+Agu!K143+Sep!K143+Okt!K143+Nov!K143+Des!K143</f>
        <v>0</v>
      </c>
      <c r="M143" s="67">
        <f>IFERROR(IF(E143&lt;&gt;"",Jan!L143+Feb!L143+Mar!L143+Apr!L143+Mei!L143+Jun!L143+Jul!L143+Agu!L143+Sep!L143+Okt!L143+Nov!L143+Des!L143,(Jan!L143+Feb!L143+Mar!L143+Apr!L143+Mei!L143+Jun!L143+Jul!L143+Agu!L143+Sep!L143+Okt!L143+Nov!L143+Des!L143)
/
COUNTA(Jan!G143,Feb!G143,Mar!G143,Apr!G143,Mei!G143,Jun!G143,Jul!G143,Agu!G143,Sep!G143,Okt!G143,Nov!G143,Des!G143)*F143),0)</f>
        <v>0</v>
      </c>
      <c r="N143" s="67">
        <f>IFERROR(IF(E143&lt;&gt;"",Jan!M143+Feb!M143+Mar!M143+Apr!M143+Mei!M143+Jun!M143+Jul!M143+Agu!M143+Sep!M143+Okt!M143+Nov!M143+Des!M143,(Jan!M143+Feb!M143+Mar!M143+Apr!M143+Mei!M143+Jun!M143+Jul!M143+Agu!M143+Sep!M143+Okt!M143+Nov!M143+Des!M143)
/
COUNTA(Jan!G143,Feb!G143,Mar!G143,Apr!G143,Mei!G143,Jun!G143,Jul!G143,Agu!G143,Sep!G143,Okt!G143,Nov!G143,Des!G143)*F143),0)</f>
        <v>0</v>
      </c>
      <c r="O143" s="67">
        <f>IFERROR(IF(E143&lt;&gt;"",Jan!N143+Feb!N143+Mar!N143+Apr!N143+Mei!N143+Jun!N143+Jul!N143+Agu!N143+Sep!N143+Okt!N143+Nov!N143+Des!N143,(Jan!N143+Feb!N143+Mar!N143+Apr!N143+Mei!N143+Jun!N143+Jul!N143+Agu!N143+Sep!N143+Okt!N143+Nov!N143+Des!N143)
/
COUNTA(Jan!G143,Feb!G143,Mar!G143,Apr!G143,Mei!G143,Jun!G143,Jul!G143,Agu!G143,Sep!G143,Okt!G143,Nov!G143,Des!G143)*F143),0)</f>
        <v>0</v>
      </c>
      <c r="P143" s="67">
        <f>IFERROR(IF(E143&lt;&gt;"",Jan!O143+Feb!O143+Mar!O143+Apr!O143+Mei!O143+Jun!O143+Jul!O143+Agu!O143+Sep!O143+Okt!O143+Nov!O143+Des!O143,(Jan!O143+Feb!O143+Mar!O143+Apr!O143+Mei!O143+Jun!O143+Jul!O143+Agu!O143+Sep!O143+Okt!O143+Nov!O143+Des!O143)
/
COUNTA(Jan!G143,Feb!G143,Mar!G143,Apr!G143,Mei!G143,Jun!G143,Jul!G143,Agu!G143,Sep!G143,Okt!G143,Nov!G143,Des!G143)*F143),0)</f>
        <v>0</v>
      </c>
      <c r="Q143" s="67">
        <f>IFERROR(IF(E143&lt;&gt;"",Jan!P143+Feb!P143+Mar!P143+Apr!P143+Mei!P143+Jun!P143+Jul!P143+Agu!P143+Sep!P143+Okt!P143+Nov!P143+Des!P143,(Jan!P143+Feb!P143+Mar!P143+Apr!P143+Mei!P143+Jun!P143+Jul!P143+Agu!P143+Sep!P143+Okt!P143+Nov!P143+Des!P143)
/
COUNTA(Jan!G143,Feb!G143,Mar!G143,Apr!G143,Mei!G143,Jun!G143,Jul!G143,Agu!G143,Sep!G143,Okt!G143,Nov!G143,Des!G143)*F143),0)</f>
        <v>0</v>
      </c>
      <c r="R143" s="1">
        <f t="shared" si="18"/>
        <v>0</v>
      </c>
      <c r="S143" s="67">
        <f t="shared" si="25"/>
        <v>0</v>
      </c>
      <c r="T143" s="67">
        <f>IFERROR(IF(E143&lt;&gt;"",Jan!R143+Feb!R143+Mar!R143+Apr!R143+Mei!R143+Jun!R143+Jul!R143+Agu!R143+Sep!R143+Okt!R143+Nov!R143+Des!R143,(Jan!R143+Feb!R143+Mar!R143+Apr!R143+Mei!R143+Jun!R143+Jul!R143+Agu!R143+Sep!R143+Okt!R143+Nov!R143+Des!R143)
/
COUNTA(Jan!G143,Feb!G143,Mar!G143,Apr!G143,Mei!G143,Jun!G143,Jul!G143,Agu!G143,Sep!G143,Okt!G143,Nov!G143,Des!G143)*F143),0)</f>
        <v>0</v>
      </c>
      <c r="U143" s="67">
        <f>IFERROR(IF(E143&lt;&gt;"",Jan!S143+Feb!S143+Mar!S143+Apr!S143+Mei!S143+Jun!S143+Jul!S143+Agu!S143+Sep!S143+Okt!S143+Nov!S143+Des!S143,(Jan!S143+Feb!S143+Mar!S143+Apr!S143+Mei!S143+Jun!S143+Jul!S143+Agu!S143+Sep!S143+Okt!S143+Nov!S143+Des!S143)
/
COUNTA(Jan!G143,Feb!G143,Mar!G143,Apr!G143,Mei!G143,Jun!G143,Jul!G143,Agu!G143,Sep!G143,Okt!G143,Nov!G143,Des!G143)*F143),0)</f>
        <v>0</v>
      </c>
      <c r="V143" s="1">
        <f t="shared" si="19"/>
        <v>0</v>
      </c>
      <c r="W143" s="1"/>
      <c r="X143" s="67">
        <f t="shared" si="20"/>
        <v>0</v>
      </c>
      <c r="Y143" s="37">
        <f t="shared" si="24"/>
        <v>0</v>
      </c>
      <c r="Z143" s="68">
        <f t="shared" si="21"/>
        <v>0</v>
      </c>
      <c r="AA143" s="36">
        <f>MIN(Z143,Referensi!$M$2)*$AA$5</f>
        <v>0</v>
      </c>
      <c r="AB143" s="36">
        <f>MIN(Referensi!$M$3,MAX(Z143-Referensi!$L$2,0))*$AB$5</f>
        <v>0</v>
      </c>
      <c r="AC143" s="36">
        <f>MIN(Referensi!$M$4,MAX(Z143-Referensi!$L$3,0))*$AC$5</f>
        <v>0</v>
      </c>
      <c r="AD143" s="36">
        <f>MIN(Referensi!$M$5,MAX(Z143-Referensi!$L$4,0))*$AD$5</f>
        <v>0</v>
      </c>
      <c r="AE143" s="36">
        <f>MIN(Referensi!$M$6,MAX(Z143-Referensi!$L$5,0))*$AE$5</f>
        <v>0</v>
      </c>
      <c r="AF143" s="68">
        <f>IF(Master!G143="",SUM(AA143:AE143)*120%,SUM(AA143:AE143))</f>
        <v>0</v>
      </c>
      <c r="AG143" s="68">
        <f>IF(F143&lt;&gt;"",AF143/F143*COUNTA(Jan!G143,Feb!G143,Mar!G143,Apr!G143,Mei!G143,Jun!G143,Jul!G143,Agu!G143,Sep!G143,Okt!G143,Nov!G143,Des!G143),0)</f>
        <v>0</v>
      </c>
      <c r="AH143" s="68">
        <f>IF(E143&lt;&gt;"",
IF(TEXT(E143,"mmm")=TEXT(DATE(PeriodeTahun,1,1),"mmm"),0, Jan!W143)+
IF(TEXT(E143,"mmm")=TEXT(DATE(PeriodeTahun,2,1),"mmm"),0, Feb!W143)+
IF(TEXT(E143,"mmm")=TEXT(DATE(PeriodeTahun,3,1),"mmm"),0, Mar!W143)+
IF(TEXT(E143,"mmm")=TEXT(DATE(PeriodeTahun,4,1),"mmm"),0, Apr!W143)+
IF(TEXT(E143,"mmm")=TEXT(DATE(PeriodeTahun,5,1),"mmm"),0, Mei!W143)+
IF(TEXT(E143,"mmm")=TEXT(DATE(PeriodeTahun,6,1),"mmm"),0, Jun!W143)+
IF(TEXT(E143,"mmm")=TEXT(DATE(PeriodeTahun,7,1),"mmm"),0, Jul!W143)+
IF(TEXT(E143,"mmm")=TEXT(DATE(PeriodeTahun,8,1),"mmm"),0, Agu!W143)+
IF(TEXT(E143,"mmm")=TEXT(DATE(PeriodeTahun,9,1),"mmm"),0, Sep!W143)+
IF(TEXT(E143,"mmm")=TEXT(DATE(PeriodeTahun,10,1),"mmm"),0, Okt!W143)+
IF(TEXT(E143,"mmm")=TEXT(DATE(PeriodeTahun,11,1),"mmm"),0, Nov!W143),
Jan!W143+Feb!W143+Mar!W143+Apr!W143+Mei!W143+Jun!W143+Jul!W143+Agu!W143+Sep!W143+Okt!W143+Nov!W143)</f>
        <v>0</v>
      </c>
      <c r="AI143" s="68"/>
      <c r="AJ143" s="68">
        <f t="shared" si="22"/>
        <v>0</v>
      </c>
    </row>
    <row r="144" spans="1:36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IF(Master!C144&lt;&gt;"",Master!C144,"")</f>
        <v/>
      </c>
      <c r="D144" s="80" t="str">
        <f>IF(Master!E144&lt;&gt;"",IF(YEAR(Master!E144)&lt;$B$2,DATE($B$2,1,1),Master!E144),"")</f>
        <v/>
      </c>
      <c r="E144" s="80" t="str">
        <f>IF(Master!F144&lt;&gt;"",Master!F144,"")</f>
        <v/>
      </c>
      <c r="F144" s="87" t="str">
        <f t="shared" si="17"/>
        <v/>
      </c>
      <c r="G144" s="71" t="str">
        <f>IF(Master!G144&lt;&gt;"",Master!G144,"")</f>
        <v/>
      </c>
      <c r="H144" s="67">
        <f>IFERROR(IF(E144&lt;&gt;"",Jan!G144+Feb!G144+Mar!G144+Apr!G144+Mei!G144+Jun!G144+Jul!G144+Agu!G144+Sep!G144+Okt!G144+Nov!G144+Des!G144,(Jan!G144+Feb!G144+Mar!G144+Apr!G144+Mei!G144+Jun!G144+Jul!G144+Agu!G144+Sep!G144+Okt!G144+Nov!G144+Des!G144)
/
COUNTA(Jan!G144,Feb!G144,Mar!G144,Apr!G144,Mei!G144,Jun!G144,Jul!G144,Agu!G144,Sep!G144,Okt!G144,Nov!G144,Des!G144)
*F144),0)</f>
        <v>0</v>
      </c>
      <c r="I144" s="1">
        <f>Jan!H144+Feb!H144+Mar!H144+Apr!H144+Mei!H144+Jun!H144+Jul!H144+Agu!H144+Sep!H144+Okt!H144+Nov!H144+Des!H144</f>
        <v>0</v>
      </c>
      <c r="J144" s="1">
        <f>Jan!I144+Feb!I144+Mar!I144+Apr!I144+Mei!I144+Jun!I144+Jul!I144+Agu!I144+Sep!I144+Okt!I144+Nov!I144+Des!I144</f>
        <v>0</v>
      </c>
      <c r="K144" s="1">
        <f>Jan!J144+Feb!J144+Mar!J144+Apr!J144+Mei!J144+Jun!J144+Jul!J144+Agu!J144+Sep!J144+Okt!J144+Nov!J144+Des!J144</f>
        <v>0</v>
      </c>
      <c r="L144" s="1">
        <f>Jan!K144+Feb!K144+Mar!K144+Apr!K144+Mei!K144+Jun!K144+Jul!K144+Agu!K144+Sep!K144+Okt!K144+Nov!K144+Des!K144</f>
        <v>0</v>
      </c>
      <c r="M144" s="67">
        <f>IFERROR(IF(E144&lt;&gt;"",Jan!L144+Feb!L144+Mar!L144+Apr!L144+Mei!L144+Jun!L144+Jul!L144+Agu!L144+Sep!L144+Okt!L144+Nov!L144+Des!L144,(Jan!L144+Feb!L144+Mar!L144+Apr!L144+Mei!L144+Jun!L144+Jul!L144+Agu!L144+Sep!L144+Okt!L144+Nov!L144+Des!L144)
/
COUNTA(Jan!G144,Feb!G144,Mar!G144,Apr!G144,Mei!G144,Jun!G144,Jul!G144,Agu!G144,Sep!G144,Okt!G144,Nov!G144,Des!G144)*F144),0)</f>
        <v>0</v>
      </c>
      <c r="N144" s="67">
        <f>IFERROR(IF(E144&lt;&gt;"",Jan!M144+Feb!M144+Mar!M144+Apr!M144+Mei!M144+Jun!M144+Jul!M144+Agu!M144+Sep!M144+Okt!M144+Nov!M144+Des!M144,(Jan!M144+Feb!M144+Mar!M144+Apr!M144+Mei!M144+Jun!M144+Jul!M144+Agu!M144+Sep!M144+Okt!M144+Nov!M144+Des!M144)
/
COUNTA(Jan!G144,Feb!G144,Mar!G144,Apr!G144,Mei!G144,Jun!G144,Jul!G144,Agu!G144,Sep!G144,Okt!G144,Nov!G144,Des!G144)*F144),0)</f>
        <v>0</v>
      </c>
      <c r="O144" s="67">
        <f>IFERROR(IF(E144&lt;&gt;"",Jan!N144+Feb!N144+Mar!N144+Apr!N144+Mei!N144+Jun!N144+Jul!N144+Agu!N144+Sep!N144+Okt!N144+Nov!N144+Des!N144,(Jan!N144+Feb!N144+Mar!N144+Apr!N144+Mei!N144+Jun!N144+Jul!N144+Agu!N144+Sep!N144+Okt!N144+Nov!N144+Des!N144)
/
COUNTA(Jan!G144,Feb!G144,Mar!G144,Apr!G144,Mei!G144,Jun!G144,Jul!G144,Agu!G144,Sep!G144,Okt!G144,Nov!G144,Des!G144)*F144),0)</f>
        <v>0</v>
      </c>
      <c r="P144" s="67">
        <f>IFERROR(IF(E144&lt;&gt;"",Jan!O144+Feb!O144+Mar!O144+Apr!O144+Mei!O144+Jun!O144+Jul!O144+Agu!O144+Sep!O144+Okt!O144+Nov!O144+Des!O144,(Jan!O144+Feb!O144+Mar!O144+Apr!O144+Mei!O144+Jun!O144+Jul!O144+Agu!O144+Sep!O144+Okt!O144+Nov!O144+Des!O144)
/
COUNTA(Jan!G144,Feb!G144,Mar!G144,Apr!G144,Mei!G144,Jun!G144,Jul!G144,Agu!G144,Sep!G144,Okt!G144,Nov!G144,Des!G144)*F144),0)</f>
        <v>0</v>
      </c>
      <c r="Q144" s="67">
        <f>IFERROR(IF(E144&lt;&gt;"",Jan!P144+Feb!P144+Mar!P144+Apr!P144+Mei!P144+Jun!P144+Jul!P144+Agu!P144+Sep!P144+Okt!P144+Nov!P144+Des!P144,(Jan!P144+Feb!P144+Mar!P144+Apr!P144+Mei!P144+Jun!P144+Jul!P144+Agu!P144+Sep!P144+Okt!P144+Nov!P144+Des!P144)
/
COUNTA(Jan!G144,Feb!G144,Mar!G144,Apr!G144,Mei!G144,Jun!G144,Jul!G144,Agu!G144,Sep!G144,Okt!G144,Nov!G144,Des!G144)*F144),0)</f>
        <v>0</v>
      </c>
      <c r="R144" s="1">
        <f t="shared" si="18"/>
        <v>0</v>
      </c>
      <c r="S144" s="67">
        <f t="shared" si="25"/>
        <v>0</v>
      </c>
      <c r="T144" s="67">
        <f>IFERROR(IF(E144&lt;&gt;"",Jan!R144+Feb!R144+Mar!R144+Apr!R144+Mei!R144+Jun!R144+Jul!R144+Agu!R144+Sep!R144+Okt!R144+Nov!R144+Des!R144,(Jan!R144+Feb!R144+Mar!R144+Apr!R144+Mei!R144+Jun!R144+Jul!R144+Agu!R144+Sep!R144+Okt!R144+Nov!R144+Des!R144)
/
COUNTA(Jan!G144,Feb!G144,Mar!G144,Apr!G144,Mei!G144,Jun!G144,Jul!G144,Agu!G144,Sep!G144,Okt!G144,Nov!G144,Des!G144)*F144),0)</f>
        <v>0</v>
      </c>
      <c r="U144" s="67">
        <f>IFERROR(IF(E144&lt;&gt;"",Jan!S144+Feb!S144+Mar!S144+Apr!S144+Mei!S144+Jun!S144+Jul!S144+Agu!S144+Sep!S144+Okt!S144+Nov!S144+Des!S144,(Jan!S144+Feb!S144+Mar!S144+Apr!S144+Mei!S144+Jun!S144+Jul!S144+Agu!S144+Sep!S144+Okt!S144+Nov!S144+Des!S144)
/
COUNTA(Jan!G144,Feb!G144,Mar!G144,Apr!G144,Mei!G144,Jun!G144,Jul!G144,Agu!G144,Sep!G144,Okt!G144,Nov!G144,Des!G144)*F144),0)</f>
        <v>0</v>
      </c>
      <c r="V144" s="1">
        <f t="shared" si="19"/>
        <v>0</v>
      </c>
      <c r="W144" s="1"/>
      <c r="X144" s="67">
        <f t="shared" si="20"/>
        <v>0</v>
      </c>
      <c r="Y144" s="37">
        <f t="shared" si="24"/>
        <v>0</v>
      </c>
      <c r="Z144" s="68">
        <f t="shared" si="21"/>
        <v>0</v>
      </c>
      <c r="AA144" s="36">
        <f>MIN(Z144,Referensi!$M$2)*$AA$5</f>
        <v>0</v>
      </c>
      <c r="AB144" s="36">
        <f>MIN(Referensi!$M$3,MAX(Z144-Referensi!$L$2,0))*$AB$5</f>
        <v>0</v>
      </c>
      <c r="AC144" s="36">
        <f>MIN(Referensi!$M$4,MAX(Z144-Referensi!$L$3,0))*$AC$5</f>
        <v>0</v>
      </c>
      <c r="AD144" s="36">
        <f>MIN(Referensi!$M$5,MAX(Z144-Referensi!$L$4,0))*$AD$5</f>
        <v>0</v>
      </c>
      <c r="AE144" s="36">
        <f>MIN(Referensi!$M$6,MAX(Z144-Referensi!$L$5,0))*$AE$5</f>
        <v>0</v>
      </c>
      <c r="AF144" s="68">
        <f>IF(Master!G144="",SUM(AA144:AE144)*120%,SUM(AA144:AE144))</f>
        <v>0</v>
      </c>
      <c r="AG144" s="68">
        <f>IF(F144&lt;&gt;"",AF144/F144*COUNTA(Jan!G144,Feb!G144,Mar!G144,Apr!G144,Mei!G144,Jun!G144,Jul!G144,Agu!G144,Sep!G144,Okt!G144,Nov!G144,Des!G144),0)</f>
        <v>0</v>
      </c>
      <c r="AH144" s="68">
        <f>IF(E144&lt;&gt;"",
IF(TEXT(E144,"mmm")=TEXT(DATE(PeriodeTahun,1,1),"mmm"),0, Jan!W144)+
IF(TEXT(E144,"mmm")=TEXT(DATE(PeriodeTahun,2,1),"mmm"),0, Feb!W144)+
IF(TEXT(E144,"mmm")=TEXT(DATE(PeriodeTahun,3,1),"mmm"),0, Mar!W144)+
IF(TEXT(E144,"mmm")=TEXT(DATE(PeriodeTahun,4,1),"mmm"),0, Apr!W144)+
IF(TEXT(E144,"mmm")=TEXT(DATE(PeriodeTahun,5,1),"mmm"),0, Mei!W144)+
IF(TEXT(E144,"mmm")=TEXT(DATE(PeriodeTahun,6,1),"mmm"),0, Jun!W144)+
IF(TEXT(E144,"mmm")=TEXT(DATE(PeriodeTahun,7,1),"mmm"),0, Jul!W144)+
IF(TEXT(E144,"mmm")=TEXT(DATE(PeriodeTahun,8,1),"mmm"),0, Agu!W144)+
IF(TEXT(E144,"mmm")=TEXT(DATE(PeriodeTahun,9,1),"mmm"),0, Sep!W144)+
IF(TEXT(E144,"mmm")=TEXT(DATE(PeriodeTahun,10,1),"mmm"),0, Okt!W144)+
IF(TEXT(E144,"mmm")=TEXT(DATE(PeriodeTahun,11,1),"mmm"),0, Nov!W144),
Jan!W144+Feb!W144+Mar!W144+Apr!W144+Mei!W144+Jun!W144+Jul!W144+Agu!W144+Sep!W144+Okt!W144+Nov!W144)</f>
        <v>0</v>
      </c>
      <c r="AI144" s="68"/>
      <c r="AJ144" s="68">
        <f t="shared" si="22"/>
        <v>0</v>
      </c>
    </row>
    <row r="145" spans="1:36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IF(Master!C145&lt;&gt;"",Master!C145,"")</f>
        <v/>
      </c>
      <c r="D145" s="80" t="str">
        <f>IF(Master!E145&lt;&gt;"",IF(YEAR(Master!E145)&lt;$B$2,DATE($B$2,1,1),Master!E145),"")</f>
        <v/>
      </c>
      <c r="E145" s="80" t="str">
        <f>IF(Master!F145&lt;&gt;"",Master!F145,"")</f>
        <v/>
      </c>
      <c r="F145" s="87" t="str">
        <f t="shared" si="17"/>
        <v/>
      </c>
      <c r="G145" s="71" t="str">
        <f>IF(Master!G145&lt;&gt;"",Master!G145,"")</f>
        <v/>
      </c>
      <c r="H145" s="67">
        <f>IFERROR(IF(E145&lt;&gt;"",Jan!G145+Feb!G145+Mar!G145+Apr!G145+Mei!G145+Jun!G145+Jul!G145+Agu!G145+Sep!G145+Okt!G145+Nov!G145+Des!G145,(Jan!G145+Feb!G145+Mar!G145+Apr!G145+Mei!G145+Jun!G145+Jul!G145+Agu!G145+Sep!G145+Okt!G145+Nov!G145+Des!G145)
/
COUNTA(Jan!G145,Feb!G145,Mar!G145,Apr!G145,Mei!G145,Jun!G145,Jul!G145,Agu!G145,Sep!G145,Okt!G145,Nov!G145,Des!G145)
*F145),0)</f>
        <v>0</v>
      </c>
      <c r="I145" s="1">
        <f>Jan!H145+Feb!H145+Mar!H145+Apr!H145+Mei!H145+Jun!H145+Jul!H145+Agu!H145+Sep!H145+Okt!H145+Nov!H145+Des!H145</f>
        <v>0</v>
      </c>
      <c r="J145" s="1">
        <f>Jan!I145+Feb!I145+Mar!I145+Apr!I145+Mei!I145+Jun!I145+Jul!I145+Agu!I145+Sep!I145+Okt!I145+Nov!I145+Des!I145</f>
        <v>0</v>
      </c>
      <c r="K145" s="1">
        <f>Jan!J145+Feb!J145+Mar!J145+Apr!J145+Mei!J145+Jun!J145+Jul!J145+Agu!J145+Sep!J145+Okt!J145+Nov!J145+Des!J145</f>
        <v>0</v>
      </c>
      <c r="L145" s="1">
        <f>Jan!K145+Feb!K145+Mar!K145+Apr!K145+Mei!K145+Jun!K145+Jul!K145+Agu!K145+Sep!K145+Okt!K145+Nov!K145+Des!K145</f>
        <v>0</v>
      </c>
      <c r="M145" s="67">
        <f>IFERROR(IF(E145&lt;&gt;"",Jan!L145+Feb!L145+Mar!L145+Apr!L145+Mei!L145+Jun!L145+Jul!L145+Agu!L145+Sep!L145+Okt!L145+Nov!L145+Des!L145,(Jan!L145+Feb!L145+Mar!L145+Apr!L145+Mei!L145+Jun!L145+Jul!L145+Agu!L145+Sep!L145+Okt!L145+Nov!L145+Des!L145)
/
COUNTA(Jan!G145,Feb!G145,Mar!G145,Apr!G145,Mei!G145,Jun!G145,Jul!G145,Agu!G145,Sep!G145,Okt!G145,Nov!G145,Des!G145)*F145),0)</f>
        <v>0</v>
      </c>
      <c r="N145" s="67">
        <f>IFERROR(IF(E145&lt;&gt;"",Jan!M145+Feb!M145+Mar!M145+Apr!M145+Mei!M145+Jun!M145+Jul!M145+Agu!M145+Sep!M145+Okt!M145+Nov!M145+Des!M145,(Jan!M145+Feb!M145+Mar!M145+Apr!M145+Mei!M145+Jun!M145+Jul!M145+Agu!M145+Sep!M145+Okt!M145+Nov!M145+Des!M145)
/
COUNTA(Jan!G145,Feb!G145,Mar!G145,Apr!G145,Mei!G145,Jun!G145,Jul!G145,Agu!G145,Sep!G145,Okt!G145,Nov!G145,Des!G145)*F145),0)</f>
        <v>0</v>
      </c>
      <c r="O145" s="67">
        <f>IFERROR(IF(E145&lt;&gt;"",Jan!N145+Feb!N145+Mar!N145+Apr!N145+Mei!N145+Jun!N145+Jul!N145+Agu!N145+Sep!N145+Okt!N145+Nov!N145+Des!N145,(Jan!N145+Feb!N145+Mar!N145+Apr!N145+Mei!N145+Jun!N145+Jul!N145+Agu!N145+Sep!N145+Okt!N145+Nov!N145+Des!N145)
/
COUNTA(Jan!G145,Feb!G145,Mar!G145,Apr!G145,Mei!G145,Jun!G145,Jul!G145,Agu!G145,Sep!G145,Okt!G145,Nov!G145,Des!G145)*F145),0)</f>
        <v>0</v>
      </c>
      <c r="P145" s="67">
        <f>IFERROR(IF(E145&lt;&gt;"",Jan!O145+Feb!O145+Mar!O145+Apr!O145+Mei!O145+Jun!O145+Jul!O145+Agu!O145+Sep!O145+Okt!O145+Nov!O145+Des!O145,(Jan!O145+Feb!O145+Mar!O145+Apr!O145+Mei!O145+Jun!O145+Jul!O145+Agu!O145+Sep!O145+Okt!O145+Nov!O145+Des!O145)
/
COUNTA(Jan!G145,Feb!G145,Mar!G145,Apr!G145,Mei!G145,Jun!G145,Jul!G145,Agu!G145,Sep!G145,Okt!G145,Nov!G145,Des!G145)*F145),0)</f>
        <v>0</v>
      </c>
      <c r="Q145" s="67">
        <f>IFERROR(IF(E145&lt;&gt;"",Jan!P145+Feb!P145+Mar!P145+Apr!P145+Mei!P145+Jun!P145+Jul!P145+Agu!P145+Sep!P145+Okt!P145+Nov!P145+Des!P145,(Jan!P145+Feb!P145+Mar!P145+Apr!P145+Mei!P145+Jun!P145+Jul!P145+Agu!P145+Sep!P145+Okt!P145+Nov!P145+Des!P145)
/
COUNTA(Jan!G145,Feb!G145,Mar!G145,Apr!G145,Mei!G145,Jun!G145,Jul!G145,Agu!G145,Sep!G145,Okt!G145,Nov!G145,Des!G145)*F145),0)</f>
        <v>0</v>
      </c>
      <c r="R145" s="1">
        <f t="shared" si="18"/>
        <v>0</v>
      </c>
      <c r="S145" s="67">
        <f t="shared" si="25"/>
        <v>0</v>
      </c>
      <c r="T145" s="67">
        <f>IFERROR(IF(E145&lt;&gt;"",Jan!R145+Feb!R145+Mar!R145+Apr!R145+Mei!R145+Jun!R145+Jul!R145+Agu!R145+Sep!R145+Okt!R145+Nov!R145+Des!R145,(Jan!R145+Feb!R145+Mar!R145+Apr!R145+Mei!R145+Jun!R145+Jul!R145+Agu!R145+Sep!R145+Okt!R145+Nov!R145+Des!R145)
/
COUNTA(Jan!G145,Feb!G145,Mar!G145,Apr!G145,Mei!G145,Jun!G145,Jul!G145,Agu!G145,Sep!G145,Okt!G145,Nov!G145,Des!G145)*F145),0)</f>
        <v>0</v>
      </c>
      <c r="U145" s="67">
        <f>IFERROR(IF(E145&lt;&gt;"",Jan!S145+Feb!S145+Mar!S145+Apr!S145+Mei!S145+Jun!S145+Jul!S145+Agu!S145+Sep!S145+Okt!S145+Nov!S145+Des!S145,(Jan!S145+Feb!S145+Mar!S145+Apr!S145+Mei!S145+Jun!S145+Jul!S145+Agu!S145+Sep!S145+Okt!S145+Nov!S145+Des!S145)
/
COUNTA(Jan!G145,Feb!G145,Mar!G145,Apr!G145,Mei!G145,Jun!G145,Jul!G145,Agu!G145,Sep!G145,Okt!G145,Nov!G145,Des!G145)*F145),0)</f>
        <v>0</v>
      </c>
      <c r="V145" s="1">
        <f t="shared" si="19"/>
        <v>0</v>
      </c>
      <c r="W145" s="1"/>
      <c r="X145" s="67">
        <f t="shared" si="20"/>
        <v>0</v>
      </c>
      <c r="Y145" s="37">
        <f t="shared" si="24"/>
        <v>0</v>
      </c>
      <c r="Z145" s="68">
        <f t="shared" si="21"/>
        <v>0</v>
      </c>
      <c r="AA145" s="36">
        <f>MIN(Z145,Referensi!$M$2)*$AA$5</f>
        <v>0</v>
      </c>
      <c r="AB145" s="36">
        <f>MIN(Referensi!$M$3,MAX(Z145-Referensi!$L$2,0))*$AB$5</f>
        <v>0</v>
      </c>
      <c r="AC145" s="36">
        <f>MIN(Referensi!$M$4,MAX(Z145-Referensi!$L$3,0))*$AC$5</f>
        <v>0</v>
      </c>
      <c r="AD145" s="36">
        <f>MIN(Referensi!$M$5,MAX(Z145-Referensi!$L$4,0))*$AD$5</f>
        <v>0</v>
      </c>
      <c r="AE145" s="36">
        <f>MIN(Referensi!$M$6,MAX(Z145-Referensi!$L$5,0))*$AE$5</f>
        <v>0</v>
      </c>
      <c r="AF145" s="68">
        <f>IF(Master!G145="",SUM(AA145:AE145)*120%,SUM(AA145:AE145))</f>
        <v>0</v>
      </c>
      <c r="AG145" s="68">
        <f>IF(F145&lt;&gt;"",AF145/F145*COUNTA(Jan!G145,Feb!G145,Mar!G145,Apr!G145,Mei!G145,Jun!G145,Jul!G145,Agu!G145,Sep!G145,Okt!G145,Nov!G145,Des!G145),0)</f>
        <v>0</v>
      </c>
      <c r="AH145" s="68">
        <f>IF(E145&lt;&gt;"",
IF(TEXT(E145,"mmm")=TEXT(DATE(PeriodeTahun,1,1),"mmm"),0, Jan!W145)+
IF(TEXT(E145,"mmm")=TEXT(DATE(PeriodeTahun,2,1),"mmm"),0, Feb!W145)+
IF(TEXT(E145,"mmm")=TEXT(DATE(PeriodeTahun,3,1),"mmm"),0, Mar!W145)+
IF(TEXT(E145,"mmm")=TEXT(DATE(PeriodeTahun,4,1),"mmm"),0, Apr!W145)+
IF(TEXT(E145,"mmm")=TEXT(DATE(PeriodeTahun,5,1),"mmm"),0, Mei!W145)+
IF(TEXT(E145,"mmm")=TEXT(DATE(PeriodeTahun,6,1),"mmm"),0, Jun!W145)+
IF(TEXT(E145,"mmm")=TEXT(DATE(PeriodeTahun,7,1),"mmm"),0, Jul!W145)+
IF(TEXT(E145,"mmm")=TEXT(DATE(PeriodeTahun,8,1),"mmm"),0, Agu!W145)+
IF(TEXT(E145,"mmm")=TEXT(DATE(PeriodeTahun,9,1),"mmm"),0, Sep!W145)+
IF(TEXT(E145,"mmm")=TEXT(DATE(PeriodeTahun,10,1),"mmm"),0, Okt!W145)+
IF(TEXT(E145,"mmm")=TEXT(DATE(PeriodeTahun,11,1),"mmm"),0, Nov!W145),
Jan!W145+Feb!W145+Mar!W145+Apr!W145+Mei!W145+Jun!W145+Jul!W145+Agu!W145+Sep!W145+Okt!W145+Nov!W145)</f>
        <v>0</v>
      </c>
      <c r="AI145" s="68"/>
      <c r="AJ145" s="68">
        <f t="shared" si="22"/>
        <v>0</v>
      </c>
    </row>
    <row r="146" spans="1:36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IF(Master!C146&lt;&gt;"",Master!C146,"")</f>
        <v/>
      </c>
      <c r="D146" s="80" t="str">
        <f>IF(Master!E146&lt;&gt;"",IF(YEAR(Master!E146)&lt;$B$2,DATE($B$2,1,1),Master!E146),"")</f>
        <v/>
      </c>
      <c r="E146" s="80" t="str">
        <f>IF(Master!F146&lt;&gt;"",Master!F146,"")</f>
        <v/>
      </c>
      <c r="F146" s="87" t="str">
        <f t="shared" si="17"/>
        <v/>
      </c>
      <c r="G146" s="71" t="str">
        <f>IF(Master!G146&lt;&gt;"",Master!G146,"")</f>
        <v/>
      </c>
      <c r="H146" s="67">
        <f>IFERROR(IF(E146&lt;&gt;"",Jan!G146+Feb!G146+Mar!G146+Apr!G146+Mei!G146+Jun!G146+Jul!G146+Agu!G146+Sep!G146+Okt!G146+Nov!G146+Des!G146,(Jan!G146+Feb!G146+Mar!G146+Apr!G146+Mei!G146+Jun!G146+Jul!G146+Agu!G146+Sep!G146+Okt!G146+Nov!G146+Des!G146)
/
COUNTA(Jan!G146,Feb!G146,Mar!G146,Apr!G146,Mei!G146,Jun!G146,Jul!G146,Agu!G146,Sep!G146,Okt!G146,Nov!G146,Des!G146)
*F146),0)</f>
        <v>0</v>
      </c>
      <c r="I146" s="1">
        <f>Jan!H146+Feb!H146+Mar!H146+Apr!H146+Mei!H146+Jun!H146+Jul!H146+Agu!H146+Sep!H146+Okt!H146+Nov!H146+Des!H146</f>
        <v>0</v>
      </c>
      <c r="J146" s="1">
        <f>Jan!I146+Feb!I146+Mar!I146+Apr!I146+Mei!I146+Jun!I146+Jul!I146+Agu!I146+Sep!I146+Okt!I146+Nov!I146+Des!I146</f>
        <v>0</v>
      </c>
      <c r="K146" s="1">
        <f>Jan!J146+Feb!J146+Mar!J146+Apr!J146+Mei!J146+Jun!J146+Jul!J146+Agu!J146+Sep!J146+Okt!J146+Nov!J146+Des!J146</f>
        <v>0</v>
      </c>
      <c r="L146" s="1">
        <f>Jan!K146+Feb!K146+Mar!K146+Apr!K146+Mei!K146+Jun!K146+Jul!K146+Agu!K146+Sep!K146+Okt!K146+Nov!K146+Des!K146</f>
        <v>0</v>
      </c>
      <c r="M146" s="67">
        <f>IFERROR(IF(E146&lt;&gt;"",Jan!L146+Feb!L146+Mar!L146+Apr!L146+Mei!L146+Jun!L146+Jul!L146+Agu!L146+Sep!L146+Okt!L146+Nov!L146+Des!L146,(Jan!L146+Feb!L146+Mar!L146+Apr!L146+Mei!L146+Jun!L146+Jul!L146+Agu!L146+Sep!L146+Okt!L146+Nov!L146+Des!L146)
/
COUNTA(Jan!G146,Feb!G146,Mar!G146,Apr!G146,Mei!G146,Jun!G146,Jul!G146,Agu!G146,Sep!G146,Okt!G146,Nov!G146,Des!G146)*F146),0)</f>
        <v>0</v>
      </c>
      <c r="N146" s="67">
        <f>IFERROR(IF(E146&lt;&gt;"",Jan!M146+Feb!M146+Mar!M146+Apr!M146+Mei!M146+Jun!M146+Jul!M146+Agu!M146+Sep!M146+Okt!M146+Nov!M146+Des!M146,(Jan!M146+Feb!M146+Mar!M146+Apr!M146+Mei!M146+Jun!M146+Jul!M146+Agu!M146+Sep!M146+Okt!M146+Nov!M146+Des!M146)
/
COUNTA(Jan!G146,Feb!G146,Mar!G146,Apr!G146,Mei!G146,Jun!G146,Jul!G146,Agu!G146,Sep!G146,Okt!G146,Nov!G146,Des!G146)*F146),0)</f>
        <v>0</v>
      </c>
      <c r="O146" s="67">
        <f>IFERROR(IF(E146&lt;&gt;"",Jan!N146+Feb!N146+Mar!N146+Apr!N146+Mei!N146+Jun!N146+Jul!N146+Agu!N146+Sep!N146+Okt!N146+Nov!N146+Des!N146,(Jan!N146+Feb!N146+Mar!N146+Apr!N146+Mei!N146+Jun!N146+Jul!N146+Agu!N146+Sep!N146+Okt!N146+Nov!N146+Des!N146)
/
COUNTA(Jan!G146,Feb!G146,Mar!G146,Apr!G146,Mei!G146,Jun!G146,Jul!G146,Agu!G146,Sep!G146,Okt!G146,Nov!G146,Des!G146)*F146),0)</f>
        <v>0</v>
      </c>
      <c r="P146" s="67">
        <f>IFERROR(IF(E146&lt;&gt;"",Jan!O146+Feb!O146+Mar!O146+Apr!O146+Mei!O146+Jun!O146+Jul!O146+Agu!O146+Sep!O146+Okt!O146+Nov!O146+Des!O146,(Jan!O146+Feb!O146+Mar!O146+Apr!O146+Mei!O146+Jun!O146+Jul!O146+Agu!O146+Sep!O146+Okt!O146+Nov!O146+Des!O146)
/
COUNTA(Jan!G146,Feb!G146,Mar!G146,Apr!G146,Mei!G146,Jun!G146,Jul!G146,Agu!G146,Sep!G146,Okt!G146,Nov!G146,Des!G146)*F146),0)</f>
        <v>0</v>
      </c>
      <c r="Q146" s="67">
        <f>IFERROR(IF(E146&lt;&gt;"",Jan!P146+Feb!P146+Mar!P146+Apr!P146+Mei!P146+Jun!P146+Jul!P146+Agu!P146+Sep!P146+Okt!P146+Nov!P146+Des!P146,(Jan!P146+Feb!P146+Mar!P146+Apr!P146+Mei!P146+Jun!P146+Jul!P146+Agu!P146+Sep!P146+Okt!P146+Nov!P146+Des!P146)
/
COUNTA(Jan!G146,Feb!G146,Mar!G146,Apr!G146,Mei!G146,Jun!G146,Jul!G146,Agu!G146,Sep!G146,Okt!G146,Nov!G146,Des!G146)*F146),0)</f>
        <v>0</v>
      </c>
      <c r="R146" s="1">
        <f t="shared" si="18"/>
        <v>0</v>
      </c>
      <c r="S146" s="67">
        <f t="shared" si="25"/>
        <v>0</v>
      </c>
      <c r="T146" s="67">
        <f>IFERROR(IF(E146&lt;&gt;"",Jan!R146+Feb!R146+Mar!R146+Apr!R146+Mei!R146+Jun!R146+Jul!R146+Agu!R146+Sep!R146+Okt!R146+Nov!R146+Des!R146,(Jan!R146+Feb!R146+Mar!R146+Apr!R146+Mei!R146+Jun!R146+Jul!R146+Agu!R146+Sep!R146+Okt!R146+Nov!R146+Des!R146)
/
COUNTA(Jan!G146,Feb!G146,Mar!G146,Apr!G146,Mei!G146,Jun!G146,Jul!G146,Agu!G146,Sep!G146,Okt!G146,Nov!G146,Des!G146)*F146),0)</f>
        <v>0</v>
      </c>
      <c r="U146" s="67">
        <f>IFERROR(IF(E146&lt;&gt;"",Jan!S146+Feb!S146+Mar!S146+Apr!S146+Mei!S146+Jun!S146+Jul!S146+Agu!S146+Sep!S146+Okt!S146+Nov!S146+Des!S146,(Jan!S146+Feb!S146+Mar!S146+Apr!S146+Mei!S146+Jun!S146+Jul!S146+Agu!S146+Sep!S146+Okt!S146+Nov!S146+Des!S146)
/
COUNTA(Jan!G146,Feb!G146,Mar!G146,Apr!G146,Mei!G146,Jun!G146,Jul!G146,Agu!G146,Sep!G146,Okt!G146,Nov!G146,Des!G146)*F146),0)</f>
        <v>0</v>
      </c>
      <c r="V146" s="1">
        <f t="shared" si="19"/>
        <v>0</v>
      </c>
      <c r="W146" s="1"/>
      <c r="X146" s="67">
        <f t="shared" si="20"/>
        <v>0</v>
      </c>
      <c r="Y146" s="37">
        <f t="shared" si="24"/>
        <v>0</v>
      </c>
      <c r="Z146" s="68">
        <f t="shared" si="21"/>
        <v>0</v>
      </c>
      <c r="AA146" s="36">
        <f>MIN(Z146,Referensi!$M$2)*$AA$5</f>
        <v>0</v>
      </c>
      <c r="AB146" s="36">
        <f>MIN(Referensi!$M$3,MAX(Z146-Referensi!$L$2,0))*$AB$5</f>
        <v>0</v>
      </c>
      <c r="AC146" s="36">
        <f>MIN(Referensi!$M$4,MAX(Z146-Referensi!$L$3,0))*$AC$5</f>
        <v>0</v>
      </c>
      <c r="AD146" s="36">
        <f>MIN(Referensi!$M$5,MAX(Z146-Referensi!$L$4,0))*$AD$5</f>
        <v>0</v>
      </c>
      <c r="AE146" s="36">
        <f>MIN(Referensi!$M$6,MAX(Z146-Referensi!$L$5,0))*$AE$5</f>
        <v>0</v>
      </c>
      <c r="AF146" s="68">
        <f>IF(Master!G146="",SUM(AA146:AE146)*120%,SUM(AA146:AE146))</f>
        <v>0</v>
      </c>
      <c r="AG146" s="68">
        <f>IF(F146&lt;&gt;"",AF146/F146*COUNTA(Jan!G146,Feb!G146,Mar!G146,Apr!G146,Mei!G146,Jun!G146,Jul!G146,Agu!G146,Sep!G146,Okt!G146,Nov!G146,Des!G146),0)</f>
        <v>0</v>
      </c>
      <c r="AH146" s="68">
        <f>IF(E146&lt;&gt;"",
IF(TEXT(E146,"mmm")=TEXT(DATE(PeriodeTahun,1,1),"mmm"),0, Jan!W146)+
IF(TEXT(E146,"mmm")=TEXT(DATE(PeriodeTahun,2,1),"mmm"),0, Feb!W146)+
IF(TEXT(E146,"mmm")=TEXT(DATE(PeriodeTahun,3,1),"mmm"),0, Mar!W146)+
IF(TEXT(E146,"mmm")=TEXT(DATE(PeriodeTahun,4,1),"mmm"),0, Apr!W146)+
IF(TEXT(E146,"mmm")=TEXT(DATE(PeriodeTahun,5,1),"mmm"),0, Mei!W146)+
IF(TEXT(E146,"mmm")=TEXT(DATE(PeriodeTahun,6,1),"mmm"),0, Jun!W146)+
IF(TEXT(E146,"mmm")=TEXT(DATE(PeriodeTahun,7,1),"mmm"),0, Jul!W146)+
IF(TEXT(E146,"mmm")=TEXT(DATE(PeriodeTahun,8,1),"mmm"),0, Agu!W146)+
IF(TEXT(E146,"mmm")=TEXT(DATE(PeriodeTahun,9,1),"mmm"),0, Sep!W146)+
IF(TEXT(E146,"mmm")=TEXT(DATE(PeriodeTahun,10,1),"mmm"),0, Okt!W146)+
IF(TEXT(E146,"mmm")=TEXT(DATE(PeriodeTahun,11,1),"mmm"),0, Nov!W146),
Jan!W146+Feb!W146+Mar!W146+Apr!W146+Mei!W146+Jun!W146+Jul!W146+Agu!W146+Sep!W146+Okt!W146+Nov!W146)</f>
        <v>0</v>
      </c>
      <c r="AI146" s="68"/>
      <c r="AJ146" s="68">
        <f t="shared" si="22"/>
        <v>0</v>
      </c>
    </row>
    <row r="147" spans="1:36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IF(Master!C147&lt;&gt;"",Master!C147,"")</f>
        <v/>
      </c>
      <c r="D147" s="80" t="str">
        <f>IF(Master!E147&lt;&gt;"",IF(YEAR(Master!E147)&lt;$B$2,DATE($B$2,1,1),Master!E147),"")</f>
        <v/>
      </c>
      <c r="E147" s="80" t="str">
        <f>IF(Master!F147&lt;&gt;"",Master!F147,"")</f>
        <v/>
      </c>
      <c r="F147" s="87" t="str">
        <f t="shared" si="17"/>
        <v/>
      </c>
      <c r="G147" s="71" t="str">
        <f>IF(Master!G147&lt;&gt;"",Master!G147,"")</f>
        <v/>
      </c>
      <c r="H147" s="67">
        <f>IFERROR(IF(E147&lt;&gt;"",Jan!G147+Feb!G147+Mar!G147+Apr!G147+Mei!G147+Jun!G147+Jul!G147+Agu!G147+Sep!G147+Okt!G147+Nov!G147+Des!G147,(Jan!G147+Feb!G147+Mar!G147+Apr!G147+Mei!G147+Jun!G147+Jul!G147+Agu!G147+Sep!G147+Okt!G147+Nov!G147+Des!G147)
/
COUNTA(Jan!G147,Feb!G147,Mar!G147,Apr!G147,Mei!G147,Jun!G147,Jul!G147,Agu!G147,Sep!G147,Okt!G147,Nov!G147,Des!G147)
*F147),0)</f>
        <v>0</v>
      </c>
      <c r="I147" s="1">
        <f>Jan!H147+Feb!H147+Mar!H147+Apr!H147+Mei!H147+Jun!H147+Jul!H147+Agu!H147+Sep!H147+Okt!H147+Nov!H147+Des!H147</f>
        <v>0</v>
      </c>
      <c r="J147" s="1">
        <f>Jan!I147+Feb!I147+Mar!I147+Apr!I147+Mei!I147+Jun!I147+Jul!I147+Agu!I147+Sep!I147+Okt!I147+Nov!I147+Des!I147</f>
        <v>0</v>
      </c>
      <c r="K147" s="1">
        <f>Jan!J147+Feb!J147+Mar!J147+Apr!J147+Mei!J147+Jun!J147+Jul!J147+Agu!J147+Sep!J147+Okt!J147+Nov!J147+Des!J147</f>
        <v>0</v>
      </c>
      <c r="L147" s="1">
        <f>Jan!K147+Feb!K147+Mar!K147+Apr!K147+Mei!K147+Jun!K147+Jul!K147+Agu!K147+Sep!K147+Okt!K147+Nov!K147+Des!K147</f>
        <v>0</v>
      </c>
      <c r="M147" s="67">
        <f>IFERROR(IF(E147&lt;&gt;"",Jan!L147+Feb!L147+Mar!L147+Apr!L147+Mei!L147+Jun!L147+Jul!L147+Agu!L147+Sep!L147+Okt!L147+Nov!L147+Des!L147,(Jan!L147+Feb!L147+Mar!L147+Apr!L147+Mei!L147+Jun!L147+Jul!L147+Agu!L147+Sep!L147+Okt!L147+Nov!L147+Des!L147)
/
COUNTA(Jan!G147,Feb!G147,Mar!G147,Apr!G147,Mei!G147,Jun!G147,Jul!G147,Agu!G147,Sep!G147,Okt!G147,Nov!G147,Des!G147)*F147),0)</f>
        <v>0</v>
      </c>
      <c r="N147" s="67">
        <f>IFERROR(IF(E147&lt;&gt;"",Jan!M147+Feb!M147+Mar!M147+Apr!M147+Mei!M147+Jun!M147+Jul!M147+Agu!M147+Sep!M147+Okt!M147+Nov!M147+Des!M147,(Jan!M147+Feb!M147+Mar!M147+Apr!M147+Mei!M147+Jun!M147+Jul!M147+Agu!M147+Sep!M147+Okt!M147+Nov!M147+Des!M147)
/
COUNTA(Jan!G147,Feb!G147,Mar!G147,Apr!G147,Mei!G147,Jun!G147,Jul!G147,Agu!G147,Sep!G147,Okt!G147,Nov!G147,Des!G147)*F147),0)</f>
        <v>0</v>
      </c>
      <c r="O147" s="67">
        <f>IFERROR(IF(E147&lt;&gt;"",Jan!N147+Feb!N147+Mar!N147+Apr!N147+Mei!N147+Jun!N147+Jul!N147+Agu!N147+Sep!N147+Okt!N147+Nov!N147+Des!N147,(Jan!N147+Feb!N147+Mar!N147+Apr!N147+Mei!N147+Jun!N147+Jul!N147+Agu!N147+Sep!N147+Okt!N147+Nov!N147+Des!N147)
/
COUNTA(Jan!G147,Feb!G147,Mar!G147,Apr!G147,Mei!G147,Jun!G147,Jul!G147,Agu!G147,Sep!G147,Okt!G147,Nov!G147,Des!G147)*F147),0)</f>
        <v>0</v>
      </c>
      <c r="P147" s="67">
        <f>IFERROR(IF(E147&lt;&gt;"",Jan!O147+Feb!O147+Mar!O147+Apr!O147+Mei!O147+Jun!O147+Jul!O147+Agu!O147+Sep!O147+Okt!O147+Nov!O147+Des!O147,(Jan!O147+Feb!O147+Mar!O147+Apr!O147+Mei!O147+Jun!O147+Jul!O147+Agu!O147+Sep!O147+Okt!O147+Nov!O147+Des!O147)
/
COUNTA(Jan!G147,Feb!G147,Mar!G147,Apr!G147,Mei!G147,Jun!G147,Jul!G147,Agu!G147,Sep!G147,Okt!G147,Nov!G147,Des!G147)*F147),0)</f>
        <v>0</v>
      </c>
      <c r="Q147" s="67">
        <f>IFERROR(IF(E147&lt;&gt;"",Jan!P147+Feb!P147+Mar!P147+Apr!P147+Mei!P147+Jun!P147+Jul!P147+Agu!P147+Sep!P147+Okt!P147+Nov!P147+Des!P147,(Jan!P147+Feb!P147+Mar!P147+Apr!P147+Mei!P147+Jun!P147+Jul!P147+Agu!P147+Sep!P147+Okt!P147+Nov!P147+Des!P147)
/
COUNTA(Jan!G147,Feb!G147,Mar!G147,Apr!G147,Mei!G147,Jun!G147,Jul!G147,Agu!G147,Sep!G147,Okt!G147,Nov!G147,Des!G147)*F147),0)</f>
        <v>0</v>
      </c>
      <c r="R147" s="1">
        <f t="shared" si="18"/>
        <v>0</v>
      </c>
      <c r="S147" s="67">
        <f t="shared" si="25"/>
        <v>0</v>
      </c>
      <c r="T147" s="67">
        <f>IFERROR(IF(E147&lt;&gt;"",Jan!R147+Feb!R147+Mar!R147+Apr!R147+Mei!R147+Jun!R147+Jul!R147+Agu!R147+Sep!R147+Okt!R147+Nov!R147+Des!R147,(Jan!R147+Feb!R147+Mar!R147+Apr!R147+Mei!R147+Jun!R147+Jul!R147+Agu!R147+Sep!R147+Okt!R147+Nov!R147+Des!R147)
/
COUNTA(Jan!G147,Feb!G147,Mar!G147,Apr!G147,Mei!G147,Jun!G147,Jul!G147,Agu!G147,Sep!G147,Okt!G147,Nov!G147,Des!G147)*F147),0)</f>
        <v>0</v>
      </c>
      <c r="U147" s="67">
        <f>IFERROR(IF(E147&lt;&gt;"",Jan!S147+Feb!S147+Mar!S147+Apr!S147+Mei!S147+Jun!S147+Jul!S147+Agu!S147+Sep!S147+Okt!S147+Nov!S147+Des!S147,(Jan!S147+Feb!S147+Mar!S147+Apr!S147+Mei!S147+Jun!S147+Jul!S147+Agu!S147+Sep!S147+Okt!S147+Nov!S147+Des!S147)
/
COUNTA(Jan!G147,Feb!G147,Mar!G147,Apr!G147,Mei!G147,Jun!G147,Jul!G147,Agu!G147,Sep!G147,Okt!G147,Nov!G147,Des!G147)*F147),0)</f>
        <v>0</v>
      </c>
      <c r="V147" s="1">
        <f t="shared" si="19"/>
        <v>0</v>
      </c>
      <c r="W147" s="1"/>
      <c r="X147" s="67">
        <f t="shared" si="20"/>
        <v>0</v>
      </c>
      <c r="Y147" s="37">
        <f t="shared" si="24"/>
        <v>0</v>
      </c>
      <c r="Z147" s="68">
        <f t="shared" si="21"/>
        <v>0</v>
      </c>
      <c r="AA147" s="36">
        <f>MIN(Z147,Referensi!$M$2)*$AA$5</f>
        <v>0</v>
      </c>
      <c r="AB147" s="36">
        <f>MIN(Referensi!$M$3,MAX(Z147-Referensi!$L$2,0))*$AB$5</f>
        <v>0</v>
      </c>
      <c r="AC147" s="36">
        <f>MIN(Referensi!$M$4,MAX(Z147-Referensi!$L$3,0))*$AC$5</f>
        <v>0</v>
      </c>
      <c r="AD147" s="36">
        <f>MIN(Referensi!$M$5,MAX(Z147-Referensi!$L$4,0))*$AD$5</f>
        <v>0</v>
      </c>
      <c r="AE147" s="36">
        <f>MIN(Referensi!$M$6,MAX(Z147-Referensi!$L$5,0))*$AE$5</f>
        <v>0</v>
      </c>
      <c r="AF147" s="68">
        <f>IF(Master!G147="",SUM(AA147:AE147)*120%,SUM(AA147:AE147))</f>
        <v>0</v>
      </c>
      <c r="AG147" s="68">
        <f>IF(F147&lt;&gt;"",AF147/F147*COUNTA(Jan!G147,Feb!G147,Mar!G147,Apr!G147,Mei!G147,Jun!G147,Jul!G147,Agu!G147,Sep!G147,Okt!G147,Nov!G147,Des!G147),0)</f>
        <v>0</v>
      </c>
      <c r="AH147" s="68">
        <f>IF(E147&lt;&gt;"",
IF(TEXT(E147,"mmm")=TEXT(DATE(PeriodeTahun,1,1),"mmm"),0, Jan!W147)+
IF(TEXT(E147,"mmm")=TEXT(DATE(PeriodeTahun,2,1),"mmm"),0, Feb!W147)+
IF(TEXT(E147,"mmm")=TEXT(DATE(PeriodeTahun,3,1),"mmm"),0, Mar!W147)+
IF(TEXT(E147,"mmm")=TEXT(DATE(PeriodeTahun,4,1),"mmm"),0, Apr!W147)+
IF(TEXT(E147,"mmm")=TEXT(DATE(PeriodeTahun,5,1),"mmm"),0, Mei!W147)+
IF(TEXT(E147,"mmm")=TEXT(DATE(PeriodeTahun,6,1),"mmm"),0, Jun!W147)+
IF(TEXT(E147,"mmm")=TEXT(DATE(PeriodeTahun,7,1),"mmm"),0, Jul!W147)+
IF(TEXT(E147,"mmm")=TEXT(DATE(PeriodeTahun,8,1),"mmm"),0, Agu!W147)+
IF(TEXT(E147,"mmm")=TEXT(DATE(PeriodeTahun,9,1),"mmm"),0, Sep!W147)+
IF(TEXT(E147,"mmm")=TEXT(DATE(PeriodeTahun,10,1),"mmm"),0, Okt!W147)+
IF(TEXT(E147,"mmm")=TEXT(DATE(PeriodeTahun,11,1),"mmm"),0, Nov!W147),
Jan!W147+Feb!W147+Mar!W147+Apr!W147+Mei!W147+Jun!W147+Jul!W147+Agu!W147+Sep!W147+Okt!W147+Nov!W147)</f>
        <v>0</v>
      </c>
      <c r="AI147" s="68"/>
      <c r="AJ147" s="68">
        <f t="shared" si="22"/>
        <v>0</v>
      </c>
    </row>
    <row r="148" spans="1:36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IF(Master!C148&lt;&gt;"",Master!C148,"")</f>
        <v/>
      </c>
      <c r="D148" s="80" t="str">
        <f>IF(Master!E148&lt;&gt;"",IF(YEAR(Master!E148)&lt;$B$2,DATE($B$2,1,1),Master!E148),"")</f>
        <v/>
      </c>
      <c r="E148" s="80" t="str">
        <f>IF(Master!F148&lt;&gt;"",Master!F148,"")</f>
        <v/>
      </c>
      <c r="F148" s="87" t="str">
        <f t="shared" si="17"/>
        <v/>
      </c>
      <c r="G148" s="71" t="str">
        <f>IF(Master!G148&lt;&gt;"",Master!G148,"")</f>
        <v/>
      </c>
      <c r="H148" s="67">
        <f>IFERROR(IF(E148&lt;&gt;"",Jan!G148+Feb!G148+Mar!G148+Apr!G148+Mei!G148+Jun!G148+Jul!G148+Agu!G148+Sep!G148+Okt!G148+Nov!G148+Des!G148,(Jan!G148+Feb!G148+Mar!G148+Apr!G148+Mei!G148+Jun!G148+Jul!G148+Agu!G148+Sep!G148+Okt!G148+Nov!G148+Des!G148)
/
COUNTA(Jan!G148,Feb!G148,Mar!G148,Apr!G148,Mei!G148,Jun!G148,Jul!G148,Agu!G148,Sep!G148,Okt!G148,Nov!G148,Des!G148)
*F148),0)</f>
        <v>0</v>
      </c>
      <c r="I148" s="1">
        <f>Jan!H148+Feb!H148+Mar!H148+Apr!H148+Mei!H148+Jun!H148+Jul!H148+Agu!H148+Sep!H148+Okt!H148+Nov!H148+Des!H148</f>
        <v>0</v>
      </c>
      <c r="J148" s="1">
        <f>Jan!I148+Feb!I148+Mar!I148+Apr!I148+Mei!I148+Jun!I148+Jul!I148+Agu!I148+Sep!I148+Okt!I148+Nov!I148+Des!I148</f>
        <v>0</v>
      </c>
      <c r="K148" s="1">
        <f>Jan!J148+Feb!J148+Mar!J148+Apr!J148+Mei!J148+Jun!J148+Jul!J148+Agu!J148+Sep!J148+Okt!J148+Nov!J148+Des!J148</f>
        <v>0</v>
      </c>
      <c r="L148" s="1">
        <f>Jan!K148+Feb!K148+Mar!K148+Apr!K148+Mei!K148+Jun!K148+Jul!K148+Agu!K148+Sep!K148+Okt!K148+Nov!K148+Des!K148</f>
        <v>0</v>
      </c>
      <c r="M148" s="67">
        <f>IFERROR(IF(E148&lt;&gt;"",Jan!L148+Feb!L148+Mar!L148+Apr!L148+Mei!L148+Jun!L148+Jul!L148+Agu!L148+Sep!L148+Okt!L148+Nov!L148+Des!L148,(Jan!L148+Feb!L148+Mar!L148+Apr!L148+Mei!L148+Jun!L148+Jul!L148+Agu!L148+Sep!L148+Okt!L148+Nov!L148+Des!L148)
/
COUNTA(Jan!G148,Feb!G148,Mar!G148,Apr!G148,Mei!G148,Jun!G148,Jul!G148,Agu!G148,Sep!G148,Okt!G148,Nov!G148,Des!G148)*F148),0)</f>
        <v>0</v>
      </c>
      <c r="N148" s="67">
        <f>IFERROR(IF(E148&lt;&gt;"",Jan!M148+Feb!M148+Mar!M148+Apr!M148+Mei!M148+Jun!M148+Jul!M148+Agu!M148+Sep!M148+Okt!M148+Nov!M148+Des!M148,(Jan!M148+Feb!M148+Mar!M148+Apr!M148+Mei!M148+Jun!M148+Jul!M148+Agu!M148+Sep!M148+Okt!M148+Nov!M148+Des!M148)
/
COUNTA(Jan!G148,Feb!G148,Mar!G148,Apr!G148,Mei!G148,Jun!G148,Jul!G148,Agu!G148,Sep!G148,Okt!G148,Nov!G148,Des!G148)*F148),0)</f>
        <v>0</v>
      </c>
      <c r="O148" s="67">
        <f>IFERROR(IF(E148&lt;&gt;"",Jan!N148+Feb!N148+Mar!N148+Apr!N148+Mei!N148+Jun!N148+Jul!N148+Agu!N148+Sep!N148+Okt!N148+Nov!N148+Des!N148,(Jan!N148+Feb!N148+Mar!N148+Apr!N148+Mei!N148+Jun!N148+Jul!N148+Agu!N148+Sep!N148+Okt!N148+Nov!N148+Des!N148)
/
COUNTA(Jan!G148,Feb!G148,Mar!G148,Apr!G148,Mei!G148,Jun!G148,Jul!G148,Agu!G148,Sep!G148,Okt!G148,Nov!G148,Des!G148)*F148),0)</f>
        <v>0</v>
      </c>
      <c r="P148" s="67">
        <f>IFERROR(IF(E148&lt;&gt;"",Jan!O148+Feb!O148+Mar!O148+Apr!O148+Mei!O148+Jun!O148+Jul!O148+Agu!O148+Sep!O148+Okt!O148+Nov!O148+Des!O148,(Jan!O148+Feb!O148+Mar!O148+Apr!O148+Mei!O148+Jun!O148+Jul!O148+Agu!O148+Sep!O148+Okt!O148+Nov!O148+Des!O148)
/
COUNTA(Jan!G148,Feb!G148,Mar!G148,Apr!G148,Mei!G148,Jun!G148,Jul!G148,Agu!G148,Sep!G148,Okt!G148,Nov!G148,Des!G148)*F148),0)</f>
        <v>0</v>
      </c>
      <c r="Q148" s="67">
        <f>IFERROR(IF(E148&lt;&gt;"",Jan!P148+Feb!P148+Mar!P148+Apr!P148+Mei!P148+Jun!P148+Jul!P148+Agu!P148+Sep!P148+Okt!P148+Nov!P148+Des!P148,(Jan!P148+Feb!P148+Mar!P148+Apr!P148+Mei!P148+Jun!P148+Jul!P148+Agu!P148+Sep!P148+Okt!P148+Nov!P148+Des!P148)
/
COUNTA(Jan!G148,Feb!G148,Mar!G148,Apr!G148,Mei!G148,Jun!G148,Jul!G148,Agu!G148,Sep!G148,Okt!G148,Nov!G148,Des!G148)*F148),0)</f>
        <v>0</v>
      </c>
      <c r="R148" s="1">
        <f t="shared" si="18"/>
        <v>0</v>
      </c>
      <c r="S148" s="67">
        <f t="shared" si="25"/>
        <v>0</v>
      </c>
      <c r="T148" s="67">
        <f>IFERROR(IF(E148&lt;&gt;"",Jan!R148+Feb!R148+Mar!R148+Apr!R148+Mei!R148+Jun!R148+Jul!R148+Agu!R148+Sep!R148+Okt!R148+Nov!R148+Des!R148,(Jan!R148+Feb!R148+Mar!R148+Apr!R148+Mei!R148+Jun!R148+Jul!R148+Agu!R148+Sep!R148+Okt!R148+Nov!R148+Des!R148)
/
COUNTA(Jan!G148,Feb!G148,Mar!G148,Apr!G148,Mei!G148,Jun!G148,Jul!G148,Agu!G148,Sep!G148,Okt!G148,Nov!G148,Des!G148)*F148),0)</f>
        <v>0</v>
      </c>
      <c r="U148" s="67">
        <f>IFERROR(IF(E148&lt;&gt;"",Jan!S148+Feb!S148+Mar!S148+Apr!S148+Mei!S148+Jun!S148+Jul!S148+Agu!S148+Sep!S148+Okt!S148+Nov!S148+Des!S148,(Jan!S148+Feb!S148+Mar!S148+Apr!S148+Mei!S148+Jun!S148+Jul!S148+Agu!S148+Sep!S148+Okt!S148+Nov!S148+Des!S148)
/
COUNTA(Jan!G148,Feb!G148,Mar!G148,Apr!G148,Mei!G148,Jun!G148,Jul!G148,Agu!G148,Sep!G148,Okt!G148,Nov!G148,Des!G148)*F148),0)</f>
        <v>0</v>
      </c>
      <c r="V148" s="1">
        <f t="shared" si="19"/>
        <v>0</v>
      </c>
      <c r="W148" s="1"/>
      <c r="X148" s="67">
        <f t="shared" si="20"/>
        <v>0</v>
      </c>
      <c r="Y148" s="37">
        <f t="shared" si="24"/>
        <v>0</v>
      </c>
      <c r="Z148" s="68">
        <f t="shared" si="21"/>
        <v>0</v>
      </c>
      <c r="AA148" s="36">
        <f>MIN(Z148,Referensi!$M$2)*$AA$5</f>
        <v>0</v>
      </c>
      <c r="AB148" s="36">
        <f>MIN(Referensi!$M$3,MAX(Z148-Referensi!$L$2,0))*$AB$5</f>
        <v>0</v>
      </c>
      <c r="AC148" s="36">
        <f>MIN(Referensi!$M$4,MAX(Z148-Referensi!$L$3,0))*$AC$5</f>
        <v>0</v>
      </c>
      <c r="AD148" s="36">
        <f>MIN(Referensi!$M$5,MAX(Z148-Referensi!$L$4,0))*$AD$5</f>
        <v>0</v>
      </c>
      <c r="AE148" s="36">
        <f>MIN(Referensi!$M$6,MAX(Z148-Referensi!$L$5,0))*$AE$5</f>
        <v>0</v>
      </c>
      <c r="AF148" s="68">
        <f>IF(Master!G148="",SUM(AA148:AE148)*120%,SUM(AA148:AE148))</f>
        <v>0</v>
      </c>
      <c r="AG148" s="68">
        <f>IF(F148&lt;&gt;"",AF148/F148*COUNTA(Jan!G148,Feb!G148,Mar!G148,Apr!G148,Mei!G148,Jun!G148,Jul!G148,Agu!G148,Sep!G148,Okt!G148,Nov!G148,Des!G148),0)</f>
        <v>0</v>
      </c>
      <c r="AH148" s="68">
        <f>IF(E148&lt;&gt;"",
IF(TEXT(E148,"mmm")=TEXT(DATE(PeriodeTahun,1,1),"mmm"),0, Jan!W148)+
IF(TEXT(E148,"mmm")=TEXT(DATE(PeriodeTahun,2,1),"mmm"),0, Feb!W148)+
IF(TEXT(E148,"mmm")=TEXT(DATE(PeriodeTahun,3,1),"mmm"),0, Mar!W148)+
IF(TEXT(E148,"mmm")=TEXT(DATE(PeriodeTahun,4,1),"mmm"),0, Apr!W148)+
IF(TEXT(E148,"mmm")=TEXT(DATE(PeriodeTahun,5,1),"mmm"),0, Mei!W148)+
IF(TEXT(E148,"mmm")=TEXT(DATE(PeriodeTahun,6,1),"mmm"),0, Jun!W148)+
IF(TEXT(E148,"mmm")=TEXT(DATE(PeriodeTahun,7,1),"mmm"),0, Jul!W148)+
IF(TEXT(E148,"mmm")=TEXT(DATE(PeriodeTahun,8,1),"mmm"),0, Agu!W148)+
IF(TEXT(E148,"mmm")=TEXT(DATE(PeriodeTahun,9,1),"mmm"),0, Sep!W148)+
IF(TEXT(E148,"mmm")=TEXT(DATE(PeriodeTahun,10,1),"mmm"),0, Okt!W148)+
IF(TEXT(E148,"mmm")=TEXT(DATE(PeriodeTahun,11,1),"mmm"),0, Nov!W148),
Jan!W148+Feb!W148+Mar!W148+Apr!W148+Mei!W148+Jun!W148+Jul!W148+Agu!W148+Sep!W148+Okt!W148+Nov!W148)</f>
        <v>0</v>
      </c>
      <c r="AI148" s="68"/>
      <c r="AJ148" s="68">
        <f t="shared" si="22"/>
        <v>0</v>
      </c>
    </row>
    <row r="149" spans="1:36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IF(Master!C149&lt;&gt;"",Master!C149,"")</f>
        <v/>
      </c>
      <c r="D149" s="80" t="str">
        <f>IF(Master!E149&lt;&gt;"",IF(YEAR(Master!E149)&lt;$B$2,DATE($B$2,1,1),Master!E149),"")</f>
        <v/>
      </c>
      <c r="E149" s="80" t="str">
        <f>IF(Master!F149&lt;&gt;"",Master!F149,"")</f>
        <v/>
      </c>
      <c r="F149" s="87" t="str">
        <f t="shared" si="17"/>
        <v/>
      </c>
      <c r="G149" s="71" t="str">
        <f>IF(Master!G149&lt;&gt;"",Master!G149,"")</f>
        <v/>
      </c>
      <c r="H149" s="67">
        <f>IFERROR(IF(E149&lt;&gt;"",Jan!G149+Feb!G149+Mar!G149+Apr!G149+Mei!G149+Jun!G149+Jul!G149+Agu!G149+Sep!G149+Okt!G149+Nov!G149+Des!G149,(Jan!G149+Feb!G149+Mar!G149+Apr!G149+Mei!G149+Jun!G149+Jul!G149+Agu!G149+Sep!G149+Okt!G149+Nov!G149+Des!G149)
/
COUNTA(Jan!G149,Feb!G149,Mar!G149,Apr!G149,Mei!G149,Jun!G149,Jul!G149,Agu!G149,Sep!G149,Okt!G149,Nov!G149,Des!G149)
*F149),0)</f>
        <v>0</v>
      </c>
      <c r="I149" s="1">
        <f>Jan!H149+Feb!H149+Mar!H149+Apr!H149+Mei!H149+Jun!H149+Jul!H149+Agu!H149+Sep!H149+Okt!H149+Nov!H149+Des!H149</f>
        <v>0</v>
      </c>
      <c r="J149" s="1">
        <f>Jan!I149+Feb!I149+Mar!I149+Apr!I149+Mei!I149+Jun!I149+Jul!I149+Agu!I149+Sep!I149+Okt!I149+Nov!I149+Des!I149</f>
        <v>0</v>
      </c>
      <c r="K149" s="1">
        <f>Jan!J149+Feb!J149+Mar!J149+Apr!J149+Mei!J149+Jun!J149+Jul!J149+Agu!J149+Sep!J149+Okt!J149+Nov!J149+Des!J149</f>
        <v>0</v>
      </c>
      <c r="L149" s="1">
        <f>Jan!K149+Feb!K149+Mar!K149+Apr!K149+Mei!K149+Jun!K149+Jul!K149+Agu!K149+Sep!K149+Okt!K149+Nov!K149+Des!K149</f>
        <v>0</v>
      </c>
      <c r="M149" s="67">
        <f>IFERROR(IF(E149&lt;&gt;"",Jan!L149+Feb!L149+Mar!L149+Apr!L149+Mei!L149+Jun!L149+Jul!L149+Agu!L149+Sep!L149+Okt!L149+Nov!L149+Des!L149,(Jan!L149+Feb!L149+Mar!L149+Apr!L149+Mei!L149+Jun!L149+Jul!L149+Agu!L149+Sep!L149+Okt!L149+Nov!L149+Des!L149)
/
COUNTA(Jan!G149,Feb!G149,Mar!G149,Apr!G149,Mei!G149,Jun!G149,Jul!G149,Agu!G149,Sep!G149,Okt!G149,Nov!G149,Des!G149)*F149),0)</f>
        <v>0</v>
      </c>
      <c r="N149" s="67">
        <f>IFERROR(IF(E149&lt;&gt;"",Jan!M149+Feb!M149+Mar!M149+Apr!M149+Mei!M149+Jun!M149+Jul!M149+Agu!M149+Sep!M149+Okt!M149+Nov!M149+Des!M149,(Jan!M149+Feb!M149+Mar!M149+Apr!M149+Mei!M149+Jun!M149+Jul!M149+Agu!M149+Sep!M149+Okt!M149+Nov!M149+Des!M149)
/
COUNTA(Jan!G149,Feb!G149,Mar!G149,Apr!G149,Mei!G149,Jun!G149,Jul!G149,Agu!G149,Sep!G149,Okt!G149,Nov!G149,Des!G149)*F149),0)</f>
        <v>0</v>
      </c>
      <c r="O149" s="67">
        <f>IFERROR(IF(E149&lt;&gt;"",Jan!N149+Feb!N149+Mar!N149+Apr!N149+Mei!N149+Jun!N149+Jul!N149+Agu!N149+Sep!N149+Okt!N149+Nov!N149+Des!N149,(Jan!N149+Feb!N149+Mar!N149+Apr!N149+Mei!N149+Jun!N149+Jul!N149+Agu!N149+Sep!N149+Okt!N149+Nov!N149+Des!N149)
/
COUNTA(Jan!G149,Feb!G149,Mar!G149,Apr!G149,Mei!G149,Jun!G149,Jul!G149,Agu!G149,Sep!G149,Okt!G149,Nov!G149,Des!G149)*F149),0)</f>
        <v>0</v>
      </c>
      <c r="P149" s="67">
        <f>IFERROR(IF(E149&lt;&gt;"",Jan!O149+Feb!O149+Mar!O149+Apr!O149+Mei!O149+Jun!O149+Jul!O149+Agu!O149+Sep!O149+Okt!O149+Nov!O149+Des!O149,(Jan!O149+Feb!O149+Mar!O149+Apr!O149+Mei!O149+Jun!O149+Jul!O149+Agu!O149+Sep!O149+Okt!O149+Nov!O149+Des!O149)
/
COUNTA(Jan!G149,Feb!G149,Mar!G149,Apr!G149,Mei!G149,Jun!G149,Jul!G149,Agu!G149,Sep!G149,Okt!G149,Nov!G149,Des!G149)*F149),0)</f>
        <v>0</v>
      </c>
      <c r="Q149" s="67">
        <f>IFERROR(IF(E149&lt;&gt;"",Jan!P149+Feb!P149+Mar!P149+Apr!P149+Mei!P149+Jun!P149+Jul!P149+Agu!P149+Sep!P149+Okt!P149+Nov!P149+Des!P149,(Jan!P149+Feb!P149+Mar!P149+Apr!P149+Mei!P149+Jun!P149+Jul!P149+Agu!P149+Sep!P149+Okt!P149+Nov!P149+Des!P149)
/
COUNTA(Jan!G149,Feb!G149,Mar!G149,Apr!G149,Mei!G149,Jun!G149,Jul!G149,Agu!G149,Sep!G149,Okt!G149,Nov!G149,Des!G149)*F149),0)</f>
        <v>0</v>
      </c>
      <c r="R149" s="1">
        <f t="shared" si="18"/>
        <v>0</v>
      </c>
      <c r="S149" s="67">
        <f t="shared" si="25"/>
        <v>0</v>
      </c>
      <c r="T149" s="67">
        <f>IFERROR(IF(E149&lt;&gt;"",Jan!R149+Feb!R149+Mar!R149+Apr!R149+Mei!R149+Jun!R149+Jul!R149+Agu!R149+Sep!R149+Okt!R149+Nov!R149+Des!R149,(Jan!R149+Feb!R149+Mar!R149+Apr!R149+Mei!R149+Jun!R149+Jul!R149+Agu!R149+Sep!R149+Okt!R149+Nov!R149+Des!R149)
/
COUNTA(Jan!G149,Feb!G149,Mar!G149,Apr!G149,Mei!G149,Jun!G149,Jul!G149,Agu!G149,Sep!G149,Okt!G149,Nov!G149,Des!G149)*F149),0)</f>
        <v>0</v>
      </c>
      <c r="U149" s="67">
        <f>IFERROR(IF(E149&lt;&gt;"",Jan!S149+Feb!S149+Mar!S149+Apr!S149+Mei!S149+Jun!S149+Jul!S149+Agu!S149+Sep!S149+Okt!S149+Nov!S149+Des!S149,(Jan!S149+Feb!S149+Mar!S149+Apr!S149+Mei!S149+Jun!S149+Jul!S149+Agu!S149+Sep!S149+Okt!S149+Nov!S149+Des!S149)
/
COUNTA(Jan!G149,Feb!G149,Mar!G149,Apr!G149,Mei!G149,Jun!G149,Jul!G149,Agu!G149,Sep!G149,Okt!G149,Nov!G149,Des!G149)*F149),0)</f>
        <v>0</v>
      </c>
      <c r="V149" s="1">
        <f t="shared" si="19"/>
        <v>0</v>
      </c>
      <c r="W149" s="1"/>
      <c r="X149" s="67">
        <f t="shared" si="20"/>
        <v>0</v>
      </c>
      <c r="Y149" s="37">
        <f t="shared" si="24"/>
        <v>0</v>
      </c>
      <c r="Z149" s="68">
        <f t="shared" si="21"/>
        <v>0</v>
      </c>
      <c r="AA149" s="36">
        <f>MIN(Z149,Referensi!$M$2)*$AA$5</f>
        <v>0</v>
      </c>
      <c r="AB149" s="36">
        <f>MIN(Referensi!$M$3,MAX(Z149-Referensi!$L$2,0))*$AB$5</f>
        <v>0</v>
      </c>
      <c r="AC149" s="36">
        <f>MIN(Referensi!$M$4,MAX(Z149-Referensi!$L$3,0))*$AC$5</f>
        <v>0</v>
      </c>
      <c r="AD149" s="36">
        <f>MIN(Referensi!$M$5,MAX(Z149-Referensi!$L$4,0))*$AD$5</f>
        <v>0</v>
      </c>
      <c r="AE149" s="36">
        <f>MIN(Referensi!$M$6,MAX(Z149-Referensi!$L$5,0))*$AE$5</f>
        <v>0</v>
      </c>
      <c r="AF149" s="68">
        <f>IF(Master!G149="",SUM(AA149:AE149)*120%,SUM(AA149:AE149))</f>
        <v>0</v>
      </c>
      <c r="AG149" s="68">
        <f>IF(F149&lt;&gt;"",AF149/F149*COUNTA(Jan!G149,Feb!G149,Mar!G149,Apr!G149,Mei!G149,Jun!G149,Jul!G149,Agu!G149,Sep!G149,Okt!G149,Nov!G149,Des!G149),0)</f>
        <v>0</v>
      </c>
      <c r="AH149" s="68">
        <f>IF(E149&lt;&gt;"",
IF(TEXT(E149,"mmm")=TEXT(DATE(PeriodeTahun,1,1),"mmm"),0, Jan!W149)+
IF(TEXT(E149,"mmm")=TEXT(DATE(PeriodeTahun,2,1),"mmm"),0, Feb!W149)+
IF(TEXT(E149,"mmm")=TEXT(DATE(PeriodeTahun,3,1),"mmm"),0, Mar!W149)+
IF(TEXT(E149,"mmm")=TEXT(DATE(PeriodeTahun,4,1),"mmm"),0, Apr!W149)+
IF(TEXT(E149,"mmm")=TEXT(DATE(PeriodeTahun,5,1),"mmm"),0, Mei!W149)+
IF(TEXT(E149,"mmm")=TEXT(DATE(PeriodeTahun,6,1),"mmm"),0, Jun!W149)+
IF(TEXT(E149,"mmm")=TEXT(DATE(PeriodeTahun,7,1),"mmm"),0, Jul!W149)+
IF(TEXT(E149,"mmm")=TEXT(DATE(PeriodeTahun,8,1),"mmm"),0, Agu!W149)+
IF(TEXT(E149,"mmm")=TEXT(DATE(PeriodeTahun,9,1),"mmm"),0, Sep!W149)+
IF(TEXT(E149,"mmm")=TEXT(DATE(PeriodeTahun,10,1),"mmm"),0, Okt!W149)+
IF(TEXT(E149,"mmm")=TEXT(DATE(PeriodeTahun,11,1),"mmm"),0, Nov!W149),
Jan!W149+Feb!W149+Mar!W149+Apr!W149+Mei!W149+Jun!W149+Jul!W149+Agu!W149+Sep!W149+Okt!W149+Nov!W149)</f>
        <v>0</v>
      </c>
      <c r="AI149" s="68"/>
      <c r="AJ149" s="68">
        <f t="shared" si="22"/>
        <v>0</v>
      </c>
    </row>
    <row r="150" spans="1:36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IF(Master!C150&lt;&gt;"",Master!C150,"")</f>
        <v/>
      </c>
      <c r="D150" s="80" t="str">
        <f>IF(Master!E150&lt;&gt;"",IF(YEAR(Master!E150)&lt;$B$2,DATE($B$2,1,1),Master!E150),"")</f>
        <v/>
      </c>
      <c r="E150" s="80" t="str">
        <f>IF(Master!F150&lt;&gt;"",Master!F150,"")</f>
        <v/>
      </c>
      <c r="F150" s="87" t="str">
        <f t="shared" si="17"/>
        <v/>
      </c>
      <c r="G150" s="71" t="str">
        <f>IF(Master!G150&lt;&gt;"",Master!G150,"")</f>
        <v/>
      </c>
      <c r="H150" s="67">
        <f>IFERROR(IF(E150&lt;&gt;"",Jan!G150+Feb!G150+Mar!G150+Apr!G150+Mei!G150+Jun!G150+Jul!G150+Agu!G150+Sep!G150+Okt!G150+Nov!G150+Des!G150,(Jan!G150+Feb!G150+Mar!G150+Apr!G150+Mei!G150+Jun!G150+Jul!G150+Agu!G150+Sep!G150+Okt!G150+Nov!G150+Des!G150)
/
COUNTA(Jan!G150,Feb!G150,Mar!G150,Apr!G150,Mei!G150,Jun!G150,Jul!G150,Agu!G150,Sep!G150,Okt!G150,Nov!G150,Des!G150)
*F150),0)</f>
        <v>0</v>
      </c>
      <c r="I150" s="1">
        <f>Jan!H150+Feb!H150+Mar!H150+Apr!H150+Mei!H150+Jun!H150+Jul!H150+Agu!H150+Sep!H150+Okt!H150+Nov!H150+Des!H150</f>
        <v>0</v>
      </c>
      <c r="J150" s="1">
        <f>Jan!I150+Feb!I150+Mar!I150+Apr!I150+Mei!I150+Jun!I150+Jul!I150+Agu!I150+Sep!I150+Okt!I150+Nov!I150+Des!I150</f>
        <v>0</v>
      </c>
      <c r="K150" s="1">
        <f>Jan!J150+Feb!J150+Mar!J150+Apr!J150+Mei!J150+Jun!J150+Jul!J150+Agu!J150+Sep!J150+Okt!J150+Nov!J150+Des!J150</f>
        <v>0</v>
      </c>
      <c r="L150" s="1">
        <f>Jan!K150+Feb!K150+Mar!K150+Apr!K150+Mei!K150+Jun!K150+Jul!K150+Agu!K150+Sep!K150+Okt!K150+Nov!K150+Des!K150</f>
        <v>0</v>
      </c>
      <c r="M150" s="67">
        <f>IFERROR(IF(E150&lt;&gt;"",Jan!L150+Feb!L150+Mar!L150+Apr!L150+Mei!L150+Jun!L150+Jul!L150+Agu!L150+Sep!L150+Okt!L150+Nov!L150+Des!L150,(Jan!L150+Feb!L150+Mar!L150+Apr!L150+Mei!L150+Jun!L150+Jul!L150+Agu!L150+Sep!L150+Okt!L150+Nov!L150+Des!L150)
/
COUNTA(Jan!G150,Feb!G150,Mar!G150,Apr!G150,Mei!G150,Jun!G150,Jul!G150,Agu!G150,Sep!G150,Okt!G150,Nov!G150,Des!G150)*F150),0)</f>
        <v>0</v>
      </c>
      <c r="N150" s="67">
        <f>IFERROR(IF(E150&lt;&gt;"",Jan!M150+Feb!M150+Mar!M150+Apr!M150+Mei!M150+Jun!M150+Jul!M150+Agu!M150+Sep!M150+Okt!M150+Nov!M150+Des!M150,(Jan!M150+Feb!M150+Mar!M150+Apr!M150+Mei!M150+Jun!M150+Jul!M150+Agu!M150+Sep!M150+Okt!M150+Nov!M150+Des!M150)
/
COUNTA(Jan!G150,Feb!G150,Mar!G150,Apr!G150,Mei!G150,Jun!G150,Jul!G150,Agu!G150,Sep!G150,Okt!G150,Nov!G150,Des!G150)*F150),0)</f>
        <v>0</v>
      </c>
      <c r="O150" s="67">
        <f>IFERROR(IF(E150&lt;&gt;"",Jan!N150+Feb!N150+Mar!N150+Apr!N150+Mei!N150+Jun!N150+Jul!N150+Agu!N150+Sep!N150+Okt!N150+Nov!N150+Des!N150,(Jan!N150+Feb!N150+Mar!N150+Apr!N150+Mei!N150+Jun!N150+Jul!N150+Agu!N150+Sep!N150+Okt!N150+Nov!N150+Des!N150)
/
COUNTA(Jan!G150,Feb!G150,Mar!G150,Apr!G150,Mei!G150,Jun!G150,Jul!G150,Agu!G150,Sep!G150,Okt!G150,Nov!G150,Des!G150)*F150),0)</f>
        <v>0</v>
      </c>
      <c r="P150" s="67">
        <f>IFERROR(IF(E150&lt;&gt;"",Jan!O150+Feb!O150+Mar!O150+Apr!O150+Mei!O150+Jun!O150+Jul!O150+Agu!O150+Sep!O150+Okt!O150+Nov!O150+Des!O150,(Jan!O150+Feb!O150+Mar!O150+Apr!O150+Mei!O150+Jun!O150+Jul!O150+Agu!O150+Sep!O150+Okt!O150+Nov!O150+Des!O150)
/
COUNTA(Jan!G150,Feb!G150,Mar!G150,Apr!G150,Mei!G150,Jun!G150,Jul!G150,Agu!G150,Sep!G150,Okt!G150,Nov!G150,Des!G150)*F150),0)</f>
        <v>0</v>
      </c>
      <c r="Q150" s="67">
        <f>IFERROR(IF(E150&lt;&gt;"",Jan!P150+Feb!P150+Mar!P150+Apr!P150+Mei!P150+Jun!P150+Jul!P150+Agu!P150+Sep!P150+Okt!P150+Nov!P150+Des!P150,(Jan!P150+Feb!P150+Mar!P150+Apr!P150+Mei!P150+Jun!P150+Jul!P150+Agu!P150+Sep!P150+Okt!P150+Nov!P150+Des!P150)
/
COUNTA(Jan!G150,Feb!G150,Mar!G150,Apr!G150,Mei!G150,Jun!G150,Jul!G150,Agu!G150,Sep!G150,Okt!G150,Nov!G150,Des!G150)*F150),0)</f>
        <v>0</v>
      </c>
      <c r="R150" s="1">
        <f t="shared" si="18"/>
        <v>0</v>
      </c>
      <c r="S150" s="67">
        <f t="shared" si="25"/>
        <v>0</v>
      </c>
      <c r="T150" s="67">
        <f>IFERROR(IF(E150&lt;&gt;"",Jan!R150+Feb!R150+Mar!R150+Apr!R150+Mei!R150+Jun!R150+Jul!R150+Agu!R150+Sep!R150+Okt!R150+Nov!R150+Des!R150,(Jan!R150+Feb!R150+Mar!R150+Apr!R150+Mei!R150+Jun!R150+Jul!R150+Agu!R150+Sep!R150+Okt!R150+Nov!R150+Des!R150)
/
COUNTA(Jan!G150,Feb!G150,Mar!G150,Apr!G150,Mei!G150,Jun!G150,Jul!G150,Agu!G150,Sep!G150,Okt!G150,Nov!G150,Des!G150)*F150),0)</f>
        <v>0</v>
      </c>
      <c r="U150" s="67">
        <f>IFERROR(IF(E150&lt;&gt;"",Jan!S150+Feb!S150+Mar!S150+Apr!S150+Mei!S150+Jun!S150+Jul!S150+Agu!S150+Sep!S150+Okt!S150+Nov!S150+Des!S150,(Jan!S150+Feb!S150+Mar!S150+Apr!S150+Mei!S150+Jun!S150+Jul!S150+Agu!S150+Sep!S150+Okt!S150+Nov!S150+Des!S150)
/
COUNTA(Jan!G150,Feb!G150,Mar!G150,Apr!G150,Mei!G150,Jun!G150,Jul!G150,Agu!G150,Sep!G150,Okt!G150,Nov!G150,Des!G150)*F150),0)</f>
        <v>0</v>
      </c>
      <c r="V150" s="1">
        <f t="shared" si="19"/>
        <v>0</v>
      </c>
      <c r="W150" s="1"/>
      <c r="X150" s="67">
        <f t="shared" si="20"/>
        <v>0</v>
      </c>
      <c r="Y150" s="37">
        <f t="shared" si="24"/>
        <v>0</v>
      </c>
      <c r="Z150" s="68">
        <f t="shared" si="21"/>
        <v>0</v>
      </c>
      <c r="AA150" s="36">
        <f>MIN(Z150,Referensi!$M$2)*$AA$5</f>
        <v>0</v>
      </c>
      <c r="AB150" s="36">
        <f>MIN(Referensi!$M$3,MAX(Z150-Referensi!$L$2,0))*$AB$5</f>
        <v>0</v>
      </c>
      <c r="AC150" s="36">
        <f>MIN(Referensi!$M$4,MAX(Z150-Referensi!$L$3,0))*$AC$5</f>
        <v>0</v>
      </c>
      <c r="AD150" s="36">
        <f>MIN(Referensi!$M$5,MAX(Z150-Referensi!$L$4,0))*$AD$5</f>
        <v>0</v>
      </c>
      <c r="AE150" s="36">
        <f>MIN(Referensi!$M$6,MAX(Z150-Referensi!$L$5,0))*$AE$5</f>
        <v>0</v>
      </c>
      <c r="AF150" s="68">
        <f>IF(Master!G150="",SUM(AA150:AE150)*120%,SUM(AA150:AE150))</f>
        <v>0</v>
      </c>
      <c r="AG150" s="68">
        <f>IF(F150&lt;&gt;"",AF150/F150*COUNTA(Jan!G150,Feb!G150,Mar!G150,Apr!G150,Mei!G150,Jun!G150,Jul!G150,Agu!G150,Sep!G150,Okt!G150,Nov!G150,Des!G150),0)</f>
        <v>0</v>
      </c>
      <c r="AH150" s="68">
        <f>IF(E150&lt;&gt;"",
IF(TEXT(E150,"mmm")=TEXT(DATE(PeriodeTahun,1,1),"mmm"),0, Jan!W150)+
IF(TEXT(E150,"mmm")=TEXT(DATE(PeriodeTahun,2,1),"mmm"),0, Feb!W150)+
IF(TEXT(E150,"mmm")=TEXT(DATE(PeriodeTahun,3,1),"mmm"),0, Mar!W150)+
IF(TEXT(E150,"mmm")=TEXT(DATE(PeriodeTahun,4,1),"mmm"),0, Apr!W150)+
IF(TEXT(E150,"mmm")=TEXT(DATE(PeriodeTahun,5,1),"mmm"),0, Mei!W150)+
IF(TEXT(E150,"mmm")=TEXT(DATE(PeriodeTahun,6,1),"mmm"),0, Jun!W150)+
IF(TEXT(E150,"mmm")=TEXT(DATE(PeriodeTahun,7,1),"mmm"),0, Jul!W150)+
IF(TEXT(E150,"mmm")=TEXT(DATE(PeriodeTahun,8,1),"mmm"),0, Agu!W150)+
IF(TEXT(E150,"mmm")=TEXT(DATE(PeriodeTahun,9,1),"mmm"),0, Sep!W150)+
IF(TEXT(E150,"mmm")=TEXT(DATE(PeriodeTahun,10,1),"mmm"),0, Okt!W150)+
IF(TEXT(E150,"mmm")=TEXT(DATE(PeriodeTahun,11,1),"mmm"),0, Nov!W150),
Jan!W150+Feb!W150+Mar!W150+Apr!W150+Mei!W150+Jun!W150+Jul!W150+Agu!W150+Sep!W150+Okt!W150+Nov!W150)</f>
        <v>0</v>
      </c>
      <c r="AI150" s="68"/>
      <c r="AJ150" s="68">
        <f t="shared" si="22"/>
        <v>0</v>
      </c>
    </row>
    <row r="151" spans="1:36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IF(Master!C151&lt;&gt;"",Master!C151,"")</f>
        <v/>
      </c>
      <c r="D151" s="80" t="str">
        <f>IF(Master!E151&lt;&gt;"",IF(YEAR(Master!E151)&lt;$B$2,DATE($B$2,1,1),Master!E151),"")</f>
        <v/>
      </c>
      <c r="E151" s="80" t="str">
        <f>IF(Master!F151&lt;&gt;"",Master!F151,"")</f>
        <v/>
      </c>
      <c r="F151" s="87" t="str">
        <f t="shared" si="17"/>
        <v/>
      </c>
      <c r="G151" s="71" t="str">
        <f>IF(Master!G151&lt;&gt;"",Master!G151,"")</f>
        <v/>
      </c>
      <c r="H151" s="67">
        <f>IFERROR(IF(E151&lt;&gt;"",Jan!G151+Feb!G151+Mar!G151+Apr!G151+Mei!G151+Jun!G151+Jul!G151+Agu!G151+Sep!G151+Okt!G151+Nov!G151+Des!G151,(Jan!G151+Feb!G151+Mar!G151+Apr!G151+Mei!G151+Jun!G151+Jul!G151+Agu!G151+Sep!G151+Okt!G151+Nov!G151+Des!G151)
/
COUNTA(Jan!G151,Feb!G151,Mar!G151,Apr!G151,Mei!G151,Jun!G151,Jul!G151,Agu!G151,Sep!G151,Okt!G151,Nov!G151,Des!G151)
*F151),0)</f>
        <v>0</v>
      </c>
      <c r="I151" s="1">
        <f>Jan!H151+Feb!H151+Mar!H151+Apr!H151+Mei!H151+Jun!H151+Jul!H151+Agu!H151+Sep!H151+Okt!H151+Nov!H151+Des!H151</f>
        <v>0</v>
      </c>
      <c r="J151" s="1">
        <f>Jan!I151+Feb!I151+Mar!I151+Apr!I151+Mei!I151+Jun!I151+Jul!I151+Agu!I151+Sep!I151+Okt!I151+Nov!I151+Des!I151</f>
        <v>0</v>
      </c>
      <c r="K151" s="1">
        <f>Jan!J151+Feb!J151+Mar!J151+Apr!J151+Mei!J151+Jun!J151+Jul!J151+Agu!J151+Sep!J151+Okt!J151+Nov!J151+Des!J151</f>
        <v>0</v>
      </c>
      <c r="L151" s="1">
        <f>Jan!K151+Feb!K151+Mar!K151+Apr!K151+Mei!K151+Jun!K151+Jul!K151+Agu!K151+Sep!K151+Okt!K151+Nov!K151+Des!K151</f>
        <v>0</v>
      </c>
      <c r="M151" s="67">
        <f>IFERROR(IF(E151&lt;&gt;"",Jan!L151+Feb!L151+Mar!L151+Apr!L151+Mei!L151+Jun!L151+Jul!L151+Agu!L151+Sep!L151+Okt!L151+Nov!L151+Des!L151,(Jan!L151+Feb!L151+Mar!L151+Apr!L151+Mei!L151+Jun!L151+Jul!L151+Agu!L151+Sep!L151+Okt!L151+Nov!L151+Des!L151)
/
COUNTA(Jan!G151,Feb!G151,Mar!G151,Apr!G151,Mei!G151,Jun!G151,Jul!G151,Agu!G151,Sep!G151,Okt!G151,Nov!G151,Des!G151)*F151),0)</f>
        <v>0</v>
      </c>
      <c r="N151" s="67">
        <f>IFERROR(IF(E151&lt;&gt;"",Jan!M151+Feb!M151+Mar!M151+Apr!M151+Mei!M151+Jun!M151+Jul!M151+Agu!M151+Sep!M151+Okt!M151+Nov!M151+Des!M151,(Jan!M151+Feb!M151+Mar!M151+Apr!M151+Mei!M151+Jun!M151+Jul!M151+Agu!M151+Sep!M151+Okt!M151+Nov!M151+Des!M151)
/
COUNTA(Jan!G151,Feb!G151,Mar!G151,Apr!G151,Mei!G151,Jun!G151,Jul!G151,Agu!G151,Sep!G151,Okt!G151,Nov!G151,Des!G151)*F151),0)</f>
        <v>0</v>
      </c>
      <c r="O151" s="67">
        <f>IFERROR(IF(E151&lt;&gt;"",Jan!N151+Feb!N151+Mar!N151+Apr!N151+Mei!N151+Jun!N151+Jul!N151+Agu!N151+Sep!N151+Okt!N151+Nov!N151+Des!N151,(Jan!N151+Feb!N151+Mar!N151+Apr!N151+Mei!N151+Jun!N151+Jul!N151+Agu!N151+Sep!N151+Okt!N151+Nov!N151+Des!N151)
/
COUNTA(Jan!G151,Feb!G151,Mar!G151,Apr!G151,Mei!G151,Jun!G151,Jul!G151,Agu!G151,Sep!G151,Okt!G151,Nov!G151,Des!G151)*F151),0)</f>
        <v>0</v>
      </c>
      <c r="P151" s="67">
        <f>IFERROR(IF(E151&lt;&gt;"",Jan!O151+Feb!O151+Mar!O151+Apr!O151+Mei!O151+Jun!O151+Jul!O151+Agu!O151+Sep!O151+Okt!O151+Nov!O151+Des!O151,(Jan!O151+Feb!O151+Mar!O151+Apr!O151+Mei!O151+Jun!O151+Jul!O151+Agu!O151+Sep!O151+Okt!O151+Nov!O151+Des!O151)
/
COUNTA(Jan!G151,Feb!G151,Mar!G151,Apr!G151,Mei!G151,Jun!G151,Jul!G151,Agu!G151,Sep!G151,Okt!G151,Nov!G151,Des!G151)*F151),0)</f>
        <v>0</v>
      </c>
      <c r="Q151" s="67">
        <f>IFERROR(IF(E151&lt;&gt;"",Jan!P151+Feb!P151+Mar!P151+Apr!P151+Mei!P151+Jun!P151+Jul!P151+Agu!P151+Sep!P151+Okt!P151+Nov!P151+Des!P151,(Jan!P151+Feb!P151+Mar!P151+Apr!P151+Mei!P151+Jun!P151+Jul!P151+Agu!P151+Sep!P151+Okt!P151+Nov!P151+Des!P151)
/
COUNTA(Jan!G151,Feb!G151,Mar!G151,Apr!G151,Mei!G151,Jun!G151,Jul!G151,Agu!G151,Sep!G151,Okt!G151,Nov!G151,Des!G151)*F151),0)</f>
        <v>0</v>
      </c>
      <c r="R151" s="1">
        <f t="shared" si="18"/>
        <v>0</v>
      </c>
      <c r="S151" s="67">
        <f t="shared" si="25"/>
        <v>0</v>
      </c>
      <c r="T151" s="67">
        <f>IFERROR(IF(E151&lt;&gt;"",Jan!R151+Feb!R151+Mar!R151+Apr!R151+Mei!R151+Jun!R151+Jul!R151+Agu!R151+Sep!R151+Okt!R151+Nov!R151+Des!R151,(Jan!R151+Feb!R151+Mar!R151+Apr!R151+Mei!R151+Jun!R151+Jul!R151+Agu!R151+Sep!R151+Okt!R151+Nov!R151+Des!R151)
/
COUNTA(Jan!G151,Feb!G151,Mar!G151,Apr!G151,Mei!G151,Jun!G151,Jul!G151,Agu!G151,Sep!G151,Okt!G151,Nov!G151,Des!G151)*F151),0)</f>
        <v>0</v>
      </c>
      <c r="U151" s="67">
        <f>IFERROR(IF(E151&lt;&gt;"",Jan!S151+Feb!S151+Mar!S151+Apr!S151+Mei!S151+Jun!S151+Jul!S151+Agu!S151+Sep!S151+Okt!S151+Nov!S151+Des!S151,(Jan!S151+Feb!S151+Mar!S151+Apr!S151+Mei!S151+Jun!S151+Jul!S151+Agu!S151+Sep!S151+Okt!S151+Nov!S151+Des!S151)
/
COUNTA(Jan!G151,Feb!G151,Mar!G151,Apr!G151,Mei!G151,Jun!G151,Jul!G151,Agu!G151,Sep!G151,Okt!G151,Nov!G151,Des!G151)*F151),0)</f>
        <v>0</v>
      </c>
      <c r="V151" s="1">
        <f t="shared" si="19"/>
        <v>0</v>
      </c>
      <c r="W151" s="1"/>
      <c r="X151" s="67">
        <f t="shared" si="20"/>
        <v>0</v>
      </c>
      <c r="Y151" s="37">
        <f t="shared" si="24"/>
        <v>0</v>
      </c>
      <c r="Z151" s="68">
        <f t="shared" si="21"/>
        <v>0</v>
      </c>
      <c r="AA151" s="36">
        <f>MIN(Z151,Referensi!$M$2)*$AA$5</f>
        <v>0</v>
      </c>
      <c r="AB151" s="36">
        <f>MIN(Referensi!$M$3,MAX(Z151-Referensi!$L$2,0))*$AB$5</f>
        <v>0</v>
      </c>
      <c r="AC151" s="36">
        <f>MIN(Referensi!$M$4,MAX(Z151-Referensi!$L$3,0))*$AC$5</f>
        <v>0</v>
      </c>
      <c r="AD151" s="36">
        <f>MIN(Referensi!$M$5,MAX(Z151-Referensi!$L$4,0))*$AD$5</f>
        <v>0</v>
      </c>
      <c r="AE151" s="36">
        <f>MIN(Referensi!$M$6,MAX(Z151-Referensi!$L$5,0))*$AE$5</f>
        <v>0</v>
      </c>
      <c r="AF151" s="68">
        <f>IF(Master!G151="",SUM(AA151:AE151)*120%,SUM(AA151:AE151))</f>
        <v>0</v>
      </c>
      <c r="AG151" s="68">
        <f>IF(F151&lt;&gt;"",AF151/F151*COUNTA(Jan!G151,Feb!G151,Mar!G151,Apr!G151,Mei!G151,Jun!G151,Jul!G151,Agu!G151,Sep!G151,Okt!G151,Nov!G151,Des!G151),0)</f>
        <v>0</v>
      </c>
      <c r="AH151" s="68">
        <f>IF(E151&lt;&gt;"",
IF(TEXT(E151,"mmm")=TEXT(DATE(PeriodeTahun,1,1),"mmm"),0, Jan!W151)+
IF(TEXT(E151,"mmm")=TEXT(DATE(PeriodeTahun,2,1),"mmm"),0, Feb!W151)+
IF(TEXT(E151,"mmm")=TEXT(DATE(PeriodeTahun,3,1),"mmm"),0, Mar!W151)+
IF(TEXT(E151,"mmm")=TEXT(DATE(PeriodeTahun,4,1),"mmm"),0, Apr!W151)+
IF(TEXT(E151,"mmm")=TEXT(DATE(PeriodeTahun,5,1),"mmm"),0, Mei!W151)+
IF(TEXT(E151,"mmm")=TEXT(DATE(PeriodeTahun,6,1),"mmm"),0, Jun!W151)+
IF(TEXT(E151,"mmm")=TEXT(DATE(PeriodeTahun,7,1),"mmm"),0, Jul!W151)+
IF(TEXT(E151,"mmm")=TEXT(DATE(PeriodeTahun,8,1),"mmm"),0, Agu!W151)+
IF(TEXT(E151,"mmm")=TEXT(DATE(PeriodeTahun,9,1),"mmm"),0, Sep!W151)+
IF(TEXT(E151,"mmm")=TEXT(DATE(PeriodeTahun,10,1),"mmm"),0, Okt!W151)+
IF(TEXT(E151,"mmm")=TEXT(DATE(PeriodeTahun,11,1),"mmm"),0, Nov!W151),
Jan!W151+Feb!W151+Mar!W151+Apr!W151+Mei!W151+Jun!W151+Jul!W151+Agu!W151+Sep!W151+Okt!W151+Nov!W151)</f>
        <v>0</v>
      </c>
      <c r="AI151" s="68"/>
      <c r="AJ151" s="68">
        <f t="shared" si="22"/>
        <v>0</v>
      </c>
    </row>
    <row r="152" spans="1:36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IF(Master!C152&lt;&gt;"",Master!C152,"")</f>
        <v/>
      </c>
      <c r="D152" s="80" t="str">
        <f>IF(Master!E152&lt;&gt;"",IF(YEAR(Master!E152)&lt;$B$2,DATE($B$2,1,1),Master!E152),"")</f>
        <v/>
      </c>
      <c r="E152" s="80" t="str">
        <f>IF(Master!F152&lt;&gt;"",Master!F152,"")</f>
        <v/>
      </c>
      <c r="F152" s="87" t="str">
        <f t="shared" ref="F152:F201" si="26">IF(D152 &lt;&gt; "",MIN(12,DATEDIF(D152,IF(E152="",DATE($B$2,12,31),E152),"m")+1),"")</f>
        <v/>
      </c>
      <c r="G152" s="71" t="str">
        <f>IF(Master!G152&lt;&gt;"",Master!G152,"")</f>
        <v/>
      </c>
      <c r="H152" s="67">
        <f>IFERROR(IF(E152&lt;&gt;"",Jan!G152+Feb!G152+Mar!G152+Apr!G152+Mei!G152+Jun!G152+Jul!G152+Agu!G152+Sep!G152+Okt!G152+Nov!G152+Des!G152,(Jan!G152+Feb!G152+Mar!G152+Apr!G152+Mei!G152+Jun!G152+Jul!G152+Agu!G152+Sep!G152+Okt!G152+Nov!G152+Des!G152)
/
COUNTA(Jan!G152,Feb!G152,Mar!G152,Apr!G152,Mei!G152,Jun!G152,Jul!G152,Agu!G152,Sep!G152,Okt!G152,Nov!G152,Des!G152)
*F152),0)</f>
        <v>0</v>
      </c>
      <c r="I152" s="1">
        <f>Jan!H152+Feb!H152+Mar!H152+Apr!H152+Mei!H152+Jun!H152+Jul!H152+Agu!H152+Sep!H152+Okt!H152+Nov!H152+Des!H152</f>
        <v>0</v>
      </c>
      <c r="J152" s="1">
        <f>Jan!I152+Feb!I152+Mar!I152+Apr!I152+Mei!I152+Jun!I152+Jul!I152+Agu!I152+Sep!I152+Okt!I152+Nov!I152+Des!I152</f>
        <v>0</v>
      </c>
      <c r="K152" s="1">
        <f>Jan!J152+Feb!J152+Mar!J152+Apr!J152+Mei!J152+Jun!J152+Jul!J152+Agu!J152+Sep!J152+Okt!J152+Nov!J152+Des!J152</f>
        <v>0</v>
      </c>
      <c r="L152" s="1">
        <f>Jan!K152+Feb!K152+Mar!K152+Apr!K152+Mei!K152+Jun!K152+Jul!K152+Agu!K152+Sep!K152+Okt!K152+Nov!K152+Des!K152</f>
        <v>0</v>
      </c>
      <c r="M152" s="67">
        <f>IFERROR(IF(E152&lt;&gt;"",Jan!L152+Feb!L152+Mar!L152+Apr!L152+Mei!L152+Jun!L152+Jul!L152+Agu!L152+Sep!L152+Okt!L152+Nov!L152+Des!L152,(Jan!L152+Feb!L152+Mar!L152+Apr!L152+Mei!L152+Jun!L152+Jul!L152+Agu!L152+Sep!L152+Okt!L152+Nov!L152+Des!L152)
/
COUNTA(Jan!G152,Feb!G152,Mar!G152,Apr!G152,Mei!G152,Jun!G152,Jul!G152,Agu!G152,Sep!G152,Okt!G152,Nov!G152,Des!G152)*F152),0)</f>
        <v>0</v>
      </c>
      <c r="N152" s="67">
        <f>IFERROR(IF(E152&lt;&gt;"",Jan!M152+Feb!M152+Mar!M152+Apr!M152+Mei!M152+Jun!M152+Jul!M152+Agu!M152+Sep!M152+Okt!M152+Nov!M152+Des!M152,(Jan!M152+Feb!M152+Mar!M152+Apr!M152+Mei!M152+Jun!M152+Jul!M152+Agu!M152+Sep!M152+Okt!M152+Nov!M152+Des!M152)
/
COUNTA(Jan!G152,Feb!G152,Mar!G152,Apr!G152,Mei!G152,Jun!G152,Jul!G152,Agu!G152,Sep!G152,Okt!G152,Nov!G152,Des!G152)*F152),0)</f>
        <v>0</v>
      </c>
      <c r="O152" s="67">
        <f>IFERROR(IF(E152&lt;&gt;"",Jan!N152+Feb!N152+Mar!N152+Apr!N152+Mei!N152+Jun!N152+Jul!N152+Agu!N152+Sep!N152+Okt!N152+Nov!N152+Des!N152,(Jan!N152+Feb!N152+Mar!N152+Apr!N152+Mei!N152+Jun!N152+Jul!N152+Agu!N152+Sep!N152+Okt!N152+Nov!N152+Des!N152)
/
COUNTA(Jan!G152,Feb!G152,Mar!G152,Apr!G152,Mei!G152,Jun!G152,Jul!G152,Agu!G152,Sep!G152,Okt!G152,Nov!G152,Des!G152)*F152),0)</f>
        <v>0</v>
      </c>
      <c r="P152" s="67">
        <f>IFERROR(IF(E152&lt;&gt;"",Jan!O152+Feb!O152+Mar!O152+Apr!O152+Mei!O152+Jun!O152+Jul!O152+Agu!O152+Sep!O152+Okt!O152+Nov!O152+Des!O152,(Jan!O152+Feb!O152+Mar!O152+Apr!O152+Mei!O152+Jun!O152+Jul!O152+Agu!O152+Sep!O152+Okt!O152+Nov!O152+Des!O152)
/
COUNTA(Jan!G152,Feb!G152,Mar!G152,Apr!G152,Mei!G152,Jun!G152,Jul!G152,Agu!G152,Sep!G152,Okt!G152,Nov!G152,Des!G152)*F152),0)</f>
        <v>0</v>
      </c>
      <c r="Q152" s="67">
        <f>IFERROR(IF(E152&lt;&gt;"",Jan!P152+Feb!P152+Mar!P152+Apr!P152+Mei!P152+Jun!P152+Jul!P152+Agu!P152+Sep!P152+Okt!P152+Nov!P152+Des!P152,(Jan!P152+Feb!P152+Mar!P152+Apr!P152+Mei!P152+Jun!P152+Jul!P152+Agu!P152+Sep!P152+Okt!P152+Nov!P152+Des!P152)
/
COUNTA(Jan!G152,Feb!G152,Mar!G152,Apr!G152,Mei!G152,Jun!G152,Jul!G152,Agu!G152,Sep!G152,Okt!G152,Nov!G152,Des!G152)*F152),0)</f>
        <v>0</v>
      </c>
      <c r="R152" s="1">
        <f t="shared" ref="R152:R201" si="27">SUM(H152:O152)</f>
        <v>0</v>
      </c>
      <c r="S152" s="67">
        <f t="shared" si="25"/>
        <v>0</v>
      </c>
      <c r="T152" s="67">
        <f>IFERROR(IF(E152&lt;&gt;"",Jan!R152+Feb!R152+Mar!R152+Apr!R152+Mei!R152+Jun!R152+Jul!R152+Agu!R152+Sep!R152+Okt!R152+Nov!R152+Des!R152,(Jan!R152+Feb!R152+Mar!R152+Apr!R152+Mei!R152+Jun!R152+Jul!R152+Agu!R152+Sep!R152+Okt!R152+Nov!R152+Des!R152)
/
COUNTA(Jan!G152,Feb!G152,Mar!G152,Apr!G152,Mei!G152,Jun!G152,Jul!G152,Agu!G152,Sep!G152,Okt!G152,Nov!G152,Des!G152)*F152),0)</f>
        <v>0</v>
      </c>
      <c r="U152" s="67">
        <f>IFERROR(IF(E152&lt;&gt;"",Jan!S152+Feb!S152+Mar!S152+Apr!S152+Mei!S152+Jun!S152+Jul!S152+Agu!S152+Sep!S152+Okt!S152+Nov!S152+Des!S152,(Jan!S152+Feb!S152+Mar!S152+Apr!S152+Mei!S152+Jun!S152+Jul!S152+Agu!S152+Sep!S152+Okt!S152+Nov!S152+Des!S152)
/
COUNTA(Jan!G152,Feb!G152,Mar!G152,Apr!G152,Mei!G152,Jun!G152,Jul!G152,Agu!G152,Sep!G152,Okt!G152,Nov!G152,Des!G152)*F152),0)</f>
        <v>0</v>
      </c>
      <c r="V152" s="1">
        <f t="shared" ref="V152:V201" si="28">R152-SUM(S152:U152)</f>
        <v>0</v>
      </c>
      <c r="W152" s="1"/>
      <c r="X152" s="67">
        <f t="shared" ref="X152:X201" si="29">V152+W152</f>
        <v>0</v>
      </c>
      <c r="Y152" s="37">
        <f t="shared" si="24"/>
        <v>0</v>
      </c>
      <c r="Z152" s="68">
        <f t="shared" ref="Z152:Z201" si="30">MAX(0,FLOOR(X152-Y152,1000))</f>
        <v>0</v>
      </c>
      <c r="AA152" s="36">
        <f>MIN(Z152,Referensi!$M$2)*$AA$5</f>
        <v>0</v>
      </c>
      <c r="AB152" s="36">
        <f>MIN(Referensi!$M$3,MAX(Z152-Referensi!$L$2,0))*$AB$5</f>
        <v>0</v>
      </c>
      <c r="AC152" s="36">
        <f>MIN(Referensi!$M$4,MAX(Z152-Referensi!$L$3,0))*$AC$5</f>
        <v>0</v>
      </c>
      <c r="AD152" s="36">
        <f>MIN(Referensi!$M$5,MAX(Z152-Referensi!$L$4,0))*$AD$5</f>
        <v>0</v>
      </c>
      <c r="AE152" s="36">
        <f>MIN(Referensi!$M$6,MAX(Z152-Referensi!$L$5,0))*$AE$5</f>
        <v>0</v>
      </c>
      <c r="AF152" s="68">
        <f>IF(Master!G152="",SUM(AA152:AE152)*120%,SUM(AA152:AE152))</f>
        <v>0</v>
      </c>
      <c r="AG152" s="68">
        <f>IF(F152&lt;&gt;"",AF152/F152*COUNTA(Jan!G152,Feb!G152,Mar!G152,Apr!G152,Mei!G152,Jun!G152,Jul!G152,Agu!G152,Sep!G152,Okt!G152,Nov!G152,Des!G152),0)</f>
        <v>0</v>
      </c>
      <c r="AH152" s="68">
        <f>IF(E152&lt;&gt;"",
IF(TEXT(E152,"mmm")=TEXT(DATE(PeriodeTahun,1,1),"mmm"),0, Jan!W152)+
IF(TEXT(E152,"mmm")=TEXT(DATE(PeriodeTahun,2,1),"mmm"),0, Feb!W152)+
IF(TEXT(E152,"mmm")=TEXT(DATE(PeriodeTahun,3,1),"mmm"),0, Mar!W152)+
IF(TEXT(E152,"mmm")=TEXT(DATE(PeriodeTahun,4,1),"mmm"),0, Apr!W152)+
IF(TEXT(E152,"mmm")=TEXT(DATE(PeriodeTahun,5,1),"mmm"),0, Mei!W152)+
IF(TEXT(E152,"mmm")=TEXT(DATE(PeriodeTahun,6,1),"mmm"),0, Jun!W152)+
IF(TEXT(E152,"mmm")=TEXT(DATE(PeriodeTahun,7,1),"mmm"),0, Jul!W152)+
IF(TEXT(E152,"mmm")=TEXT(DATE(PeriodeTahun,8,1),"mmm"),0, Agu!W152)+
IF(TEXT(E152,"mmm")=TEXT(DATE(PeriodeTahun,9,1),"mmm"),0, Sep!W152)+
IF(TEXT(E152,"mmm")=TEXT(DATE(PeriodeTahun,10,1),"mmm"),0, Okt!W152)+
IF(TEXT(E152,"mmm")=TEXT(DATE(PeriodeTahun,11,1),"mmm"),0, Nov!W152),
Jan!W152+Feb!W152+Mar!W152+Apr!W152+Mei!W152+Jun!W152+Jul!W152+Agu!W152+Sep!W152+Okt!W152+Nov!W152)</f>
        <v>0</v>
      </c>
      <c r="AI152" s="68"/>
      <c r="AJ152" s="68">
        <f t="shared" ref="AJ152:AJ201" si="31">AG152-AH152-AI152</f>
        <v>0</v>
      </c>
    </row>
    <row r="153" spans="1:36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IF(Master!C153&lt;&gt;"",Master!C153,"")</f>
        <v/>
      </c>
      <c r="D153" s="80" t="str">
        <f>IF(Master!E153&lt;&gt;"",IF(YEAR(Master!E153)&lt;$B$2,DATE($B$2,1,1),Master!E153),"")</f>
        <v/>
      </c>
      <c r="E153" s="80" t="str">
        <f>IF(Master!F153&lt;&gt;"",Master!F153,"")</f>
        <v/>
      </c>
      <c r="F153" s="87" t="str">
        <f t="shared" si="26"/>
        <v/>
      </c>
      <c r="G153" s="71" t="str">
        <f>IF(Master!G153&lt;&gt;"",Master!G153,"")</f>
        <v/>
      </c>
      <c r="H153" s="67">
        <f>IFERROR(IF(E153&lt;&gt;"",Jan!G153+Feb!G153+Mar!G153+Apr!G153+Mei!G153+Jun!G153+Jul!G153+Agu!G153+Sep!G153+Okt!G153+Nov!G153+Des!G153,(Jan!G153+Feb!G153+Mar!G153+Apr!G153+Mei!G153+Jun!G153+Jul!G153+Agu!G153+Sep!G153+Okt!G153+Nov!G153+Des!G153)
/
COUNTA(Jan!G153,Feb!G153,Mar!G153,Apr!G153,Mei!G153,Jun!G153,Jul!G153,Agu!G153,Sep!G153,Okt!G153,Nov!G153,Des!G153)
*F153),0)</f>
        <v>0</v>
      </c>
      <c r="I153" s="1">
        <f>Jan!H153+Feb!H153+Mar!H153+Apr!H153+Mei!H153+Jun!H153+Jul!H153+Agu!H153+Sep!H153+Okt!H153+Nov!H153+Des!H153</f>
        <v>0</v>
      </c>
      <c r="J153" s="1">
        <f>Jan!I153+Feb!I153+Mar!I153+Apr!I153+Mei!I153+Jun!I153+Jul!I153+Agu!I153+Sep!I153+Okt!I153+Nov!I153+Des!I153</f>
        <v>0</v>
      </c>
      <c r="K153" s="1">
        <f>Jan!J153+Feb!J153+Mar!J153+Apr!J153+Mei!J153+Jun!J153+Jul!J153+Agu!J153+Sep!J153+Okt!J153+Nov!J153+Des!J153</f>
        <v>0</v>
      </c>
      <c r="L153" s="1">
        <f>Jan!K153+Feb!K153+Mar!K153+Apr!K153+Mei!K153+Jun!K153+Jul!K153+Agu!K153+Sep!K153+Okt!K153+Nov!K153+Des!K153</f>
        <v>0</v>
      </c>
      <c r="M153" s="67">
        <f>IFERROR(IF(E153&lt;&gt;"",Jan!L153+Feb!L153+Mar!L153+Apr!L153+Mei!L153+Jun!L153+Jul!L153+Agu!L153+Sep!L153+Okt!L153+Nov!L153+Des!L153,(Jan!L153+Feb!L153+Mar!L153+Apr!L153+Mei!L153+Jun!L153+Jul!L153+Agu!L153+Sep!L153+Okt!L153+Nov!L153+Des!L153)
/
COUNTA(Jan!G153,Feb!G153,Mar!G153,Apr!G153,Mei!G153,Jun!G153,Jul!G153,Agu!G153,Sep!G153,Okt!G153,Nov!G153,Des!G153)*F153),0)</f>
        <v>0</v>
      </c>
      <c r="N153" s="67">
        <f>IFERROR(IF(E153&lt;&gt;"",Jan!M153+Feb!M153+Mar!M153+Apr!M153+Mei!M153+Jun!M153+Jul!M153+Agu!M153+Sep!M153+Okt!M153+Nov!M153+Des!M153,(Jan!M153+Feb!M153+Mar!M153+Apr!M153+Mei!M153+Jun!M153+Jul!M153+Agu!M153+Sep!M153+Okt!M153+Nov!M153+Des!M153)
/
COUNTA(Jan!G153,Feb!G153,Mar!G153,Apr!G153,Mei!G153,Jun!G153,Jul!G153,Agu!G153,Sep!G153,Okt!G153,Nov!G153,Des!G153)*F153),0)</f>
        <v>0</v>
      </c>
      <c r="O153" s="67">
        <f>IFERROR(IF(E153&lt;&gt;"",Jan!N153+Feb!N153+Mar!N153+Apr!N153+Mei!N153+Jun!N153+Jul!N153+Agu!N153+Sep!N153+Okt!N153+Nov!N153+Des!N153,(Jan!N153+Feb!N153+Mar!N153+Apr!N153+Mei!N153+Jun!N153+Jul!N153+Agu!N153+Sep!N153+Okt!N153+Nov!N153+Des!N153)
/
COUNTA(Jan!G153,Feb!G153,Mar!G153,Apr!G153,Mei!G153,Jun!G153,Jul!G153,Agu!G153,Sep!G153,Okt!G153,Nov!G153,Des!G153)*F153),0)</f>
        <v>0</v>
      </c>
      <c r="P153" s="67">
        <f>IFERROR(IF(E153&lt;&gt;"",Jan!O153+Feb!O153+Mar!O153+Apr!O153+Mei!O153+Jun!O153+Jul!O153+Agu!O153+Sep!O153+Okt!O153+Nov!O153+Des!O153,(Jan!O153+Feb!O153+Mar!O153+Apr!O153+Mei!O153+Jun!O153+Jul!O153+Agu!O153+Sep!O153+Okt!O153+Nov!O153+Des!O153)
/
COUNTA(Jan!G153,Feb!G153,Mar!G153,Apr!G153,Mei!G153,Jun!G153,Jul!G153,Agu!G153,Sep!G153,Okt!G153,Nov!G153,Des!G153)*F153),0)</f>
        <v>0</v>
      </c>
      <c r="Q153" s="67">
        <f>IFERROR(IF(E153&lt;&gt;"",Jan!P153+Feb!P153+Mar!P153+Apr!P153+Mei!P153+Jun!P153+Jul!P153+Agu!P153+Sep!P153+Okt!P153+Nov!P153+Des!P153,(Jan!P153+Feb!P153+Mar!P153+Apr!P153+Mei!P153+Jun!P153+Jul!P153+Agu!P153+Sep!P153+Okt!P153+Nov!P153+Des!P153)
/
COUNTA(Jan!G153,Feb!G153,Mar!G153,Apr!G153,Mei!G153,Jun!G153,Jul!G153,Agu!G153,Sep!G153,Okt!G153,Nov!G153,Des!G153)*F153),0)</f>
        <v>0</v>
      </c>
      <c r="R153" s="1">
        <f t="shared" si="27"/>
        <v>0</v>
      </c>
      <c r="S153" s="67">
        <f t="shared" si="25"/>
        <v>0</v>
      </c>
      <c r="T153" s="67">
        <f>IFERROR(IF(E153&lt;&gt;"",Jan!R153+Feb!R153+Mar!R153+Apr!R153+Mei!R153+Jun!R153+Jul!R153+Agu!R153+Sep!R153+Okt!R153+Nov!R153+Des!R153,(Jan!R153+Feb!R153+Mar!R153+Apr!R153+Mei!R153+Jun!R153+Jul!R153+Agu!R153+Sep!R153+Okt!R153+Nov!R153+Des!R153)
/
COUNTA(Jan!G153,Feb!G153,Mar!G153,Apr!G153,Mei!G153,Jun!G153,Jul!G153,Agu!G153,Sep!G153,Okt!G153,Nov!G153,Des!G153)*F153),0)</f>
        <v>0</v>
      </c>
      <c r="U153" s="67">
        <f>IFERROR(IF(E153&lt;&gt;"",Jan!S153+Feb!S153+Mar!S153+Apr!S153+Mei!S153+Jun!S153+Jul!S153+Agu!S153+Sep!S153+Okt!S153+Nov!S153+Des!S153,(Jan!S153+Feb!S153+Mar!S153+Apr!S153+Mei!S153+Jun!S153+Jul!S153+Agu!S153+Sep!S153+Okt!S153+Nov!S153+Des!S153)
/
COUNTA(Jan!G153,Feb!G153,Mar!G153,Apr!G153,Mei!G153,Jun!G153,Jul!G153,Agu!G153,Sep!G153,Okt!G153,Nov!G153,Des!G153)*F153),0)</f>
        <v>0</v>
      </c>
      <c r="V153" s="1">
        <f t="shared" si="28"/>
        <v>0</v>
      </c>
      <c r="W153" s="1"/>
      <c r="X153" s="67">
        <f t="shared" si="29"/>
        <v>0</v>
      </c>
      <c r="Y153" s="37">
        <f t="shared" si="24"/>
        <v>0</v>
      </c>
      <c r="Z153" s="68">
        <f t="shared" si="30"/>
        <v>0</v>
      </c>
      <c r="AA153" s="36">
        <f>MIN(Z153,Referensi!$M$2)*$AA$5</f>
        <v>0</v>
      </c>
      <c r="AB153" s="36">
        <f>MIN(Referensi!$M$3,MAX(Z153-Referensi!$L$2,0))*$AB$5</f>
        <v>0</v>
      </c>
      <c r="AC153" s="36">
        <f>MIN(Referensi!$M$4,MAX(Z153-Referensi!$L$3,0))*$AC$5</f>
        <v>0</v>
      </c>
      <c r="AD153" s="36">
        <f>MIN(Referensi!$M$5,MAX(Z153-Referensi!$L$4,0))*$AD$5</f>
        <v>0</v>
      </c>
      <c r="AE153" s="36">
        <f>MIN(Referensi!$M$6,MAX(Z153-Referensi!$L$5,0))*$AE$5</f>
        <v>0</v>
      </c>
      <c r="AF153" s="68">
        <f>IF(Master!G153="",SUM(AA153:AE153)*120%,SUM(AA153:AE153))</f>
        <v>0</v>
      </c>
      <c r="AG153" s="68">
        <f>IF(F153&lt;&gt;"",AF153/F153*COUNTA(Jan!G153,Feb!G153,Mar!G153,Apr!G153,Mei!G153,Jun!G153,Jul!G153,Agu!G153,Sep!G153,Okt!G153,Nov!G153,Des!G153),0)</f>
        <v>0</v>
      </c>
      <c r="AH153" s="68">
        <f>IF(E153&lt;&gt;"",
IF(TEXT(E153,"mmm")=TEXT(DATE(PeriodeTahun,1,1),"mmm"),0, Jan!W153)+
IF(TEXT(E153,"mmm")=TEXT(DATE(PeriodeTahun,2,1),"mmm"),0, Feb!W153)+
IF(TEXT(E153,"mmm")=TEXT(DATE(PeriodeTahun,3,1),"mmm"),0, Mar!W153)+
IF(TEXT(E153,"mmm")=TEXT(DATE(PeriodeTahun,4,1),"mmm"),0, Apr!W153)+
IF(TEXT(E153,"mmm")=TEXT(DATE(PeriodeTahun,5,1),"mmm"),0, Mei!W153)+
IF(TEXT(E153,"mmm")=TEXT(DATE(PeriodeTahun,6,1),"mmm"),0, Jun!W153)+
IF(TEXT(E153,"mmm")=TEXT(DATE(PeriodeTahun,7,1),"mmm"),0, Jul!W153)+
IF(TEXT(E153,"mmm")=TEXT(DATE(PeriodeTahun,8,1),"mmm"),0, Agu!W153)+
IF(TEXT(E153,"mmm")=TEXT(DATE(PeriodeTahun,9,1),"mmm"),0, Sep!W153)+
IF(TEXT(E153,"mmm")=TEXT(DATE(PeriodeTahun,10,1),"mmm"),0, Okt!W153)+
IF(TEXT(E153,"mmm")=TEXT(DATE(PeriodeTahun,11,1),"mmm"),0, Nov!W153),
Jan!W153+Feb!W153+Mar!W153+Apr!W153+Mei!W153+Jun!W153+Jul!W153+Agu!W153+Sep!W153+Okt!W153+Nov!W153)</f>
        <v>0</v>
      </c>
      <c r="AI153" s="68"/>
      <c r="AJ153" s="68">
        <f t="shared" si="31"/>
        <v>0</v>
      </c>
    </row>
    <row r="154" spans="1:36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IF(Master!C154&lt;&gt;"",Master!C154,"")</f>
        <v/>
      </c>
      <c r="D154" s="80" t="str">
        <f>IF(Master!E154&lt;&gt;"",IF(YEAR(Master!E154)&lt;$B$2,DATE($B$2,1,1),Master!E154),"")</f>
        <v/>
      </c>
      <c r="E154" s="80" t="str">
        <f>IF(Master!F154&lt;&gt;"",Master!F154,"")</f>
        <v/>
      </c>
      <c r="F154" s="87" t="str">
        <f t="shared" si="26"/>
        <v/>
      </c>
      <c r="G154" s="71" t="str">
        <f>IF(Master!G154&lt;&gt;"",Master!G154,"")</f>
        <v/>
      </c>
      <c r="H154" s="67">
        <f>IFERROR(IF(E154&lt;&gt;"",Jan!G154+Feb!G154+Mar!G154+Apr!G154+Mei!G154+Jun!G154+Jul!G154+Agu!G154+Sep!G154+Okt!G154+Nov!G154+Des!G154,(Jan!G154+Feb!G154+Mar!G154+Apr!G154+Mei!G154+Jun!G154+Jul!G154+Agu!G154+Sep!G154+Okt!G154+Nov!G154+Des!G154)
/
COUNTA(Jan!G154,Feb!G154,Mar!G154,Apr!G154,Mei!G154,Jun!G154,Jul!G154,Agu!G154,Sep!G154,Okt!G154,Nov!G154,Des!G154)
*F154),0)</f>
        <v>0</v>
      </c>
      <c r="I154" s="1">
        <f>Jan!H154+Feb!H154+Mar!H154+Apr!H154+Mei!H154+Jun!H154+Jul!H154+Agu!H154+Sep!H154+Okt!H154+Nov!H154+Des!H154</f>
        <v>0</v>
      </c>
      <c r="J154" s="1">
        <f>Jan!I154+Feb!I154+Mar!I154+Apr!I154+Mei!I154+Jun!I154+Jul!I154+Agu!I154+Sep!I154+Okt!I154+Nov!I154+Des!I154</f>
        <v>0</v>
      </c>
      <c r="K154" s="1">
        <f>Jan!J154+Feb!J154+Mar!J154+Apr!J154+Mei!J154+Jun!J154+Jul!J154+Agu!J154+Sep!J154+Okt!J154+Nov!J154+Des!J154</f>
        <v>0</v>
      </c>
      <c r="L154" s="1">
        <f>Jan!K154+Feb!K154+Mar!K154+Apr!K154+Mei!K154+Jun!K154+Jul!K154+Agu!K154+Sep!K154+Okt!K154+Nov!K154+Des!K154</f>
        <v>0</v>
      </c>
      <c r="M154" s="67">
        <f>IFERROR(IF(E154&lt;&gt;"",Jan!L154+Feb!L154+Mar!L154+Apr!L154+Mei!L154+Jun!L154+Jul!L154+Agu!L154+Sep!L154+Okt!L154+Nov!L154+Des!L154,(Jan!L154+Feb!L154+Mar!L154+Apr!L154+Mei!L154+Jun!L154+Jul!L154+Agu!L154+Sep!L154+Okt!L154+Nov!L154+Des!L154)
/
COUNTA(Jan!G154,Feb!G154,Mar!G154,Apr!G154,Mei!G154,Jun!G154,Jul!G154,Agu!G154,Sep!G154,Okt!G154,Nov!G154,Des!G154)*F154),0)</f>
        <v>0</v>
      </c>
      <c r="N154" s="67">
        <f>IFERROR(IF(E154&lt;&gt;"",Jan!M154+Feb!M154+Mar!M154+Apr!M154+Mei!M154+Jun!M154+Jul!M154+Agu!M154+Sep!M154+Okt!M154+Nov!M154+Des!M154,(Jan!M154+Feb!M154+Mar!M154+Apr!M154+Mei!M154+Jun!M154+Jul!M154+Agu!M154+Sep!M154+Okt!M154+Nov!M154+Des!M154)
/
COUNTA(Jan!G154,Feb!G154,Mar!G154,Apr!G154,Mei!G154,Jun!G154,Jul!G154,Agu!G154,Sep!G154,Okt!G154,Nov!G154,Des!G154)*F154),0)</f>
        <v>0</v>
      </c>
      <c r="O154" s="67">
        <f>IFERROR(IF(E154&lt;&gt;"",Jan!N154+Feb!N154+Mar!N154+Apr!N154+Mei!N154+Jun!N154+Jul!N154+Agu!N154+Sep!N154+Okt!N154+Nov!N154+Des!N154,(Jan!N154+Feb!N154+Mar!N154+Apr!N154+Mei!N154+Jun!N154+Jul!N154+Agu!N154+Sep!N154+Okt!N154+Nov!N154+Des!N154)
/
COUNTA(Jan!G154,Feb!G154,Mar!G154,Apr!G154,Mei!G154,Jun!G154,Jul!G154,Agu!G154,Sep!G154,Okt!G154,Nov!G154,Des!G154)*F154),0)</f>
        <v>0</v>
      </c>
      <c r="P154" s="67">
        <f>IFERROR(IF(E154&lt;&gt;"",Jan!O154+Feb!O154+Mar!O154+Apr!O154+Mei!O154+Jun!O154+Jul!O154+Agu!O154+Sep!O154+Okt!O154+Nov!O154+Des!O154,(Jan!O154+Feb!O154+Mar!O154+Apr!O154+Mei!O154+Jun!O154+Jul!O154+Agu!O154+Sep!O154+Okt!O154+Nov!O154+Des!O154)
/
COUNTA(Jan!G154,Feb!G154,Mar!G154,Apr!G154,Mei!G154,Jun!G154,Jul!G154,Agu!G154,Sep!G154,Okt!G154,Nov!G154,Des!G154)*F154),0)</f>
        <v>0</v>
      </c>
      <c r="Q154" s="67">
        <f>IFERROR(IF(E154&lt;&gt;"",Jan!P154+Feb!P154+Mar!P154+Apr!P154+Mei!P154+Jun!P154+Jul!P154+Agu!P154+Sep!P154+Okt!P154+Nov!P154+Des!P154,(Jan!P154+Feb!P154+Mar!P154+Apr!P154+Mei!P154+Jun!P154+Jul!P154+Agu!P154+Sep!P154+Okt!P154+Nov!P154+Des!P154)
/
COUNTA(Jan!G154,Feb!G154,Mar!G154,Apr!G154,Mei!G154,Jun!G154,Jul!G154,Agu!G154,Sep!G154,Okt!G154,Nov!G154,Des!G154)*F154),0)</f>
        <v>0</v>
      </c>
      <c r="R154" s="1">
        <f t="shared" si="27"/>
        <v>0</v>
      </c>
      <c r="S154" s="67">
        <f t="shared" si="25"/>
        <v>0</v>
      </c>
      <c r="T154" s="67">
        <f>IFERROR(IF(E154&lt;&gt;"",Jan!R154+Feb!R154+Mar!R154+Apr!R154+Mei!R154+Jun!R154+Jul!R154+Agu!R154+Sep!R154+Okt!R154+Nov!R154+Des!R154,(Jan!R154+Feb!R154+Mar!R154+Apr!R154+Mei!R154+Jun!R154+Jul!R154+Agu!R154+Sep!R154+Okt!R154+Nov!R154+Des!R154)
/
COUNTA(Jan!G154,Feb!G154,Mar!G154,Apr!G154,Mei!G154,Jun!G154,Jul!G154,Agu!G154,Sep!G154,Okt!G154,Nov!G154,Des!G154)*F154),0)</f>
        <v>0</v>
      </c>
      <c r="U154" s="67">
        <f>IFERROR(IF(E154&lt;&gt;"",Jan!S154+Feb!S154+Mar!S154+Apr!S154+Mei!S154+Jun!S154+Jul!S154+Agu!S154+Sep!S154+Okt!S154+Nov!S154+Des!S154,(Jan!S154+Feb!S154+Mar!S154+Apr!S154+Mei!S154+Jun!S154+Jul!S154+Agu!S154+Sep!S154+Okt!S154+Nov!S154+Des!S154)
/
COUNTA(Jan!G154,Feb!G154,Mar!G154,Apr!G154,Mei!G154,Jun!G154,Jul!G154,Agu!G154,Sep!G154,Okt!G154,Nov!G154,Des!G154)*F154),0)</f>
        <v>0</v>
      </c>
      <c r="V154" s="1">
        <f t="shared" si="28"/>
        <v>0</v>
      </c>
      <c r="W154" s="1"/>
      <c r="X154" s="67">
        <f t="shared" si="29"/>
        <v>0</v>
      </c>
      <c r="Y154" s="37">
        <f t="shared" si="24"/>
        <v>0</v>
      </c>
      <c r="Z154" s="68">
        <f t="shared" si="30"/>
        <v>0</v>
      </c>
      <c r="AA154" s="36">
        <f>MIN(Z154,Referensi!$M$2)*$AA$5</f>
        <v>0</v>
      </c>
      <c r="AB154" s="36">
        <f>MIN(Referensi!$M$3,MAX(Z154-Referensi!$L$2,0))*$AB$5</f>
        <v>0</v>
      </c>
      <c r="AC154" s="36">
        <f>MIN(Referensi!$M$4,MAX(Z154-Referensi!$L$3,0))*$AC$5</f>
        <v>0</v>
      </c>
      <c r="AD154" s="36">
        <f>MIN(Referensi!$M$5,MAX(Z154-Referensi!$L$4,0))*$AD$5</f>
        <v>0</v>
      </c>
      <c r="AE154" s="36">
        <f>MIN(Referensi!$M$6,MAX(Z154-Referensi!$L$5,0))*$AE$5</f>
        <v>0</v>
      </c>
      <c r="AF154" s="68">
        <f>IF(Master!G154="",SUM(AA154:AE154)*120%,SUM(AA154:AE154))</f>
        <v>0</v>
      </c>
      <c r="AG154" s="68">
        <f>IF(F154&lt;&gt;"",AF154/F154*COUNTA(Jan!G154,Feb!G154,Mar!G154,Apr!G154,Mei!G154,Jun!G154,Jul!G154,Agu!G154,Sep!G154,Okt!G154,Nov!G154,Des!G154),0)</f>
        <v>0</v>
      </c>
      <c r="AH154" s="68">
        <f>IF(E154&lt;&gt;"",
IF(TEXT(E154,"mmm")=TEXT(DATE(PeriodeTahun,1,1),"mmm"),0, Jan!W154)+
IF(TEXT(E154,"mmm")=TEXT(DATE(PeriodeTahun,2,1),"mmm"),0, Feb!W154)+
IF(TEXT(E154,"mmm")=TEXT(DATE(PeriodeTahun,3,1),"mmm"),0, Mar!W154)+
IF(TEXT(E154,"mmm")=TEXT(DATE(PeriodeTahun,4,1),"mmm"),0, Apr!W154)+
IF(TEXT(E154,"mmm")=TEXT(DATE(PeriodeTahun,5,1),"mmm"),0, Mei!W154)+
IF(TEXT(E154,"mmm")=TEXT(DATE(PeriodeTahun,6,1),"mmm"),0, Jun!W154)+
IF(TEXT(E154,"mmm")=TEXT(DATE(PeriodeTahun,7,1),"mmm"),0, Jul!W154)+
IF(TEXT(E154,"mmm")=TEXT(DATE(PeriodeTahun,8,1),"mmm"),0, Agu!W154)+
IF(TEXT(E154,"mmm")=TEXT(DATE(PeriodeTahun,9,1),"mmm"),0, Sep!W154)+
IF(TEXT(E154,"mmm")=TEXT(DATE(PeriodeTahun,10,1),"mmm"),0, Okt!W154)+
IF(TEXT(E154,"mmm")=TEXT(DATE(PeriodeTahun,11,1),"mmm"),0, Nov!W154),
Jan!W154+Feb!W154+Mar!W154+Apr!W154+Mei!W154+Jun!W154+Jul!W154+Agu!W154+Sep!W154+Okt!W154+Nov!W154)</f>
        <v>0</v>
      </c>
      <c r="AI154" s="68"/>
      <c r="AJ154" s="68">
        <f t="shared" si="31"/>
        <v>0</v>
      </c>
    </row>
    <row r="155" spans="1:36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IF(Master!C155&lt;&gt;"",Master!C155,"")</f>
        <v/>
      </c>
      <c r="D155" s="80" t="str">
        <f>IF(Master!E155&lt;&gt;"",IF(YEAR(Master!E155)&lt;$B$2,DATE($B$2,1,1),Master!E155),"")</f>
        <v/>
      </c>
      <c r="E155" s="80" t="str">
        <f>IF(Master!F155&lt;&gt;"",Master!F155,"")</f>
        <v/>
      </c>
      <c r="F155" s="87" t="str">
        <f t="shared" si="26"/>
        <v/>
      </c>
      <c r="G155" s="71" t="str">
        <f>IF(Master!G155&lt;&gt;"",Master!G155,"")</f>
        <v/>
      </c>
      <c r="H155" s="67">
        <f>IFERROR(IF(E155&lt;&gt;"",Jan!G155+Feb!G155+Mar!G155+Apr!G155+Mei!G155+Jun!G155+Jul!G155+Agu!G155+Sep!G155+Okt!G155+Nov!G155+Des!G155,(Jan!G155+Feb!G155+Mar!G155+Apr!G155+Mei!G155+Jun!G155+Jul!G155+Agu!G155+Sep!G155+Okt!G155+Nov!G155+Des!G155)
/
COUNTA(Jan!G155,Feb!G155,Mar!G155,Apr!G155,Mei!G155,Jun!G155,Jul!G155,Agu!G155,Sep!G155,Okt!G155,Nov!G155,Des!G155)
*F155),0)</f>
        <v>0</v>
      </c>
      <c r="I155" s="1">
        <f>Jan!H155+Feb!H155+Mar!H155+Apr!H155+Mei!H155+Jun!H155+Jul!H155+Agu!H155+Sep!H155+Okt!H155+Nov!H155+Des!H155</f>
        <v>0</v>
      </c>
      <c r="J155" s="1">
        <f>Jan!I155+Feb!I155+Mar!I155+Apr!I155+Mei!I155+Jun!I155+Jul!I155+Agu!I155+Sep!I155+Okt!I155+Nov!I155+Des!I155</f>
        <v>0</v>
      </c>
      <c r="K155" s="1">
        <f>Jan!J155+Feb!J155+Mar!J155+Apr!J155+Mei!J155+Jun!J155+Jul!J155+Agu!J155+Sep!J155+Okt!J155+Nov!J155+Des!J155</f>
        <v>0</v>
      </c>
      <c r="L155" s="1">
        <f>Jan!K155+Feb!K155+Mar!K155+Apr!K155+Mei!K155+Jun!K155+Jul!K155+Agu!K155+Sep!K155+Okt!K155+Nov!K155+Des!K155</f>
        <v>0</v>
      </c>
      <c r="M155" s="67">
        <f>IFERROR(IF(E155&lt;&gt;"",Jan!L155+Feb!L155+Mar!L155+Apr!L155+Mei!L155+Jun!L155+Jul!L155+Agu!L155+Sep!L155+Okt!L155+Nov!L155+Des!L155,(Jan!L155+Feb!L155+Mar!L155+Apr!L155+Mei!L155+Jun!L155+Jul!L155+Agu!L155+Sep!L155+Okt!L155+Nov!L155+Des!L155)
/
COUNTA(Jan!G155,Feb!G155,Mar!G155,Apr!G155,Mei!G155,Jun!G155,Jul!G155,Agu!G155,Sep!G155,Okt!G155,Nov!G155,Des!G155)*F155),0)</f>
        <v>0</v>
      </c>
      <c r="N155" s="67">
        <f>IFERROR(IF(E155&lt;&gt;"",Jan!M155+Feb!M155+Mar!M155+Apr!M155+Mei!M155+Jun!M155+Jul!M155+Agu!M155+Sep!M155+Okt!M155+Nov!M155+Des!M155,(Jan!M155+Feb!M155+Mar!M155+Apr!M155+Mei!M155+Jun!M155+Jul!M155+Agu!M155+Sep!M155+Okt!M155+Nov!M155+Des!M155)
/
COUNTA(Jan!G155,Feb!G155,Mar!G155,Apr!G155,Mei!G155,Jun!G155,Jul!G155,Agu!G155,Sep!G155,Okt!G155,Nov!G155,Des!G155)*F155),0)</f>
        <v>0</v>
      </c>
      <c r="O155" s="67">
        <f>IFERROR(IF(E155&lt;&gt;"",Jan!N155+Feb!N155+Mar!N155+Apr!N155+Mei!N155+Jun!N155+Jul!N155+Agu!N155+Sep!N155+Okt!N155+Nov!N155+Des!N155,(Jan!N155+Feb!N155+Mar!N155+Apr!N155+Mei!N155+Jun!N155+Jul!N155+Agu!N155+Sep!N155+Okt!N155+Nov!N155+Des!N155)
/
COUNTA(Jan!G155,Feb!G155,Mar!G155,Apr!G155,Mei!G155,Jun!G155,Jul!G155,Agu!G155,Sep!G155,Okt!G155,Nov!G155,Des!G155)*F155),0)</f>
        <v>0</v>
      </c>
      <c r="P155" s="67">
        <f>IFERROR(IF(E155&lt;&gt;"",Jan!O155+Feb!O155+Mar!O155+Apr!O155+Mei!O155+Jun!O155+Jul!O155+Agu!O155+Sep!O155+Okt!O155+Nov!O155+Des!O155,(Jan!O155+Feb!O155+Mar!O155+Apr!O155+Mei!O155+Jun!O155+Jul!O155+Agu!O155+Sep!O155+Okt!O155+Nov!O155+Des!O155)
/
COUNTA(Jan!G155,Feb!G155,Mar!G155,Apr!G155,Mei!G155,Jun!G155,Jul!G155,Agu!G155,Sep!G155,Okt!G155,Nov!G155,Des!G155)*F155),0)</f>
        <v>0</v>
      </c>
      <c r="Q155" s="67">
        <f>IFERROR(IF(E155&lt;&gt;"",Jan!P155+Feb!P155+Mar!P155+Apr!P155+Mei!P155+Jun!P155+Jul!P155+Agu!P155+Sep!P155+Okt!P155+Nov!P155+Des!P155,(Jan!P155+Feb!P155+Mar!P155+Apr!P155+Mei!P155+Jun!P155+Jul!P155+Agu!P155+Sep!P155+Okt!P155+Nov!P155+Des!P155)
/
COUNTA(Jan!G155,Feb!G155,Mar!G155,Apr!G155,Mei!G155,Jun!G155,Jul!G155,Agu!G155,Sep!G155,Okt!G155,Nov!G155,Des!G155)*F155),0)</f>
        <v>0</v>
      </c>
      <c r="R155" s="1">
        <f t="shared" si="27"/>
        <v>0</v>
      </c>
      <c r="S155" s="67">
        <f t="shared" si="25"/>
        <v>0</v>
      </c>
      <c r="T155" s="67">
        <f>IFERROR(IF(E155&lt;&gt;"",Jan!R155+Feb!R155+Mar!R155+Apr!R155+Mei!R155+Jun!R155+Jul!R155+Agu!R155+Sep!R155+Okt!R155+Nov!R155+Des!R155,(Jan!R155+Feb!R155+Mar!R155+Apr!R155+Mei!R155+Jun!R155+Jul!R155+Agu!R155+Sep!R155+Okt!R155+Nov!R155+Des!R155)
/
COUNTA(Jan!G155,Feb!G155,Mar!G155,Apr!G155,Mei!G155,Jun!G155,Jul!G155,Agu!G155,Sep!G155,Okt!G155,Nov!G155,Des!G155)*F155),0)</f>
        <v>0</v>
      </c>
      <c r="U155" s="67">
        <f>IFERROR(IF(E155&lt;&gt;"",Jan!S155+Feb!S155+Mar!S155+Apr!S155+Mei!S155+Jun!S155+Jul!S155+Agu!S155+Sep!S155+Okt!S155+Nov!S155+Des!S155,(Jan!S155+Feb!S155+Mar!S155+Apr!S155+Mei!S155+Jun!S155+Jul!S155+Agu!S155+Sep!S155+Okt!S155+Nov!S155+Des!S155)
/
COUNTA(Jan!G155,Feb!G155,Mar!G155,Apr!G155,Mei!G155,Jun!G155,Jul!G155,Agu!G155,Sep!G155,Okt!G155,Nov!G155,Des!G155)*F155),0)</f>
        <v>0</v>
      </c>
      <c r="V155" s="1">
        <f t="shared" si="28"/>
        <v>0</v>
      </c>
      <c r="W155" s="1"/>
      <c r="X155" s="67">
        <f t="shared" si="29"/>
        <v>0</v>
      </c>
      <c r="Y155" s="37">
        <f t="shared" si="24"/>
        <v>0</v>
      </c>
      <c r="Z155" s="68">
        <f t="shared" si="30"/>
        <v>0</v>
      </c>
      <c r="AA155" s="36">
        <f>MIN(Z155,Referensi!$M$2)*$AA$5</f>
        <v>0</v>
      </c>
      <c r="AB155" s="36">
        <f>MIN(Referensi!$M$3,MAX(Z155-Referensi!$L$2,0))*$AB$5</f>
        <v>0</v>
      </c>
      <c r="AC155" s="36">
        <f>MIN(Referensi!$M$4,MAX(Z155-Referensi!$L$3,0))*$AC$5</f>
        <v>0</v>
      </c>
      <c r="AD155" s="36">
        <f>MIN(Referensi!$M$5,MAX(Z155-Referensi!$L$4,0))*$AD$5</f>
        <v>0</v>
      </c>
      <c r="AE155" s="36">
        <f>MIN(Referensi!$M$6,MAX(Z155-Referensi!$L$5,0))*$AE$5</f>
        <v>0</v>
      </c>
      <c r="AF155" s="68">
        <f>IF(Master!G155="",SUM(AA155:AE155)*120%,SUM(AA155:AE155))</f>
        <v>0</v>
      </c>
      <c r="AG155" s="68">
        <f>IF(F155&lt;&gt;"",AF155/F155*COUNTA(Jan!G155,Feb!G155,Mar!G155,Apr!G155,Mei!G155,Jun!G155,Jul!G155,Agu!G155,Sep!G155,Okt!G155,Nov!G155,Des!G155),0)</f>
        <v>0</v>
      </c>
      <c r="AH155" s="68">
        <f>IF(E155&lt;&gt;"",
IF(TEXT(E155,"mmm")=TEXT(DATE(PeriodeTahun,1,1),"mmm"),0, Jan!W155)+
IF(TEXT(E155,"mmm")=TEXT(DATE(PeriodeTahun,2,1),"mmm"),0, Feb!W155)+
IF(TEXT(E155,"mmm")=TEXT(DATE(PeriodeTahun,3,1),"mmm"),0, Mar!W155)+
IF(TEXT(E155,"mmm")=TEXT(DATE(PeriodeTahun,4,1),"mmm"),0, Apr!W155)+
IF(TEXT(E155,"mmm")=TEXT(DATE(PeriodeTahun,5,1),"mmm"),0, Mei!W155)+
IF(TEXT(E155,"mmm")=TEXT(DATE(PeriodeTahun,6,1),"mmm"),0, Jun!W155)+
IF(TEXT(E155,"mmm")=TEXT(DATE(PeriodeTahun,7,1),"mmm"),0, Jul!W155)+
IF(TEXT(E155,"mmm")=TEXT(DATE(PeriodeTahun,8,1),"mmm"),0, Agu!W155)+
IF(TEXT(E155,"mmm")=TEXT(DATE(PeriodeTahun,9,1),"mmm"),0, Sep!W155)+
IF(TEXT(E155,"mmm")=TEXT(DATE(PeriodeTahun,10,1),"mmm"),0, Okt!W155)+
IF(TEXT(E155,"mmm")=TEXT(DATE(PeriodeTahun,11,1),"mmm"),0, Nov!W155),
Jan!W155+Feb!W155+Mar!W155+Apr!W155+Mei!W155+Jun!W155+Jul!W155+Agu!W155+Sep!W155+Okt!W155+Nov!W155)</f>
        <v>0</v>
      </c>
      <c r="AI155" s="68"/>
      <c r="AJ155" s="68">
        <f t="shared" si="31"/>
        <v>0</v>
      </c>
    </row>
    <row r="156" spans="1:36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IF(Master!C156&lt;&gt;"",Master!C156,"")</f>
        <v/>
      </c>
      <c r="D156" s="80" t="str">
        <f>IF(Master!E156&lt;&gt;"",IF(YEAR(Master!E156)&lt;$B$2,DATE($B$2,1,1),Master!E156),"")</f>
        <v/>
      </c>
      <c r="E156" s="80" t="str">
        <f>IF(Master!F156&lt;&gt;"",Master!F156,"")</f>
        <v/>
      </c>
      <c r="F156" s="87" t="str">
        <f t="shared" si="26"/>
        <v/>
      </c>
      <c r="G156" s="71" t="str">
        <f>IF(Master!G156&lt;&gt;"",Master!G156,"")</f>
        <v/>
      </c>
      <c r="H156" s="67">
        <f>IFERROR(IF(E156&lt;&gt;"",Jan!G156+Feb!G156+Mar!G156+Apr!G156+Mei!G156+Jun!G156+Jul!G156+Agu!G156+Sep!G156+Okt!G156+Nov!G156+Des!G156,(Jan!G156+Feb!G156+Mar!G156+Apr!G156+Mei!G156+Jun!G156+Jul!G156+Agu!G156+Sep!G156+Okt!G156+Nov!G156+Des!G156)
/
COUNTA(Jan!G156,Feb!G156,Mar!G156,Apr!G156,Mei!G156,Jun!G156,Jul!G156,Agu!G156,Sep!G156,Okt!G156,Nov!G156,Des!G156)
*F156),0)</f>
        <v>0</v>
      </c>
      <c r="I156" s="1">
        <f>Jan!H156+Feb!H156+Mar!H156+Apr!H156+Mei!H156+Jun!H156+Jul!H156+Agu!H156+Sep!H156+Okt!H156+Nov!H156+Des!H156</f>
        <v>0</v>
      </c>
      <c r="J156" s="1">
        <f>Jan!I156+Feb!I156+Mar!I156+Apr!I156+Mei!I156+Jun!I156+Jul!I156+Agu!I156+Sep!I156+Okt!I156+Nov!I156+Des!I156</f>
        <v>0</v>
      </c>
      <c r="K156" s="1">
        <f>Jan!J156+Feb!J156+Mar!J156+Apr!J156+Mei!J156+Jun!J156+Jul!J156+Agu!J156+Sep!J156+Okt!J156+Nov!J156+Des!J156</f>
        <v>0</v>
      </c>
      <c r="L156" s="1">
        <f>Jan!K156+Feb!K156+Mar!K156+Apr!K156+Mei!K156+Jun!K156+Jul!K156+Agu!K156+Sep!K156+Okt!K156+Nov!K156+Des!K156</f>
        <v>0</v>
      </c>
      <c r="M156" s="67">
        <f>IFERROR(IF(E156&lt;&gt;"",Jan!L156+Feb!L156+Mar!L156+Apr!L156+Mei!L156+Jun!L156+Jul!L156+Agu!L156+Sep!L156+Okt!L156+Nov!L156+Des!L156,(Jan!L156+Feb!L156+Mar!L156+Apr!L156+Mei!L156+Jun!L156+Jul!L156+Agu!L156+Sep!L156+Okt!L156+Nov!L156+Des!L156)
/
COUNTA(Jan!G156,Feb!G156,Mar!G156,Apr!G156,Mei!G156,Jun!G156,Jul!G156,Agu!G156,Sep!G156,Okt!G156,Nov!G156,Des!G156)*F156),0)</f>
        <v>0</v>
      </c>
      <c r="N156" s="67">
        <f>IFERROR(IF(E156&lt;&gt;"",Jan!M156+Feb!M156+Mar!M156+Apr!M156+Mei!M156+Jun!M156+Jul!M156+Agu!M156+Sep!M156+Okt!M156+Nov!M156+Des!M156,(Jan!M156+Feb!M156+Mar!M156+Apr!M156+Mei!M156+Jun!M156+Jul!M156+Agu!M156+Sep!M156+Okt!M156+Nov!M156+Des!M156)
/
COUNTA(Jan!G156,Feb!G156,Mar!G156,Apr!G156,Mei!G156,Jun!G156,Jul!G156,Agu!G156,Sep!G156,Okt!G156,Nov!G156,Des!G156)*F156),0)</f>
        <v>0</v>
      </c>
      <c r="O156" s="67">
        <f>IFERROR(IF(E156&lt;&gt;"",Jan!N156+Feb!N156+Mar!N156+Apr!N156+Mei!N156+Jun!N156+Jul!N156+Agu!N156+Sep!N156+Okt!N156+Nov!N156+Des!N156,(Jan!N156+Feb!N156+Mar!N156+Apr!N156+Mei!N156+Jun!N156+Jul!N156+Agu!N156+Sep!N156+Okt!N156+Nov!N156+Des!N156)
/
COUNTA(Jan!G156,Feb!G156,Mar!G156,Apr!G156,Mei!G156,Jun!G156,Jul!G156,Agu!G156,Sep!G156,Okt!G156,Nov!G156,Des!G156)*F156),0)</f>
        <v>0</v>
      </c>
      <c r="P156" s="67">
        <f>IFERROR(IF(E156&lt;&gt;"",Jan!O156+Feb!O156+Mar!O156+Apr!O156+Mei!O156+Jun!O156+Jul!O156+Agu!O156+Sep!O156+Okt!O156+Nov!O156+Des!O156,(Jan!O156+Feb!O156+Mar!O156+Apr!O156+Mei!O156+Jun!O156+Jul!O156+Agu!O156+Sep!O156+Okt!O156+Nov!O156+Des!O156)
/
COUNTA(Jan!G156,Feb!G156,Mar!G156,Apr!G156,Mei!G156,Jun!G156,Jul!G156,Agu!G156,Sep!G156,Okt!G156,Nov!G156,Des!G156)*F156),0)</f>
        <v>0</v>
      </c>
      <c r="Q156" s="67">
        <f>IFERROR(IF(E156&lt;&gt;"",Jan!P156+Feb!P156+Mar!P156+Apr!P156+Mei!P156+Jun!P156+Jul!P156+Agu!P156+Sep!P156+Okt!P156+Nov!P156+Des!P156,(Jan!P156+Feb!P156+Mar!P156+Apr!P156+Mei!P156+Jun!P156+Jul!P156+Agu!P156+Sep!P156+Okt!P156+Nov!P156+Des!P156)
/
COUNTA(Jan!G156,Feb!G156,Mar!G156,Apr!G156,Mei!G156,Jun!G156,Jul!G156,Agu!G156,Sep!G156,Okt!G156,Nov!G156,Des!G156)*F156),0)</f>
        <v>0</v>
      </c>
      <c r="R156" s="1">
        <f t="shared" si="27"/>
        <v>0</v>
      </c>
      <c r="S156" s="67">
        <f t="shared" si="25"/>
        <v>0</v>
      </c>
      <c r="T156" s="67">
        <f>IFERROR(IF(E156&lt;&gt;"",Jan!R156+Feb!R156+Mar!R156+Apr!R156+Mei!R156+Jun!R156+Jul!R156+Agu!R156+Sep!R156+Okt!R156+Nov!R156+Des!R156,(Jan!R156+Feb!R156+Mar!R156+Apr!R156+Mei!R156+Jun!R156+Jul!R156+Agu!R156+Sep!R156+Okt!R156+Nov!R156+Des!R156)
/
COUNTA(Jan!G156,Feb!G156,Mar!G156,Apr!G156,Mei!G156,Jun!G156,Jul!G156,Agu!G156,Sep!G156,Okt!G156,Nov!G156,Des!G156)*F156),0)</f>
        <v>0</v>
      </c>
      <c r="U156" s="67">
        <f>IFERROR(IF(E156&lt;&gt;"",Jan!S156+Feb!S156+Mar!S156+Apr!S156+Mei!S156+Jun!S156+Jul!S156+Agu!S156+Sep!S156+Okt!S156+Nov!S156+Des!S156,(Jan!S156+Feb!S156+Mar!S156+Apr!S156+Mei!S156+Jun!S156+Jul!S156+Agu!S156+Sep!S156+Okt!S156+Nov!S156+Des!S156)
/
COUNTA(Jan!G156,Feb!G156,Mar!G156,Apr!G156,Mei!G156,Jun!G156,Jul!G156,Agu!G156,Sep!G156,Okt!G156,Nov!G156,Des!G156)*F156),0)</f>
        <v>0</v>
      </c>
      <c r="V156" s="1">
        <f t="shared" si="28"/>
        <v>0</v>
      </c>
      <c r="W156" s="1"/>
      <c r="X156" s="67">
        <f t="shared" si="29"/>
        <v>0</v>
      </c>
      <c r="Y156" s="37">
        <f t="shared" si="24"/>
        <v>0</v>
      </c>
      <c r="Z156" s="68">
        <f t="shared" si="30"/>
        <v>0</v>
      </c>
      <c r="AA156" s="36">
        <f>MIN(Z156,Referensi!$M$2)*$AA$5</f>
        <v>0</v>
      </c>
      <c r="AB156" s="36">
        <f>MIN(Referensi!$M$3,MAX(Z156-Referensi!$L$2,0))*$AB$5</f>
        <v>0</v>
      </c>
      <c r="AC156" s="36">
        <f>MIN(Referensi!$M$4,MAX(Z156-Referensi!$L$3,0))*$AC$5</f>
        <v>0</v>
      </c>
      <c r="AD156" s="36">
        <f>MIN(Referensi!$M$5,MAX(Z156-Referensi!$L$4,0))*$AD$5</f>
        <v>0</v>
      </c>
      <c r="AE156" s="36">
        <f>MIN(Referensi!$M$6,MAX(Z156-Referensi!$L$5,0))*$AE$5</f>
        <v>0</v>
      </c>
      <c r="AF156" s="68">
        <f>IF(Master!G156="",SUM(AA156:AE156)*120%,SUM(AA156:AE156))</f>
        <v>0</v>
      </c>
      <c r="AG156" s="68">
        <f>IF(F156&lt;&gt;"",AF156/F156*COUNTA(Jan!G156,Feb!G156,Mar!G156,Apr!G156,Mei!G156,Jun!G156,Jul!G156,Agu!G156,Sep!G156,Okt!G156,Nov!G156,Des!G156),0)</f>
        <v>0</v>
      </c>
      <c r="AH156" s="68">
        <f>IF(E156&lt;&gt;"",
IF(TEXT(E156,"mmm")=TEXT(DATE(PeriodeTahun,1,1),"mmm"),0, Jan!W156)+
IF(TEXT(E156,"mmm")=TEXT(DATE(PeriodeTahun,2,1),"mmm"),0, Feb!W156)+
IF(TEXT(E156,"mmm")=TEXT(DATE(PeriodeTahun,3,1),"mmm"),0, Mar!W156)+
IF(TEXT(E156,"mmm")=TEXT(DATE(PeriodeTahun,4,1),"mmm"),0, Apr!W156)+
IF(TEXT(E156,"mmm")=TEXT(DATE(PeriodeTahun,5,1),"mmm"),0, Mei!W156)+
IF(TEXT(E156,"mmm")=TEXT(DATE(PeriodeTahun,6,1),"mmm"),0, Jun!W156)+
IF(TEXT(E156,"mmm")=TEXT(DATE(PeriodeTahun,7,1),"mmm"),0, Jul!W156)+
IF(TEXT(E156,"mmm")=TEXT(DATE(PeriodeTahun,8,1),"mmm"),0, Agu!W156)+
IF(TEXT(E156,"mmm")=TEXT(DATE(PeriodeTahun,9,1),"mmm"),0, Sep!W156)+
IF(TEXT(E156,"mmm")=TEXT(DATE(PeriodeTahun,10,1),"mmm"),0, Okt!W156)+
IF(TEXT(E156,"mmm")=TEXT(DATE(PeriodeTahun,11,1),"mmm"),0, Nov!W156),
Jan!W156+Feb!W156+Mar!W156+Apr!W156+Mei!W156+Jun!W156+Jul!W156+Agu!W156+Sep!W156+Okt!W156+Nov!W156)</f>
        <v>0</v>
      </c>
      <c r="AI156" s="68"/>
      <c r="AJ156" s="68">
        <f t="shared" si="31"/>
        <v>0</v>
      </c>
    </row>
    <row r="157" spans="1:36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IF(Master!C157&lt;&gt;"",Master!C157,"")</f>
        <v/>
      </c>
      <c r="D157" s="80" t="str">
        <f>IF(Master!E157&lt;&gt;"",IF(YEAR(Master!E157)&lt;$B$2,DATE($B$2,1,1),Master!E157),"")</f>
        <v/>
      </c>
      <c r="E157" s="80" t="str">
        <f>IF(Master!F157&lt;&gt;"",Master!F157,"")</f>
        <v/>
      </c>
      <c r="F157" s="87" t="str">
        <f t="shared" si="26"/>
        <v/>
      </c>
      <c r="G157" s="71" t="str">
        <f>IF(Master!G157&lt;&gt;"",Master!G157,"")</f>
        <v/>
      </c>
      <c r="H157" s="67">
        <f>IFERROR(IF(E157&lt;&gt;"",Jan!G157+Feb!G157+Mar!G157+Apr!G157+Mei!G157+Jun!G157+Jul!G157+Agu!G157+Sep!G157+Okt!G157+Nov!G157+Des!G157,(Jan!G157+Feb!G157+Mar!G157+Apr!G157+Mei!G157+Jun!G157+Jul!G157+Agu!G157+Sep!G157+Okt!G157+Nov!G157+Des!G157)
/
COUNTA(Jan!G157,Feb!G157,Mar!G157,Apr!G157,Mei!G157,Jun!G157,Jul!G157,Agu!G157,Sep!G157,Okt!G157,Nov!G157,Des!G157)
*F157),0)</f>
        <v>0</v>
      </c>
      <c r="I157" s="1">
        <f>Jan!H157+Feb!H157+Mar!H157+Apr!H157+Mei!H157+Jun!H157+Jul!H157+Agu!H157+Sep!H157+Okt!H157+Nov!H157+Des!H157</f>
        <v>0</v>
      </c>
      <c r="J157" s="1">
        <f>Jan!I157+Feb!I157+Mar!I157+Apr!I157+Mei!I157+Jun!I157+Jul!I157+Agu!I157+Sep!I157+Okt!I157+Nov!I157+Des!I157</f>
        <v>0</v>
      </c>
      <c r="K157" s="1">
        <f>Jan!J157+Feb!J157+Mar!J157+Apr!J157+Mei!J157+Jun!J157+Jul!J157+Agu!J157+Sep!J157+Okt!J157+Nov!J157+Des!J157</f>
        <v>0</v>
      </c>
      <c r="L157" s="1">
        <f>Jan!K157+Feb!K157+Mar!K157+Apr!K157+Mei!K157+Jun!K157+Jul!K157+Agu!K157+Sep!K157+Okt!K157+Nov!K157+Des!K157</f>
        <v>0</v>
      </c>
      <c r="M157" s="67">
        <f>IFERROR(IF(E157&lt;&gt;"",Jan!L157+Feb!L157+Mar!L157+Apr!L157+Mei!L157+Jun!L157+Jul!L157+Agu!L157+Sep!L157+Okt!L157+Nov!L157+Des!L157,(Jan!L157+Feb!L157+Mar!L157+Apr!L157+Mei!L157+Jun!L157+Jul!L157+Agu!L157+Sep!L157+Okt!L157+Nov!L157+Des!L157)
/
COUNTA(Jan!G157,Feb!G157,Mar!G157,Apr!G157,Mei!G157,Jun!G157,Jul!G157,Agu!G157,Sep!G157,Okt!G157,Nov!G157,Des!G157)*F157),0)</f>
        <v>0</v>
      </c>
      <c r="N157" s="67">
        <f>IFERROR(IF(E157&lt;&gt;"",Jan!M157+Feb!M157+Mar!M157+Apr!M157+Mei!M157+Jun!M157+Jul!M157+Agu!M157+Sep!M157+Okt!M157+Nov!M157+Des!M157,(Jan!M157+Feb!M157+Mar!M157+Apr!M157+Mei!M157+Jun!M157+Jul!M157+Agu!M157+Sep!M157+Okt!M157+Nov!M157+Des!M157)
/
COUNTA(Jan!G157,Feb!G157,Mar!G157,Apr!G157,Mei!G157,Jun!G157,Jul!G157,Agu!G157,Sep!G157,Okt!G157,Nov!G157,Des!G157)*F157),0)</f>
        <v>0</v>
      </c>
      <c r="O157" s="67">
        <f>IFERROR(IF(E157&lt;&gt;"",Jan!N157+Feb!N157+Mar!N157+Apr!N157+Mei!N157+Jun!N157+Jul!N157+Agu!N157+Sep!N157+Okt!N157+Nov!N157+Des!N157,(Jan!N157+Feb!N157+Mar!N157+Apr!N157+Mei!N157+Jun!N157+Jul!N157+Agu!N157+Sep!N157+Okt!N157+Nov!N157+Des!N157)
/
COUNTA(Jan!G157,Feb!G157,Mar!G157,Apr!G157,Mei!G157,Jun!G157,Jul!G157,Agu!G157,Sep!G157,Okt!G157,Nov!G157,Des!G157)*F157),0)</f>
        <v>0</v>
      </c>
      <c r="P157" s="67">
        <f>IFERROR(IF(E157&lt;&gt;"",Jan!O157+Feb!O157+Mar!O157+Apr!O157+Mei!O157+Jun!O157+Jul!O157+Agu!O157+Sep!O157+Okt!O157+Nov!O157+Des!O157,(Jan!O157+Feb!O157+Mar!O157+Apr!O157+Mei!O157+Jun!O157+Jul!O157+Agu!O157+Sep!O157+Okt!O157+Nov!O157+Des!O157)
/
COUNTA(Jan!G157,Feb!G157,Mar!G157,Apr!G157,Mei!G157,Jun!G157,Jul!G157,Agu!G157,Sep!G157,Okt!G157,Nov!G157,Des!G157)*F157),0)</f>
        <v>0</v>
      </c>
      <c r="Q157" s="67">
        <f>IFERROR(IF(E157&lt;&gt;"",Jan!P157+Feb!P157+Mar!P157+Apr!P157+Mei!P157+Jun!P157+Jul!P157+Agu!P157+Sep!P157+Okt!P157+Nov!P157+Des!P157,(Jan!P157+Feb!P157+Mar!P157+Apr!P157+Mei!P157+Jun!P157+Jul!P157+Agu!P157+Sep!P157+Okt!P157+Nov!P157+Des!P157)
/
COUNTA(Jan!G157,Feb!G157,Mar!G157,Apr!G157,Mei!G157,Jun!G157,Jul!G157,Agu!G157,Sep!G157,Okt!G157,Nov!G157,Des!G157)*F157),0)</f>
        <v>0</v>
      </c>
      <c r="R157" s="1">
        <f t="shared" si="27"/>
        <v>0</v>
      </c>
      <c r="S157" s="67">
        <f t="shared" si="25"/>
        <v>0</v>
      </c>
      <c r="T157" s="67">
        <f>IFERROR(IF(E157&lt;&gt;"",Jan!R157+Feb!R157+Mar!R157+Apr!R157+Mei!R157+Jun!R157+Jul!R157+Agu!R157+Sep!R157+Okt!R157+Nov!R157+Des!R157,(Jan!R157+Feb!R157+Mar!R157+Apr!R157+Mei!R157+Jun!R157+Jul!R157+Agu!R157+Sep!R157+Okt!R157+Nov!R157+Des!R157)
/
COUNTA(Jan!G157,Feb!G157,Mar!G157,Apr!G157,Mei!G157,Jun!G157,Jul!G157,Agu!G157,Sep!G157,Okt!G157,Nov!G157,Des!G157)*F157),0)</f>
        <v>0</v>
      </c>
      <c r="U157" s="67">
        <f>IFERROR(IF(E157&lt;&gt;"",Jan!S157+Feb!S157+Mar!S157+Apr!S157+Mei!S157+Jun!S157+Jul!S157+Agu!S157+Sep!S157+Okt!S157+Nov!S157+Des!S157,(Jan!S157+Feb!S157+Mar!S157+Apr!S157+Mei!S157+Jun!S157+Jul!S157+Agu!S157+Sep!S157+Okt!S157+Nov!S157+Des!S157)
/
COUNTA(Jan!G157,Feb!G157,Mar!G157,Apr!G157,Mei!G157,Jun!G157,Jul!G157,Agu!G157,Sep!G157,Okt!G157,Nov!G157,Des!G157)*F157),0)</f>
        <v>0</v>
      </c>
      <c r="V157" s="1">
        <f t="shared" si="28"/>
        <v>0</v>
      </c>
      <c r="W157" s="1"/>
      <c r="X157" s="67">
        <f t="shared" si="29"/>
        <v>0</v>
      </c>
      <c r="Y157" s="37">
        <f t="shared" si="24"/>
        <v>0</v>
      </c>
      <c r="Z157" s="68">
        <f t="shared" si="30"/>
        <v>0</v>
      </c>
      <c r="AA157" s="36">
        <f>MIN(Z157,Referensi!$M$2)*$AA$5</f>
        <v>0</v>
      </c>
      <c r="AB157" s="36">
        <f>MIN(Referensi!$M$3,MAX(Z157-Referensi!$L$2,0))*$AB$5</f>
        <v>0</v>
      </c>
      <c r="AC157" s="36">
        <f>MIN(Referensi!$M$4,MAX(Z157-Referensi!$L$3,0))*$AC$5</f>
        <v>0</v>
      </c>
      <c r="AD157" s="36">
        <f>MIN(Referensi!$M$5,MAX(Z157-Referensi!$L$4,0))*$AD$5</f>
        <v>0</v>
      </c>
      <c r="AE157" s="36">
        <f>MIN(Referensi!$M$6,MAX(Z157-Referensi!$L$5,0))*$AE$5</f>
        <v>0</v>
      </c>
      <c r="AF157" s="68">
        <f>IF(Master!G157="",SUM(AA157:AE157)*120%,SUM(AA157:AE157))</f>
        <v>0</v>
      </c>
      <c r="AG157" s="68">
        <f>IF(F157&lt;&gt;"",AF157/F157*COUNTA(Jan!G157,Feb!G157,Mar!G157,Apr!G157,Mei!G157,Jun!G157,Jul!G157,Agu!G157,Sep!G157,Okt!G157,Nov!G157,Des!G157),0)</f>
        <v>0</v>
      </c>
      <c r="AH157" s="68">
        <f>IF(E157&lt;&gt;"",
IF(TEXT(E157,"mmm")=TEXT(DATE(PeriodeTahun,1,1),"mmm"),0, Jan!W157)+
IF(TEXT(E157,"mmm")=TEXT(DATE(PeriodeTahun,2,1),"mmm"),0, Feb!W157)+
IF(TEXT(E157,"mmm")=TEXT(DATE(PeriodeTahun,3,1),"mmm"),0, Mar!W157)+
IF(TEXT(E157,"mmm")=TEXT(DATE(PeriodeTahun,4,1),"mmm"),0, Apr!W157)+
IF(TEXT(E157,"mmm")=TEXT(DATE(PeriodeTahun,5,1),"mmm"),0, Mei!W157)+
IF(TEXT(E157,"mmm")=TEXT(DATE(PeriodeTahun,6,1),"mmm"),0, Jun!W157)+
IF(TEXT(E157,"mmm")=TEXT(DATE(PeriodeTahun,7,1),"mmm"),0, Jul!W157)+
IF(TEXT(E157,"mmm")=TEXT(DATE(PeriodeTahun,8,1),"mmm"),0, Agu!W157)+
IF(TEXT(E157,"mmm")=TEXT(DATE(PeriodeTahun,9,1),"mmm"),0, Sep!W157)+
IF(TEXT(E157,"mmm")=TEXT(DATE(PeriodeTahun,10,1),"mmm"),0, Okt!W157)+
IF(TEXT(E157,"mmm")=TEXT(DATE(PeriodeTahun,11,1),"mmm"),0, Nov!W157),
Jan!W157+Feb!W157+Mar!W157+Apr!W157+Mei!W157+Jun!W157+Jul!W157+Agu!W157+Sep!W157+Okt!W157+Nov!W157)</f>
        <v>0</v>
      </c>
      <c r="AI157" s="68"/>
      <c r="AJ157" s="68">
        <f t="shared" si="31"/>
        <v>0</v>
      </c>
    </row>
    <row r="158" spans="1:36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IF(Master!C158&lt;&gt;"",Master!C158,"")</f>
        <v/>
      </c>
      <c r="D158" s="80" t="str">
        <f>IF(Master!E158&lt;&gt;"",IF(YEAR(Master!E158)&lt;$B$2,DATE($B$2,1,1),Master!E158),"")</f>
        <v/>
      </c>
      <c r="E158" s="80" t="str">
        <f>IF(Master!F158&lt;&gt;"",Master!F158,"")</f>
        <v/>
      </c>
      <c r="F158" s="87" t="str">
        <f t="shared" si="26"/>
        <v/>
      </c>
      <c r="G158" s="71" t="str">
        <f>IF(Master!G158&lt;&gt;"",Master!G158,"")</f>
        <v/>
      </c>
      <c r="H158" s="67">
        <f>IFERROR(IF(E158&lt;&gt;"",Jan!G158+Feb!G158+Mar!G158+Apr!G158+Mei!G158+Jun!G158+Jul!G158+Agu!G158+Sep!G158+Okt!G158+Nov!G158+Des!G158,(Jan!G158+Feb!G158+Mar!G158+Apr!G158+Mei!G158+Jun!G158+Jul!G158+Agu!G158+Sep!G158+Okt!G158+Nov!G158+Des!G158)
/
COUNTA(Jan!G158,Feb!G158,Mar!G158,Apr!G158,Mei!G158,Jun!G158,Jul!G158,Agu!G158,Sep!G158,Okt!G158,Nov!G158,Des!G158)
*F158),0)</f>
        <v>0</v>
      </c>
      <c r="I158" s="1">
        <f>Jan!H158+Feb!H158+Mar!H158+Apr!H158+Mei!H158+Jun!H158+Jul!H158+Agu!H158+Sep!H158+Okt!H158+Nov!H158+Des!H158</f>
        <v>0</v>
      </c>
      <c r="J158" s="1">
        <f>Jan!I158+Feb!I158+Mar!I158+Apr!I158+Mei!I158+Jun!I158+Jul!I158+Agu!I158+Sep!I158+Okt!I158+Nov!I158+Des!I158</f>
        <v>0</v>
      </c>
      <c r="K158" s="1">
        <f>Jan!J158+Feb!J158+Mar!J158+Apr!J158+Mei!J158+Jun!J158+Jul!J158+Agu!J158+Sep!J158+Okt!J158+Nov!J158+Des!J158</f>
        <v>0</v>
      </c>
      <c r="L158" s="1">
        <f>Jan!K158+Feb!K158+Mar!K158+Apr!K158+Mei!K158+Jun!K158+Jul!K158+Agu!K158+Sep!K158+Okt!K158+Nov!K158+Des!K158</f>
        <v>0</v>
      </c>
      <c r="M158" s="67">
        <f>IFERROR(IF(E158&lt;&gt;"",Jan!L158+Feb!L158+Mar!L158+Apr!L158+Mei!L158+Jun!L158+Jul!L158+Agu!L158+Sep!L158+Okt!L158+Nov!L158+Des!L158,(Jan!L158+Feb!L158+Mar!L158+Apr!L158+Mei!L158+Jun!L158+Jul!L158+Agu!L158+Sep!L158+Okt!L158+Nov!L158+Des!L158)
/
COUNTA(Jan!G158,Feb!G158,Mar!G158,Apr!G158,Mei!G158,Jun!G158,Jul!G158,Agu!G158,Sep!G158,Okt!G158,Nov!G158,Des!G158)*F158),0)</f>
        <v>0</v>
      </c>
      <c r="N158" s="67">
        <f>IFERROR(IF(E158&lt;&gt;"",Jan!M158+Feb!M158+Mar!M158+Apr!M158+Mei!M158+Jun!M158+Jul!M158+Agu!M158+Sep!M158+Okt!M158+Nov!M158+Des!M158,(Jan!M158+Feb!M158+Mar!M158+Apr!M158+Mei!M158+Jun!M158+Jul!M158+Agu!M158+Sep!M158+Okt!M158+Nov!M158+Des!M158)
/
COUNTA(Jan!G158,Feb!G158,Mar!G158,Apr!G158,Mei!G158,Jun!G158,Jul!G158,Agu!G158,Sep!G158,Okt!G158,Nov!G158,Des!G158)*F158),0)</f>
        <v>0</v>
      </c>
      <c r="O158" s="67">
        <f>IFERROR(IF(E158&lt;&gt;"",Jan!N158+Feb!N158+Mar!N158+Apr!N158+Mei!N158+Jun!N158+Jul!N158+Agu!N158+Sep!N158+Okt!N158+Nov!N158+Des!N158,(Jan!N158+Feb!N158+Mar!N158+Apr!N158+Mei!N158+Jun!N158+Jul!N158+Agu!N158+Sep!N158+Okt!N158+Nov!N158+Des!N158)
/
COUNTA(Jan!G158,Feb!G158,Mar!G158,Apr!G158,Mei!G158,Jun!G158,Jul!G158,Agu!G158,Sep!G158,Okt!G158,Nov!G158,Des!G158)*F158),0)</f>
        <v>0</v>
      </c>
      <c r="P158" s="67">
        <f>IFERROR(IF(E158&lt;&gt;"",Jan!O158+Feb!O158+Mar!O158+Apr!O158+Mei!O158+Jun!O158+Jul!O158+Agu!O158+Sep!O158+Okt!O158+Nov!O158+Des!O158,(Jan!O158+Feb!O158+Mar!O158+Apr!O158+Mei!O158+Jun!O158+Jul!O158+Agu!O158+Sep!O158+Okt!O158+Nov!O158+Des!O158)
/
COUNTA(Jan!G158,Feb!G158,Mar!G158,Apr!G158,Mei!G158,Jun!G158,Jul!G158,Agu!G158,Sep!G158,Okt!G158,Nov!G158,Des!G158)*F158),0)</f>
        <v>0</v>
      </c>
      <c r="Q158" s="67">
        <f>IFERROR(IF(E158&lt;&gt;"",Jan!P158+Feb!P158+Mar!P158+Apr!P158+Mei!P158+Jun!P158+Jul!P158+Agu!P158+Sep!P158+Okt!P158+Nov!P158+Des!P158,(Jan!P158+Feb!P158+Mar!P158+Apr!P158+Mei!P158+Jun!P158+Jul!P158+Agu!P158+Sep!P158+Okt!P158+Nov!P158+Des!P158)
/
COUNTA(Jan!G158,Feb!G158,Mar!G158,Apr!G158,Mei!G158,Jun!G158,Jul!G158,Agu!G158,Sep!G158,Okt!G158,Nov!G158,Des!G158)*F158),0)</f>
        <v>0</v>
      </c>
      <c r="R158" s="1">
        <f t="shared" si="27"/>
        <v>0</v>
      </c>
      <c r="S158" s="67">
        <f t="shared" si="25"/>
        <v>0</v>
      </c>
      <c r="T158" s="67">
        <f>IFERROR(IF(E158&lt;&gt;"",Jan!R158+Feb!R158+Mar!R158+Apr!R158+Mei!R158+Jun!R158+Jul!R158+Agu!R158+Sep!R158+Okt!R158+Nov!R158+Des!R158,(Jan!R158+Feb!R158+Mar!R158+Apr!R158+Mei!R158+Jun!R158+Jul!R158+Agu!R158+Sep!R158+Okt!R158+Nov!R158+Des!R158)
/
COUNTA(Jan!G158,Feb!G158,Mar!G158,Apr!G158,Mei!G158,Jun!G158,Jul!G158,Agu!G158,Sep!G158,Okt!G158,Nov!G158,Des!G158)*F158),0)</f>
        <v>0</v>
      </c>
      <c r="U158" s="67">
        <f>IFERROR(IF(E158&lt;&gt;"",Jan!S158+Feb!S158+Mar!S158+Apr!S158+Mei!S158+Jun!S158+Jul!S158+Agu!S158+Sep!S158+Okt!S158+Nov!S158+Des!S158,(Jan!S158+Feb!S158+Mar!S158+Apr!S158+Mei!S158+Jun!S158+Jul!S158+Agu!S158+Sep!S158+Okt!S158+Nov!S158+Des!S158)
/
COUNTA(Jan!G158,Feb!G158,Mar!G158,Apr!G158,Mei!G158,Jun!G158,Jul!G158,Agu!G158,Sep!G158,Okt!G158,Nov!G158,Des!G158)*F158),0)</f>
        <v>0</v>
      </c>
      <c r="V158" s="1">
        <f t="shared" si="28"/>
        <v>0</v>
      </c>
      <c r="W158" s="1"/>
      <c r="X158" s="67">
        <f t="shared" si="29"/>
        <v>0</v>
      </c>
      <c r="Y158" s="37">
        <f t="shared" si="24"/>
        <v>0</v>
      </c>
      <c r="Z158" s="68">
        <f t="shared" si="30"/>
        <v>0</v>
      </c>
      <c r="AA158" s="36">
        <f>MIN(Z158,Referensi!$M$2)*$AA$5</f>
        <v>0</v>
      </c>
      <c r="AB158" s="36">
        <f>MIN(Referensi!$M$3,MAX(Z158-Referensi!$L$2,0))*$AB$5</f>
        <v>0</v>
      </c>
      <c r="AC158" s="36">
        <f>MIN(Referensi!$M$4,MAX(Z158-Referensi!$L$3,0))*$AC$5</f>
        <v>0</v>
      </c>
      <c r="AD158" s="36">
        <f>MIN(Referensi!$M$5,MAX(Z158-Referensi!$L$4,0))*$AD$5</f>
        <v>0</v>
      </c>
      <c r="AE158" s="36">
        <f>MIN(Referensi!$M$6,MAX(Z158-Referensi!$L$5,0))*$AE$5</f>
        <v>0</v>
      </c>
      <c r="AF158" s="68">
        <f>IF(Master!G158="",SUM(AA158:AE158)*120%,SUM(AA158:AE158))</f>
        <v>0</v>
      </c>
      <c r="AG158" s="68">
        <f>IF(F158&lt;&gt;"",AF158/F158*COUNTA(Jan!G158,Feb!G158,Mar!G158,Apr!G158,Mei!G158,Jun!G158,Jul!G158,Agu!G158,Sep!G158,Okt!G158,Nov!G158,Des!G158),0)</f>
        <v>0</v>
      </c>
      <c r="AH158" s="68">
        <f>IF(E158&lt;&gt;"",
IF(TEXT(E158,"mmm")=TEXT(DATE(PeriodeTahun,1,1),"mmm"),0, Jan!W158)+
IF(TEXT(E158,"mmm")=TEXT(DATE(PeriodeTahun,2,1),"mmm"),0, Feb!W158)+
IF(TEXT(E158,"mmm")=TEXT(DATE(PeriodeTahun,3,1),"mmm"),0, Mar!W158)+
IF(TEXT(E158,"mmm")=TEXT(DATE(PeriodeTahun,4,1),"mmm"),0, Apr!W158)+
IF(TEXT(E158,"mmm")=TEXT(DATE(PeriodeTahun,5,1),"mmm"),0, Mei!W158)+
IF(TEXT(E158,"mmm")=TEXT(DATE(PeriodeTahun,6,1),"mmm"),0, Jun!W158)+
IF(TEXT(E158,"mmm")=TEXT(DATE(PeriodeTahun,7,1),"mmm"),0, Jul!W158)+
IF(TEXT(E158,"mmm")=TEXT(DATE(PeriodeTahun,8,1),"mmm"),0, Agu!W158)+
IF(TEXT(E158,"mmm")=TEXT(DATE(PeriodeTahun,9,1),"mmm"),0, Sep!W158)+
IF(TEXT(E158,"mmm")=TEXT(DATE(PeriodeTahun,10,1),"mmm"),0, Okt!W158)+
IF(TEXT(E158,"mmm")=TEXT(DATE(PeriodeTahun,11,1),"mmm"),0, Nov!W158),
Jan!W158+Feb!W158+Mar!W158+Apr!W158+Mei!W158+Jun!W158+Jul!W158+Agu!W158+Sep!W158+Okt!W158+Nov!W158)</f>
        <v>0</v>
      </c>
      <c r="AI158" s="68"/>
      <c r="AJ158" s="68">
        <f t="shared" si="31"/>
        <v>0</v>
      </c>
    </row>
    <row r="159" spans="1:36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IF(Master!C159&lt;&gt;"",Master!C159,"")</f>
        <v/>
      </c>
      <c r="D159" s="80" t="str">
        <f>IF(Master!E159&lt;&gt;"",IF(YEAR(Master!E159)&lt;$B$2,DATE($B$2,1,1),Master!E159),"")</f>
        <v/>
      </c>
      <c r="E159" s="80" t="str">
        <f>IF(Master!F159&lt;&gt;"",Master!F159,"")</f>
        <v/>
      </c>
      <c r="F159" s="87" t="str">
        <f t="shared" si="26"/>
        <v/>
      </c>
      <c r="G159" s="71" t="str">
        <f>IF(Master!G159&lt;&gt;"",Master!G159,"")</f>
        <v/>
      </c>
      <c r="H159" s="67">
        <f>IFERROR(IF(E159&lt;&gt;"",Jan!G159+Feb!G159+Mar!G159+Apr!G159+Mei!G159+Jun!G159+Jul!G159+Agu!G159+Sep!G159+Okt!G159+Nov!G159+Des!G159,(Jan!G159+Feb!G159+Mar!G159+Apr!G159+Mei!G159+Jun!G159+Jul!G159+Agu!G159+Sep!G159+Okt!G159+Nov!G159+Des!G159)
/
COUNTA(Jan!G159,Feb!G159,Mar!G159,Apr!G159,Mei!G159,Jun!G159,Jul!G159,Agu!G159,Sep!G159,Okt!G159,Nov!G159,Des!G159)
*F159),0)</f>
        <v>0</v>
      </c>
      <c r="I159" s="1">
        <f>Jan!H159+Feb!H159+Mar!H159+Apr!H159+Mei!H159+Jun!H159+Jul!H159+Agu!H159+Sep!H159+Okt!H159+Nov!H159+Des!H159</f>
        <v>0</v>
      </c>
      <c r="J159" s="1">
        <f>Jan!I159+Feb!I159+Mar!I159+Apr!I159+Mei!I159+Jun!I159+Jul!I159+Agu!I159+Sep!I159+Okt!I159+Nov!I159+Des!I159</f>
        <v>0</v>
      </c>
      <c r="K159" s="1">
        <f>Jan!J159+Feb!J159+Mar!J159+Apr!J159+Mei!J159+Jun!J159+Jul!J159+Agu!J159+Sep!J159+Okt!J159+Nov!J159+Des!J159</f>
        <v>0</v>
      </c>
      <c r="L159" s="1">
        <f>Jan!K159+Feb!K159+Mar!K159+Apr!K159+Mei!K159+Jun!K159+Jul!K159+Agu!K159+Sep!K159+Okt!K159+Nov!K159+Des!K159</f>
        <v>0</v>
      </c>
      <c r="M159" s="67">
        <f>IFERROR(IF(E159&lt;&gt;"",Jan!L159+Feb!L159+Mar!L159+Apr!L159+Mei!L159+Jun!L159+Jul!L159+Agu!L159+Sep!L159+Okt!L159+Nov!L159+Des!L159,(Jan!L159+Feb!L159+Mar!L159+Apr!L159+Mei!L159+Jun!L159+Jul!L159+Agu!L159+Sep!L159+Okt!L159+Nov!L159+Des!L159)
/
COUNTA(Jan!G159,Feb!G159,Mar!G159,Apr!G159,Mei!G159,Jun!G159,Jul!G159,Agu!G159,Sep!G159,Okt!G159,Nov!G159,Des!G159)*F159),0)</f>
        <v>0</v>
      </c>
      <c r="N159" s="67">
        <f>IFERROR(IF(E159&lt;&gt;"",Jan!M159+Feb!M159+Mar!M159+Apr!M159+Mei!M159+Jun!M159+Jul!M159+Agu!M159+Sep!M159+Okt!M159+Nov!M159+Des!M159,(Jan!M159+Feb!M159+Mar!M159+Apr!M159+Mei!M159+Jun!M159+Jul!M159+Agu!M159+Sep!M159+Okt!M159+Nov!M159+Des!M159)
/
COUNTA(Jan!G159,Feb!G159,Mar!G159,Apr!G159,Mei!G159,Jun!G159,Jul!G159,Agu!G159,Sep!G159,Okt!G159,Nov!G159,Des!G159)*F159),0)</f>
        <v>0</v>
      </c>
      <c r="O159" s="67">
        <f>IFERROR(IF(E159&lt;&gt;"",Jan!N159+Feb!N159+Mar!N159+Apr!N159+Mei!N159+Jun!N159+Jul!N159+Agu!N159+Sep!N159+Okt!N159+Nov!N159+Des!N159,(Jan!N159+Feb!N159+Mar!N159+Apr!N159+Mei!N159+Jun!N159+Jul!N159+Agu!N159+Sep!N159+Okt!N159+Nov!N159+Des!N159)
/
COUNTA(Jan!G159,Feb!G159,Mar!G159,Apr!G159,Mei!G159,Jun!G159,Jul!G159,Agu!G159,Sep!G159,Okt!G159,Nov!G159,Des!G159)*F159),0)</f>
        <v>0</v>
      </c>
      <c r="P159" s="67">
        <f>IFERROR(IF(E159&lt;&gt;"",Jan!O159+Feb!O159+Mar!O159+Apr!O159+Mei!O159+Jun!O159+Jul!O159+Agu!O159+Sep!O159+Okt!O159+Nov!O159+Des!O159,(Jan!O159+Feb!O159+Mar!O159+Apr!O159+Mei!O159+Jun!O159+Jul!O159+Agu!O159+Sep!O159+Okt!O159+Nov!O159+Des!O159)
/
COUNTA(Jan!G159,Feb!G159,Mar!G159,Apr!G159,Mei!G159,Jun!G159,Jul!G159,Agu!G159,Sep!G159,Okt!G159,Nov!G159,Des!G159)*F159),0)</f>
        <v>0</v>
      </c>
      <c r="Q159" s="67">
        <f>IFERROR(IF(E159&lt;&gt;"",Jan!P159+Feb!P159+Mar!P159+Apr!P159+Mei!P159+Jun!P159+Jul!P159+Agu!P159+Sep!P159+Okt!P159+Nov!P159+Des!P159,(Jan!P159+Feb!P159+Mar!P159+Apr!P159+Mei!P159+Jun!P159+Jul!P159+Agu!P159+Sep!P159+Okt!P159+Nov!P159+Des!P159)
/
COUNTA(Jan!G159,Feb!G159,Mar!G159,Apr!G159,Mei!G159,Jun!G159,Jul!G159,Agu!G159,Sep!G159,Okt!G159,Nov!G159,Des!G159)*F159),0)</f>
        <v>0</v>
      </c>
      <c r="R159" s="1">
        <f t="shared" si="27"/>
        <v>0</v>
      </c>
      <c r="S159" s="67">
        <f t="shared" si="25"/>
        <v>0</v>
      </c>
      <c r="T159" s="67">
        <f>IFERROR(IF(E159&lt;&gt;"",Jan!R159+Feb!R159+Mar!R159+Apr!R159+Mei!R159+Jun!R159+Jul!R159+Agu!R159+Sep!R159+Okt!R159+Nov!R159+Des!R159,(Jan!R159+Feb!R159+Mar!R159+Apr!R159+Mei!R159+Jun!R159+Jul!R159+Agu!R159+Sep!R159+Okt!R159+Nov!R159+Des!R159)
/
COUNTA(Jan!G159,Feb!G159,Mar!G159,Apr!G159,Mei!G159,Jun!G159,Jul!G159,Agu!G159,Sep!G159,Okt!G159,Nov!G159,Des!G159)*F159),0)</f>
        <v>0</v>
      </c>
      <c r="U159" s="67">
        <f>IFERROR(IF(E159&lt;&gt;"",Jan!S159+Feb!S159+Mar!S159+Apr!S159+Mei!S159+Jun!S159+Jul!S159+Agu!S159+Sep!S159+Okt!S159+Nov!S159+Des!S159,(Jan!S159+Feb!S159+Mar!S159+Apr!S159+Mei!S159+Jun!S159+Jul!S159+Agu!S159+Sep!S159+Okt!S159+Nov!S159+Des!S159)
/
COUNTA(Jan!G159,Feb!G159,Mar!G159,Apr!G159,Mei!G159,Jun!G159,Jul!G159,Agu!G159,Sep!G159,Okt!G159,Nov!G159,Des!G159)*F159),0)</f>
        <v>0</v>
      </c>
      <c r="V159" s="1">
        <f t="shared" si="28"/>
        <v>0</v>
      </c>
      <c r="W159" s="1"/>
      <c r="X159" s="67">
        <f t="shared" si="29"/>
        <v>0</v>
      </c>
      <c r="Y159" s="37">
        <f t="shared" si="24"/>
        <v>0</v>
      </c>
      <c r="Z159" s="68">
        <f t="shared" si="30"/>
        <v>0</v>
      </c>
      <c r="AA159" s="36">
        <f>MIN(Z159,Referensi!$M$2)*$AA$5</f>
        <v>0</v>
      </c>
      <c r="AB159" s="36">
        <f>MIN(Referensi!$M$3,MAX(Z159-Referensi!$L$2,0))*$AB$5</f>
        <v>0</v>
      </c>
      <c r="AC159" s="36">
        <f>MIN(Referensi!$M$4,MAX(Z159-Referensi!$L$3,0))*$AC$5</f>
        <v>0</v>
      </c>
      <c r="AD159" s="36">
        <f>MIN(Referensi!$M$5,MAX(Z159-Referensi!$L$4,0))*$AD$5</f>
        <v>0</v>
      </c>
      <c r="AE159" s="36">
        <f>MIN(Referensi!$M$6,MAX(Z159-Referensi!$L$5,0))*$AE$5</f>
        <v>0</v>
      </c>
      <c r="AF159" s="68">
        <f>IF(Master!G159="",SUM(AA159:AE159)*120%,SUM(AA159:AE159))</f>
        <v>0</v>
      </c>
      <c r="AG159" s="68">
        <f>IF(F159&lt;&gt;"",AF159/F159*COUNTA(Jan!G159,Feb!G159,Mar!G159,Apr!G159,Mei!G159,Jun!G159,Jul!G159,Agu!G159,Sep!G159,Okt!G159,Nov!G159,Des!G159),0)</f>
        <v>0</v>
      </c>
      <c r="AH159" s="68">
        <f>IF(E159&lt;&gt;"",
IF(TEXT(E159,"mmm")=TEXT(DATE(PeriodeTahun,1,1),"mmm"),0, Jan!W159)+
IF(TEXT(E159,"mmm")=TEXT(DATE(PeriodeTahun,2,1),"mmm"),0, Feb!W159)+
IF(TEXT(E159,"mmm")=TEXT(DATE(PeriodeTahun,3,1),"mmm"),0, Mar!W159)+
IF(TEXT(E159,"mmm")=TEXT(DATE(PeriodeTahun,4,1),"mmm"),0, Apr!W159)+
IF(TEXT(E159,"mmm")=TEXT(DATE(PeriodeTahun,5,1),"mmm"),0, Mei!W159)+
IF(TEXT(E159,"mmm")=TEXT(DATE(PeriodeTahun,6,1),"mmm"),0, Jun!W159)+
IF(TEXT(E159,"mmm")=TEXT(DATE(PeriodeTahun,7,1),"mmm"),0, Jul!W159)+
IF(TEXT(E159,"mmm")=TEXT(DATE(PeriodeTahun,8,1),"mmm"),0, Agu!W159)+
IF(TEXT(E159,"mmm")=TEXT(DATE(PeriodeTahun,9,1),"mmm"),0, Sep!W159)+
IF(TEXT(E159,"mmm")=TEXT(DATE(PeriodeTahun,10,1),"mmm"),0, Okt!W159)+
IF(TEXT(E159,"mmm")=TEXT(DATE(PeriodeTahun,11,1),"mmm"),0, Nov!W159),
Jan!W159+Feb!W159+Mar!W159+Apr!W159+Mei!W159+Jun!W159+Jul!W159+Agu!W159+Sep!W159+Okt!W159+Nov!W159)</f>
        <v>0</v>
      </c>
      <c r="AI159" s="68"/>
      <c r="AJ159" s="68">
        <f t="shared" si="31"/>
        <v>0</v>
      </c>
    </row>
    <row r="160" spans="1:36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IF(Master!C160&lt;&gt;"",Master!C160,"")</f>
        <v/>
      </c>
      <c r="D160" s="80" t="str">
        <f>IF(Master!E160&lt;&gt;"",IF(YEAR(Master!E160)&lt;$B$2,DATE($B$2,1,1),Master!E160),"")</f>
        <v/>
      </c>
      <c r="E160" s="80" t="str">
        <f>IF(Master!F160&lt;&gt;"",Master!F160,"")</f>
        <v/>
      </c>
      <c r="F160" s="87" t="str">
        <f t="shared" si="26"/>
        <v/>
      </c>
      <c r="G160" s="71" t="str">
        <f>IF(Master!G160&lt;&gt;"",Master!G160,"")</f>
        <v/>
      </c>
      <c r="H160" s="67">
        <f>IFERROR(IF(E160&lt;&gt;"",Jan!G160+Feb!G160+Mar!G160+Apr!G160+Mei!G160+Jun!G160+Jul!G160+Agu!G160+Sep!G160+Okt!G160+Nov!G160+Des!G160,(Jan!G160+Feb!G160+Mar!G160+Apr!G160+Mei!G160+Jun!G160+Jul!G160+Agu!G160+Sep!G160+Okt!G160+Nov!G160+Des!G160)
/
COUNTA(Jan!G160,Feb!G160,Mar!G160,Apr!G160,Mei!G160,Jun!G160,Jul!G160,Agu!G160,Sep!G160,Okt!G160,Nov!G160,Des!G160)
*F160),0)</f>
        <v>0</v>
      </c>
      <c r="I160" s="1">
        <f>Jan!H160+Feb!H160+Mar!H160+Apr!H160+Mei!H160+Jun!H160+Jul!H160+Agu!H160+Sep!H160+Okt!H160+Nov!H160+Des!H160</f>
        <v>0</v>
      </c>
      <c r="J160" s="1">
        <f>Jan!I160+Feb!I160+Mar!I160+Apr!I160+Mei!I160+Jun!I160+Jul!I160+Agu!I160+Sep!I160+Okt!I160+Nov!I160+Des!I160</f>
        <v>0</v>
      </c>
      <c r="K160" s="1">
        <f>Jan!J160+Feb!J160+Mar!J160+Apr!J160+Mei!J160+Jun!J160+Jul!J160+Agu!J160+Sep!J160+Okt!J160+Nov!J160+Des!J160</f>
        <v>0</v>
      </c>
      <c r="L160" s="1">
        <f>Jan!K160+Feb!K160+Mar!K160+Apr!K160+Mei!K160+Jun!K160+Jul!K160+Agu!K160+Sep!K160+Okt!K160+Nov!K160+Des!K160</f>
        <v>0</v>
      </c>
      <c r="M160" s="67">
        <f>IFERROR(IF(E160&lt;&gt;"",Jan!L160+Feb!L160+Mar!L160+Apr!L160+Mei!L160+Jun!L160+Jul!L160+Agu!L160+Sep!L160+Okt!L160+Nov!L160+Des!L160,(Jan!L160+Feb!L160+Mar!L160+Apr!L160+Mei!L160+Jun!L160+Jul!L160+Agu!L160+Sep!L160+Okt!L160+Nov!L160+Des!L160)
/
COUNTA(Jan!G160,Feb!G160,Mar!G160,Apr!G160,Mei!G160,Jun!G160,Jul!G160,Agu!G160,Sep!G160,Okt!G160,Nov!G160,Des!G160)*F160),0)</f>
        <v>0</v>
      </c>
      <c r="N160" s="67">
        <f>IFERROR(IF(E160&lt;&gt;"",Jan!M160+Feb!M160+Mar!M160+Apr!M160+Mei!M160+Jun!M160+Jul!M160+Agu!M160+Sep!M160+Okt!M160+Nov!M160+Des!M160,(Jan!M160+Feb!M160+Mar!M160+Apr!M160+Mei!M160+Jun!M160+Jul!M160+Agu!M160+Sep!M160+Okt!M160+Nov!M160+Des!M160)
/
COUNTA(Jan!G160,Feb!G160,Mar!G160,Apr!G160,Mei!G160,Jun!G160,Jul!G160,Agu!G160,Sep!G160,Okt!G160,Nov!G160,Des!G160)*F160),0)</f>
        <v>0</v>
      </c>
      <c r="O160" s="67">
        <f>IFERROR(IF(E160&lt;&gt;"",Jan!N160+Feb!N160+Mar!N160+Apr!N160+Mei!N160+Jun!N160+Jul!N160+Agu!N160+Sep!N160+Okt!N160+Nov!N160+Des!N160,(Jan!N160+Feb!N160+Mar!N160+Apr!N160+Mei!N160+Jun!N160+Jul!N160+Agu!N160+Sep!N160+Okt!N160+Nov!N160+Des!N160)
/
COUNTA(Jan!G160,Feb!G160,Mar!G160,Apr!G160,Mei!G160,Jun!G160,Jul!G160,Agu!G160,Sep!G160,Okt!G160,Nov!G160,Des!G160)*F160),0)</f>
        <v>0</v>
      </c>
      <c r="P160" s="67">
        <f>IFERROR(IF(E160&lt;&gt;"",Jan!O160+Feb!O160+Mar!O160+Apr!O160+Mei!O160+Jun!O160+Jul!O160+Agu!O160+Sep!O160+Okt!O160+Nov!O160+Des!O160,(Jan!O160+Feb!O160+Mar!O160+Apr!O160+Mei!O160+Jun!O160+Jul!O160+Agu!O160+Sep!O160+Okt!O160+Nov!O160+Des!O160)
/
COUNTA(Jan!G160,Feb!G160,Mar!G160,Apr!G160,Mei!G160,Jun!G160,Jul!G160,Agu!G160,Sep!G160,Okt!G160,Nov!G160,Des!G160)*F160),0)</f>
        <v>0</v>
      </c>
      <c r="Q160" s="67">
        <f>IFERROR(IF(E160&lt;&gt;"",Jan!P160+Feb!P160+Mar!P160+Apr!P160+Mei!P160+Jun!P160+Jul!P160+Agu!P160+Sep!P160+Okt!P160+Nov!P160+Des!P160,(Jan!P160+Feb!P160+Mar!P160+Apr!P160+Mei!P160+Jun!P160+Jul!P160+Agu!P160+Sep!P160+Okt!P160+Nov!P160+Des!P160)
/
COUNTA(Jan!G160,Feb!G160,Mar!G160,Apr!G160,Mei!G160,Jun!G160,Jul!G160,Agu!G160,Sep!G160,Okt!G160,Nov!G160,Des!G160)*F160),0)</f>
        <v>0</v>
      </c>
      <c r="R160" s="1">
        <f t="shared" si="27"/>
        <v>0</v>
      </c>
      <c r="S160" s="67">
        <f t="shared" si="25"/>
        <v>0</v>
      </c>
      <c r="T160" s="67">
        <f>IFERROR(IF(E160&lt;&gt;"",Jan!R160+Feb!R160+Mar!R160+Apr!R160+Mei!R160+Jun!R160+Jul!R160+Agu!R160+Sep!R160+Okt!R160+Nov!R160+Des!R160,(Jan!R160+Feb!R160+Mar!R160+Apr!R160+Mei!R160+Jun!R160+Jul!R160+Agu!R160+Sep!R160+Okt!R160+Nov!R160+Des!R160)
/
COUNTA(Jan!G160,Feb!G160,Mar!G160,Apr!G160,Mei!G160,Jun!G160,Jul!G160,Agu!G160,Sep!G160,Okt!G160,Nov!G160,Des!G160)*F160),0)</f>
        <v>0</v>
      </c>
      <c r="U160" s="67">
        <f>IFERROR(IF(E160&lt;&gt;"",Jan!S160+Feb!S160+Mar!S160+Apr!S160+Mei!S160+Jun!S160+Jul!S160+Agu!S160+Sep!S160+Okt!S160+Nov!S160+Des!S160,(Jan!S160+Feb!S160+Mar!S160+Apr!S160+Mei!S160+Jun!S160+Jul!S160+Agu!S160+Sep!S160+Okt!S160+Nov!S160+Des!S160)
/
COUNTA(Jan!G160,Feb!G160,Mar!G160,Apr!G160,Mei!G160,Jun!G160,Jul!G160,Agu!G160,Sep!G160,Okt!G160,Nov!G160,Des!G160)*F160),0)</f>
        <v>0</v>
      </c>
      <c r="V160" s="1">
        <f t="shared" si="28"/>
        <v>0</v>
      </c>
      <c r="W160" s="1"/>
      <c r="X160" s="67">
        <f t="shared" si="29"/>
        <v>0</v>
      </c>
      <c r="Y160" s="37">
        <f t="shared" si="24"/>
        <v>0</v>
      </c>
      <c r="Z160" s="68">
        <f t="shared" si="30"/>
        <v>0</v>
      </c>
      <c r="AA160" s="36">
        <f>MIN(Z160,Referensi!$M$2)*$AA$5</f>
        <v>0</v>
      </c>
      <c r="AB160" s="36">
        <f>MIN(Referensi!$M$3,MAX(Z160-Referensi!$L$2,0))*$AB$5</f>
        <v>0</v>
      </c>
      <c r="AC160" s="36">
        <f>MIN(Referensi!$M$4,MAX(Z160-Referensi!$L$3,0))*$AC$5</f>
        <v>0</v>
      </c>
      <c r="AD160" s="36">
        <f>MIN(Referensi!$M$5,MAX(Z160-Referensi!$L$4,0))*$AD$5</f>
        <v>0</v>
      </c>
      <c r="AE160" s="36">
        <f>MIN(Referensi!$M$6,MAX(Z160-Referensi!$L$5,0))*$AE$5</f>
        <v>0</v>
      </c>
      <c r="AF160" s="68">
        <f>IF(Master!G160="",SUM(AA160:AE160)*120%,SUM(AA160:AE160))</f>
        <v>0</v>
      </c>
      <c r="AG160" s="68">
        <f>IF(F160&lt;&gt;"",AF160/F160*COUNTA(Jan!G160,Feb!G160,Mar!G160,Apr!G160,Mei!G160,Jun!G160,Jul!G160,Agu!G160,Sep!G160,Okt!G160,Nov!G160,Des!G160),0)</f>
        <v>0</v>
      </c>
      <c r="AH160" s="68">
        <f>IF(E160&lt;&gt;"",
IF(TEXT(E160,"mmm")=TEXT(DATE(PeriodeTahun,1,1),"mmm"),0, Jan!W160)+
IF(TEXT(E160,"mmm")=TEXT(DATE(PeriodeTahun,2,1),"mmm"),0, Feb!W160)+
IF(TEXT(E160,"mmm")=TEXT(DATE(PeriodeTahun,3,1),"mmm"),0, Mar!W160)+
IF(TEXT(E160,"mmm")=TEXT(DATE(PeriodeTahun,4,1),"mmm"),0, Apr!W160)+
IF(TEXT(E160,"mmm")=TEXT(DATE(PeriodeTahun,5,1),"mmm"),0, Mei!W160)+
IF(TEXT(E160,"mmm")=TEXT(DATE(PeriodeTahun,6,1),"mmm"),0, Jun!W160)+
IF(TEXT(E160,"mmm")=TEXT(DATE(PeriodeTahun,7,1),"mmm"),0, Jul!W160)+
IF(TEXT(E160,"mmm")=TEXT(DATE(PeriodeTahun,8,1),"mmm"),0, Agu!W160)+
IF(TEXT(E160,"mmm")=TEXT(DATE(PeriodeTahun,9,1),"mmm"),0, Sep!W160)+
IF(TEXT(E160,"mmm")=TEXT(DATE(PeriodeTahun,10,1),"mmm"),0, Okt!W160)+
IF(TEXT(E160,"mmm")=TEXT(DATE(PeriodeTahun,11,1),"mmm"),0, Nov!W160),
Jan!W160+Feb!W160+Mar!W160+Apr!W160+Mei!W160+Jun!W160+Jul!W160+Agu!W160+Sep!W160+Okt!W160+Nov!W160)</f>
        <v>0</v>
      </c>
      <c r="AI160" s="68"/>
      <c r="AJ160" s="68">
        <f t="shared" si="31"/>
        <v>0</v>
      </c>
    </row>
    <row r="161" spans="1:36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IF(Master!C161&lt;&gt;"",Master!C161,"")</f>
        <v/>
      </c>
      <c r="D161" s="80" t="str">
        <f>IF(Master!E161&lt;&gt;"",IF(YEAR(Master!E161)&lt;$B$2,DATE($B$2,1,1),Master!E161),"")</f>
        <v/>
      </c>
      <c r="E161" s="80" t="str">
        <f>IF(Master!F161&lt;&gt;"",Master!F161,"")</f>
        <v/>
      </c>
      <c r="F161" s="87" t="str">
        <f t="shared" si="26"/>
        <v/>
      </c>
      <c r="G161" s="71" t="str">
        <f>IF(Master!G161&lt;&gt;"",Master!G161,"")</f>
        <v/>
      </c>
      <c r="H161" s="67">
        <f>IFERROR(IF(E161&lt;&gt;"",Jan!G161+Feb!G161+Mar!G161+Apr!G161+Mei!G161+Jun!G161+Jul!G161+Agu!G161+Sep!G161+Okt!G161+Nov!G161+Des!G161,(Jan!G161+Feb!G161+Mar!G161+Apr!G161+Mei!G161+Jun!G161+Jul!G161+Agu!G161+Sep!G161+Okt!G161+Nov!G161+Des!G161)
/
COUNTA(Jan!G161,Feb!G161,Mar!G161,Apr!G161,Mei!G161,Jun!G161,Jul!G161,Agu!G161,Sep!G161,Okt!G161,Nov!G161,Des!G161)
*F161),0)</f>
        <v>0</v>
      </c>
      <c r="I161" s="1">
        <f>Jan!H161+Feb!H161+Mar!H161+Apr!H161+Mei!H161+Jun!H161+Jul!H161+Agu!H161+Sep!H161+Okt!H161+Nov!H161+Des!H161</f>
        <v>0</v>
      </c>
      <c r="J161" s="1">
        <f>Jan!I161+Feb!I161+Mar!I161+Apr!I161+Mei!I161+Jun!I161+Jul!I161+Agu!I161+Sep!I161+Okt!I161+Nov!I161+Des!I161</f>
        <v>0</v>
      </c>
      <c r="K161" s="1">
        <f>Jan!J161+Feb!J161+Mar!J161+Apr!J161+Mei!J161+Jun!J161+Jul!J161+Agu!J161+Sep!J161+Okt!J161+Nov!J161+Des!J161</f>
        <v>0</v>
      </c>
      <c r="L161" s="1">
        <f>Jan!K161+Feb!K161+Mar!K161+Apr!K161+Mei!K161+Jun!K161+Jul!K161+Agu!K161+Sep!K161+Okt!K161+Nov!K161+Des!K161</f>
        <v>0</v>
      </c>
      <c r="M161" s="67">
        <f>IFERROR(IF(E161&lt;&gt;"",Jan!L161+Feb!L161+Mar!L161+Apr!L161+Mei!L161+Jun!L161+Jul!L161+Agu!L161+Sep!L161+Okt!L161+Nov!L161+Des!L161,(Jan!L161+Feb!L161+Mar!L161+Apr!L161+Mei!L161+Jun!L161+Jul!L161+Agu!L161+Sep!L161+Okt!L161+Nov!L161+Des!L161)
/
COUNTA(Jan!G161,Feb!G161,Mar!G161,Apr!G161,Mei!G161,Jun!G161,Jul!G161,Agu!G161,Sep!G161,Okt!G161,Nov!G161,Des!G161)*F161),0)</f>
        <v>0</v>
      </c>
      <c r="N161" s="67">
        <f>IFERROR(IF(E161&lt;&gt;"",Jan!M161+Feb!M161+Mar!M161+Apr!M161+Mei!M161+Jun!M161+Jul!M161+Agu!M161+Sep!M161+Okt!M161+Nov!M161+Des!M161,(Jan!M161+Feb!M161+Mar!M161+Apr!M161+Mei!M161+Jun!M161+Jul!M161+Agu!M161+Sep!M161+Okt!M161+Nov!M161+Des!M161)
/
COUNTA(Jan!G161,Feb!G161,Mar!G161,Apr!G161,Mei!G161,Jun!G161,Jul!G161,Agu!G161,Sep!G161,Okt!G161,Nov!G161,Des!G161)*F161),0)</f>
        <v>0</v>
      </c>
      <c r="O161" s="67">
        <f>IFERROR(IF(E161&lt;&gt;"",Jan!N161+Feb!N161+Mar!N161+Apr!N161+Mei!N161+Jun!N161+Jul!N161+Agu!N161+Sep!N161+Okt!N161+Nov!N161+Des!N161,(Jan!N161+Feb!N161+Mar!N161+Apr!N161+Mei!N161+Jun!N161+Jul!N161+Agu!N161+Sep!N161+Okt!N161+Nov!N161+Des!N161)
/
COUNTA(Jan!G161,Feb!G161,Mar!G161,Apr!G161,Mei!G161,Jun!G161,Jul!G161,Agu!G161,Sep!G161,Okt!G161,Nov!G161,Des!G161)*F161),0)</f>
        <v>0</v>
      </c>
      <c r="P161" s="67">
        <f>IFERROR(IF(E161&lt;&gt;"",Jan!O161+Feb!O161+Mar!O161+Apr!O161+Mei!O161+Jun!O161+Jul!O161+Agu!O161+Sep!O161+Okt!O161+Nov!O161+Des!O161,(Jan!O161+Feb!O161+Mar!O161+Apr!O161+Mei!O161+Jun!O161+Jul!O161+Agu!O161+Sep!O161+Okt!O161+Nov!O161+Des!O161)
/
COUNTA(Jan!G161,Feb!G161,Mar!G161,Apr!G161,Mei!G161,Jun!G161,Jul!G161,Agu!G161,Sep!G161,Okt!G161,Nov!G161,Des!G161)*F161),0)</f>
        <v>0</v>
      </c>
      <c r="Q161" s="67">
        <f>IFERROR(IF(E161&lt;&gt;"",Jan!P161+Feb!P161+Mar!P161+Apr!P161+Mei!P161+Jun!P161+Jul!P161+Agu!P161+Sep!P161+Okt!P161+Nov!P161+Des!P161,(Jan!P161+Feb!P161+Mar!P161+Apr!P161+Mei!P161+Jun!P161+Jul!P161+Agu!P161+Sep!P161+Okt!P161+Nov!P161+Des!P161)
/
COUNTA(Jan!G161,Feb!G161,Mar!G161,Apr!G161,Mei!G161,Jun!G161,Jul!G161,Agu!G161,Sep!G161,Okt!G161,Nov!G161,Des!G161)*F161),0)</f>
        <v>0</v>
      </c>
      <c r="R161" s="1">
        <f t="shared" si="27"/>
        <v>0</v>
      </c>
      <c r="S161" s="67">
        <f t="shared" si="25"/>
        <v>0</v>
      </c>
      <c r="T161" s="67">
        <f>IFERROR(IF(E161&lt;&gt;"",Jan!R161+Feb!R161+Mar!R161+Apr!R161+Mei!R161+Jun!R161+Jul!R161+Agu!R161+Sep!R161+Okt!R161+Nov!R161+Des!R161,(Jan!R161+Feb!R161+Mar!R161+Apr!R161+Mei!R161+Jun!R161+Jul!R161+Agu!R161+Sep!R161+Okt!R161+Nov!R161+Des!R161)
/
COUNTA(Jan!G161,Feb!G161,Mar!G161,Apr!G161,Mei!G161,Jun!G161,Jul!G161,Agu!G161,Sep!G161,Okt!G161,Nov!G161,Des!G161)*F161),0)</f>
        <v>0</v>
      </c>
      <c r="U161" s="67">
        <f>IFERROR(IF(E161&lt;&gt;"",Jan!S161+Feb!S161+Mar!S161+Apr!S161+Mei!S161+Jun!S161+Jul!S161+Agu!S161+Sep!S161+Okt!S161+Nov!S161+Des!S161,(Jan!S161+Feb!S161+Mar!S161+Apr!S161+Mei!S161+Jun!S161+Jul!S161+Agu!S161+Sep!S161+Okt!S161+Nov!S161+Des!S161)
/
COUNTA(Jan!G161,Feb!G161,Mar!G161,Apr!G161,Mei!G161,Jun!G161,Jul!G161,Agu!G161,Sep!G161,Okt!G161,Nov!G161,Des!G161)*F161),0)</f>
        <v>0</v>
      </c>
      <c r="V161" s="1">
        <f t="shared" si="28"/>
        <v>0</v>
      </c>
      <c r="W161" s="1"/>
      <c r="X161" s="67">
        <f t="shared" si="29"/>
        <v>0</v>
      </c>
      <c r="Y161" s="37">
        <f t="shared" si="24"/>
        <v>0</v>
      </c>
      <c r="Z161" s="68">
        <f t="shared" si="30"/>
        <v>0</v>
      </c>
      <c r="AA161" s="36">
        <f>MIN(Z161,Referensi!$M$2)*$AA$5</f>
        <v>0</v>
      </c>
      <c r="AB161" s="36">
        <f>MIN(Referensi!$M$3,MAX(Z161-Referensi!$L$2,0))*$AB$5</f>
        <v>0</v>
      </c>
      <c r="AC161" s="36">
        <f>MIN(Referensi!$M$4,MAX(Z161-Referensi!$L$3,0))*$AC$5</f>
        <v>0</v>
      </c>
      <c r="AD161" s="36">
        <f>MIN(Referensi!$M$5,MAX(Z161-Referensi!$L$4,0))*$AD$5</f>
        <v>0</v>
      </c>
      <c r="AE161" s="36">
        <f>MIN(Referensi!$M$6,MAX(Z161-Referensi!$L$5,0))*$AE$5</f>
        <v>0</v>
      </c>
      <c r="AF161" s="68">
        <f>IF(Master!G161="",SUM(AA161:AE161)*120%,SUM(AA161:AE161))</f>
        <v>0</v>
      </c>
      <c r="AG161" s="68">
        <f>IF(F161&lt;&gt;"",AF161/F161*COUNTA(Jan!G161,Feb!G161,Mar!G161,Apr!G161,Mei!G161,Jun!G161,Jul!G161,Agu!G161,Sep!G161,Okt!G161,Nov!G161,Des!G161),0)</f>
        <v>0</v>
      </c>
      <c r="AH161" s="68">
        <f>IF(E161&lt;&gt;"",
IF(TEXT(E161,"mmm")=TEXT(DATE(PeriodeTahun,1,1),"mmm"),0, Jan!W161)+
IF(TEXT(E161,"mmm")=TEXT(DATE(PeriodeTahun,2,1),"mmm"),0, Feb!W161)+
IF(TEXT(E161,"mmm")=TEXT(DATE(PeriodeTahun,3,1),"mmm"),0, Mar!W161)+
IF(TEXT(E161,"mmm")=TEXT(DATE(PeriodeTahun,4,1),"mmm"),0, Apr!W161)+
IF(TEXT(E161,"mmm")=TEXT(DATE(PeriodeTahun,5,1),"mmm"),0, Mei!W161)+
IF(TEXT(E161,"mmm")=TEXT(DATE(PeriodeTahun,6,1),"mmm"),0, Jun!W161)+
IF(TEXT(E161,"mmm")=TEXT(DATE(PeriodeTahun,7,1),"mmm"),0, Jul!W161)+
IF(TEXT(E161,"mmm")=TEXT(DATE(PeriodeTahun,8,1),"mmm"),0, Agu!W161)+
IF(TEXT(E161,"mmm")=TEXT(DATE(PeriodeTahun,9,1),"mmm"),0, Sep!W161)+
IF(TEXT(E161,"mmm")=TEXT(DATE(PeriodeTahun,10,1),"mmm"),0, Okt!W161)+
IF(TEXT(E161,"mmm")=TEXT(DATE(PeriodeTahun,11,1),"mmm"),0, Nov!W161),
Jan!W161+Feb!W161+Mar!W161+Apr!W161+Mei!W161+Jun!W161+Jul!W161+Agu!W161+Sep!W161+Okt!W161+Nov!W161)</f>
        <v>0</v>
      </c>
      <c r="AI161" s="68"/>
      <c r="AJ161" s="68">
        <f t="shared" si="31"/>
        <v>0</v>
      </c>
    </row>
    <row r="162" spans="1:36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IF(Master!C162&lt;&gt;"",Master!C162,"")</f>
        <v/>
      </c>
      <c r="D162" s="80" t="str">
        <f>IF(Master!E162&lt;&gt;"",IF(YEAR(Master!E162)&lt;$B$2,DATE($B$2,1,1),Master!E162),"")</f>
        <v/>
      </c>
      <c r="E162" s="80" t="str">
        <f>IF(Master!F162&lt;&gt;"",Master!F162,"")</f>
        <v/>
      </c>
      <c r="F162" s="87" t="str">
        <f t="shared" si="26"/>
        <v/>
      </c>
      <c r="G162" s="71" t="str">
        <f>IF(Master!G162&lt;&gt;"",Master!G162,"")</f>
        <v/>
      </c>
      <c r="H162" s="67">
        <f>IFERROR(IF(E162&lt;&gt;"",Jan!G162+Feb!G162+Mar!G162+Apr!G162+Mei!G162+Jun!G162+Jul!G162+Agu!G162+Sep!G162+Okt!G162+Nov!G162+Des!G162,(Jan!G162+Feb!G162+Mar!G162+Apr!G162+Mei!G162+Jun!G162+Jul!G162+Agu!G162+Sep!G162+Okt!G162+Nov!G162+Des!G162)
/
COUNTA(Jan!G162,Feb!G162,Mar!G162,Apr!G162,Mei!G162,Jun!G162,Jul!G162,Agu!G162,Sep!G162,Okt!G162,Nov!G162,Des!G162)
*F162),0)</f>
        <v>0</v>
      </c>
      <c r="I162" s="1">
        <f>Jan!H162+Feb!H162+Mar!H162+Apr!H162+Mei!H162+Jun!H162+Jul!H162+Agu!H162+Sep!H162+Okt!H162+Nov!H162+Des!H162</f>
        <v>0</v>
      </c>
      <c r="J162" s="1">
        <f>Jan!I162+Feb!I162+Mar!I162+Apr!I162+Mei!I162+Jun!I162+Jul!I162+Agu!I162+Sep!I162+Okt!I162+Nov!I162+Des!I162</f>
        <v>0</v>
      </c>
      <c r="K162" s="1">
        <f>Jan!J162+Feb!J162+Mar!J162+Apr!J162+Mei!J162+Jun!J162+Jul!J162+Agu!J162+Sep!J162+Okt!J162+Nov!J162+Des!J162</f>
        <v>0</v>
      </c>
      <c r="L162" s="1">
        <f>Jan!K162+Feb!K162+Mar!K162+Apr!K162+Mei!K162+Jun!K162+Jul!K162+Agu!K162+Sep!K162+Okt!K162+Nov!K162+Des!K162</f>
        <v>0</v>
      </c>
      <c r="M162" s="67">
        <f>IFERROR(IF(E162&lt;&gt;"",Jan!L162+Feb!L162+Mar!L162+Apr!L162+Mei!L162+Jun!L162+Jul!L162+Agu!L162+Sep!L162+Okt!L162+Nov!L162+Des!L162,(Jan!L162+Feb!L162+Mar!L162+Apr!L162+Mei!L162+Jun!L162+Jul!L162+Agu!L162+Sep!L162+Okt!L162+Nov!L162+Des!L162)
/
COUNTA(Jan!G162,Feb!G162,Mar!G162,Apr!G162,Mei!G162,Jun!G162,Jul!G162,Agu!G162,Sep!G162,Okt!G162,Nov!G162,Des!G162)*F162),0)</f>
        <v>0</v>
      </c>
      <c r="N162" s="67">
        <f>IFERROR(IF(E162&lt;&gt;"",Jan!M162+Feb!M162+Mar!M162+Apr!M162+Mei!M162+Jun!M162+Jul!M162+Agu!M162+Sep!M162+Okt!M162+Nov!M162+Des!M162,(Jan!M162+Feb!M162+Mar!M162+Apr!M162+Mei!M162+Jun!M162+Jul!M162+Agu!M162+Sep!M162+Okt!M162+Nov!M162+Des!M162)
/
COUNTA(Jan!G162,Feb!G162,Mar!G162,Apr!G162,Mei!G162,Jun!G162,Jul!G162,Agu!G162,Sep!G162,Okt!G162,Nov!G162,Des!G162)*F162),0)</f>
        <v>0</v>
      </c>
      <c r="O162" s="67">
        <f>IFERROR(IF(E162&lt;&gt;"",Jan!N162+Feb!N162+Mar!N162+Apr!N162+Mei!N162+Jun!N162+Jul!N162+Agu!N162+Sep!N162+Okt!N162+Nov!N162+Des!N162,(Jan!N162+Feb!N162+Mar!N162+Apr!N162+Mei!N162+Jun!N162+Jul!N162+Agu!N162+Sep!N162+Okt!N162+Nov!N162+Des!N162)
/
COUNTA(Jan!G162,Feb!G162,Mar!G162,Apr!G162,Mei!G162,Jun!G162,Jul!G162,Agu!G162,Sep!G162,Okt!G162,Nov!G162,Des!G162)*F162),0)</f>
        <v>0</v>
      </c>
      <c r="P162" s="67">
        <f>IFERROR(IF(E162&lt;&gt;"",Jan!O162+Feb!O162+Mar!O162+Apr!O162+Mei!O162+Jun!O162+Jul!O162+Agu!O162+Sep!O162+Okt!O162+Nov!O162+Des!O162,(Jan!O162+Feb!O162+Mar!O162+Apr!O162+Mei!O162+Jun!O162+Jul!O162+Agu!O162+Sep!O162+Okt!O162+Nov!O162+Des!O162)
/
COUNTA(Jan!G162,Feb!G162,Mar!G162,Apr!G162,Mei!G162,Jun!G162,Jul!G162,Agu!G162,Sep!G162,Okt!G162,Nov!G162,Des!G162)*F162),0)</f>
        <v>0</v>
      </c>
      <c r="Q162" s="67">
        <f>IFERROR(IF(E162&lt;&gt;"",Jan!P162+Feb!P162+Mar!P162+Apr!P162+Mei!P162+Jun!P162+Jul!P162+Agu!P162+Sep!P162+Okt!P162+Nov!P162+Des!P162,(Jan!P162+Feb!P162+Mar!P162+Apr!P162+Mei!P162+Jun!P162+Jul!P162+Agu!P162+Sep!P162+Okt!P162+Nov!P162+Des!P162)
/
COUNTA(Jan!G162,Feb!G162,Mar!G162,Apr!G162,Mei!G162,Jun!G162,Jul!G162,Agu!G162,Sep!G162,Okt!G162,Nov!G162,Des!G162)*F162),0)</f>
        <v>0</v>
      </c>
      <c r="R162" s="1">
        <f t="shared" si="27"/>
        <v>0</v>
      </c>
      <c r="S162" s="67">
        <f t="shared" si="25"/>
        <v>0</v>
      </c>
      <c r="T162" s="67">
        <f>IFERROR(IF(E162&lt;&gt;"",Jan!R162+Feb!R162+Mar!R162+Apr!R162+Mei!R162+Jun!R162+Jul!R162+Agu!R162+Sep!R162+Okt!R162+Nov!R162+Des!R162,(Jan!R162+Feb!R162+Mar!R162+Apr!R162+Mei!R162+Jun!R162+Jul!R162+Agu!R162+Sep!R162+Okt!R162+Nov!R162+Des!R162)
/
COUNTA(Jan!G162,Feb!G162,Mar!G162,Apr!G162,Mei!G162,Jun!G162,Jul!G162,Agu!G162,Sep!G162,Okt!G162,Nov!G162,Des!G162)*F162),0)</f>
        <v>0</v>
      </c>
      <c r="U162" s="67">
        <f>IFERROR(IF(E162&lt;&gt;"",Jan!S162+Feb!S162+Mar!S162+Apr!S162+Mei!S162+Jun!S162+Jul!S162+Agu!S162+Sep!S162+Okt!S162+Nov!S162+Des!S162,(Jan!S162+Feb!S162+Mar!S162+Apr!S162+Mei!S162+Jun!S162+Jul!S162+Agu!S162+Sep!S162+Okt!S162+Nov!S162+Des!S162)
/
COUNTA(Jan!G162,Feb!G162,Mar!G162,Apr!G162,Mei!G162,Jun!G162,Jul!G162,Agu!G162,Sep!G162,Okt!G162,Nov!G162,Des!G162)*F162),0)</f>
        <v>0</v>
      </c>
      <c r="V162" s="1">
        <f t="shared" si="28"/>
        <v>0</v>
      </c>
      <c r="W162" s="1"/>
      <c r="X162" s="67">
        <f t="shared" si="29"/>
        <v>0</v>
      </c>
      <c r="Y162" s="37">
        <f t="shared" si="24"/>
        <v>0</v>
      </c>
      <c r="Z162" s="68">
        <f t="shared" si="30"/>
        <v>0</v>
      </c>
      <c r="AA162" s="36">
        <f>MIN(Z162,Referensi!$M$2)*$AA$5</f>
        <v>0</v>
      </c>
      <c r="AB162" s="36">
        <f>MIN(Referensi!$M$3,MAX(Z162-Referensi!$L$2,0))*$AB$5</f>
        <v>0</v>
      </c>
      <c r="AC162" s="36">
        <f>MIN(Referensi!$M$4,MAX(Z162-Referensi!$L$3,0))*$AC$5</f>
        <v>0</v>
      </c>
      <c r="AD162" s="36">
        <f>MIN(Referensi!$M$5,MAX(Z162-Referensi!$L$4,0))*$AD$5</f>
        <v>0</v>
      </c>
      <c r="AE162" s="36">
        <f>MIN(Referensi!$M$6,MAX(Z162-Referensi!$L$5,0))*$AE$5</f>
        <v>0</v>
      </c>
      <c r="AF162" s="68">
        <f>IF(Master!G162="",SUM(AA162:AE162)*120%,SUM(AA162:AE162))</f>
        <v>0</v>
      </c>
      <c r="AG162" s="68">
        <f>IF(F162&lt;&gt;"",AF162/F162*COUNTA(Jan!G162,Feb!G162,Mar!G162,Apr!G162,Mei!G162,Jun!G162,Jul!G162,Agu!G162,Sep!G162,Okt!G162,Nov!G162,Des!G162),0)</f>
        <v>0</v>
      </c>
      <c r="AH162" s="68">
        <f>IF(E162&lt;&gt;"",
IF(TEXT(E162,"mmm")=TEXT(DATE(PeriodeTahun,1,1),"mmm"),0, Jan!W162)+
IF(TEXT(E162,"mmm")=TEXT(DATE(PeriodeTahun,2,1),"mmm"),0, Feb!W162)+
IF(TEXT(E162,"mmm")=TEXT(DATE(PeriodeTahun,3,1),"mmm"),0, Mar!W162)+
IF(TEXT(E162,"mmm")=TEXT(DATE(PeriodeTahun,4,1),"mmm"),0, Apr!W162)+
IF(TEXT(E162,"mmm")=TEXT(DATE(PeriodeTahun,5,1),"mmm"),0, Mei!W162)+
IF(TEXT(E162,"mmm")=TEXT(DATE(PeriodeTahun,6,1),"mmm"),0, Jun!W162)+
IF(TEXT(E162,"mmm")=TEXT(DATE(PeriodeTahun,7,1),"mmm"),0, Jul!W162)+
IF(TEXT(E162,"mmm")=TEXT(DATE(PeriodeTahun,8,1),"mmm"),0, Agu!W162)+
IF(TEXT(E162,"mmm")=TEXT(DATE(PeriodeTahun,9,1),"mmm"),0, Sep!W162)+
IF(TEXT(E162,"mmm")=TEXT(DATE(PeriodeTahun,10,1),"mmm"),0, Okt!W162)+
IF(TEXT(E162,"mmm")=TEXT(DATE(PeriodeTahun,11,1),"mmm"),0, Nov!W162),
Jan!W162+Feb!W162+Mar!W162+Apr!W162+Mei!W162+Jun!W162+Jul!W162+Agu!W162+Sep!W162+Okt!W162+Nov!W162)</f>
        <v>0</v>
      </c>
      <c r="AI162" s="68"/>
      <c r="AJ162" s="68">
        <f t="shared" si="31"/>
        <v>0</v>
      </c>
    </row>
    <row r="163" spans="1:36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IF(Master!C163&lt;&gt;"",Master!C163,"")</f>
        <v/>
      </c>
      <c r="D163" s="80" t="str">
        <f>IF(Master!E163&lt;&gt;"",IF(YEAR(Master!E163)&lt;$B$2,DATE($B$2,1,1),Master!E163),"")</f>
        <v/>
      </c>
      <c r="E163" s="80" t="str">
        <f>IF(Master!F163&lt;&gt;"",Master!F163,"")</f>
        <v/>
      </c>
      <c r="F163" s="87" t="str">
        <f t="shared" si="26"/>
        <v/>
      </c>
      <c r="G163" s="71" t="str">
        <f>IF(Master!G163&lt;&gt;"",Master!G163,"")</f>
        <v/>
      </c>
      <c r="H163" s="67">
        <f>IFERROR(IF(E163&lt;&gt;"",Jan!G163+Feb!G163+Mar!G163+Apr!G163+Mei!G163+Jun!G163+Jul!G163+Agu!G163+Sep!G163+Okt!G163+Nov!G163+Des!G163,(Jan!G163+Feb!G163+Mar!G163+Apr!G163+Mei!G163+Jun!G163+Jul!G163+Agu!G163+Sep!G163+Okt!G163+Nov!G163+Des!G163)
/
COUNTA(Jan!G163,Feb!G163,Mar!G163,Apr!G163,Mei!G163,Jun!G163,Jul!G163,Agu!G163,Sep!G163,Okt!G163,Nov!G163,Des!G163)
*F163),0)</f>
        <v>0</v>
      </c>
      <c r="I163" s="1">
        <f>Jan!H163+Feb!H163+Mar!H163+Apr!H163+Mei!H163+Jun!H163+Jul!H163+Agu!H163+Sep!H163+Okt!H163+Nov!H163+Des!H163</f>
        <v>0</v>
      </c>
      <c r="J163" s="1">
        <f>Jan!I163+Feb!I163+Mar!I163+Apr!I163+Mei!I163+Jun!I163+Jul!I163+Agu!I163+Sep!I163+Okt!I163+Nov!I163+Des!I163</f>
        <v>0</v>
      </c>
      <c r="K163" s="1">
        <f>Jan!J163+Feb!J163+Mar!J163+Apr!J163+Mei!J163+Jun!J163+Jul!J163+Agu!J163+Sep!J163+Okt!J163+Nov!J163+Des!J163</f>
        <v>0</v>
      </c>
      <c r="L163" s="1">
        <f>Jan!K163+Feb!K163+Mar!K163+Apr!K163+Mei!K163+Jun!K163+Jul!K163+Agu!K163+Sep!K163+Okt!K163+Nov!K163+Des!K163</f>
        <v>0</v>
      </c>
      <c r="M163" s="67">
        <f>IFERROR(IF(E163&lt;&gt;"",Jan!L163+Feb!L163+Mar!L163+Apr!L163+Mei!L163+Jun!L163+Jul!L163+Agu!L163+Sep!L163+Okt!L163+Nov!L163+Des!L163,(Jan!L163+Feb!L163+Mar!L163+Apr!L163+Mei!L163+Jun!L163+Jul!L163+Agu!L163+Sep!L163+Okt!L163+Nov!L163+Des!L163)
/
COUNTA(Jan!G163,Feb!G163,Mar!G163,Apr!G163,Mei!G163,Jun!G163,Jul!G163,Agu!G163,Sep!G163,Okt!G163,Nov!G163,Des!G163)*F163),0)</f>
        <v>0</v>
      </c>
      <c r="N163" s="67">
        <f>IFERROR(IF(E163&lt;&gt;"",Jan!M163+Feb!M163+Mar!M163+Apr!M163+Mei!M163+Jun!M163+Jul!M163+Agu!M163+Sep!M163+Okt!M163+Nov!M163+Des!M163,(Jan!M163+Feb!M163+Mar!M163+Apr!M163+Mei!M163+Jun!M163+Jul!M163+Agu!M163+Sep!M163+Okt!M163+Nov!M163+Des!M163)
/
COUNTA(Jan!G163,Feb!G163,Mar!G163,Apr!G163,Mei!G163,Jun!G163,Jul!G163,Agu!G163,Sep!G163,Okt!G163,Nov!G163,Des!G163)*F163),0)</f>
        <v>0</v>
      </c>
      <c r="O163" s="67">
        <f>IFERROR(IF(E163&lt;&gt;"",Jan!N163+Feb!N163+Mar!N163+Apr!N163+Mei!N163+Jun!N163+Jul!N163+Agu!N163+Sep!N163+Okt!N163+Nov!N163+Des!N163,(Jan!N163+Feb!N163+Mar!N163+Apr!N163+Mei!N163+Jun!N163+Jul!N163+Agu!N163+Sep!N163+Okt!N163+Nov!N163+Des!N163)
/
COUNTA(Jan!G163,Feb!G163,Mar!G163,Apr!G163,Mei!G163,Jun!G163,Jul!G163,Agu!G163,Sep!G163,Okt!G163,Nov!G163,Des!G163)*F163),0)</f>
        <v>0</v>
      </c>
      <c r="P163" s="67">
        <f>IFERROR(IF(E163&lt;&gt;"",Jan!O163+Feb!O163+Mar!O163+Apr!O163+Mei!O163+Jun!O163+Jul!O163+Agu!O163+Sep!O163+Okt!O163+Nov!O163+Des!O163,(Jan!O163+Feb!O163+Mar!O163+Apr!O163+Mei!O163+Jun!O163+Jul!O163+Agu!O163+Sep!O163+Okt!O163+Nov!O163+Des!O163)
/
COUNTA(Jan!G163,Feb!G163,Mar!G163,Apr!G163,Mei!G163,Jun!G163,Jul!G163,Agu!G163,Sep!G163,Okt!G163,Nov!G163,Des!G163)*F163),0)</f>
        <v>0</v>
      </c>
      <c r="Q163" s="67">
        <f>IFERROR(IF(E163&lt;&gt;"",Jan!P163+Feb!P163+Mar!P163+Apr!P163+Mei!P163+Jun!P163+Jul!P163+Agu!P163+Sep!P163+Okt!P163+Nov!P163+Des!P163,(Jan!P163+Feb!P163+Mar!P163+Apr!P163+Mei!P163+Jun!P163+Jul!P163+Agu!P163+Sep!P163+Okt!P163+Nov!P163+Des!P163)
/
COUNTA(Jan!G163,Feb!G163,Mar!G163,Apr!G163,Mei!G163,Jun!G163,Jul!G163,Agu!G163,Sep!G163,Okt!G163,Nov!G163,Des!G163)*F163),0)</f>
        <v>0</v>
      </c>
      <c r="R163" s="1">
        <f t="shared" si="27"/>
        <v>0</v>
      </c>
      <c r="S163" s="67">
        <f t="shared" si="25"/>
        <v>0</v>
      </c>
      <c r="T163" s="67">
        <f>IFERROR(IF(E163&lt;&gt;"",Jan!R163+Feb!R163+Mar!R163+Apr!R163+Mei!R163+Jun!R163+Jul!R163+Agu!R163+Sep!R163+Okt!R163+Nov!R163+Des!R163,(Jan!R163+Feb!R163+Mar!R163+Apr!R163+Mei!R163+Jun!R163+Jul!R163+Agu!R163+Sep!R163+Okt!R163+Nov!R163+Des!R163)
/
COUNTA(Jan!G163,Feb!G163,Mar!G163,Apr!G163,Mei!G163,Jun!G163,Jul!G163,Agu!G163,Sep!G163,Okt!G163,Nov!G163,Des!G163)*F163),0)</f>
        <v>0</v>
      </c>
      <c r="U163" s="67">
        <f>IFERROR(IF(E163&lt;&gt;"",Jan!S163+Feb!S163+Mar!S163+Apr!S163+Mei!S163+Jun!S163+Jul!S163+Agu!S163+Sep!S163+Okt!S163+Nov!S163+Des!S163,(Jan!S163+Feb!S163+Mar!S163+Apr!S163+Mei!S163+Jun!S163+Jul!S163+Agu!S163+Sep!S163+Okt!S163+Nov!S163+Des!S163)
/
COUNTA(Jan!G163,Feb!G163,Mar!G163,Apr!G163,Mei!G163,Jun!G163,Jul!G163,Agu!G163,Sep!G163,Okt!G163,Nov!G163,Des!G163)*F163),0)</f>
        <v>0</v>
      </c>
      <c r="V163" s="1">
        <f t="shared" si="28"/>
        <v>0</v>
      </c>
      <c r="W163" s="1"/>
      <c r="X163" s="67">
        <f t="shared" si="29"/>
        <v>0</v>
      </c>
      <c r="Y163" s="37">
        <f t="shared" si="24"/>
        <v>0</v>
      </c>
      <c r="Z163" s="68">
        <f t="shared" si="30"/>
        <v>0</v>
      </c>
      <c r="AA163" s="36">
        <f>MIN(Z163,Referensi!$M$2)*$AA$5</f>
        <v>0</v>
      </c>
      <c r="AB163" s="36">
        <f>MIN(Referensi!$M$3,MAX(Z163-Referensi!$L$2,0))*$AB$5</f>
        <v>0</v>
      </c>
      <c r="AC163" s="36">
        <f>MIN(Referensi!$M$4,MAX(Z163-Referensi!$L$3,0))*$AC$5</f>
        <v>0</v>
      </c>
      <c r="AD163" s="36">
        <f>MIN(Referensi!$M$5,MAX(Z163-Referensi!$L$4,0))*$AD$5</f>
        <v>0</v>
      </c>
      <c r="AE163" s="36">
        <f>MIN(Referensi!$M$6,MAX(Z163-Referensi!$L$5,0))*$AE$5</f>
        <v>0</v>
      </c>
      <c r="AF163" s="68">
        <f>IF(Master!G163="",SUM(AA163:AE163)*120%,SUM(AA163:AE163))</f>
        <v>0</v>
      </c>
      <c r="AG163" s="68">
        <f>IF(F163&lt;&gt;"",AF163/F163*COUNTA(Jan!G163,Feb!G163,Mar!G163,Apr!G163,Mei!G163,Jun!G163,Jul!G163,Agu!G163,Sep!G163,Okt!G163,Nov!G163,Des!G163),0)</f>
        <v>0</v>
      </c>
      <c r="AH163" s="68">
        <f>IF(E163&lt;&gt;"",
IF(TEXT(E163,"mmm")=TEXT(DATE(PeriodeTahun,1,1),"mmm"),0, Jan!W163)+
IF(TEXT(E163,"mmm")=TEXT(DATE(PeriodeTahun,2,1),"mmm"),0, Feb!W163)+
IF(TEXT(E163,"mmm")=TEXT(DATE(PeriodeTahun,3,1),"mmm"),0, Mar!W163)+
IF(TEXT(E163,"mmm")=TEXT(DATE(PeriodeTahun,4,1),"mmm"),0, Apr!W163)+
IF(TEXT(E163,"mmm")=TEXT(DATE(PeriodeTahun,5,1),"mmm"),0, Mei!W163)+
IF(TEXT(E163,"mmm")=TEXT(DATE(PeriodeTahun,6,1),"mmm"),0, Jun!W163)+
IF(TEXT(E163,"mmm")=TEXT(DATE(PeriodeTahun,7,1),"mmm"),0, Jul!W163)+
IF(TEXT(E163,"mmm")=TEXT(DATE(PeriodeTahun,8,1),"mmm"),0, Agu!W163)+
IF(TEXT(E163,"mmm")=TEXT(DATE(PeriodeTahun,9,1),"mmm"),0, Sep!W163)+
IF(TEXT(E163,"mmm")=TEXT(DATE(PeriodeTahun,10,1),"mmm"),0, Okt!W163)+
IF(TEXT(E163,"mmm")=TEXT(DATE(PeriodeTahun,11,1),"mmm"),0, Nov!W163),
Jan!W163+Feb!W163+Mar!W163+Apr!W163+Mei!W163+Jun!W163+Jul!W163+Agu!W163+Sep!W163+Okt!W163+Nov!W163)</f>
        <v>0</v>
      </c>
      <c r="AI163" s="68"/>
      <c r="AJ163" s="68">
        <f t="shared" si="31"/>
        <v>0</v>
      </c>
    </row>
    <row r="164" spans="1:36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IF(Master!C164&lt;&gt;"",Master!C164,"")</f>
        <v/>
      </c>
      <c r="D164" s="80" t="str">
        <f>IF(Master!E164&lt;&gt;"",IF(YEAR(Master!E164)&lt;$B$2,DATE($B$2,1,1),Master!E164),"")</f>
        <v/>
      </c>
      <c r="E164" s="80" t="str">
        <f>IF(Master!F164&lt;&gt;"",Master!F164,"")</f>
        <v/>
      </c>
      <c r="F164" s="87" t="str">
        <f t="shared" si="26"/>
        <v/>
      </c>
      <c r="G164" s="71" t="str">
        <f>IF(Master!G164&lt;&gt;"",Master!G164,"")</f>
        <v/>
      </c>
      <c r="H164" s="67">
        <f>IFERROR(IF(E164&lt;&gt;"",Jan!G164+Feb!G164+Mar!G164+Apr!G164+Mei!G164+Jun!G164+Jul!G164+Agu!G164+Sep!G164+Okt!G164+Nov!G164+Des!G164,(Jan!G164+Feb!G164+Mar!G164+Apr!G164+Mei!G164+Jun!G164+Jul!G164+Agu!G164+Sep!G164+Okt!G164+Nov!G164+Des!G164)
/
COUNTA(Jan!G164,Feb!G164,Mar!G164,Apr!G164,Mei!G164,Jun!G164,Jul!G164,Agu!G164,Sep!G164,Okt!G164,Nov!G164,Des!G164)
*F164),0)</f>
        <v>0</v>
      </c>
      <c r="I164" s="1">
        <f>Jan!H164+Feb!H164+Mar!H164+Apr!H164+Mei!H164+Jun!H164+Jul!H164+Agu!H164+Sep!H164+Okt!H164+Nov!H164+Des!H164</f>
        <v>0</v>
      </c>
      <c r="J164" s="1">
        <f>Jan!I164+Feb!I164+Mar!I164+Apr!I164+Mei!I164+Jun!I164+Jul!I164+Agu!I164+Sep!I164+Okt!I164+Nov!I164+Des!I164</f>
        <v>0</v>
      </c>
      <c r="K164" s="1">
        <f>Jan!J164+Feb!J164+Mar!J164+Apr!J164+Mei!J164+Jun!J164+Jul!J164+Agu!J164+Sep!J164+Okt!J164+Nov!J164+Des!J164</f>
        <v>0</v>
      </c>
      <c r="L164" s="1">
        <f>Jan!K164+Feb!K164+Mar!K164+Apr!K164+Mei!K164+Jun!K164+Jul!K164+Agu!K164+Sep!K164+Okt!K164+Nov!K164+Des!K164</f>
        <v>0</v>
      </c>
      <c r="M164" s="67">
        <f>IFERROR(IF(E164&lt;&gt;"",Jan!L164+Feb!L164+Mar!L164+Apr!L164+Mei!L164+Jun!L164+Jul!L164+Agu!L164+Sep!L164+Okt!L164+Nov!L164+Des!L164,(Jan!L164+Feb!L164+Mar!L164+Apr!L164+Mei!L164+Jun!L164+Jul!L164+Agu!L164+Sep!L164+Okt!L164+Nov!L164+Des!L164)
/
COUNTA(Jan!G164,Feb!G164,Mar!G164,Apr!G164,Mei!G164,Jun!G164,Jul!G164,Agu!G164,Sep!G164,Okt!G164,Nov!G164,Des!G164)*F164),0)</f>
        <v>0</v>
      </c>
      <c r="N164" s="67">
        <f>IFERROR(IF(E164&lt;&gt;"",Jan!M164+Feb!M164+Mar!M164+Apr!M164+Mei!M164+Jun!M164+Jul!M164+Agu!M164+Sep!M164+Okt!M164+Nov!M164+Des!M164,(Jan!M164+Feb!M164+Mar!M164+Apr!M164+Mei!M164+Jun!M164+Jul!M164+Agu!M164+Sep!M164+Okt!M164+Nov!M164+Des!M164)
/
COUNTA(Jan!G164,Feb!G164,Mar!G164,Apr!G164,Mei!G164,Jun!G164,Jul!G164,Agu!G164,Sep!G164,Okt!G164,Nov!G164,Des!G164)*F164),0)</f>
        <v>0</v>
      </c>
      <c r="O164" s="67">
        <f>IFERROR(IF(E164&lt;&gt;"",Jan!N164+Feb!N164+Mar!N164+Apr!N164+Mei!N164+Jun!N164+Jul!N164+Agu!N164+Sep!N164+Okt!N164+Nov!N164+Des!N164,(Jan!N164+Feb!N164+Mar!N164+Apr!N164+Mei!N164+Jun!N164+Jul!N164+Agu!N164+Sep!N164+Okt!N164+Nov!N164+Des!N164)
/
COUNTA(Jan!G164,Feb!G164,Mar!G164,Apr!G164,Mei!G164,Jun!G164,Jul!G164,Agu!G164,Sep!G164,Okt!G164,Nov!G164,Des!G164)*F164),0)</f>
        <v>0</v>
      </c>
      <c r="P164" s="67">
        <f>IFERROR(IF(E164&lt;&gt;"",Jan!O164+Feb!O164+Mar!O164+Apr!O164+Mei!O164+Jun!O164+Jul!O164+Agu!O164+Sep!O164+Okt!O164+Nov!O164+Des!O164,(Jan!O164+Feb!O164+Mar!O164+Apr!O164+Mei!O164+Jun!O164+Jul!O164+Agu!O164+Sep!O164+Okt!O164+Nov!O164+Des!O164)
/
COUNTA(Jan!G164,Feb!G164,Mar!G164,Apr!G164,Mei!G164,Jun!G164,Jul!G164,Agu!G164,Sep!G164,Okt!G164,Nov!G164,Des!G164)*F164),0)</f>
        <v>0</v>
      </c>
      <c r="Q164" s="67">
        <f>IFERROR(IF(E164&lt;&gt;"",Jan!P164+Feb!P164+Mar!P164+Apr!P164+Mei!P164+Jun!P164+Jul!P164+Agu!P164+Sep!P164+Okt!P164+Nov!P164+Des!P164,(Jan!P164+Feb!P164+Mar!P164+Apr!P164+Mei!P164+Jun!P164+Jul!P164+Agu!P164+Sep!P164+Okt!P164+Nov!P164+Des!P164)
/
COUNTA(Jan!G164,Feb!G164,Mar!G164,Apr!G164,Mei!G164,Jun!G164,Jul!G164,Agu!G164,Sep!G164,Okt!G164,Nov!G164,Des!G164)*F164),0)</f>
        <v>0</v>
      </c>
      <c r="R164" s="1">
        <f t="shared" si="27"/>
        <v>0</v>
      </c>
      <c r="S164" s="67">
        <f t="shared" si="25"/>
        <v>0</v>
      </c>
      <c r="T164" s="67">
        <f>IFERROR(IF(E164&lt;&gt;"",Jan!R164+Feb!R164+Mar!R164+Apr!R164+Mei!R164+Jun!R164+Jul!R164+Agu!R164+Sep!R164+Okt!R164+Nov!R164+Des!R164,(Jan!R164+Feb!R164+Mar!R164+Apr!R164+Mei!R164+Jun!R164+Jul!R164+Agu!R164+Sep!R164+Okt!R164+Nov!R164+Des!R164)
/
COUNTA(Jan!G164,Feb!G164,Mar!G164,Apr!G164,Mei!G164,Jun!G164,Jul!G164,Agu!G164,Sep!G164,Okt!G164,Nov!G164,Des!G164)*F164),0)</f>
        <v>0</v>
      </c>
      <c r="U164" s="67">
        <f>IFERROR(IF(E164&lt;&gt;"",Jan!S164+Feb!S164+Mar!S164+Apr!S164+Mei!S164+Jun!S164+Jul!S164+Agu!S164+Sep!S164+Okt!S164+Nov!S164+Des!S164,(Jan!S164+Feb!S164+Mar!S164+Apr!S164+Mei!S164+Jun!S164+Jul!S164+Agu!S164+Sep!S164+Okt!S164+Nov!S164+Des!S164)
/
COUNTA(Jan!G164,Feb!G164,Mar!G164,Apr!G164,Mei!G164,Jun!G164,Jul!G164,Agu!G164,Sep!G164,Okt!G164,Nov!G164,Des!G164)*F164),0)</f>
        <v>0</v>
      </c>
      <c r="V164" s="1">
        <f t="shared" si="28"/>
        <v>0</v>
      </c>
      <c r="W164" s="1"/>
      <c r="X164" s="67">
        <f t="shared" si="29"/>
        <v>0</v>
      </c>
      <c r="Y164" s="37">
        <f t="shared" si="24"/>
        <v>0</v>
      </c>
      <c r="Z164" s="68">
        <f t="shared" si="30"/>
        <v>0</v>
      </c>
      <c r="AA164" s="36">
        <f>MIN(Z164,Referensi!$M$2)*$AA$5</f>
        <v>0</v>
      </c>
      <c r="AB164" s="36">
        <f>MIN(Referensi!$M$3,MAX(Z164-Referensi!$L$2,0))*$AB$5</f>
        <v>0</v>
      </c>
      <c r="AC164" s="36">
        <f>MIN(Referensi!$M$4,MAX(Z164-Referensi!$L$3,0))*$AC$5</f>
        <v>0</v>
      </c>
      <c r="AD164" s="36">
        <f>MIN(Referensi!$M$5,MAX(Z164-Referensi!$L$4,0))*$AD$5</f>
        <v>0</v>
      </c>
      <c r="AE164" s="36">
        <f>MIN(Referensi!$M$6,MAX(Z164-Referensi!$L$5,0))*$AE$5</f>
        <v>0</v>
      </c>
      <c r="AF164" s="68">
        <f>IF(Master!G164="",SUM(AA164:AE164)*120%,SUM(AA164:AE164))</f>
        <v>0</v>
      </c>
      <c r="AG164" s="68">
        <f>IF(F164&lt;&gt;"",AF164/F164*COUNTA(Jan!G164,Feb!G164,Mar!G164,Apr!G164,Mei!G164,Jun!G164,Jul!G164,Agu!G164,Sep!G164,Okt!G164,Nov!G164,Des!G164),0)</f>
        <v>0</v>
      </c>
      <c r="AH164" s="68">
        <f>IF(E164&lt;&gt;"",
IF(TEXT(E164,"mmm")=TEXT(DATE(PeriodeTahun,1,1),"mmm"),0, Jan!W164)+
IF(TEXT(E164,"mmm")=TEXT(DATE(PeriodeTahun,2,1),"mmm"),0, Feb!W164)+
IF(TEXT(E164,"mmm")=TEXT(DATE(PeriodeTahun,3,1),"mmm"),0, Mar!W164)+
IF(TEXT(E164,"mmm")=TEXT(DATE(PeriodeTahun,4,1),"mmm"),0, Apr!W164)+
IF(TEXT(E164,"mmm")=TEXT(DATE(PeriodeTahun,5,1),"mmm"),0, Mei!W164)+
IF(TEXT(E164,"mmm")=TEXT(DATE(PeriodeTahun,6,1),"mmm"),0, Jun!W164)+
IF(TEXT(E164,"mmm")=TEXT(DATE(PeriodeTahun,7,1),"mmm"),0, Jul!W164)+
IF(TEXT(E164,"mmm")=TEXT(DATE(PeriodeTahun,8,1),"mmm"),0, Agu!W164)+
IF(TEXT(E164,"mmm")=TEXT(DATE(PeriodeTahun,9,1),"mmm"),0, Sep!W164)+
IF(TEXT(E164,"mmm")=TEXT(DATE(PeriodeTahun,10,1),"mmm"),0, Okt!W164)+
IF(TEXT(E164,"mmm")=TEXT(DATE(PeriodeTahun,11,1),"mmm"),0, Nov!W164),
Jan!W164+Feb!W164+Mar!W164+Apr!W164+Mei!W164+Jun!W164+Jul!W164+Agu!W164+Sep!W164+Okt!W164+Nov!W164)</f>
        <v>0</v>
      </c>
      <c r="AI164" s="68"/>
      <c r="AJ164" s="68">
        <f t="shared" si="31"/>
        <v>0</v>
      </c>
    </row>
    <row r="165" spans="1:36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IF(Master!C165&lt;&gt;"",Master!C165,"")</f>
        <v/>
      </c>
      <c r="D165" s="80" t="str">
        <f>IF(Master!E165&lt;&gt;"",IF(YEAR(Master!E165)&lt;$B$2,DATE($B$2,1,1),Master!E165),"")</f>
        <v/>
      </c>
      <c r="E165" s="80" t="str">
        <f>IF(Master!F165&lt;&gt;"",Master!F165,"")</f>
        <v/>
      </c>
      <c r="F165" s="87" t="str">
        <f t="shared" si="26"/>
        <v/>
      </c>
      <c r="G165" s="71" t="str">
        <f>IF(Master!G165&lt;&gt;"",Master!G165,"")</f>
        <v/>
      </c>
      <c r="H165" s="67">
        <f>IFERROR(IF(E165&lt;&gt;"",Jan!G165+Feb!G165+Mar!G165+Apr!G165+Mei!G165+Jun!G165+Jul!G165+Agu!G165+Sep!G165+Okt!G165+Nov!G165+Des!G165,(Jan!G165+Feb!G165+Mar!G165+Apr!G165+Mei!G165+Jun!G165+Jul!G165+Agu!G165+Sep!G165+Okt!G165+Nov!G165+Des!G165)
/
COUNTA(Jan!G165,Feb!G165,Mar!G165,Apr!G165,Mei!G165,Jun!G165,Jul!G165,Agu!G165,Sep!G165,Okt!G165,Nov!G165,Des!G165)
*F165),0)</f>
        <v>0</v>
      </c>
      <c r="I165" s="1">
        <f>Jan!H165+Feb!H165+Mar!H165+Apr!H165+Mei!H165+Jun!H165+Jul!H165+Agu!H165+Sep!H165+Okt!H165+Nov!H165+Des!H165</f>
        <v>0</v>
      </c>
      <c r="J165" s="1">
        <f>Jan!I165+Feb!I165+Mar!I165+Apr!I165+Mei!I165+Jun!I165+Jul!I165+Agu!I165+Sep!I165+Okt!I165+Nov!I165+Des!I165</f>
        <v>0</v>
      </c>
      <c r="K165" s="1">
        <f>Jan!J165+Feb!J165+Mar!J165+Apr!J165+Mei!J165+Jun!J165+Jul!J165+Agu!J165+Sep!J165+Okt!J165+Nov!J165+Des!J165</f>
        <v>0</v>
      </c>
      <c r="L165" s="1">
        <f>Jan!K165+Feb!K165+Mar!K165+Apr!K165+Mei!K165+Jun!K165+Jul!K165+Agu!K165+Sep!K165+Okt!K165+Nov!K165+Des!K165</f>
        <v>0</v>
      </c>
      <c r="M165" s="67">
        <f>IFERROR(IF(E165&lt;&gt;"",Jan!L165+Feb!L165+Mar!L165+Apr!L165+Mei!L165+Jun!L165+Jul!L165+Agu!L165+Sep!L165+Okt!L165+Nov!L165+Des!L165,(Jan!L165+Feb!L165+Mar!L165+Apr!L165+Mei!L165+Jun!L165+Jul!L165+Agu!L165+Sep!L165+Okt!L165+Nov!L165+Des!L165)
/
COUNTA(Jan!G165,Feb!G165,Mar!G165,Apr!G165,Mei!G165,Jun!G165,Jul!G165,Agu!G165,Sep!G165,Okt!G165,Nov!G165,Des!G165)*F165),0)</f>
        <v>0</v>
      </c>
      <c r="N165" s="67">
        <f>IFERROR(IF(E165&lt;&gt;"",Jan!M165+Feb!M165+Mar!M165+Apr!M165+Mei!M165+Jun!M165+Jul!M165+Agu!M165+Sep!M165+Okt!M165+Nov!M165+Des!M165,(Jan!M165+Feb!M165+Mar!M165+Apr!M165+Mei!M165+Jun!M165+Jul!M165+Agu!M165+Sep!M165+Okt!M165+Nov!M165+Des!M165)
/
COUNTA(Jan!G165,Feb!G165,Mar!G165,Apr!G165,Mei!G165,Jun!G165,Jul!G165,Agu!G165,Sep!G165,Okt!G165,Nov!G165,Des!G165)*F165),0)</f>
        <v>0</v>
      </c>
      <c r="O165" s="67">
        <f>IFERROR(IF(E165&lt;&gt;"",Jan!N165+Feb!N165+Mar!N165+Apr!N165+Mei!N165+Jun!N165+Jul!N165+Agu!N165+Sep!N165+Okt!N165+Nov!N165+Des!N165,(Jan!N165+Feb!N165+Mar!N165+Apr!N165+Mei!N165+Jun!N165+Jul!N165+Agu!N165+Sep!N165+Okt!N165+Nov!N165+Des!N165)
/
COUNTA(Jan!G165,Feb!G165,Mar!G165,Apr!G165,Mei!G165,Jun!G165,Jul!G165,Agu!G165,Sep!G165,Okt!G165,Nov!G165,Des!G165)*F165),0)</f>
        <v>0</v>
      </c>
      <c r="P165" s="67">
        <f>IFERROR(IF(E165&lt;&gt;"",Jan!O165+Feb!O165+Mar!O165+Apr!O165+Mei!O165+Jun!O165+Jul!O165+Agu!O165+Sep!O165+Okt!O165+Nov!O165+Des!O165,(Jan!O165+Feb!O165+Mar!O165+Apr!O165+Mei!O165+Jun!O165+Jul!O165+Agu!O165+Sep!O165+Okt!O165+Nov!O165+Des!O165)
/
COUNTA(Jan!G165,Feb!G165,Mar!G165,Apr!G165,Mei!G165,Jun!G165,Jul!G165,Agu!G165,Sep!G165,Okt!G165,Nov!G165,Des!G165)*F165),0)</f>
        <v>0</v>
      </c>
      <c r="Q165" s="67">
        <f>IFERROR(IF(E165&lt;&gt;"",Jan!P165+Feb!P165+Mar!P165+Apr!P165+Mei!P165+Jun!P165+Jul!P165+Agu!P165+Sep!P165+Okt!P165+Nov!P165+Des!P165,(Jan!P165+Feb!P165+Mar!P165+Apr!P165+Mei!P165+Jun!P165+Jul!P165+Agu!P165+Sep!P165+Okt!P165+Nov!P165+Des!P165)
/
COUNTA(Jan!G165,Feb!G165,Mar!G165,Apr!G165,Mei!G165,Jun!G165,Jul!G165,Agu!G165,Sep!G165,Okt!G165,Nov!G165,Des!G165)*F165),0)</f>
        <v>0</v>
      </c>
      <c r="R165" s="1">
        <f t="shared" si="27"/>
        <v>0</v>
      </c>
      <c r="S165" s="67">
        <f t="shared" si="25"/>
        <v>0</v>
      </c>
      <c r="T165" s="67">
        <f>IFERROR(IF(E165&lt;&gt;"",Jan!R165+Feb!R165+Mar!R165+Apr!R165+Mei!R165+Jun!R165+Jul!R165+Agu!R165+Sep!R165+Okt!R165+Nov!R165+Des!R165,(Jan!R165+Feb!R165+Mar!R165+Apr!R165+Mei!R165+Jun!R165+Jul!R165+Agu!R165+Sep!R165+Okt!R165+Nov!R165+Des!R165)
/
COUNTA(Jan!G165,Feb!G165,Mar!G165,Apr!G165,Mei!G165,Jun!G165,Jul!G165,Agu!G165,Sep!G165,Okt!G165,Nov!G165,Des!G165)*F165),0)</f>
        <v>0</v>
      </c>
      <c r="U165" s="67">
        <f>IFERROR(IF(E165&lt;&gt;"",Jan!S165+Feb!S165+Mar!S165+Apr!S165+Mei!S165+Jun!S165+Jul!S165+Agu!S165+Sep!S165+Okt!S165+Nov!S165+Des!S165,(Jan!S165+Feb!S165+Mar!S165+Apr!S165+Mei!S165+Jun!S165+Jul!S165+Agu!S165+Sep!S165+Okt!S165+Nov!S165+Des!S165)
/
COUNTA(Jan!G165,Feb!G165,Mar!G165,Apr!G165,Mei!G165,Jun!G165,Jul!G165,Agu!G165,Sep!G165,Okt!G165,Nov!G165,Des!G165)*F165),0)</f>
        <v>0</v>
      </c>
      <c r="V165" s="1">
        <f t="shared" si="28"/>
        <v>0</v>
      </c>
      <c r="W165" s="1"/>
      <c r="X165" s="67">
        <f t="shared" si="29"/>
        <v>0</v>
      </c>
      <c r="Y165" s="37">
        <f t="shared" si="24"/>
        <v>0</v>
      </c>
      <c r="Z165" s="68">
        <f t="shared" si="30"/>
        <v>0</v>
      </c>
      <c r="AA165" s="36">
        <f>MIN(Z165,Referensi!$M$2)*$AA$5</f>
        <v>0</v>
      </c>
      <c r="AB165" s="36">
        <f>MIN(Referensi!$M$3,MAX(Z165-Referensi!$L$2,0))*$AB$5</f>
        <v>0</v>
      </c>
      <c r="AC165" s="36">
        <f>MIN(Referensi!$M$4,MAX(Z165-Referensi!$L$3,0))*$AC$5</f>
        <v>0</v>
      </c>
      <c r="AD165" s="36">
        <f>MIN(Referensi!$M$5,MAX(Z165-Referensi!$L$4,0))*$AD$5</f>
        <v>0</v>
      </c>
      <c r="AE165" s="36">
        <f>MIN(Referensi!$M$6,MAX(Z165-Referensi!$L$5,0))*$AE$5</f>
        <v>0</v>
      </c>
      <c r="AF165" s="68">
        <f>IF(Master!G165="",SUM(AA165:AE165)*120%,SUM(AA165:AE165))</f>
        <v>0</v>
      </c>
      <c r="AG165" s="68">
        <f>IF(F165&lt;&gt;"",AF165/F165*COUNTA(Jan!G165,Feb!G165,Mar!G165,Apr!G165,Mei!G165,Jun!G165,Jul!G165,Agu!G165,Sep!G165,Okt!G165,Nov!G165,Des!G165),0)</f>
        <v>0</v>
      </c>
      <c r="AH165" s="68">
        <f>IF(E165&lt;&gt;"",
IF(TEXT(E165,"mmm")=TEXT(DATE(PeriodeTahun,1,1),"mmm"),0, Jan!W165)+
IF(TEXT(E165,"mmm")=TEXT(DATE(PeriodeTahun,2,1),"mmm"),0, Feb!W165)+
IF(TEXT(E165,"mmm")=TEXT(DATE(PeriodeTahun,3,1),"mmm"),0, Mar!W165)+
IF(TEXT(E165,"mmm")=TEXT(DATE(PeriodeTahun,4,1),"mmm"),0, Apr!W165)+
IF(TEXT(E165,"mmm")=TEXT(DATE(PeriodeTahun,5,1),"mmm"),0, Mei!W165)+
IF(TEXT(E165,"mmm")=TEXT(DATE(PeriodeTahun,6,1),"mmm"),0, Jun!W165)+
IF(TEXT(E165,"mmm")=TEXT(DATE(PeriodeTahun,7,1),"mmm"),0, Jul!W165)+
IF(TEXT(E165,"mmm")=TEXT(DATE(PeriodeTahun,8,1),"mmm"),0, Agu!W165)+
IF(TEXT(E165,"mmm")=TEXT(DATE(PeriodeTahun,9,1),"mmm"),0, Sep!W165)+
IF(TEXT(E165,"mmm")=TEXT(DATE(PeriodeTahun,10,1),"mmm"),0, Okt!W165)+
IF(TEXT(E165,"mmm")=TEXT(DATE(PeriodeTahun,11,1),"mmm"),0, Nov!W165),
Jan!W165+Feb!W165+Mar!W165+Apr!W165+Mei!W165+Jun!W165+Jul!W165+Agu!W165+Sep!W165+Okt!W165+Nov!W165)</f>
        <v>0</v>
      </c>
      <c r="AI165" s="68"/>
      <c r="AJ165" s="68">
        <f t="shared" si="31"/>
        <v>0</v>
      </c>
    </row>
    <row r="166" spans="1:36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IF(Master!C166&lt;&gt;"",Master!C166,"")</f>
        <v/>
      </c>
      <c r="D166" s="80" t="str">
        <f>IF(Master!E166&lt;&gt;"",IF(YEAR(Master!E166)&lt;$B$2,DATE($B$2,1,1),Master!E166),"")</f>
        <v/>
      </c>
      <c r="E166" s="80" t="str">
        <f>IF(Master!F166&lt;&gt;"",Master!F166,"")</f>
        <v/>
      </c>
      <c r="F166" s="87" t="str">
        <f t="shared" si="26"/>
        <v/>
      </c>
      <c r="G166" s="71" t="str">
        <f>IF(Master!G166&lt;&gt;"",Master!G166,"")</f>
        <v/>
      </c>
      <c r="H166" s="67">
        <f>IFERROR(IF(E166&lt;&gt;"",Jan!G166+Feb!G166+Mar!G166+Apr!G166+Mei!G166+Jun!G166+Jul!G166+Agu!G166+Sep!G166+Okt!G166+Nov!G166+Des!G166,(Jan!G166+Feb!G166+Mar!G166+Apr!G166+Mei!G166+Jun!G166+Jul!G166+Agu!G166+Sep!G166+Okt!G166+Nov!G166+Des!G166)
/
COUNTA(Jan!G166,Feb!G166,Mar!G166,Apr!G166,Mei!G166,Jun!G166,Jul!G166,Agu!G166,Sep!G166,Okt!G166,Nov!G166,Des!G166)
*F166),0)</f>
        <v>0</v>
      </c>
      <c r="I166" s="1">
        <f>Jan!H166+Feb!H166+Mar!H166+Apr!H166+Mei!H166+Jun!H166+Jul!H166+Agu!H166+Sep!H166+Okt!H166+Nov!H166+Des!H166</f>
        <v>0</v>
      </c>
      <c r="J166" s="1">
        <f>Jan!I166+Feb!I166+Mar!I166+Apr!I166+Mei!I166+Jun!I166+Jul!I166+Agu!I166+Sep!I166+Okt!I166+Nov!I166+Des!I166</f>
        <v>0</v>
      </c>
      <c r="K166" s="1">
        <f>Jan!J166+Feb!J166+Mar!J166+Apr!J166+Mei!J166+Jun!J166+Jul!J166+Agu!J166+Sep!J166+Okt!J166+Nov!J166+Des!J166</f>
        <v>0</v>
      </c>
      <c r="L166" s="1">
        <f>Jan!K166+Feb!K166+Mar!K166+Apr!K166+Mei!K166+Jun!K166+Jul!K166+Agu!K166+Sep!K166+Okt!K166+Nov!K166+Des!K166</f>
        <v>0</v>
      </c>
      <c r="M166" s="67">
        <f>IFERROR(IF(E166&lt;&gt;"",Jan!L166+Feb!L166+Mar!L166+Apr!L166+Mei!L166+Jun!L166+Jul!L166+Agu!L166+Sep!L166+Okt!L166+Nov!L166+Des!L166,(Jan!L166+Feb!L166+Mar!L166+Apr!L166+Mei!L166+Jun!L166+Jul!L166+Agu!L166+Sep!L166+Okt!L166+Nov!L166+Des!L166)
/
COUNTA(Jan!G166,Feb!G166,Mar!G166,Apr!G166,Mei!G166,Jun!G166,Jul!G166,Agu!G166,Sep!G166,Okt!G166,Nov!G166,Des!G166)*F166),0)</f>
        <v>0</v>
      </c>
      <c r="N166" s="67">
        <f>IFERROR(IF(E166&lt;&gt;"",Jan!M166+Feb!M166+Mar!M166+Apr!M166+Mei!M166+Jun!M166+Jul!M166+Agu!M166+Sep!M166+Okt!M166+Nov!M166+Des!M166,(Jan!M166+Feb!M166+Mar!M166+Apr!M166+Mei!M166+Jun!M166+Jul!M166+Agu!M166+Sep!M166+Okt!M166+Nov!M166+Des!M166)
/
COUNTA(Jan!G166,Feb!G166,Mar!G166,Apr!G166,Mei!G166,Jun!G166,Jul!G166,Agu!G166,Sep!G166,Okt!G166,Nov!G166,Des!G166)*F166),0)</f>
        <v>0</v>
      </c>
      <c r="O166" s="67">
        <f>IFERROR(IF(E166&lt;&gt;"",Jan!N166+Feb!N166+Mar!N166+Apr!N166+Mei!N166+Jun!N166+Jul!N166+Agu!N166+Sep!N166+Okt!N166+Nov!N166+Des!N166,(Jan!N166+Feb!N166+Mar!N166+Apr!N166+Mei!N166+Jun!N166+Jul!N166+Agu!N166+Sep!N166+Okt!N166+Nov!N166+Des!N166)
/
COUNTA(Jan!G166,Feb!G166,Mar!G166,Apr!G166,Mei!G166,Jun!G166,Jul!G166,Agu!G166,Sep!G166,Okt!G166,Nov!G166,Des!G166)*F166),0)</f>
        <v>0</v>
      </c>
      <c r="P166" s="67">
        <f>IFERROR(IF(E166&lt;&gt;"",Jan!O166+Feb!O166+Mar!O166+Apr!O166+Mei!O166+Jun!O166+Jul!O166+Agu!O166+Sep!O166+Okt!O166+Nov!O166+Des!O166,(Jan!O166+Feb!O166+Mar!O166+Apr!O166+Mei!O166+Jun!O166+Jul!O166+Agu!O166+Sep!O166+Okt!O166+Nov!O166+Des!O166)
/
COUNTA(Jan!G166,Feb!G166,Mar!G166,Apr!G166,Mei!G166,Jun!G166,Jul!G166,Agu!G166,Sep!G166,Okt!G166,Nov!G166,Des!G166)*F166),0)</f>
        <v>0</v>
      </c>
      <c r="Q166" s="67">
        <f>IFERROR(IF(E166&lt;&gt;"",Jan!P166+Feb!P166+Mar!P166+Apr!P166+Mei!P166+Jun!P166+Jul!P166+Agu!P166+Sep!P166+Okt!P166+Nov!P166+Des!P166,(Jan!P166+Feb!P166+Mar!P166+Apr!P166+Mei!P166+Jun!P166+Jul!P166+Agu!P166+Sep!P166+Okt!P166+Nov!P166+Des!P166)
/
COUNTA(Jan!G166,Feb!G166,Mar!G166,Apr!G166,Mei!G166,Jun!G166,Jul!G166,Agu!G166,Sep!G166,Okt!G166,Nov!G166,Des!G166)*F166),0)</f>
        <v>0</v>
      </c>
      <c r="R166" s="1">
        <f t="shared" si="27"/>
        <v>0</v>
      </c>
      <c r="S166" s="67">
        <f t="shared" si="25"/>
        <v>0</v>
      </c>
      <c r="T166" s="67">
        <f>IFERROR(IF(E166&lt;&gt;"",Jan!R166+Feb!R166+Mar!R166+Apr!R166+Mei!R166+Jun!R166+Jul!R166+Agu!R166+Sep!R166+Okt!R166+Nov!R166+Des!R166,(Jan!R166+Feb!R166+Mar!R166+Apr!R166+Mei!R166+Jun!R166+Jul!R166+Agu!R166+Sep!R166+Okt!R166+Nov!R166+Des!R166)
/
COUNTA(Jan!G166,Feb!G166,Mar!G166,Apr!G166,Mei!G166,Jun!G166,Jul!G166,Agu!G166,Sep!G166,Okt!G166,Nov!G166,Des!G166)*F166),0)</f>
        <v>0</v>
      </c>
      <c r="U166" s="67">
        <f>IFERROR(IF(E166&lt;&gt;"",Jan!S166+Feb!S166+Mar!S166+Apr!S166+Mei!S166+Jun!S166+Jul!S166+Agu!S166+Sep!S166+Okt!S166+Nov!S166+Des!S166,(Jan!S166+Feb!S166+Mar!S166+Apr!S166+Mei!S166+Jun!S166+Jul!S166+Agu!S166+Sep!S166+Okt!S166+Nov!S166+Des!S166)
/
COUNTA(Jan!G166,Feb!G166,Mar!G166,Apr!G166,Mei!G166,Jun!G166,Jul!G166,Agu!G166,Sep!G166,Okt!G166,Nov!G166,Des!G166)*F166),0)</f>
        <v>0</v>
      </c>
      <c r="V166" s="1">
        <f t="shared" si="28"/>
        <v>0</v>
      </c>
      <c r="W166" s="1"/>
      <c r="X166" s="67">
        <f t="shared" si="29"/>
        <v>0</v>
      </c>
      <c r="Y166" s="37">
        <f t="shared" ref="Y166:Y197" si="32">IFERROR(VLOOKUP(C166,tabPTKP,2,FALSE),0)</f>
        <v>0</v>
      </c>
      <c r="Z166" s="68">
        <f t="shared" si="30"/>
        <v>0</v>
      </c>
      <c r="AA166" s="36">
        <f>MIN(Z166,Referensi!$M$2)*$AA$5</f>
        <v>0</v>
      </c>
      <c r="AB166" s="36">
        <f>MIN(Referensi!$M$3,MAX(Z166-Referensi!$L$2,0))*$AB$5</f>
        <v>0</v>
      </c>
      <c r="AC166" s="36">
        <f>MIN(Referensi!$M$4,MAX(Z166-Referensi!$L$3,0))*$AC$5</f>
        <v>0</v>
      </c>
      <c r="AD166" s="36">
        <f>MIN(Referensi!$M$5,MAX(Z166-Referensi!$L$4,0))*$AD$5</f>
        <v>0</v>
      </c>
      <c r="AE166" s="36">
        <f>MIN(Referensi!$M$6,MAX(Z166-Referensi!$L$5,0))*$AE$5</f>
        <v>0</v>
      </c>
      <c r="AF166" s="68">
        <f>IF(Master!G166="",SUM(AA166:AE166)*120%,SUM(AA166:AE166))</f>
        <v>0</v>
      </c>
      <c r="AG166" s="68">
        <f>IF(F166&lt;&gt;"",AF166/F166*COUNTA(Jan!G166,Feb!G166,Mar!G166,Apr!G166,Mei!G166,Jun!G166,Jul!G166,Agu!G166,Sep!G166,Okt!G166,Nov!G166,Des!G166),0)</f>
        <v>0</v>
      </c>
      <c r="AH166" s="68">
        <f>IF(E166&lt;&gt;"",
IF(TEXT(E166,"mmm")=TEXT(DATE(PeriodeTahun,1,1),"mmm"),0, Jan!W166)+
IF(TEXT(E166,"mmm")=TEXT(DATE(PeriodeTahun,2,1),"mmm"),0, Feb!W166)+
IF(TEXT(E166,"mmm")=TEXT(DATE(PeriodeTahun,3,1),"mmm"),0, Mar!W166)+
IF(TEXT(E166,"mmm")=TEXT(DATE(PeriodeTahun,4,1),"mmm"),0, Apr!W166)+
IF(TEXT(E166,"mmm")=TEXT(DATE(PeriodeTahun,5,1),"mmm"),0, Mei!W166)+
IF(TEXT(E166,"mmm")=TEXT(DATE(PeriodeTahun,6,1),"mmm"),0, Jun!W166)+
IF(TEXT(E166,"mmm")=TEXT(DATE(PeriodeTahun,7,1),"mmm"),0, Jul!W166)+
IF(TEXT(E166,"mmm")=TEXT(DATE(PeriodeTahun,8,1),"mmm"),0, Agu!W166)+
IF(TEXT(E166,"mmm")=TEXT(DATE(PeriodeTahun,9,1),"mmm"),0, Sep!W166)+
IF(TEXT(E166,"mmm")=TEXT(DATE(PeriodeTahun,10,1),"mmm"),0, Okt!W166)+
IF(TEXT(E166,"mmm")=TEXT(DATE(PeriodeTahun,11,1),"mmm"),0, Nov!W166),
Jan!W166+Feb!W166+Mar!W166+Apr!W166+Mei!W166+Jun!W166+Jul!W166+Agu!W166+Sep!W166+Okt!W166+Nov!W166)</f>
        <v>0</v>
      </c>
      <c r="AI166" s="68"/>
      <c r="AJ166" s="68">
        <f t="shared" si="31"/>
        <v>0</v>
      </c>
    </row>
    <row r="167" spans="1:36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IF(Master!C167&lt;&gt;"",Master!C167,"")</f>
        <v/>
      </c>
      <c r="D167" s="80" t="str">
        <f>IF(Master!E167&lt;&gt;"",IF(YEAR(Master!E167)&lt;$B$2,DATE($B$2,1,1),Master!E167),"")</f>
        <v/>
      </c>
      <c r="E167" s="80" t="str">
        <f>IF(Master!F167&lt;&gt;"",Master!F167,"")</f>
        <v/>
      </c>
      <c r="F167" s="87" t="str">
        <f t="shared" si="26"/>
        <v/>
      </c>
      <c r="G167" s="71" t="str">
        <f>IF(Master!G167&lt;&gt;"",Master!G167,"")</f>
        <v/>
      </c>
      <c r="H167" s="67">
        <f>IFERROR(IF(E167&lt;&gt;"",Jan!G167+Feb!G167+Mar!G167+Apr!G167+Mei!G167+Jun!G167+Jul!G167+Agu!G167+Sep!G167+Okt!G167+Nov!G167+Des!G167,(Jan!G167+Feb!G167+Mar!G167+Apr!G167+Mei!G167+Jun!G167+Jul!G167+Agu!G167+Sep!G167+Okt!G167+Nov!G167+Des!G167)
/
COUNTA(Jan!G167,Feb!G167,Mar!G167,Apr!G167,Mei!G167,Jun!G167,Jul!G167,Agu!G167,Sep!G167,Okt!G167,Nov!G167,Des!G167)
*F167),0)</f>
        <v>0</v>
      </c>
      <c r="I167" s="1">
        <f>Jan!H167+Feb!H167+Mar!H167+Apr!H167+Mei!H167+Jun!H167+Jul!H167+Agu!H167+Sep!H167+Okt!H167+Nov!H167+Des!H167</f>
        <v>0</v>
      </c>
      <c r="J167" s="1">
        <f>Jan!I167+Feb!I167+Mar!I167+Apr!I167+Mei!I167+Jun!I167+Jul!I167+Agu!I167+Sep!I167+Okt!I167+Nov!I167+Des!I167</f>
        <v>0</v>
      </c>
      <c r="K167" s="1">
        <f>Jan!J167+Feb!J167+Mar!J167+Apr!J167+Mei!J167+Jun!J167+Jul!J167+Agu!J167+Sep!J167+Okt!J167+Nov!J167+Des!J167</f>
        <v>0</v>
      </c>
      <c r="L167" s="1">
        <f>Jan!K167+Feb!K167+Mar!K167+Apr!K167+Mei!K167+Jun!K167+Jul!K167+Agu!K167+Sep!K167+Okt!K167+Nov!K167+Des!K167</f>
        <v>0</v>
      </c>
      <c r="M167" s="67">
        <f>IFERROR(IF(E167&lt;&gt;"",Jan!L167+Feb!L167+Mar!L167+Apr!L167+Mei!L167+Jun!L167+Jul!L167+Agu!L167+Sep!L167+Okt!L167+Nov!L167+Des!L167,(Jan!L167+Feb!L167+Mar!L167+Apr!L167+Mei!L167+Jun!L167+Jul!L167+Agu!L167+Sep!L167+Okt!L167+Nov!L167+Des!L167)
/
COUNTA(Jan!G167,Feb!G167,Mar!G167,Apr!G167,Mei!G167,Jun!G167,Jul!G167,Agu!G167,Sep!G167,Okt!G167,Nov!G167,Des!G167)*F167),0)</f>
        <v>0</v>
      </c>
      <c r="N167" s="67">
        <f>IFERROR(IF(E167&lt;&gt;"",Jan!M167+Feb!M167+Mar!M167+Apr!M167+Mei!M167+Jun!M167+Jul!M167+Agu!M167+Sep!M167+Okt!M167+Nov!M167+Des!M167,(Jan!M167+Feb!M167+Mar!M167+Apr!M167+Mei!M167+Jun!M167+Jul!M167+Agu!M167+Sep!M167+Okt!M167+Nov!M167+Des!M167)
/
COUNTA(Jan!G167,Feb!G167,Mar!G167,Apr!G167,Mei!G167,Jun!G167,Jul!G167,Agu!G167,Sep!G167,Okt!G167,Nov!G167,Des!G167)*F167),0)</f>
        <v>0</v>
      </c>
      <c r="O167" s="67">
        <f>IFERROR(IF(E167&lt;&gt;"",Jan!N167+Feb!N167+Mar!N167+Apr!N167+Mei!N167+Jun!N167+Jul!N167+Agu!N167+Sep!N167+Okt!N167+Nov!N167+Des!N167,(Jan!N167+Feb!N167+Mar!N167+Apr!N167+Mei!N167+Jun!N167+Jul!N167+Agu!N167+Sep!N167+Okt!N167+Nov!N167+Des!N167)
/
COUNTA(Jan!G167,Feb!G167,Mar!G167,Apr!G167,Mei!G167,Jun!G167,Jul!G167,Agu!G167,Sep!G167,Okt!G167,Nov!G167,Des!G167)*F167),0)</f>
        <v>0</v>
      </c>
      <c r="P167" s="67">
        <f>IFERROR(IF(E167&lt;&gt;"",Jan!O167+Feb!O167+Mar!O167+Apr!O167+Mei!O167+Jun!O167+Jul!O167+Agu!O167+Sep!O167+Okt!O167+Nov!O167+Des!O167,(Jan!O167+Feb!O167+Mar!O167+Apr!O167+Mei!O167+Jun!O167+Jul!O167+Agu!O167+Sep!O167+Okt!O167+Nov!O167+Des!O167)
/
COUNTA(Jan!G167,Feb!G167,Mar!G167,Apr!G167,Mei!G167,Jun!G167,Jul!G167,Agu!G167,Sep!G167,Okt!G167,Nov!G167,Des!G167)*F167),0)</f>
        <v>0</v>
      </c>
      <c r="Q167" s="67">
        <f>IFERROR(IF(E167&lt;&gt;"",Jan!P167+Feb!P167+Mar!P167+Apr!P167+Mei!P167+Jun!P167+Jul!P167+Agu!P167+Sep!P167+Okt!P167+Nov!P167+Des!P167,(Jan!P167+Feb!P167+Mar!P167+Apr!P167+Mei!P167+Jun!P167+Jul!P167+Agu!P167+Sep!P167+Okt!P167+Nov!P167+Des!P167)
/
COUNTA(Jan!G167,Feb!G167,Mar!G167,Apr!G167,Mei!G167,Jun!G167,Jul!G167,Agu!G167,Sep!G167,Okt!G167,Nov!G167,Des!G167)*F167),0)</f>
        <v>0</v>
      </c>
      <c r="R167" s="1">
        <f t="shared" si="27"/>
        <v>0</v>
      </c>
      <c r="S167" s="67">
        <f t="shared" si="25"/>
        <v>0</v>
      </c>
      <c r="T167" s="67">
        <f>IFERROR(IF(E167&lt;&gt;"",Jan!R167+Feb!R167+Mar!R167+Apr!R167+Mei!R167+Jun!R167+Jul!R167+Agu!R167+Sep!R167+Okt!R167+Nov!R167+Des!R167,(Jan!R167+Feb!R167+Mar!R167+Apr!R167+Mei!R167+Jun!R167+Jul!R167+Agu!R167+Sep!R167+Okt!R167+Nov!R167+Des!R167)
/
COUNTA(Jan!G167,Feb!G167,Mar!G167,Apr!G167,Mei!G167,Jun!G167,Jul!G167,Agu!G167,Sep!G167,Okt!G167,Nov!G167,Des!G167)*F167),0)</f>
        <v>0</v>
      </c>
      <c r="U167" s="67">
        <f>IFERROR(IF(E167&lt;&gt;"",Jan!S167+Feb!S167+Mar!S167+Apr!S167+Mei!S167+Jun!S167+Jul!S167+Agu!S167+Sep!S167+Okt!S167+Nov!S167+Des!S167,(Jan!S167+Feb!S167+Mar!S167+Apr!S167+Mei!S167+Jun!S167+Jul!S167+Agu!S167+Sep!S167+Okt!S167+Nov!S167+Des!S167)
/
COUNTA(Jan!G167,Feb!G167,Mar!G167,Apr!G167,Mei!G167,Jun!G167,Jul!G167,Agu!G167,Sep!G167,Okt!G167,Nov!G167,Des!G167)*F167),0)</f>
        <v>0</v>
      </c>
      <c r="V167" s="1">
        <f t="shared" si="28"/>
        <v>0</v>
      </c>
      <c r="W167" s="1"/>
      <c r="X167" s="67">
        <f t="shared" si="29"/>
        <v>0</v>
      </c>
      <c r="Y167" s="37">
        <f t="shared" si="32"/>
        <v>0</v>
      </c>
      <c r="Z167" s="68">
        <f t="shared" si="30"/>
        <v>0</v>
      </c>
      <c r="AA167" s="36">
        <f>MIN(Z167,Referensi!$M$2)*$AA$5</f>
        <v>0</v>
      </c>
      <c r="AB167" s="36">
        <f>MIN(Referensi!$M$3,MAX(Z167-Referensi!$L$2,0))*$AB$5</f>
        <v>0</v>
      </c>
      <c r="AC167" s="36">
        <f>MIN(Referensi!$M$4,MAX(Z167-Referensi!$L$3,0))*$AC$5</f>
        <v>0</v>
      </c>
      <c r="AD167" s="36">
        <f>MIN(Referensi!$M$5,MAX(Z167-Referensi!$L$4,0))*$AD$5</f>
        <v>0</v>
      </c>
      <c r="AE167" s="36">
        <f>MIN(Referensi!$M$6,MAX(Z167-Referensi!$L$5,0))*$AE$5</f>
        <v>0</v>
      </c>
      <c r="AF167" s="68">
        <f>IF(Master!G167="",SUM(AA167:AE167)*120%,SUM(AA167:AE167))</f>
        <v>0</v>
      </c>
      <c r="AG167" s="68">
        <f>IF(F167&lt;&gt;"",AF167/F167*COUNTA(Jan!G167,Feb!G167,Mar!G167,Apr!G167,Mei!G167,Jun!G167,Jul!G167,Agu!G167,Sep!G167,Okt!G167,Nov!G167,Des!G167),0)</f>
        <v>0</v>
      </c>
      <c r="AH167" s="68">
        <f>IF(E167&lt;&gt;"",
IF(TEXT(E167,"mmm")=TEXT(DATE(PeriodeTahun,1,1),"mmm"),0, Jan!W167)+
IF(TEXT(E167,"mmm")=TEXT(DATE(PeriodeTahun,2,1),"mmm"),0, Feb!W167)+
IF(TEXT(E167,"mmm")=TEXT(DATE(PeriodeTahun,3,1),"mmm"),0, Mar!W167)+
IF(TEXT(E167,"mmm")=TEXT(DATE(PeriodeTahun,4,1),"mmm"),0, Apr!W167)+
IF(TEXT(E167,"mmm")=TEXT(DATE(PeriodeTahun,5,1),"mmm"),0, Mei!W167)+
IF(TEXT(E167,"mmm")=TEXT(DATE(PeriodeTahun,6,1),"mmm"),0, Jun!W167)+
IF(TEXT(E167,"mmm")=TEXT(DATE(PeriodeTahun,7,1),"mmm"),0, Jul!W167)+
IF(TEXT(E167,"mmm")=TEXT(DATE(PeriodeTahun,8,1),"mmm"),0, Agu!W167)+
IF(TEXT(E167,"mmm")=TEXT(DATE(PeriodeTahun,9,1),"mmm"),0, Sep!W167)+
IF(TEXT(E167,"mmm")=TEXT(DATE(PeriodeTahun,10,1),"mmm"),0, Okt!W167)+
IF(TEXT(E167,"mmm")=TEXT(DATE(PeriodeTahun,11,1),"mmm"),0, Nov!W167),
Jan!W167+Feb!W167+Mar!W167+Apr!W167+Mei!W167+Jun!W167+Jul!W167+Agu!W167+Sep!W167+Okt!W167+Nov!W167)</f>
        <v>0</v>
      </c>
      <c r="AI167" s="68"/>
      <c r="AJ167" s="68">
        <f t="shared" si="31"/>
        <v>0</v>
      </c>
    </row>
    <row r="168" spans="1:36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IF(Master!C168&lt;&gt;"",Master!C168,"")</f>
        <v/>
      </c>
      <c r="D168" s="80" t="str">
        <f>IF(Master!E168&lt;&gt;"",IF(YEAR(Master!E168)&lt;$B$2,DATE($B$2,1,1),Master!E168),"")</f>
        <v/>
      </c>
      <c r="E168" s="80" t="str">
        <f>IF(Master!F168&lt;&gt;"",Master!F168,"")</f>
        <v/>
      </c>
      <c r="F168" s="87" t="str">
        <f t="shared" si="26"/>
        <v/>
      </c>
      <c r="G168" s="71" t="str">
        <f>IF(Master!G168&lt;&gt;"",Master!G168,"")</f>
        <v/>
      </c>
      <c r="H168" s="67">
        <f>IFERROR(IF(E168&lt;&gt;"",Jan!G168+Feb!G168+Mar!G168+Apr!G168+Mei!G168+Jun!G168+Jul!G168+Agu!G168+Sep!G168+Okt!G168+Nov!G168+Des!G168,(Jan!G168+Feb!G168+Mar!G168+Apr!G168+Mei!G168+Jun!G168+Jul!G168+Agu!G168+Sep!G168+Okt!G168+Nov!G168+Des!G168)
/
COUNTA(Jan!G168,Feb!G168,Mar!G168,Apr!G168,Mei!G168,Jun!G168,Jul!G168,Agu!G168,Sep!G168,Okt!G168,Nov!G168,Des!G168)
*F168),0)</f>
        <v>0</v>
      </c>
      <c r="I168" s="1">
        <f>Jan!H168+Feb!H168+Mar!H168+Apr!H168+Mei!H168+Jun!H168+Jul!H168+Agu!H168+Sep!H168+Okt!H168+Nov!H168+Des!H168</f>
        <v>0</v>
      </c>
      <c r="J168" s="1">
        <f>Jan!I168+Feb!I168+Mar!I168+Apr!I168+Mei!I168+Jun!I168+Jul!I168+Agu!I168+Sep!I168+Okt!I168+Nov!I168+Des!I168</f>
        <v>0</v>
      </c>
      <c r="K168" s="1">
        <f>Jan!J168+Feb!J168+Mar!J168+Apr!J168+Mei!J168+Jun!J168+Jul!J168+Agu!J168+Sep!J168+Okt!J168+Nov!J168+Des!J168</f>
        <v>0</v>
      </c>
      <c r="L168" s="1">
        <f>Jan!K168+Feb!K168+Mar!K168+Apr!K168+Mei!K168+Jun!K168+Jul!K168+Agu!K168+Sep!K168+Okt!K168+Nov!K168+Des!K168</f>
        <v>0</v>
      </c>
      <c r="M168" s="67">
        <f>IFERROR(IF(E168&lt;&gt;"",Jan!L168+Feb!L168+Mar!L168+Apr!L168+Mei!L168+Jun!L168+Jul!L168+Agu!L168+Sep!L168+Okt!L168+Nov!L168+Des!L168,(Jan!L168+Feb!L168+Mar!L168+Apr!L168+Mei!L168+Jun!L168+Jul!L168+Agu!L168+Sep!L168+Okt!L168+Nov!L168+Des!L168)
/
COUNTA(Jan!G168,Feb!G168,Mar!G168,Apr!G168,Mei!G168,Jun!G168,Jul!G168,Agu!G168,Sep!G168,Okt!G168,Nov!G168,Des!G168)*F168),0)</f>
        <v>0</v>
      </c>
      <c r="N168" s="67">
        <f>IFERROR(IF(E168&lt;&gt;"",Jan!M168+Feb!M168+Mar!M168+Apr!M168+Mei!M168+Jun!M168+Jul!M168+Agu!M168+Sep!M168+Okt!M168+Nov!M168+Des!M168,(Jan!M168+Feb!M168+Mar!M168+Apr!M168+Mei!M168+Jun!M168+Jul!M168+Agu!M168+Sep!M168+Okt!M168+Nov!M168+Des!M168)
/
COUNTA(Jan!G168,Feb!G168,Mar!G168,Apr!G168,Mei!G168,Jun!G168,Jul!G168,Agu!G168,Sep!G168,Okt!G168,Nov!G168,Des!G168)*F168),0)</f>
        <v>0</v>
      </c>
      <c r="O168" s="67">
        <f>IFERROR(IF(E168&lt;&gt;"",Jan!N168+Feb!N168+Mar!N168+Apr!N168+Mei!N168+Jun!N168+Jul!N168+Agu!N168+Sep!N168+Okt!N168+Nov!N168+Des!N168,(Jan!N168+Feb!N168+Mar!N168+Apr!N168+Mei!N168+Jun!N168+Jul!N168+Agu!N168+Sep!N168+Okt!N168+Nov!N168+Des!N168)
/
COUNTA(Jan!G168,Feb!G168,Mar!G168,Apr!G168,Mei!G168,Jun!G168,Jul!G168,Agu!G168,Sep!G168,Okt!G168,Nov!G168,Des!G168)*F168),0)</f>
        <v>0</v>
      </c>
      <c r="P168" s="67">
        <f>IFERROR(IF(E168&lt;&gt;"",Jan!O168+Feb!O168+Mar!O168+Apr!O168+Mei!O168+Jun!O168+Jul!O168+Agu!O168+Sep!O168+Okt!O168+Nov!O168+Des!O168,(Jan!O168+Feb!O168+Mar!O168+Apr!O168+Mei!O168+Jun!O168+Jul!O168+Agu!O168+Sep!O168+Okt!O168+Nov!O168+Des!O168)
/
COUNTA(Jan!G168,Feb!G168,Mar!G168,Apr!G168,Mei!G168,Jun!G168,Jul!G168,Agu!G168,Sep!G168,Okt!G168,Nov!G168,Des!G168)*F168),0)</f>
        <v>0</v>
      </c>
      <c r="Q168" s="67">
        <f>IFERROR(IF(E168&lt;&gt;"",Jan!P168+Feb!P168+Mar!P168+Apr!P168+Mei!P168+Jun!P168+Jul!P168+Agu!P168+Sep!P168+Okt!P168+Nov!P168+Des!P168,(Jan!P168+Feb!P168+Mar!P168+Apr!P168+Mei!P168+Jun!P168+Jul!P168+Agu!P168+Sep!P168+Okt!P168+Nov!P168+Des!P168)
/
COUNTA(Jan!G168,Feb!G168,Mar!G168,Apr!G168,Mei!G168,Jun!G168,Jul!G168,Agu!G168,Sep!G168,Okt!G168,Nov!G168,Des!G168)*F168),0)</f>
        <v>0</v>
      </c>
      <c r="R168" s="1">
        <f t="shared" si="27"/>
        <v>0</v>
      </c>
      <c r="S168" s="67">
        <f t="shared" si="25"/>
        <v>0</v>
      </c>
      <c r="T168" s="67">
        <f>IFERROR(IF(E168&lt;&gt;"",Jan!R168+Feb!R168+Mar!R168+Apr!R168+Mei!R168+Jun!R168+Jul!R168+Agu!R168+Sep!R168+Okt!R168+Nov!R168+Des!R168,(Jan!R168+Feb!R168+Mar!R168+Apr!R168+Mei!R168+Jun!R168+Jul!R168+Agu!R168+Sep!R168+Okt!R168+Nov!R168+Des!R168)
/
COUNTA(Jan!G168,Feb!G168,Mar!G168,Apr!G168,Mei!G168,Jun!G168,Jul!G168,Agu!G168,Sep!G168,Okt!G168,Nov!G168,Des!G168)*F168),0)</f>
        <v>0</v>
      </c>
      <c r="U168" s="67">
        <f>IFERROR(IF(E168&lt;&gt;"",Jan!S168+Feb!S168+Mar!S168+Apr!S168+Mei!S168+Jun!S168+Jul!S168+Agu!S168+Sep!S168+Okt!S168+Nov!S168+Des!S168,(Jan!S168+Feb!S168+Mar!S168+Apr!S168+Mei!S168+Jun!S168+Jul!S168+Agu!S168+Sep!S168+Okt!S168+Nov!S168+Des!S168)
/
COUNTA(Jan!G168,Feb!G168,Mar!G168,Apr!G168,Mei!G168,Jun!G168,Jul!G168,Agu!G168,Sep!G168,Okt!G168,Nov!G168,Des!G168)*F168),0)</f>
        <v>0</v>
      </c>
      <c r="V168" s="1">
        <f t="shared" si="28"/>
        <v>0</v>
      </c>
      <c r="W168" s="1"/>
      <c r="X168" s="67">
        <f t="shared" si="29"/>
        <v>0</v>
      </c>
      <c r="Y168" s="37">
        <f t="shared" si="32"/>
        <v>0</v>
      </c>
      <c r="Z168" s="68">
        <f t="shared" si="30"/>
        <v>0</v>
      </c>
      <c r="AA168" s="36">
        <f>MIN(Z168,Referensi!$M$2)*$AA$5</f>
        <v>0</v>
      </c>
      <c r="AB168" s="36">
        <f>MIN(Referensi!$M$3,MAX(Z168-Referensi!$L$2,0))*$AB$5</f>
        <v>0</v>
      </c>
      <c r="AC168" s="36">
        <f>MIN(Referensi!$M$4,MAX(Z168-Referensi!$L$3,0))*$AC$5</f>
        <v>0</v>
      </c>
      <c r="AD168" s="36">
        <f>MIN(Referensi!$M$5,MAX(Z168-Referensi!$L$4,0))*$AD$5</f>
        <v>0</v>
      </c>
      <c r="AE168" s="36">
        <f>MIN(Referensi!$M$6,MAX(Z168-Referensi!$L$5,0))*$AE$5</f>
        <v>0</v>
      </c>
      <c r="AF168" s="68">
        <f>IF(Master!G168="",SUM(AA168:AE168)*120%,SUM(AA168:AE168))</f>
        <v>0</v>
      </c>
      <c r="AG168" s="68">
        <f>IF(F168&lt;&gt;"",AF168/F168*COUNTA(Jan!G168,Feb!G168,Mar!G168,Apr!G168,Mei!G168,Jun!G168,Jul!G168,Agu!G168,Sep!G168,Okt!G168,Nov!G168,Des!G168),0)</f>
        <v>0</v>
      </c>
      <c r="AH168" s="68">
        <f>IF(E168&lt;&gt;"",
IF(TEXT(E168,"mmm")=TEXT(DATE(PeriodeTahun,1,1),"mmm"),0, Jan!W168)+
IF(TEXT(E168,"mmm")=TEXT(DATE(PeriodeTahun,2,1),"mmm"),0, Feb!W168)+
IF(TEXT(E168,"mmm")=TEXT(DATE(PeriodeTahun,3,1),"mmm"),0, Mar!W168)+
IF(TEXT(E168,"mmm")=TEXT(DATE(PeriodeTahun,4,1),"mmm"),0, Apr!W168)+
IF(TEXT(E168,"mmm")=TEXT(DATE(PeriodeTahun,5,1),"mmm"),0, Mei!W168)+
IF(TEXT(E168,"mmm")=TEXT(DATE(PeriodeTahun,6,1),"mmm"),0, Jun!W168)+
IF(TEXT(E168,"mmm")=TEXT(DATE(PeriodeTahun,7,1),"mmm"),0, Jul!W168)+
IF(TEXT(E168,"mmm")=TEXT(DATE(PeriodeTahun,8,1),"mmm"),0, Agu!W168)+
IF(TEXT(E168,"mmm")=TEXT(DATE(PeriodeTahun,9,1),"mmm"),0, Sep!W168)+
IF(TEXT(E168,"mmm")=TEXT(DATE(PeriodeTahun,10,1),"mmm"),0, Okt!W168)+
IF(TEXT(E168,"mmm")=TEXT(DATE(PeriodeTahun,11,1),"mmm"),0, Nov!W168),
Jan!W168+Feb!W168+Mar!W168+Apr!W168+Mei!W168+Jun!W168+Jul!W168+Agu!W168+Sep!W168+Okt!W168+Nov!W168)</f>
        <v>0</v>
      </c>
      <c r="AI168" s="68"/>
      <c r="AJ168" s="68">
        <f t="shared" si="31"/>
        <v>0</v>
      </c>
    </row>
    <row r="169" spans="1:36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IF(Master!C169&lt;&gt;"",Master!C169,"")</f>
        <v/>
      </c>
      <c r="D169" s="80" t="str">
        <f>IF(Master!E169&lt;&gt;"",IF(YEAR(Master!E169)&lt;$B$2,DATE($B$2,1,1),Master!E169),"")</f>
        <v/>
      </c>
      <c r="E169" s="80" t="str">
        <f>IF(Master!F169&lt;&gt;"",Master!F169,"")</f>
        <v/>
      </c>
      <c r="F169" s="87" t="str">
        <f t="shared" si="26"/>
        <v/>
      </c>
      <c r="G169" s="71" t="str">
        <f>IF(Master!G169&lt;&gt;"",Master!G169,"")</f>
        <v/>
      </c>
      <c r="H169" s="67">
        <f>IFERROR(IF(E169&lt;&gt;"",Jan!G169+Feb!G169+Mar!G169+Apr!G169+Mei!G169+Jun!G169+Jul!G169+Agu!G169+Sep!G169+Okt!G169+Nov!G169+Des!G169,(Jan!G169+Feb!G169+Mar!G169+Apr!G169+Mei!G169+Jun!G169+Jul!G169+Agu!G169+Sep!G169+Okt!G169+Nov!G169+Des!G169)
/
COUNTA(Jan!G169,Feb!G169,Mar!G169,Apr!G169,Mei!G169,Jun!G169,Jul!G169,Agu!G169,Sep!G169,Okt!G169,Nov!G169,Des!G169)
*F169),0)</f>
        <v>0</v>
      </c>
      <c r="I169" s="1">
        <f>Jan!H169+Feb!H169+Mar!H169+Apr!H169+Mei!H169+Jun!H169+Jul!H169+Agu!H169+Sep!H169+Okt!H169+Nov!H169+Des!H169</f>
        <v>0</v>
      </c>
      <c r="J169" s="1">
        <f>Jan!I169+Feb!I169+Mar!I169+Apr!I169+Mei!I169+Jun!I169+Jul!I169+Agu!I169+Sep!I169+Okt!I169+Nov!I169+Des!I169</f>
        <v>0</v>
      </c>
      <c r="K169" s="1">
        <f>Jan!J169+Feb!J169+Mar!J169+Apr!J169+Mei!J169+Jun!J169+Jul!J169+Agu!J169+Sep!J169+Okt!J169+Nov!J169+Des!J169</f>
        <v>0</v>
      </c>
      <c r="L169" s="1">
        <f>Jan!K169+Feb!K169+Mar!K169+Apr!K169+Mei!K169+Jun!K169+Jul!K169+Agu!K169+Sep!K169+Okt!K169+Nov!K169+Des!K169</f>
        <v>0</v>
      </c>
      <c r="M169" s="67">
        <f>IFERROR(IF(E169&lt;&gt;"",Jan!L169+Feb!L169+Mar!L169+Apr!L169+Mei!L169+Jun!L169+Jul!L169+Agu!L169+Sep!L169+Okt!L169+Nov!L169+Des!L169,(Jan!L169+Feb!L169+Mar!L169+Apr!L169+Mei!L169+Jun!L169+Jul!L169+Agu!L169+Sep!L169+Okt!L169+Nov!L169+Des!L169)
/
COUNTA(Jan!G169,Feb!G169,Mar!G169,Apr!G169,Mei!G169,Jun!G169,Jul!G169,Agu!G169,Sep!G169,Okt!G169,Nov!G169,Des!G169)*F169),0)</f>
        <v>0</v>
      </c>
      <c r="N169" s="67">
        <f>IFERROR(IF(E169&lt;&gt;"",Jan!M169+Feb!M169+Mar!M169+Apr!M169+Mei!M169+Jun!M169+Jul!M169+Agu!M169+Sep!M169+Okt!M169+Nov!M169+Des!M169,(Jan!M169+Feb!M169+Mar!M169+Apr!M169+Mei!M169+Jun!M169+Jul!M169+Agu!M169+Sep!M169+Okt!M169+Nov!M169+Des!M169)
/
COUNTA(Jan!G169,Feb!G169,Mar!G169,Apr!G169,Mei!G169,Jun!G169,Jul!G169,Agu!G169,Sep!G169,Okt!G169,Nov!G169,Des!G169)*F169),0)</f>
        <v>0</v>
      </c>
      <c r="O169" s="67">
        <f>IFERROR(IF(E169&lt;&gt;"",Jan!N169+Feb!N169+Mar!N169+Apr!N169+Mei!N169+Jun!N169+Jul!N169+Agu!N169+Sep!N169+Okt!N169+Nov!N169+Des!N169,(Jan!N169+Feb!N169+Mar!N169+Apr!N169+Mei!N169+Jun!N169+Jul!N169+Agu!N169+Sep!N169+Okt!N169+Nov!N169+Des!N169)
/
COUNTA(Jan!G169,Feb!G169,Mar!G169,Apr!G169,Mei!G169,Jun!G169,Jul!G169,Agu!G169,Sep!G169,Okt!G169,Nov!G169,Des!G169)*F169),0)</f>
        <v>0</v>
      </c>
      <c r="P169" s="67">
        <f>IFERROR(IF(E169&lt;&gt;"",Jan!O169+Feb!O169+Mar!O169+Apr!O169+Mei!O169+Jun!O169+Jul!O169+Agu!O169+Sep!O169+Okt!O169+Nov!O169+Des!O169,(Jan!O169+Feb!O169+Mar!O169+Apr!O169+Mei!O169+Jun!O169+Jul!O169+Agu!O169+Sep!O169+Okt!O169+Nov!O169+Des!O169)
/
COUNTA(Jan!G169,Feb!G169,Mar!G169,Apr!G169,Mei!G169,Jun!G169,Jul!G169,Agu!G169,Sep!G169,Okt!G169,Nov!G169,Des!G169)*F169),0)</f>
        <v>0</v>
      </c>
      <c r="Q169" s="67">
        <f>IFERROR(IF(E169&lt;&gt;"",Jan!P169+Feb!P169+Mar!P169+Apr!P169+Mei!P169+Jun!P169+Jul!P169+Agu!P169+Sep!P169+Okt!P169+Nov!P169+Des!P169,(Jan!P169+Feb!P169+Mar!P169+Apr!P169+Mei!P169+Jun!P169+Jul!P169+Agu!P169+Sep!P169+Okt!P169+Nov!P169+Des!P169)
/
COUNTA(Jan!G169,Feb!G169,Mar!G169,Apr!G169,Mei!G169,Jun!G169,Jul!G169,Agu!G169,Sep!G169,Okt!G169,Nov!G169,Des!G169)*F169),0)</f>
        <v>0</v>
      </c>
      <c r="R169" s="1">
        <f t="shared" si="27"/>
        <v>0</v>
      </c>
      <c r="S169" s="67">
        <f t="shared" si="25"/>
        <v>0</v>
      </c>
      <c r="T169" s="67">
        <f>IFERROR(IF(E169&lt;&gt;"",Jan!R169+Feb!R169+Mar!R169+Apr!R169+Mei!R169+Jun!R169+Jul!R169+Agu!R169+Sep!R169+Okt!R169+Nov!R169+Des!R169,(Jan!R169+Feb!R169+Mar!R169+Apr!R169+Mei!R169+Jun!R169+Jul!R169+Agu!R169+Sep!R169+Okt!R169+Nov!R169+Des!R169)
/
COUNTA(Jan!G169,Feb!G169,Mar!G169,Apr!G169,Mei!G169,Jun!G169,Jul!G169,Agu!G169,Sep!G169,Okt!G169,Nov!G169,Des!G169)*F169),0)</f>
        <v>0</v>
      </c>
      <c r="U169" s="67">
        <f>IFERROR(IF(E169&lt;&gt;"",Jan!S169+Feb!S169+Mar!S169+Apr!S169+Mei!S169+Jun!S169+Jul!S169+Agu!S169+Sep!S169+Okt!S169+Nov!S169+Des!S169,(Jan!S169+Feb!S169+Mar!S169+Apr!S169+Mei!S169+Jun!S169+Jul!S169+Agu!S169+Sep!S169+Okt!S169+Nov!S169+Des!S169)
/
COUNTA(Jan!G169,Feb!G169,Mar!G169,Apr!G169,Mei!G169,Jun!G169,Jul!G169,Agu!G169,Sep!G169,Okt!G169,Nov!G169,Des!G169)*F169),0)</f>
        <v>0</v>
      </c>
      <c r="V169" s="1">
        <f t="shared" si="28"/>
        <v>0</v>
      </c>
      <c r="W169" s="1"/>
      <c r="X169" s="67">
        <f t="shared" si="29"/>
        <v>0</v>
      </c>
      <c r="Y169" s="37">
        <f t="shared" si="32"/>
        <v>0</v>
      </c>
      <c r="Z169" s="68">
        <f t="shared" si="30"/>
        <v>0</v>
      </c>
      <c r="AA169" s="36">
        <f>MIN(Z169,Referensi!$M$2)*$AA$5</f>
        <v>0</v>
      </c>
      <c r="AB169" s="36">
        <f>MIN(Referensi!$M$3,MAX(Z169-Referensi!$L$2,0))*$AB$5</f>
        <v>0</v>
      </c>
      <c r="AC169" s="36">
        <f>MIN(Referensi!$M$4,MAX(Z169-Referensi!$L$3,0))*$AC$5</f>
        <v>0</v>
      </c>
      <c r="AD169" s="36">
        <f>MIN(Referensi!$M$5,MAX(Z169-Referensi!$L$4,0))*$AD$5</f>
        <v>0</v>
      </c>
      <c r="AE169" s="36">
        <f>MIN(Referensi!$M$6,MAX(Z169-Referensi!$L$5,0))*$AE$5</f>
        <v>0</v>
      </c>
      <c r="AF169" s="68">
        <f>IF(Master!G169="",SUM(AA169:AE169)*120%,SUM(AA169:AE169))</f>
        <v>0</v>
      </c>
      <c r="AG169" s="68">
        <f>IF(F169&lt;&gt;"",AF169/F169*COUNTA(Jan!G169,Feb!G169,Mar!G169,Apr!G169,Mei!G169,Jun!G169,Jul!G169,Agu!G169,Sep!G169,Okt!G169,Nov!G169,Des!G169),0)</f>
        <v>0</v>
      </c>
      <c r="AH169" s="68">
        <f>IF(E169&lt;&gt;"",
IF(TEXT(E169,"mmm")=TEXT(DATE(PeriodeTahun,1,1),"mmm"),0, Jan!W169)+
IF(TEXT(E169,"mmm")=TEXT(DATE(PeriodeTahun,2,1),"mmm"),0, Feb!W169)+
IF(TEXT(E169,"mmm")=TEXT(DATE(PeriodeTahun,3,1),"mmm"),0, Mar!W169)+
IF(TEXT(E169,"mmm")=TEXT(DATE(PeriodeTahun,4,1),"mmm"),0, Apr!W169)+
IF(TEXT(E169,"mmm")=TEXT(DATE(PeriodeTahun,5,1),"mmm"),0, Mei!W169)+
IF(TEXT(E169,"mmm")=TEXT(DATE(PeriodeTahun,6,1),"mmm"),0, Jun!W169)+
IF(TEXT(E169,"mmm")=TEXT(DATE(PeriodeTahun,7,1),"mmm"),0, Jul!W169)+
IF(TEXT(E169,"mmm")=TEXT(DATE(PeriodeTahun,8,1),"mmm"),0, Agu!W169)+
IF(TEXT(E169,"mmm")=TEXT(DATE(PeriodeTahun,9,1),"mmm"),0, Sep!W169)+
IF(TEXT(E169,"mmm")=TEXT(DATE(PeriodeTahun,10,1),"mmm"),0, Okt!W169)+
IF(TEXT(E169,"mmm")=TEXT(DATE(PeriodeTahun,11,1),"mmm"),0, Nov!W169),
Jan!W169+Feb!W169+Mar!W169+Apr!W169+Mei!W169+Jun!W169+Jul!W169+Agu!W169+Sep!W169+Okt!W169+Nov!W169)</f>
        <v>0</v>
      </c>
      <c r="AI169" s="68"/>
      <c r="AJ169" s="68">
        <f t="shared" si="31"/>
        <v>0</v>
      </c>
    </row>
    <row r="170" spans="1:36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IF(Master!C170&lt;&gt;"",Master!C170,"")</f>
        <v/>
      </c>
      <c r="D170" s="80" t="str">
        <f>IF(Master!E170&lt;&gt;"",IF(YEAR(Master!E170)&lt;$B$2,DATE($B$2,1,1),Master!E170),"")</f>
        <v/>
      </c>
      <c r="E170" s="80" t="str">
        <f>IF(Master!F170&lt;&gt;"",Master!F170,"")</f>
        <v/>
      </c>
      <c r="F170" s="87" t="str">
        <f t="shared" si="26"/>
        <v/>
      </c>
      <c r="G170" s="71" t="str">
        <f>IF(Master!G170&lt;&gt;"",Master!G170,"")</f>
        <v/>
      </c>
      <c r="H170" s="67">
        <f>IFERROR(IF(E170&lt;&gt;"",Jan!G170+Feb!G170+Mar!G170+Apr!G170+Mei!G170+Jun!G170+Jul!G170+Agu!G170+Sep!G170+Okt!G170+Nov!G170+Des!G170,(Jan!G170+Feb!G170+Mar!G170+Apr!G170+Mei!G170+Jun!G170+Jul!G170+Agu!G170+Sep!G170+Okt!G170+Nov!G170+Des!G170)
/
COUNTA(Jan!G170,Feb!G170,Mar!G170,Apr!G170,Mei!G170,Jun!G170,Jul!G170,Agu!G170,Sep!G170,Okt!G170,Nov!G170,Des!G170)
*F170),0)</f>
        <v>0</v>
      </c>
      <c r="I170" s="1">
        <f>Jan!H170+Feb!H170+Mar!H170+Apr!H170+Mei!H170+Jun!H170+Jul!H170+Agu!H170+Sep!H170+Okt!H170+Nov!H170+Des!H170</f>
        <v>0</v>
      </c>
      <c r="J170" s="1">
        <f>Jan!I170+Feb!I170+Mar!I170+Apr!I170+Mei!I170+Jun!I170+Jul!I170+Agu!I170+Sep!I170+Okt!I170+Nov!I170+Des!I170</f>
        <v>0</v>
      </c>
      <c r="K170" s="1">
        <f>Jan!J170+Feb!J170+Mar!J170+Apr!J170+Mei!J170+Jun!J170+Jul!J170+Agu!J170+Sep!J170+Okt!J170+Nov!J170+Des!J170</f>
        <v>0</v>
      </c>
      <c r="L170" s="1">
        <f>Jan!K170+Feb!K170+Mar!K170+Apr!K170+Mei!K170+Jun!K170+Jul!K170+Agu!K170+Sep!K170+Okt!K170+Nov!K170+Des!K170</f>
        <v>0</v>
      </c>
      <c r="M170" s="67">
        <f>IFERROR(IF(E170&lt;&gt;"",Jan!L170+Feb!L170+Mar!L170+Apr!L170+Mei!L170+Jun!L170+Jul!L170+Agu!L170+Sep!L170+Okt!L170+Nov!L170+Des!L170,(Jan!L170+Feb!L170+Mar!L170+Apr!L170+Mei!L170+Jun!L170+Jul!L170+Agu!L170+Sep!L170+Okt!L170+Nov!L170+Des!L170)
/
COUNTA(Jan!G170,Feb!G170,Mar!G170,Apr!G170,Mei!G170,Jun!G170,Jul!G170,Agu!G170,Sep!G170,Okt!G170,Nov!G170,Des!G170)*F170),0)</f>
        <v>0</v>
      </c>
      <c r="N170" s="67">
        <f>IFERROR(IF(E170&lt;&gt;"",Jan!M170+Feb!M170+Mar!M170+Apr!M170+Mei!M170+Jun!M170+Jul!M170+Agu!M170+Sep!M170+Okt!M170+Nov!M170+Des!M170,(Jan!M170+Feb!M170+Mar!M170+Apr!M170+Mei!M170+Jun!M170+Jul!M170+Agu!M170+Sep!M170+Okt!M170+Nov!M170+Des!M170)
/
COUNTA(Jan!G170,Feb!G170,Mar!G170,Apr!G170,Mei!G170,Jun!G170,Jul!G170,Agu!G170,Sep!G170,Okt!G170,Nov!G170,Des!G170)*F170),0)</f>
        <v>0</v>
      </c>
      <c r="O170" s="67">
        <f>IFERROR(IF(E170&lt;&gt;"",Jan!N170+Feb!N170+Mar!N170+Apr!N170+Mei!N170+Jun!N170+Jul!N170+Agu!N170+Sep!N170+Okt!N170+Nov!N170+Des!N170,(Jan!N170+Feb!N170+Mar!N170+Apr!N170+Mei!N170+Jun!N170+Jul!N170+Agu!N170+Sep!N170+Okt!N170+Nov!N170+Des!N170)
/
COUNTA(Jan!G170,Feb!G170,Mar!G170,Apr!G170,Mei!G170,Jun!G170,Jul!G170,Agu!G170,Sep!G170,Okt!G170,Nov!G170,Des!G170)*F170),0)</f>
        <v>0</v>
      </c>
      <c r="P170" s="67">
        <f>IFERROR(IF(E170&lt;&gt;"",Jan!O170+Feb!O170+Mar!O170+Apr!O170+Mei!O170+Jun!O170+Jul!O170+Agu!O170+Sep!O170+Okt!O170+Nov!O170+Des!O170,(Jan!O170+Feb!O170+Mar!O170+Apr!O170+Mei!O170+Jun!O170+Jul!O170+Agu!O170+Sep!O170+Okt!O170+Nov!O170+Des!O170)
/
COUNTA(Jan!G170,Feb!G170,Mar!G170,Apr!G170,Mei!G170,Jun!G170,Jul!G170,Agu!G170,Sep!G170,Okt!G170,Nov!G170,Des!G170)*F170),0)</f>
        <v>0</v>
      </c>
      <c r="Q170" s="67">
        <f>IFERROR(IF(E170&lt;&gt;"",Jan!P170+Feb!P170+Mar!P170+Apr!P170+Mei!P170+Jun!P170+Jul!P170+Agu!P170+Sep!P170+Okt!P170+Nov!P170+Des!P170,(Jan!P170+Feb!P170+Mar!P170+Apr!P170+Mei!P170+Jun!P170+Jul!P170+Agu!P170+Sep!P170+Okt!P170+Nov!P170+Des!P170)
/
COUNTA(Jan!G170,Feb!G170,Mar!G170,Apr!G170,Mei!G170,Jun!G170,Jul!G170,Agu!G170,Sep!G170,Okt!G170,Nov!G170,Des!G170)*F170),0)</f>
        <v>0</v>
      </c>
      <c r="R170" s="1">
        <f t="shared" si="27"/>
        <v>0</v>
      </c>
      <c r="S170" s="67">
        <f t="shared" si="25"/>
        <v>0</v>
      </c>
      <c r="T170" s="67">
        <f>IFERROR(IF(E170&lt;&gt;"",Jan!R170+Feb!R170+Mar!R170+Apr!R170+Mei!R170+Jun!R170+Jul!R170+Agu!R170+Sep!R170+Okt!R170+Nov!R170+Des!R170,(Jan!R170+Feb!R170+Mar!R170+Apr!R170+Mei!R170+Jun!R170+Jul!R170+Agu!R170+Sep!R170+Okt!R170+Nov!R170+Des!R170)
/
COUNTA(Jan!G170,Feb!G170,Mar!G170,Apr!G170,Mei!G170,Jun!G170,Jul!G170,Agu!G170,Sep!G170,Okt!G170,Nov!G170,Des!G170)*F170),0)</f>
        <v>0</v>
      </c>
      <c r="U170" s="67">
        <f>IFERROR(IF(E170&lt;&gt;"",Jan!S170+Feb!S170+Mar!S170+Apr!S170+Mei!S170+Jun!S170+Jul!S170+Agu!S170+Sep!S170+Okt!S170+Nov!S170+Des!S170,(Jan!S170+Feb!S170+Mar!S170+Apr!S170+Mei!S170+Jun!S170+Jul!S170+Agu!S170+Sep!S170+Okt!S170+Nov!S170+Des!S170)
/
COUNTA(Jan!G170,Feb!G170,Mar!G170,Apr!G170,Mei!G170,Jun!G170,Jul!G170,Agu!G170,Sep!G170,Okt!G170,Nov!G170,Des!G170)*F170),0)</f>
        <v>0</v>
      </c>
      <c r="V170" s="1">
        <f t="shared" si="28"/>
        <v>0</v>
      </c>
      <c r="W170" s="1"/>
      <c r="X170" s="67">
        <f t="shared" si="29"/>
        <v>0</v>
      </c>
      <c r="Y170" s="37">
        <f t="shared" si="32"/>
        <v>0</v>
      </c>
      <c r="Z170" s="68">
        <f t="shared" si="30"/>
        <v>0</v>
      </c>
      <c r="AA170" s="36">
        <f>MIN(Z170,Referensi!$M$2)*$AA$5</f>
        <v>0</v>
      </c>
      <c r="AB170" s="36">
        <f>MIN(Referensi!$M$3,MAX(Z170-Referensi!$L$2,0))*$AB$5</f>
        <v>0</v>
      </c>
      <c r="AC170" s="36">
        <f>MIN(Referensi!$M$4,MAX(Z170-Referensi!$L$3,0))*$AC$5</f>
        <v>0</v>
      </c>
      <c r="AD170" s="36">
        <f>MIN(Referensi!$M$5,MAX(Z170-Referensi!$L$4,0))*$AD$5</f>
        <v>0</v>
      </c>
      <c r="AE170" s="36">
        <f>MIN(Referensi!$M$6,MAX(Z170-Referensi!$L$5,0))*$AE$5</f>
        <v>0</v>
      </c>
      <c r="AF170" s="68">
        <f>IF(Master!G170="",SUM(AA170:AE170)*120%,SUM(AA170:AE170))</f>
        <v>0</v>
      </c>
      <c r="AG170" s="68">
        <f>IF(F170&lt;&gt;"",AF170/F170*COUNTA(Jan!G170,Feb!G170,Mar!G170,Apr!G170,Mei!G170,Jun!G170,Jul!G170,Agu!G170,Sep!G170,Okt!G170,Nov!G170,Des!G170),0)</f>
        <v>0</v>
      </c>
      <c r="AH170" s="68">
        <f>IF(E170&lt;&gt;"",
IF(TEXT(E170,"mmm")=TEXT(DATE(PeriodeTahun,1,1),"mmm"),0, Jan!W170)+
IF(TEXT(E170,"mmm")=TEXT(DATE(PeriodeTahun,2,1),"mmm"),0, Feb!W170)+
IF(TEXT(E170,"mmm")=TEXT(DATE(PeriodeTahun,3,1),"mmm"),0, Mar!W170)+
IF(TEXT(E170,"mmm")=TEXT(DATE(PeriodeTahun,4,1),"mmm"),0, Apr!W170)+
IF(TEXT(E170,"mmm")=TEXT(DATE(PeriodeTahun,5,1),"mmm"),0, Mei!W170)+
IF(TEXT(E170,"mmm")=TEXT(DATE(PeriodeTahun,6,1),"mmm"),0, Jun!W170)+
IF(TEXT(E170,"mmm")=TEXT(DATE(PeriodeTahun,7,1),"mmm"),0, Jul!W170)+
IF(TEXT(E170,"mmm")=TEXT(DATE(PeriodeTahun,8,1),"mmm"),0, Agu!W170)+
IF(TEXT(E170,"mmm")=TEXT(DATE(PeriodeTahun,9,1),"mmm"),0, Sep!W170)+
IF(TEXT(E170,"mmm")=TEXT(DATE(PeriodeTahun,10,1),"mmm"),0, Okt!W170)+
IF(TEXT(E170,"mmm")=TEXT(DATE(PeriodeTahun,11,1),"mmm"),0, Nov!W170),
Jan!W170+Feb!W170+Mar!W170+Apr!W170+Mei!W170+Jun!W170+Jul!W170+Agu!W170+Sep!W170+Okt!W170+Nov!W170)</f>
        <v>0</v>
      </c>
      <c r="AI170" s="68"/>
      <c r="AJ170" s="68">
        <f t="shared" si="31"/>
        <v>0</v>
      </c>
    </row>
    <row r="171" spans="1:36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IF(Master!C171&lt;&gt;"",Master!C171,"")</f>
        <v/>
      </c>
      <c r="D171" s="80" t="str">
        <f>IF(Master!E171&lt;&gt;"",IF(YEAR(Master!E171)&lt;$B$2,DATE($B$2,1,1),Master!E171),"")</f>
        <v/>
      </c>
      <c r="E171" s="80" t="str">
        <f>IF(Master!F171&lt;&gt;"",Master!F171,"")</f>
        <v/>
      </c>
      <c r="F171" s="87" t="str">
        <f t="shared" si="26"/>
        <v/>
      </c>
      <c r="G171" s="71" t="str">
        <f>IF(Master!G171&lt;&gt;"",Master!G171,"")</f>
        <v/>
      </c>
      <c r="H171" s="67">
        <f>IFERROR(IF(E171&lt;&gt;"",Jan!G171+Feb!G171+Mar!G171+Apr!G171+Mei!G171+Jun!G171+Jul!G171+Agu!G171+Sep!G171+Okt!G171+Nov!G171+Des!G171,(Jan!G171+Feb!G171+Mar!G171+Apr!G171+Mei!G171+Jun!G171+Jul!G171+Agu!G171+Sep!G171+Okt!G171+Nov!G171+Des!G171)
/
COUNTA(Jan!G171,Feb!G171,Mar!G171,Apr!G171,Mei!G171,Jun!G171,Jul!G171,Agu!G171,Sep!G171,Okt!G171,Nov!G171,Des!G171)
*F171),0)</f>
        <v>0</v>
      </c>
      <c r="I171" s="1">
        <f>Jan!H171+Feb!H171+Mar!H171+Apr!H171+Mei!H171+Jun!H171+Jul!H171+Agu!H171+Sep!H171+Okt!H171+Nov!H171+Des!H171</f>
        <v>0</v>
      </c>
      <c r="J171" s="1">
        <f>Jan!I171+Feb!I171+Mar!I171+Apr!I171+Mei!I171+Jun!I171+Jul!I171+Agu!I171+Sep!I171+Okt!I171+Nov!I171+Des!I171</f>
        <v>0</v>
      </c>
      <c r="K171" s="1">
        <f>Jan!J171+Feb!J171+Mar!J171+Apr!J171+Mei!J171+Jun!J171+Jul!J171+Agu!J171+Sep!J171+Okt!J171+Nov!J171+Des!J171</f>
        <v>0</v>
      </c>
      <c r="L171" s="1">
        <f>Jan!K171+Feb!K171+Mar!K171+Apr!K171+Mei!K171+Jun!K171+Jul!K171+Agu!K171+Sep!K171+Okt!K171+Nov!K171+Des!K171</f>
        <v>0</v>
      </c>
      <c r="M171" s="67">
        <f>IFERROR(IF(E171&lt;&gt;"",Jan!L171+Feb!L171+Mar!L171+Apr!L171+Mei!L171+Jun!L171+Jul!L171+Agu!L171+Sep!L171+Okt!L171+Nov!L171+Des!L171,(Jan!L171+Feb!L171+Mar!L171+Apr!L171+Mei!L171+Jun!L171+Jul!L171+Agu!L171+Sep!L171+Okt!L171+Nov!L171+Des!L171)
/
COUNTA(Jan!G171,Feb!G171,Mar!G171,Apr!G171,Mei!G171,Jun!G171,Jul!G171,Agu!G171,Sep!G171,Okt!G171,Nov!G171,Des!G171)*F171),0)</f>
        <v>0</v>
      </c>
      <c r="N171" s="67">
        <f>IFERROR(IF(E171&lt;&gt;"",Jan!M171+Feb!M171+Mar!M171+Apr!M171+Mei!M171+Jun!M171+Jul!M171+Agu!M171+Sep!M171+Okt!M171+Nov!M171+Des!M171,(Jan!M171+Feb!M171+Mar!M171+Apr!M171+Mei!M171+Jun!M171+Jul!M171+Agu!M171+Sep!M171+Okt!M171+Nov!M171+Des!M171)
/
COUNTA(Jan!G171,Feb!G171,Mar!G171,Apr!G171,Mei!G171,Jun!G171,Jul!G171,Agu!G171,Sep!G171,Okt!G171,Nov!G171,Des!G171)*F171),0)</f>
        <v>0</v>
      </c>
      <c r="O171" s="67">
        <f>IFERROR(IF(E171&lt;&gt;"",Jan!N171+Feb!N171+Mar!N171+Apr!N171+Mei!N171+Jun!N171+Jul!N171+Agu!N171+Sep!N171+Okt!N171+Nov!N171+Des!N171,(Jan!N171+Feb!N171+Mar!N171+Apr!N171+Mei!N171+Jun!N171+Jul!N171+Agu!N171+Sep!N171+Okt!N171+Nov!N171+Des!N171)
/
COUNTA(Jan!G171,Feb!G171,Mar!G171,Apr!G171,Mei!G171,Jun!G171,Jul!G171,Agu!G171,Sep!G171,Okt!G171,Nov!G171,Des!G171)*F171),0)</f>
        <v>0</v>
      </c>
      <c r="P171" s="67">
        <f>IFERROR(IF(E171&lt;&gt;"",Jan!O171+Feb!O171+Mar!O171+Apr!O171+Mei!O171+Jun!O171+Jul!O171+Agu!O171+Sep!O171+Okt!O171+Nov!O171+Des!O171,(Jan!O171+Feb!O171+Mar!O171+Apr!O171+Mei!O171+Jun!O171+Jul!O171+Agu!O171+Sep!O171+Okt!O171+Nov!O171+Des!O171)
/
COUNTA(Jan!G171,Feb!G171,Mar!G171,Apr!G171,Mei!G171,Jun!G171,Jul!G171,Agu!G171,Sep!G171,Okt!G171,Nov!G171,Des!G171)*F171),0)</f>
        <v>0</v>
      </c>
      <c r="Q171" s="67">
        <f>IFERROR(IF(E171&lt;&gt;"",Jan!P171+Feb!P171+Mar!P171+Apr!P171+Mei!P171+Jun!P171+Jul!P171+Agu!P171+Sep!P171+Okt!P171+Nov!P171+Des!P171,(Jan!P171+Feb!P171+Mar!P171+Apr!P171+Mei!P171+Jun!P171+Jul!P171+Agu!P171+Sep!P171+Okt!P171+Nov!P171+Des!P171)
/
COUNTA(Jan!G171,Feb!G171,Mar!G171,Apr!G171,Mei!G171,Jun!G171,Jul!G171,Agu!G171,Sep!G171,Okt!G171,Nov!G171,Des!G171)*F171),0)</f>
        <v>0</v>
      </c>
      <c r="R171" s="1">
        <f t="shared" si="27"/>
        <v>0</v>
      </c>
      <c r="S171" s="67">
        <f t="shared" si="25"/>
        <v>0</v>
      </c>
      <c r="T171" s="67">
        <f>IFERROR(IF(E171&lt;&gt;"",Jan!R171+Feb!R171+Mar!R171+Apr!R171+Mei!R171+Jun!R171+Jul!R171+Agu!R171+Sep!R171+Okt!R171+Nov!R171+Des!R171,(Jan!R171+Feb!R171+Mar!R171+Apr!R171+Mei!R171+Jun!R171+Jul!R171+Agu!R171+Sep!R171+Okt!R171+Nov!R171+Des!R171)
/
COUNTA(Jan!G171,Feb!G171,Mar!G171,Apr!G171,Mei!G171,Jun!G171,Jul!G171,Agu!G171,Sep!G171,Okt!G171,Nov!G171,Des!G171)*F171),0)</f>
        <v>0</v>
      </c>
      <c r="U171" s="67">
        <f>IFERROR(IF(E171&lt;&gt;"",Jan!S171+Feb!S171+Mar!S171+Apr!S171+Mei!S171+Jun!S171+Jul!S171+Agu!S171+Sep!S171+Okt!S171+Nov!S171+Des!S171,(Jan!S171+Feb!S171+Mar!S171+Apr!S171+Mei!S171+Jun!S171+Jul!S171+Agu!S171+Sep!S171+Okt!S171+Nov!S171+Des!S171)
/
COUNTA(Jan!G171,Feb!G171,Mar!G171,Apr!G171,Mei!G171,Jun!G171,Jul!G171,Agu!G171,Sep!G171,Okt!G171,Nov!G171,Des!G171)*F171),0)</f>
        <v>0</v>
      </c>
      <c r="V171" s="1">
        <f t="shared" si="28"/>
        <v>0</v>
      </c>
      <c r="W171" s="1"/>
      <c r="X171" s="67">
        <f t="shared" si="29"/>
        <v>0</v>
      </c>
      <c r="Y171" s="37">
        <f t="shared" si="32"/>
        <v>0</v>
      </c>
      <c r="Z171" s="68">
        <f t="shared" si="30"/>
        <v>0</v>
      </c>
      <c r="AA171" s="36">
        <f>MIN(Z171,Referensi!$M$2)*$AA$5</f>
        <v>0</v>
      </c>
      <c r="AB171" s="36">
        <f>MIN(Referensi!$M$3,MAX(Z171-Referensi!$L$2,0))*$AB$5</f>
        <v>0</v>
      </c>
      <c r="AC171" s="36">
        <f>MIN(Referensi!$M$4,MAX(Z171-Referensi!$L$3,0))*$AC$5</f>
        <v>0</v>
      </c>
      <c r="AD171" s="36">
        <f>MIN(Referensi!$M$5,MAX(Z171-Referensi!$L$4,0))*$AD$5</f>
        <v>0</v>
      </c>
      <c r="AE171" s="36">
        <f>MIN(Referensi!$M$6,MAX(Z171-Referensi!$L$5,0))*$AE$5</f>
        <v>0</v>
      </c>
      <c r="AF171" s="68">
        <f>IF(Master!G171="",SUM(AA171:AE171)*120%,SUM(AA171:AE171))</f>
        <v>0</v>
      </c>
      <c r="AG171" s="68">
        <f>IF(F171&lt;&gt;"",AF171/F171*COUNTA(Jan!G171,Feb!G171,Mar!G171,Apr!G171,Mei!G171,Jun!G171,Jul!G171,Agu!G171,Sep!G171,Okt!G171,Nov!G171,Des!G171),0)</f>
        <v>0</v>
      </c>
      <c r="AH171" s="68">
        <f>IF(E171&lt;&gt;"",
IF(TEXT(E171,"mmm")=TEXT(DATE(PeriodeTahun,1,1),"mmm"),0, Jan!W171)+
IF(TEXT(E171,"mmm")=TEXT(DATE(PeriodeTahun,2,1),"mmm"),0, Feb!W171)+
IF(TEXT(E171,"mmm")=TEXT(DATE(PeriodeTahun,3,1),"mmm"),0, Mar!W171)+
IF(TEXT(E171,"mmm")=TEXT(DATE(PeriodeTahun,4,1),"mmm"),0, Apr!W171)+
IF(TEXT(E171,"mmm")=TEXT(DATE(PeriodeTahun,5,1),"mmm"),0, Mei!W171)+
IF(TEXT(E171,"mmm")=TEXT(DATE(PeriodeTahun,6,1),"mmm"),0, Jun!W171)+
IF(TEXT(E171,"mmm")=TEXT(DATE(PeriodeTahun,7,1),"mmm"),0, Jul!W171)+
IF(TEXT(E171,"mmm")=TEXT(DATE(PeriodeTahun,8,1),"mmm"),0, Agu!W171)+
IF(TEXT(E171,"mmm")=TEXT(DATE(PeriodeTahun,9,1),"mmm"),0, Sep!W171)+
IF(TEXT(E171,"mmm")=TEXT(DATE(PeriodeTahun,10,1),"mmm"),0, Okt!W171)+
IF(TEXT(E171,"mmm")=TEXT(DATE(PeriodeTahun,11,1),"mmm"),0, Nov!W171),
Jan!W171+Feb!W171+Mar!W171+Apr!W171+Mei!W171+Jun!W171+Jul!W171+Agu!W171+Sep!W171+Okt!W171+Nov!W171)</f>
        <v>0</v>
      </c>
      <c r="AI171" s="68"/>
      <c r="AJ171" s="68">
        <f t="shared" si="31"/>
        <v>0</v>
      </c>
    </row>
    <row r="172" spans="1:36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IF(Master!C172&lt;&gt;"",Master!C172,"")</f>
        <v/>
      </c>
      <c r="D172" s="80" t="str">
        <f>IF(Master!E172&lt;&gt;"",IF(YEAR(Master!E172)&lt;$B$2,DATE($B$2,1,1),Master!E172),"")</f>
        <v/>
      </c>
      <c r="E172" s="80" t="str">
        <f>IF(Master!F172&lt;&gt;"",Master!F172,"")</f>
        <v/>
      </c>
      <c r="F172" s="87" t="str">
        <f t="shared" si="26"/>
        <v/>
      </c>
      <c r="G172" s="71" t="str">
        <f>IF(Master!G172&lt;&gt;"",Master!G172,"")</f>
        <v/>
      </c>
      <c r="H172" s="67">
        <f>IFERROR(IF(E172&lt;&gt;"",Jan!G172+Feb!G172+Mar!G172+Apr!G172+Mei!G172+Jun!G172+Jul!G172+Agu!G172+Sep!G172+Okt!G172+Nov!G172+Des!G172,(Jan!G172+Feb!G172+Mar!G172+Apr!G172+Mei!G172+Jun!G172+Jul!G172+Agu!G172+Sep!G172+Okt!G172+Nov!G172+Des!G172)
/
COUNTA(Jan!G172,Feb!G172,Mar!G172,Apr!G172,Mei!G172,Jun!G172,Jul!G172,Agu!G172,Sep!G172,Okt!G172,Nov!G172,Des!G172)
*F172),0)</f>
        <v>0</v>
      </c>
      <c r="I172" s="1">
        <f>Jan!H172+Feb!H172+Mar!H172+Apr!H172+Mei!H172+Jun!H172+Jul!H172+Agu!H172+Sep!H172+Okt!H172+Nov!H172+Des!H172</f>
        <v>0</v>
      </c>
      <c r="J172" s="1">
        <f>Jan!I172+Feb!I172+Mar!I172+Apr!I172+Mei!I172+Jun!I172+Jul!I172+Agu!I172+Sep!I172+Okt!I172+Nov!I172+Des!I172</f>
        <v>0</v>
      </c>
      <c r="K172" s="1">
        <f>Jan!J172+Feb!J172+Mar!J172+Apr!J172+Mei!J172+Jun!J172+Jul!J172+Agu!J172+Sep!J172+Okt!J172+Nov!J172+Des!J172</f>
        <v>0</v>
      </c>
      <c r="L172" s="1">
        <f>Jan!K172+Feb!K172+Mar!K172+Apr!K172+Mei!K172+Jun!K172+Jul!K172+Agu!K172+Sep!K172+Okt!K172+Nov!K172+Des!K172</f>
        <v>0</v>
      </c>
      <c r="M172" s="67">
        <f>IFERROR(IF(E172&lt;&gt;"",Jan!L172+Feb!L172+Mar!L172+Apr!L172+Mei!L172+Jun!L172+Jul!L172+Agu!L172+Sep!L172+Okt!L172+Nov!L172+Des!L172,(Jan!L172+Feb!L172+Mar!L172+Apr!L172+Mei!L172+Jun!L172+Jul!L172+Agu!L172+Sep!L172+Okt!L172+Nov!L172+Des!L172)
/
COUNTA(Jan!G172,Feb!G172,Mar!G172,Apr!G172,Mei!G172,Jun!G172,Jul!G172,Agu!G172,Sep!G172,Okt!G172,Nov!G172,Des!G172)*F172),0)</f>
        <v>0</v>
      </c>
      <c r="N172" s="67">
        <f>IFERROR(IF(E172&lt;&gt;"",Jan!M172+Feb!M172+Mar!M172+Apr!M172+Mei!M172+Jun!M172+Jul!M172+Agu!M172+Sep!M172+Okt!M172+Nov!M172+Des!M172,(Jan!M172+Feb!M172+Mar!M172+Apr!M172+Mei!M172+Jun!M172+Jul!M172+Agu!M172+Sep!M172+Okt!M172+Nov!M172+Des!M172)
/
COUNTA(Jan!G172,Feb!G172,Mar!G172,Apr!G172,Mei!G172,Jun!G172,Jul!G172,Agu!G172,Sep!G172,Okt!G172,Nov!G172,Des!G172)*F172),0)</f>
        <v>0</v>
      </c>
      <c r="O172" s="67">
        <f>IFERROR(IF(E172&lt;&gt;"",Jan!N172+Feb!N172+Mar!N172+Apr!N172+Mei!N172+Jun!N172+Jul!N172+Agu!N172+Sep!N172+Okt!N172+Nov!N172+Des!N172,(Jan!N172+Feb!N172+Mar!N172+Apr!N172+Mei!N172+Jun!N172+Jul!N172+Agu!N172+Sep!N172+Okt!N172+Nov!N172+Des!N172)
/
COUNTA(Jan!G172,Feb!G172,Mar!G172,Apr!G172,Mei!G172,Jun!G172,Jul!G172,Agu!G172,Sep!G172,Okt!G172,Nov!G172,Des!G172)*F172),0)</f>
        <v>0</v>
      </c>
      <c r="P172" s="67">
        <f>IFERROR(IF(E172&lt;&gt;"",Jan!O172+Feb!O172+Mar!O172+Apr!O172+Mei!O172+Jun!O172+Jul!O172+Agu!O172+Sep!O172+Okt!O172+Nov!O172+Des!O172,(Jan!O172+Feb!O172+Mar!O172+Apr!O172+Mei!O172+Jun!O172+Jul!O172+Agu!O172+Sep!O172+Okt!O172+Nov!O172+Des!O172)
/
COUNTA(Jan!G172,Feb!G172,Mar!G172,Apr!G172,Mei!G172,Jun!G172,Jul!G172,Agu!G172,Sep!G172,Okt!G172,Nov!G172,Des!G172)*F172),0)</f>
        <v>0</v>
      </c>
      <c r="Q172" s="67">
        <f>IFERROR(IF(E172&lt;&gt;"",Jan!P172+Feb!P172+Mar!P172+Apr!P172+Mei!P172+Jun!P172+Jul!P172+Agu!P172+Sep!P172+Okt!P172+Nov!P172+Des!P172,(Jan!P172+Feb!P172+Mar!P172+Apr!P172+Mei!P172+Jun!P172+Jul!P172+Agu!P172+Sep!P172+Okt!P172+Nov!P172+Des!P172)
/
COUNTA(Jan!G172,Feb!G172,Mar!G172,Apr!G172,Mei!G172,Jun!G172,Jul!G172,Agu!G172,Sep!G172,Okt!G172,Nov!G172,Des!G172)*F172),0)</f>
        <v>0</v>
      </c>
      <c r="R172" s="1">
        <f t="shared" si="27"/>
        <v>0</v>
      </c>
      <c r="S172" s="67">
        <f t="shared" si="25"/>
        <v>0</v>
      </c>
      <c r="T172" s="67">
        <f>IFERROR(IF(E172&lt;&gt;"",Jan!R172+Feb!R172+Mar!R172+Apr!R172+Mei!R172+Jun!R172+Jul!R172+Agu!R172+Sep!R172+Okt!R172+Nov!R172+Des!R172,(Jan!R172+Feb!R172+Mar!R172+Apr!R172+Mei!R172+Jun!R172+Jul!R172+Agu!R172+Sep!R172+Okt!R172+Nov!R172+Des!R172)
/
COUNTA(Jan!G172,Feb!G172,Mar!G172,Apr!G172,Mei!G172,Jun!G172,Jul!G172,Agu!G172,Sep!G172,Okt!G172,Nov!G172,Des!G172)*F172),0)</f>
        <v>0</v>
      </c>
      <c r="U172" s="67">
        <f>IFERROR(IF(E172&lt;&gt;"",Jan!S172+Feb!S172+Mar!S172+Apr!S172+Mei!S172+Jun!S172+Jul!S172+Agu!S172+Sep!S172+Okt!S172+Nov!S172+Des!S172,(Jan!S172+Feb!S172+Mar!S172+Apr!S172+Mei!S172+Jun!S172+Jul!S172+Agu!S172+Sep!S172+Okt!S172+Nov!S172+Des!S172)
/
COUNTA(Jan!G172,Feb!G172,Mar!G172,Apr!G172,Mei!G172,Jun!G172,Jul!G172,Agu!G172,Sep!G172,Okt!G172,Nov!G172,Des!G172)*F172),0)</f>
        <v>0</v>
      </c>
      <c r="V172" s="1">
        <f t="shared" si="28"/>
        <v>0</v>
      </c>
      <c r="W172" s="1"/>
      <c r="X172" s="67">
        <f t="shared" si="29"/>
        <v>0</v>
      </c>
      <c r="Y172" s="37">
        <f t="shared" si="32"/>
        <v>0</v>
      </c>
      <c r="Z172" s="68">
        <f t="shared" si="30"/>
        <v>0</v>
      </c>
      <c r="AA172" s="36">
        <f>MIN(Z172,Referensi!$M$2)*$AA$5</f>
        <v>0</v>
      </c>
      <c r="AB172" s="36">
        <f>MIN(Referensi!$M$3,MAX(Z172-Referensi!$L$2,0))*$AB$5</f>
        <v>0</v>
      </c>
      <c r="AC172" s="36">
        <f>MIN(Referensi!$M$4,MAX(Z172-Referensi!$L$3,0))*$AC$5</f>
        <v>0</v>
      </c>
      <c r="AD172" s="36">
        <f>MIN(Referensi!$M$5,MAX(Z172-Referensi!$L$4,0))*$AD$5</f>
        <v>0</v>
      </c>
      <c r="AE172" s="36">
        <f>MIN(Referensi!$M$6,MAX(Z172-Referensi!$L$5,0))*$AE$5</f>
        <v>0</v>
      </c>
      <c r="AF172" s="68">
        <f>IF(Master!G172="",SUM(AA172:AE172)*120%,SUM(AA172:AE172))</f>
        <v>0</v>
      </c>
      <c r="AG172" s="68">
        <f>IF(F172&lt;&gt;"",AF172/F172*COUNTA(Jan!G172,Feb!G172,Mar!G172,Apr!G172,Mei!G172,Jun!G172,Jul!G172,Agu!G172,Sep!G172,Okt!G172,Nov!G172,Des!G172),0)</f>
        <v>0</v>
      </c>
      <c r="AH172" s="68">
        <f>IF(E172&lt;&gt;"",
IF(TEXT(E172,"mmm")=TEXT(DATE(PeriodeTahun,1,1),"mmm"),0, Jan!W172)+
IF(TEXT(E172,"mmm")=TEXT(DATE(PeriodeTahun,2,1),"mmm"),0, Feb!W172)+
IF(TEXT(E172,"mmm")=TEXT(DATE(PeriodeTahun,3,1),"mmm"),0, Mar!W172)+
IF(TEXT(E172,"mmm")=TEXT(DATE(PeriodeTahun,4,1),"mmm"),0, Apr!W172)+
IF(TEXT(E172,"mmm")=TEXT(DATE(PeriodeTahun,5,1),"mmm"),0, Mei!W172)+
IF(TEXT(E172,"mmm")=TEXT(DATE(PeriodeTahun,6,1),"mmm"),0, Jun!W172)+
IF(TEXT(E172,"mmm")=TEXT(DATE(PeriodeTahun,7,1),"mmm"),0, Jul!W172)+
IF(TEXT(E172,"mmm")=TEXT(DATE(PeriodeTahun,8,1),"mmm"),0, Agu!W172)+
IF(TEXT(E172,"mmm")=TEXT(DATE(PeriodeTahun,9,1),"mmm"),0, Sep!W172)+
IF(TEXT(E172,"mmm")=TEXT(DATE(PeriodeTahun,10,1),"mmm"),0, Okt!W172)+
IF(TEXT(E172,"mmm")=TEXT(DATE(PeriodeTahun,11,1),"mmm"),0, Nov!W172),
Jan!W172+Feb!W172+Mar!W172+Apr!W172+Mei!W172+Jun!W172+Jul!W172+Agu!W172+Sep!W172+Okt!W172+Nov!W172)</f>
        <v>0</v>
      </c>
      <c r="AI172" s="68"/>
      <c r="AJ172" s="68">
        <f t="shared" si="31"/>
        <v>0</v>
      </c>
    </row>
    <row r="173" spans="1:36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IF(Master!C173&lt;&gt;"",Master!C173,"")</f>
        <v/>
      </c>
      <c r="D173" s="80" t="str">
        <f>IF(Master!E173&lt;&gt;"",IF(YEAR(Master!E173)&lt;$B$2,DATE($B$2,1,1),Master!E173),"")</f>
        <v/>
      </c>
      <c r="E173" s="80" t="str">
        <f>IF(Master!F173&lt;&gt;"",Master!F173,"")</f>
        <v/>
      </c>
      <c r="F173" s="87" t="str">
        <f t="shared" si="26"/>
        <v/>
      </c>
      <c r="G173" s="71" t="str">
        <f>IF(Master!G173&lt;&gt;"",Master!G173,"")</f>
        <v/>
      </c>
      <c r="H173" s="67">
        <f>IFERROR(IF(E173&lt;&gt;"",Jan!G173+Feb!G173+Mar!G173+Apr!G173+Mei!G173+Jun!G173+Jul!G173+Agu!G173+Sep!G173+Okt!G173+Nov!G173+Des!G173,(Jan!G173+Feb!G173+Mar!G173+Apr!G173+Mei!G173+Jun!G173+Jul!G173+Agu!G173+Sep!G173+Okt!G173+Nov!G173+Des!G173)
/
COUNTA(Jan!G173,Feb!G173,Mar!G173,Apr!G173,Mei!G173,Jun!G173,Jul!G173,Agu!G173,Sep!G173,Okt!G173,Nov!G173,Des!G173)
*F173),0)</f>
        <v>0</v>
      </c>
      <c r="I173" s="1">
        <f>Jan!H173+Feb!H173+Mar!H173+Apr!H173+Mei!H173+Jun!H173+Jul!H173+Agu!H173+Sep!H173+Okt!H173+Nov!H173+Des!H173</f>
        <v>0</v>
      </c>
      <c r="J173" s="1">
        <f>Jan!I173+Feb!I173+Mar!I173+Apr!I173+Mei!I173+Jun!I173+Jul!I173+Agu!I173+Sep!I173+Okt!I173+Nov!I173+Des!I173</f>
        <v>0</v>
      </c>
      <c r="K173" s="1">
        <f>Jan!J173+Feb!J173+Mar!J173+Apr!J173+Mei!J173+Jun!J173+Jul!J173+Agu!J173+Sep!J173+Okt!J173+Nov!J173+Des!J173</f>
        <v>0</v>
      </c>
      <c r="L173" s="1">
        <f>Jan!K173+Feb!K173+Mar!K173+Apr!K173+Mei!K173+Jun!K173+Jul!K173+Agu!K173+Sep!K173+Okt!K173+Nov!K173+Des!K173</f>
        <v>0</v>
      </c>
      <c r="M173" s="67">
        <f>IFERROR(IF(E173&lt;&gt;"",Jan!L173+Feb!L173+Mar!L173+Apr!L173+Mei!L173+Jun!L173+Jul!L173+Agu!L173+Sep!L173+Okt!L173+Nov!L173+Des!L173,(Jan!L173+Feb!L173+Mar!L173+Apr!L173+Mei!L173+Jun!L173+Jul!L173+Agu!L173+Sep!L173+Okt!L173+Nov!L173+Des!L173)
/
COUNTA(Jan!G173,Feb!G173,Mar!G173,Apr!G173,Mei!G173,Jun!G173,Jul!G173,Agu!G173,Sep!G173,Okt!G173,Nov!G173,Des!G173)*F173),0)</f>
        <v>0</v>
      </c>
      <c r="N173" s="67">
        <f>IFERROR(IF(E173&lt;&gt;"",Jan!M173+Feb!M173+Mar!M173+Apr!M173+Mei!M173+Jun!M173+Jul!M173+Agu!M173+Sep!M173+Okt!M173+Nov!M173+Des!M173,(Jan!M173+Feb!M173+Mar!M173+Apr!M173+Mei!M173+Jun!M173+Jul!M173+Agu!M173+Sep!M173+Okt!M173+Nov!M173+Des!M173)
/
COUNTA(Jan!G173,Feb!G173,Mar!G173,Apr!G173,Mei!G173,Jun!G173,Jul!G173,Agu!G173,Sep!G173,Okt!G173,Nov!G173,Des!G173)*F173),0)</f>
        <v>0</v>
      </c>
      <c r="O173" s="67">
        <f>IFERROR(IF(E173&lt;&gt;"",Jan!N173+Feb!N173+Mar!N173+Apr!N173+Mei!N173+Jun!N173+Jul!N173+Agu!N173+Sep!N173+Okt!N173+Nov!N173+Des!N173,(Jan!N173+Feb!N173+Mar!N173+Apr!N173+Mei!N173+Jun!N173+Jul!N173+Agu!N173+Sep!N173+Okt!N173+Nov!N173+Des!N173)
/
COUNTA(Jan!G173,Feb!G173,Mar!G173,Apr!G173,Mei!G173,Jun!G173,Jul!G173,Agu!G173,Sep!G173,Okt!G173,Nov!G173,Des!G173)*F173),0)</f>
        <v>0</v>
      </c>
      <c r="P173" s="67">
        <f>IFERROR(IF(E173&lt;&gt;"",Jan!O173+Feb!O173+Mar!O173+Apr!O173+Mei!O173+Jun!O173+Jul!O173+Agu!O173+Sep!O173+Okt!O173+Nov!O173+Des!O173,(Jan!O173+Feb!O173+Mar!O173+Apr!O173+Mei!O173+Jun!O173+Jul!O173+Agu!O173+Sep!O173+Okt!O173+Nov!O173+Des!O173)
/
COUNTA(Jan!G173,Feb!G173,Mar!G173,Apr!G173,Mei!G173,Jun!G173,Jul!G173,Agu!G173,Sep!G173,Okt!G173,Nov!G173,Des!G173)*F173),0)</f>
        <v>0</v>
      </c>
      <c r="Q173" s="67">
        <f>IFERROR(IF(E173&lt;&gt;"",Jan!P173+Feb!P173+Mar!P173+Apr!P173+Mei!P173+Jun!P173+Jul!P173+Agu!P173+Sep!P173+Okt!P173+Nov!P173+Des!P173,(Jan!P173+Feb!P173+Mar!P173+Apr!P173+Mei!P173+Jun!P173+Jul!P173+Agu!P173+Sep!P173+Okt!P173+Nov!P173+Des!P173)
/
COUNTA(Jan!G173,Feb!G173,Mar!G173,Apr!G173,Mei!G173,Jun!G173,Jul!G173,Agu!G173,Sep!G173,Okt!G173,Nov!G173,Des!G173)*F173),0)</f>
        <v>0</v>
      </c>
      <c r="R173" s="1">
        <f t="shared" si="27"/>
        <v>0</v>
      </c>
      <c r="S173" s="67">
        <f t="shared" si="25"/>
        <v>0</v>
      </c>
      <c r="T173" s="67">
        <f>IFERROR(IF(E173&lt;&gt;"",Jan!R173+Feb!R173+Mar!R173+Apr!R173+Mei!R173+Jun!R173+Jul!R173+Agu!R173+Sep!R173+Okt!R173+Nov!R173+Des!R173,(Jan!R173+Feb!R173+Mar!R173+Apr!R173+Mei!R173+Jun!R173+Jul!R173+Agu!R173+Sep!R173+Okt!R173+Nov!R173+Des!R173)
/
COUNTA(Jan!G173,Feb!G173,Mar!G173,Apr!G173,Mei!G173,Jun!G173,Jul!G173,Agu!G173,Sep!G173,Okt!G173,Nov!G173,Des!G173)*F173),0)</f>
        <v>0</v>
      </c>
      <c r="U173" s="67">
        <f>IFERROR(IF(E173&lt;&gt;"",Jan!S173+Feb!S173+Mar!S173+Apr!S173+Mei!S173+Jun!S173+Jul!S173+Agu!S173+Sep!S173+Okt!S173+Nov!S173+Des!S173,(Jan!S173+Feb!S173+Mar!S173+Apr!S173+Mei!S173+Jun!S173+Jul!S173+Agu!S173+Sep!S173+Okt!S173+Nov!S173+Des!S173)
/
COUNTA(Jan!G173,Feb!G173,Mar!G173,Apr!G173,Mei!G173,Jun!G173,Jul!G173,Agu!G173,Sep!G173,Okt!G173,Nov!G173,Des!G173)*F173),0)</f>
        <v>0</v>
      </c>
      <c r="V173" s="1">
        <f t="shared" si="28"/>
        <v>0</v>
      </c>
      <c r="W173" s="1"/>
      <c r="X173" s="67">
        <f t="shared" si="29"/>
        <v>0</v>
      </c>
      <c r="Y173" s="37">
        <f t="shared" si="32"/>
        <v>0</v>
      </c>
      <c r="Z173" s="68">
        <f t="shared" si="30"/>
        <v>0</v>
      </c>
      <c r="AA173" s="36">
        <f>MIN(Z173,Referensi!$M$2)*$AA$5</f>
        <v>0</v>
      </c>
      <c r="AB173" s="36">
        <f>MIN(Referensi!$M$3,MAX(Z173-Referensi!$L$2,0))*$AB$5</f>
        <v>0</v>
      </c>
      <c r="AC173" s="36">
        <f>MIN(Referensi!$M$4,MAX(Z173-Referensi!$L$3,0))*$AC$5</f>
        <v>0</v>
      </c>
      <c r="AD173" s="36">
        <f>MIN(Referensi!$M$5,MAX(Z173-Referensi!$L$4,0))*$AD$5</f>
        <v>0</v>
      </c>
      <c r="AE173" s="36">
        <f>MIN(Referensi!$M$6,MAX(Z173-Referensi!$L$5,0))*$AE$5</f>
        <v>0</v>
      </c>
      <c r="AF173" s="68">
        <f>IF(Master!G173="",SUM(AA173:AE173)*120%,SUM(AA173:AE173))</f>
        <v>0</v>
      </c>
      <c r="AG173" s="68">
        <f>IF(F173&lt;&gt;"",AF173/F173*COUNTA(Jan!G173,Feb!G173,Mar!G173,Apr!G173,Mei!G173,Jun!G173,Jul!G173,Agu!G173,Sep!G173,Okt!G173,Nov!G173,Des!G173),0)</f>
        <v>0</v>
      </c>
      <c r="AH173" s="68">
        <f>IF(E173&lt;&gt;"",
IF(TEXT(E173,"mmm")=TEXT(DATE(PeriodeTahun,1,1),"mmm"),0, Jan!W173)+
IF(TEXT(E173,"mmm")=TEXT(DATE(PeriodeTahun,2,1),"mmm"),0, Feb!W173)+
IF(TEXT(E173,"mmm")=TEXT(DATE(PeriodeTahun,3,1),"mmm"),0, Mar!W173)+
IF(TEXT(E173,"mmm")=TEXT(DATE(PeriodeTahun,4,1),"mmm"),0, Apr!W173)+
IF(TEXT(E173,"mmm")=TEXT(DATE(PeriodeTahun,5,1),"mmm"),0, Mei!W173)+
IF(TEXT(E173,"mmm")=TEXT(DATE(PeriodeTahun,6,1),"mmm"),0, Jun!W173)+
IF(TEXT(E173,"mmm")=TEXT(DATE(PeriodeTahun,7,1),"mmm"),0, Jul!W173)+
IF(TEXT(E173,"mmm")=TEXT(DATE(PeriodeTahun,8,1),"mmm"),0, Agu!W173)+
IF(TEXT(E173,"mmm")=TEXT(DATE(PeriodeTahun,9,1),"mmm"),0, Sep!W173)+
IF(TEXT(E173,"mmm")=TEXT(DATE(PeriodeTahun,10,1),"mmm"),0, Okt!W173)+
IF(TEXT(E173,"mmm")=TEXT(DATE(PeriodeTahun,11,1),"mmm"),0, Nov!W173),
Jan!W173+Feb!W173+Mar!W173+Apr!W173+Mei!W173+Jun!W173+Jul!W173+Agu!W173+Sep!W173+Okt!W173+Nov!W173)</f>
        <v>0</v>
      </c>
      <c r="AI173" s="68"/>
      <c r="AJ173" s="68">
        <f t="shared" si="31"/>
        <v>0</v>
      </c>
    </row>
    <row r="174" spans="1:36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IF(Master!C174&lt;&gt;"",Master!C174,"")</f>
        <v/>
      </c>
      <c r="D174" s="80" t="str">
        <f>IF(Master!E174&lt;&gt;"",IF(YEAR(Master!E174)&lt;$B$2,DATE($B$2,1,1),Master!E174),"")</f>
        <v/>
      </c>
      <c r="E174" s="80" t="str">
        <f>IF(Master!F174&lt;&gt;"",Master!F174,"")</f>
        <v/>
      </c>
      <c r="F174" s="87" t="str">
        <f t="shared" si="26"/>
        <v/>
      </c>
      <c r="G174" s="71" t="str">
        <f>IF(Master!G174&lt;&gt;"",Master!G174,"")</f>
        <v/>
      </c>
      <c r="H174" s="67">
        <f>IFERROR(IF(E174&lt;&gt;"",Jan!G174+Feb!G174+Mar!G174+Apr!G174+Mei!G174+Jun!G174+Jul!G174+Agu!G174+Sep!G174+Okt!G174+Nov!G174+Des!G174,(Jan!G174+Feb!G174+Mar!G174+Apr!G174+Mei!G174+Jun!G174+Jul!G174+Agu!G174+Sep!G174+Okt!G174+Nov!G174+Des!G174)
/
COUNTA(Jan!G174,Feb!G174,Mar!G174,Apr!G174,Mei!G174,Jun!G174,Jul!G174,Agu!G174,Sep!G174,Okt!G174,Nov!G174,Des!G174)
*F174),0)</f>
        <v>0</v>
      </c>
      <c r="I174" s="1">
        <f>Jan!H174+Feb!H174+Mar!H174+Apr!H174+Mei!H174+Jun!H174+Jul!H174+Agu!H174+Sep!H174+Okt!H174+Nov!H174+Des!H174</f>
        <v>0</v>
      </c>
      <c r="J174" s="1">
        <f>Jan!I174+Feb!I174+Mar!I174+Apr!I174+Mei!I174+Jun!I174+Jul!I174+Agu!I174+Sep!I174+Okt!I174+Nov!I174+Des!I174</f>
        <v>0</v>
      </c>
      <c r="K174" s="1">
        <f>Jan!J174+Feb!J174+Mar!J174+Apr!J174+Mei!J174+Jun!J174+Jul!J174+Agu!J174+Sep!J174+Okt!J174+Nov!J174+Des!J174</f>
        <v>0</v>
      </c>
      <c r="L174" s="1">
        <f>Jan!K174+Feb!K174+Mar!K174+Apr!K174+Mei!K174+Jun!K174+Jul!K174+Agu!K174+Sep!K174+Okt!K174+Nov!K174+Des!K174</f>
        <v>0</v>
      </c>
      <c r="M174" s="67">
        <f>IFERROR(IF(E174&lt;&gt;"",Jan!L174+Feb!L174+Mar!L174+Apr!L174+Mei!L174+Jun!L174+Jul!L174+Agu!L174+Sep!L174+Okt!L174+Nov!L174+Des!L174,(Jan!L174+Feb!L174+Mar!L174+Apr!L174+Mei!L174+Jun!L174+Jul!L174+Agu!L174+Sep!L174+Okt!L174+Nov!L174+Des!L174)
/
COUNTA(Jan!G174,Feb!G174,Mar!G174,Apr!G174,Mei!G174,Jun!G174,Jul!G174,Agu!G174,Sep!G174,Okt!G174,Nov!G174,Des!G174)*F174),0)</f>
        <v>0</v>
      </c>
      <c r="N174" s="67">
        <f>IFERROR(IF(E174&lt;&gt;"",Jan!M174+Feb!M174+Mar!M174+Apr!M174+Mei!M174+Jun!M174+Jul!M174+Agu!M174+Sep!M174+Okt!M174+Nov!M174+Des!M174,(Jan!M174+Feb!M174+Mar!M174+Apr!M174+Mei!M174+Jun!M174+Jul!M174+Agu!M174+Sep!M174+Okt!M174+Nov!M174+Des!M174)
/
COUNTA(Jan!G174,Feb!G174,Mar!G174,Apr!G174,Mei!G174,Jun!G174,Jul!G174,Agu!G174,Sep!G174,Okt!G174,Nov!G174,Des!G174)*F174),0)</f>
        <v>0</v>
      </c>
      <c r="O174" s="67">
        <f>IFERROR(IF(E174&lt;&gt;"",Jan!N174+Feb!N174+Mar!N174+Apr!N174+Mei!N174+Jun!N174+Jul!N174+Agu!N174+Sep!N174+Okt!N174+Nov!N174+Des!N174,(Jan!N174+Feb!N174+Mar!N174+Apr!N174+Mei!N174+Jun!N174+Jul!N174+Agu!N174+Sep!N174+Okt!N174+Nov!N174+Des!N174)
/
COUNTA(Jan!G174,Feb!G174,Mar!G174,Apr!G174,Mei!G174,Jun!G174,Jul!G174,Agu!G174,Sep!G174,Okt!G174,Nov!G174,Des!G174)*F174),0)</f>
        <v>0</v>
      </c>
      <c r="P174" s="67">
        <f>IFERROR(IF(E174&lt;&gt;"",Jan!O174+Feb!O174+Mar!O174+Apr!O174+Mei!O174+Jun!O174+Jul!O174+Agu!O174+Sep!O174+Okt!O174+Nov!O174+Des!O174,(Jan!O174+Feb!O174+Mar!O174+Apr!O174+Mei!O174+Jun!O174+Jul!O174+Agu!O174+Sep!O174+Okt!O174+Nov!O174+Des!O174)
/
COUNTA(Jan!G174,Feb!G174,Mar!G174,Apr!G174,Mei!G174,Jun!G174,Jul!G174,Agu!G174,Sep!G174,Okt!G174,Nov!G174,Des!G174)*F174),0)</f>
        <v>0</v>
      </c>
      <c r="Q174" s="67">
        <f>IFERROR(IF(E174&lt;&gt;"",Jan!P174+Feb!P174+Mar!P174+Apr!P174+Mei!P174+Jun!P174+Jul!P174+Agu!P174+Sep!P174+Okt!P174+Nov!P174+Des!P174,(Jan!P174+Feb!P174+Mar!P174+Apr!P174+Mei!P174+Jun!P174+Jul!P174+Agu!P174+Sep!P174+Okt!P174+Nov!P174+Des!P174)
/
COUNTA(Jan!G174,Feb!G174,Mar!G174,Apr!G174,Mei!G174,Jun!G174,Jul!G174,Agu!G174,Sep!G174,Okt!G174,Nov!G174,Des!G174)*F174),0)</f>
        <v>0</v>
      </c>
      <c r="R174" s="1">
        <f t="shared" si="27"/>
        <v>0</v>
      </c>
      <c r="S174" s="67">
        <f t="shared" si="25"/>
        <v>0</v>
      </c>
      <c r="T174" s="67">
        <f>IFERROR(IF(E174&lt;&gt;"",Jan!R174+Feb!R174+Mar!R174+Apr!R174+Mei!R174+Jun!R174+Jul!R174+Agu!R174+Sep!R174+Okt!R174+Nov!R174+Des!R174,(Jan!R174+Feb!R174+Mar!R174+Apr!R174+Mei!R174+Jun!R174+Jul!R174+Agu!R174+Sep!R174+Okt!R174+Nov!R174+Des!R174)
/
COUNTA(Jan!G174,Feb!G174,Mar!G174,Apr!G174,Mei!G174,Jun!G174,Jul!G174,Agu!G174,Sep!G174,Okt!G174,Nov!G174,Des!G174)*F174),0)</f>
        <v>0</v>
      </c>
      <c r="U174" s="67">
        <f>IFERROR(IF(E174&lt;&gt;"",Jan!S174+Feb!S174+Mar!S174+Apr!S174+Mei!S174+Jun!S174+Jul!S174+Agu!S174+Sep!S174+Okt!S174+Nov!S174+Des!S174,(Jan!S174+Feb!S174+Mar!S174+Apr!S174+Mei!S174+Jun!S174+Jul!S174+Agu!S174+Sep!S174+Okt!S174+Nov!S174+Des!S174)
/
COUNTA(Jan!G174,Feb!G174,Mar!G174,Apr!G174,Mei!G174,Jun!G174,Jul!G174,Agu!G174,Sep!G174,Okt!G174,Nov!G174,Des!G174)*F174),0)</f>
        <v>0</v>
      </c>
      <c r="V174" s="1">
        <f t="shared" si="28"/>
        <v>0</v>
      </c>
      <c r="W174" s="1"/>
      <c r="X174" s="67">
        <f t="shared" si="29"/>
        <v>0</v>
      </c>
      <c r="Y174" s="37">
        <f t="shared" si="32"/>
        <v>0</v>
      </c>
      <c r="Z174" s="68">
        <f t="shared" si="30"/>
        <v>0</v>
      </c>
      <c r="AA174" s="36">
        <f>MIN(Z174,Referensi!$M$2)*$AA$5</f>
        <v>0</v>
      </c>
      <c r="AB174" s="36">
        <f>MIN(Referensi!$M$3,MAX(Z174-Referensi!$L$2,0))*$AB$5</f>
        <v>0</v>
      </c>
      <c r="AC174" s="36">
        <f>MIN(Referensi!$M$4,MAX(Z174-Referensi!$L$3,0))*$AC$5</f>
        <v>0</v>
      </c>
      <c r="AD174" s="36">
        <f>MIN(Referensi!$M$5,MAX(Z174-Referensi!$L$4,0))*$AD$5</f>
        <v>0</v>
      </c>
      <c r="AE174" s="36">
        <f>MIN(Referensi!$M$6,MAX(Z174-Referensi!$L$5,0))*$AE$5</f>
        <v>0</v>
      </c>
      <c r="AF174" s="68">
        <f>IF(Master!G174="",SUM(AA174:AE174)*120%,SUM(AA174:AE174))</f>
        <v>0</v>
      </c>
      <c r="AG174" s="68">
        <f>IF(F174&lt;&gt;"",AF174/F174*COUNTA(Jan!G174,Feb!G174,Mar!G174,Apr!G174,Mei!G174,Jun!G174,Jul!G174,Agu!G174,Sep!G174,Okt!G174,Nov!G174,Des!G174),0)</f>
        <v>0</v>
      </c>
      <c r="AH174" s="68">
        <f>IF(E174&lt;&gt;"",
IF(TEXT(E174,"mmm")=TEXT(DATE(PeriodeTahun,1,1),"mmm"),0, Jan!W174)+
IF(TEXT(E174,"mmm")=TEXT(DATE(PeriodeTahun,2,1),"mmm"),0, Feb!W174)+
IF(TEXT(E174,"mmm")=TEXT(DATE(PeriodeTahun,3,1),"mmm"),0, Mar!W174)+
IF(TEXT(E174,"mmm")=TEXT(DATE(PeriodeTahun,4,1),"mmm"),0, Apr!W174)+
IF(TEXT(E174,"mmm")=TEXT(DATE(PeriodeTahun,5,1),"mmm"),0, Mei!W174)+
IF(TEXT(E174,"mmm")=TEXT(DATE(PeriodeTahun,6,1),"mmm"),0, Jun!W174)+
IF(TEXT(E174,"mmm")=TEXT(DATE(PeriodeTahun,7,1),"mmm"),0, Jul!W174)+
IF(TEXT(E174,"mmm")=TEXT(DATE(PeriodeTahun,8,1),"mmm"),0, Agu!W174)+
IF(TEXT(E174,"mmm")=TEXT(DATE(PeriodeTahun,9,1),"mmm"),0, Sep!W174)+
IF(TEXT(E174,"mmm")=TEXT(DATE(PeriodeTahun,10,1),"mmm"),0, Okt!W174)+
IF(TEXT(E174,"mmm")=TEXT(DATE(PeriodeTahun,11,1),"mmm"),0, Nov!W174),
Jan!W174+Feb!W174+Mar!W174+Apr!W174+Mei!W174+Jun!W174+Jul!W174+Agu!W174+Sep!W174+Okt!W174+Nov!W174)</f>
        <v>0</v>
      </c>
      <c r="AI174" s="68"/>
      <c r="AJ174" s="68">
        <f t="shared" si="31"/>
        <v>0</v>
      </c>
    </row>
    <row r="175" spans="1:36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IF(Master!C175&lt;&gt;"",Master!C175,"")</f>
        <v/>
      </c>
      <c r="D175" s="80" t="str">
        <f>IF(Master!E175&lt;&gt;"",IF(YEAR(Master!E175)&lt;$B$2,DATE($B$2,1,1),Master!E175),"")</f>
        <v/>
      </c>
      <c r="E175" s="80" t="str">
        <f>IF(Master!F175&lt;&gt;"",Master!F175,"")</f>
        <v/>
      </c>
      <c r="F175" s="87" t="str">
        <f t="shared" si="26"/>
        <v/>
      </c>
      <c r="G175" s="71" t="str">
        <f>IF(Master!G175&lt;&gt;"",Master!G175,"")</f>
        <v/>
      </c>
      <c r="H175" s="67">
        <f>IFERROR(IF(E175&lt;&gt;"",Jan!G175+Feb!G175+Mar!G175+Apr!G175+Mei!G175+Jun!G175+Jul!G175+Agu!G175+Sep!G175+Okt!G175+Nov!G175+Des!G175,(Jan!G175+Feb!G175+Mar!G175+Apr!G175+Mei!G175+Jun!G175+Jul!G175+Agu!G175+Sep!G175+Okt!G175+Nov!G175+Des!G175)
/
COUNTA(Jan!G175,Feb!G175,Mar!G175,Apr!G175,Mei!G175,Jun!G175,Jul!G175,Agu!G175,Sep!G175,Okt!G175,Nov!G175,Des!G175)
*F175),0)</f>
        <v>0</v>
      </c>
      <c r="I175" s="1">
        <f>Jan!H175+Feb!H175+Mar!H175+Apr!H175+Mei!H175+Jun!H175+Jul!H175+Agu!H175+Sep!H175+Okt!H175+Nov!H175+Des!H175</f>
        <v>0</v>
      </c>
      <c r="J175" s="1">
        <f>Jan!I175+Feb!I175+Mar!I175+Apr!I175+Mei!I175+Jun!I175+Jul!I175+Agu!I175+Sep!I175+Okt!I175+Nov!I175+Des!I175</f>
        <v>0</v>
      </c>
      <c r="K175" s="1">
        <f>Jan!J175+Feb!J175+Mar!J175+Apr!J175+Mei!J175+Jun!J175+Jul!J175+Agu!J175+Sep!J175+Okt!J175+Nov!J175+Des!J175</f>
        <v>0</v>
      </c>
      <c r="L175" s="1">
        <f>Jan!K175+Feb!K175+Mar!K175+Apr!K175+Mei!K175+Jun!K175+Jul!K175+Agu!K175+Sep!K175+Okt!K175+Nov!K175+Des!K175</f>
        <v>0</v>
      </c>
      <c r="M175" s="67">
        <f>IFERROR(IF(E175&lt;&gt;"",Jan!L175+Feb!L175+Mar!L175+Apr!L175+Mei!L175+Jun!L175+Jul!L175+Agu!L175+Sep!L175+Okt!L175+Nov!L175+Des!L175,(Jan!L175+Feb!L175+Mar!L175+Apr!L175+Mei!L175+Jun!L175+Jul!L175+Agu!L175+Sep!L175+Okt!L175+Nov!L175+Des!L175)
/
COUNTA(Jan!G175,Feb!G175,Mar!G175,Apr!G175,Mei!G175,Jun!G175,Jul!G175,Agu!G175,Sep!G175,Okt!G175,Nov!G175,Des!G175)*F175),0)</f>
        <v>0</v>
      </c>
      <c r="N175" s="67">
        <f>IFERROR(IF(E175&lt;&gt;"",Jan!M175+Feb!M175+Mar!M175+Apr!M175+Mei!M175+Jun!M175+Jul!M175+Agu!M175+Sep!M175+Okt!M175+Nov!M175+Des!M175,(Jan!M175+Feb!M175+Mar!M175+Apr!M175+Mei!M175+Jun!M175+Jul!M175+Agu!M175+Sep!M175+Okt!M175+Nov!M175+Des!M175)
/
COUNTA(Jan!G175,Feb!G175,Mar!G175,Apr!G175,Mei!G175,Jun!G175,Jul!G175,Agu!G175,Sep!G175,Okt!G175,Nov!G175,Des!G175)*F175),0)</f>
        <v>0</v>
      </c>
      <c r="O175" s="67">
        <f>IFERROR(IF(E175&lt;&gt;"",Jan!N175+Feb!N175+Mar!N175+Apr!N175+Mei!N175+Jun!N175+Jul!N175+Agu!N175+Sep!N175+Okt!N175+Nov!N175+Des!N175,(Jan!N175+Feb!N175+Mar!N175+Apr!N175+Mei!N175+Jun!N175+Jul!N175+Agu!N175+Sep!N175+Okt!N175+Nov!N175+Des!N175)
/
COUNTA(Jan!G175,Feb!G175,Mar!G175,Apr!G175,Mei!G175,Jun!G175,Jul!G175,Agu!G175,Sep!G175,Okt!G175,Nov!G175,Des!G175)*F175),0)</f>
        <v>0</v>
      </c>
      <c r="P175" s="67">
        <f>IFERROR(IF(E175&lt;&gt;"",Jan!O175+Feb!O175+Mar!O175+Apr!O175+Mei!O175+Jun!O175+Jul!O175+Agu!O175+Sep!O175+Okt!O175+Nov!O175+Des!O175,(Jan!O175+Feb!O175+Mar!O175+Apr!O175+Mei!O175+Jun!O175+Jul!O175+Agu!O175+Sep!O175+Okt!O175+Nov!O175+Des!O175)
/
COUNTA(Jan!G175,Feb!G175,Mar!G175,Apr!G175,Mei!G175,Jun!G175,Jul!G175,Agu!G175,Sep!G175,Okt!G175,Nov!G175,Des!G175)*F175),0)</f>
        <v>0</v>
      </c>
      <c r="Q175" s="67">
        <f>IFERROR(IF(E175&lt;&gt;"",Jan!P175+Feb!P175+Mar!P175+Apr!P175+Mei!P175+Jun!P175+Jul!P175+Agu!P175+Sep!P175+Okt!P175+Nov!P175+Des!P175,(Jan!P175+Feb!P175+Mar!P175+Apr!P175+Mei!P175+Jun!P175+Jul!P175+Agu!P175+Sep!P175+Okt!P175+Nov!P175+Des!P175)
/
COUNTA(Jan!G175,Feb!G175,Mar!G175,Apr!G175,Mei!G175,Jun!G175,Jul!G175,Agu!G175,Sep!G175,Okt!G175,Nov!G175,Des!G175)*F175),0)</f>
        <v>0</v>
      </c>
      <c r="R175" s="1">
        <f t="shared" si="27"/>
        <v>0</v>
      </c>
      <c r="S175" s="67">
        <f t="shared" si="25"/>
        <v>0</v>
      </c>
      <c r="T175" s="67">
        <f>IFERROR(IF(E175&lt;&gt;"",Jan!R175+Feb!R175+Mar!R175+Apr!R175+Mei!R175+Jun!R175+Jul!R175+Agu!R175+Sep!R175+Okt!R175+Nov!R175+Des!R175,(Jan!R175+Feb!R175+Mar!R175+Apr!R175+Mei!R175+Jun!R175+Jul!R175+Agu!R175+Sep!R175+Okt!R175+Nov!R175+Des!R175)
/
COUNTA(Jan!G175,Feb!G175,Mar!G175,Apr!G175,Mei!G175,Jun!G175,Jul!G175,Agu!G175,Sep!G175,Okt!G175,Nov!G175,Des!G175)*F175),0)</f>
        <v>0</v>
      </c>
      <c r="U175" s="67">
        <f>IFERROR(IF(E175&lt;&gt;"",Jan!S175+Feb!S175+Mar!S175+Apr!S175+Mei!S175+Jun!S175+Jul!S175+Agu!S175+Sep!S175+Okt!S175+Nov!S175+Des!S175,(Jan!S175+Feb!S175+Mar!S175+Apr!S175+Mei!S175+Jun!S175+Jul!S175+Agu!S175+Sep!S175+Okt!S175+Nov!S175+Des!S175)
/
COUNTA(Jan!G175,Feb!G175,Mar!G175,Apr!G175,Mei!G175,Jun!G175,Jul!G175,Agu!G175,Sep!G175,Okt!G175,Nov!G175,Des!G175)*F175),0)</f>
        <v>0</v>
      </c>
      <c r="V175" s="1">
        <f t="shared" si="28"/>
        <v>0</v>
      </c>
      <c r="W175" s="1"/>
      <c r="X175" s="67">
        <f t="shared" si="29"/>
        <v>0</v>
      </c>
      <c r="Y175" s="37">
        <f t="shared" si="32"/>
        <v>0</v>
      </c>
      <c r="Z175" s="68">
        <f t="shared" si="30"/>
        <v>0</v>
      </c>
      <c r="AA175" s="36">
        <f>MIN(Z175,Referensi!$M$2)*$AA$5</f>
        <v>0</v>
      </c>
      <c r="AB175" s="36">
        <f>MIN(Referensi!$M$3,MAX(Z175-Referensi!$L$2,0))*$AB$5</f>
        <v>0</v>
      </c>
      <c r="AC175" s="36">
        <f>MIN(Referensi!$M$4,MAX(Z175-Referensi!$L$3,0))*$AC$5</f>
        <v>0</v>
      </c>
      <c r="AD175" s="36">
        <f>MIN(Referensi!$M$5,MAX(Z175-Referensi!$L$4,0))*$AD$5</f>
        <v>0</v>
      </c>
      <c r="AE175" s="36">
        <f>MIN(Referensi!$M$6,MAX(Z175-Referensi!$L$5,0))*$AE$5</f>
        <v>0</v>
      </c>
      <c r="AF175" s="68">
        <f>IF(Master!G175="",SUM(AA175:AE175)*120%,SUM(AA175:AE175))</f>
        <v>0</v>
      </c>
      <c r="AG175" s="68">
        <f>IF(F175&lt;&gt;"",AF175/F175*COUNTA(Jan!G175,Feb!G175,Mar!G175,Apr!G175,Mei!G175,Jun!G175,Jul!G175,Agu!G175,Sep!G175,Okt!G175,Nov!G175,Des!G175),0)</f>
        <v>0</v>
      </c>
      <c r="AH175" s="68">
        <f>IF(E175&lt;&gt;"",
IF(TEXT(E175,"mmm")=TEXT(DATE(PeriodeTahun,1,1),"mmm"),0, Jan!W175)+
IF(TEXT(E175,"mmm")=TEXT(DATE(PeriodeTahun,2,1),"mmm"),0, Feb!W175)+
IF(TEXT(E175,"mmm")=TEXT(DATE(PeriodeTahun,3,1),"mmm"),0, Mar!W175)+
IF(TEXT(E175,"mmm")=TEXT(DATE(PeriodeTahun,4,1),"mmm"),0, Apr!W175)+
IF(TEXT(E175,"mmm")=TEXT(DATE(PeriodeTahun,5,1),"mmm"),0, Mei!W175)+
IF(TEXT(E175,"mmm")=TEXT(DATE(PeriodeTahun,6,1),"mmm"),0, Jun!W175)+
IF(TEXT(E175,"mmm")=TEXT(DATE(PeriodeTahun,7,1),"mmm"),0, Jul!W175)+
IF(TEXT(E175,"mmm")=TEXT(DATE(PeriodeTahun,8,1),"mmm"),0, Agu!W175)+
IF(TEXT(E175,"mmm")=TEXT(DATE(PeriodeTahun,9,1),"mmm"),0, Sep!W175)+
IF(TEXT(E175,"mmm")=TEXT(DATE(PeriodeTahun,10,1),"mmm"),0, Okt!W175)+
IF(TEXT(E175,"mmm")=TEXT(DATE(PeriodeTahun,11,1),"mmm"),0, Nov!W175),
Jan!W175+Feb!W175+Mar!W175+Apr!W175+Mei!W175+Jun!W175+Jul!W175+Agu!W175+Sep!W175+Okt!W175+Nov!W175)</f>
        <v>0</v>
      </c>
      <c r="AI175" s="68"/>
      <c r="AJ175" s="68">
        <f t="shared" si="31"/>
        <v>0</v>
      </c>
    </row>
    <row r="176" spans="1:36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IF(Master!C176&lt;&gt;"",Master!C176,"")</f>
        <v/>
      </c>
      <c r="D176" s="80" t="str">
        <f>IF(Master!E176&lt;&gt;"",IF(YEAR(Master!E176)&lt;$B$2,DATE($B$2,1,1),Master!E176),"")</f>
        <v/>
      </c>
      <c r="E176" s="80" t="str">
        <f>IF(Master!F176&lt;&gt;"",Master!F176,"")</f>
        <v/>
      </c>
      <c r="F176" s="87" t="str">
        <f t="shared" si="26"/>
        <v/>
      </c>
      <c r="G176" s="71" t="str">
        <f>IF(Master!G176&lt;&gt;"",Master!G176,"")</f>
        <v/>
      </c>
      <c r="H176" s="67">
        <f>IFERROR(IF(E176&lt;&gt;"",Jan!G176+Feb!G176+Mar!G176+Apr!G176+Mei!G176+Jun!G176+Jul!G176+Agu!G176+Sep!G176+Okt!G176+Nov!G176+Des!G176,(Jan!G176+Feb!G176+Mar!G176+Apr!G176+Mei!G176+Jun!G176+Jul!G176+Agu!G176+Sep!G176+Okt!G176+Nov!G176+Des!G176)
/
COUNTA(Jan!G176,Feb!G176,Mar!G176,Apr!G176,Mei!G176,Jun!G176,Jul!G176,Agu!G176,Sep!G176,Okt!G176,Nov!G176,Des!G176)
*F176),0)</f>
        <v>0</v>
      </c>
      <c r="I176" s="1">
        <f>Jan!H176+Feb!H176+Mar!H176+Apr!H176+Mei!H176+Jun!H176+Jul!H176+Agu!H176+Sep!H176+Okt!H176+Nov!H176+Des!H176</f>
        <v>0</v>
      </c>
      <c r="J176" s="1">
        <f>Jan!I176+Feb!I176+Mar!I176+Apr!I176+Mei!I176+Jun!I176+Jul!I176+Agu!I176+Sep!I176+Okt!I176+Nov!I176+Des!I176</f>
        <v>0</v>
      </c>
      <c r="K176" s="1">
        <f>Jan!J176+Feb!J176+Mar!J176+Apr!J176+Mei!J176+Jun!J176+Jul!J176+Agu!J176+Sep!J176+Okt!J176+Nov!J176+Des!J176</f>
        <v>0</v>
      </c>
      <c r="L176" s="1">
        <f>Jan!K176+Feb!K176+Mar!K176+Apr!K176+Mei!K176+Jun!K176+Jul!K176+Agu!K176+Sep!K176+Okt!K176+Nov!K176+Des!K176</f>
        <v>0</v>
      </c>
      <c r="M176" s="67">
        <f>IFERROR(IF(E176&lt;&gt;"",Jan!L176+Feb!L176+Mar!L176+Apr!L176+Mei!L176+Jun!L176+Jul!L176+Agu!L176+Sep!L176+Okt!L176+Nov!L176+Des!L176,(Jan!L176+Feb!L176+Mar!L176+Apr!L176+Mei!L176+Jun!L176+Jul!L176+Agu!L176+Sep!L176+Okt!L176+Nov!L176+Des!L176)
/
COUNTA(Jan!G176,Feb!G176,Mar!G176,Apr!G176,Mei!G176,Jun!G176,Jul!G176,Agu!G176,Sep!G176,Okt!G176,Nov!G176,Des!G176)*F176),0)</f>
        <v>0</v>
      </c>
      <c r="N176" s="67">
        <f>IFERROR(IF(E176&lt;&gt;"",Jan!M176+Feb!M176+Mar!M176+Apr!M176+Mei!M176+Jun!M176+Jul!M176+Agu!M176+Sep!M176+Okt!M176+Nov!M176+Des!M176,(Jan!M176+Feb!M176+Mar!M176+Apr!M176+Mei!M176+Jun!M176+Jul!M176+Agu!M176+Sep!M176+Okt!M176+Nov!M176+Des!M176)
/
COUNTA(Jan!G176,Feb!G176,Mar!G176,Apr!G176,Mei!G176,Jun!G176,Jul!G176,Agu!G176,Sep!G176,Okt!G176,Nov!G176,Des!G176)*F176),0)</f>
        <v>0</v>
      </c>
      <c r="O176" s="67">
        <f>IFERROR(IF(E176&lt;&gt;"",Jan!N176+Feb!N176+Mar!N176+Apr!N176+Mei!N176+Jun!N176+Jul!N176+Agu!N176+Sep!N176+Okt!N176+Nov!N176+Des!N176,(Jan!N176+Feb!N176+Mar!N176+Apr!N176+Mei!N176+Jun!N176+Jul!N176+Agu!N176+Sep!N176+Okt!N176+Nov!N176+Des!N176)
/
COUNTA(Jan!G176,Feb!G176,Mar!G176,Apr!G176,Mei!G176,Jun!G176,Jul!G176,Agu!G176,Sep!G176,Okt!G176,Nov!G176,Des!G176)*F176),0)</f>
        <v>0</v>
      </c>
      <c r="P176" s="67">
        <f>IFERROR(IF(E176&lt;&gt;"",Jan!O176+Feb!O176+Mar!O176+Apr!O176+Mei!O176+Jun!O176+Jul!O176+Agu!O176+Sep!O176+Okt!O176+Nov!O176+Des!O176,(Jan!O176+Feb!O176+Mar!O176+Apr!O176+Mei!O176+Jun!O176+Jul!O176+Agu!O176+Sep!O176+Okt!O176+Nov!O176+Des!O176)
/
COUNTA(Jan!G176,Feb!G176,Mar!G176,Apr!G176,Mei!G176,Jun!G176,Jul!G176,Agu!G176,Sep!G176,Okt!G176,Nov!G176,Des!G176)*F176),0)</f>
        <v>0</v>
      </c>
      <c r="Q176" s="67">
        <f>IFERROR(IF(E176&lt;&gt;"",Jan!P176+Feb!P176+Mar!P176+Apr!P176+Mei!P176+Jun!P176+Jul!P176+Agu!P176+Sep!P176+Okt!P176+Nov!P176+Des!P176,(Jan!P176+Feb!P176+Mar!P176+Apr!P176+Mei!P176+Jun!P176+Jul!P176+Agu!P176+Sep!P176+Okt!P176+Nov!P176+Des!P176)
/
COUNTA(Jan!G176,Feb!G176,Mar!G176,Apr!G176,Mei!G176,Jun!G176,Jul!G176,Agu!G176,Sep!G176,Okt!G176,Nov!G176,Des!G176)*F176),0)</f>
        <v>0</v>
      </c>
      <c r="R176" s="1">
        <f t="shared" si="27"/>
        <v>0</v>
      </c>
      <c r="S176" s="67">
        <f t="shared" si="25"/>
        <v>0</v>
      </c>
      <c r="T176" s="67">
        <f>IFERROR(IF(E176&lt;&gt;"",Jan!R176+Feb!R176+Mar!R176+Apr!R176+Mei!R176+Jun!R176+Jul!R176+Agu!R176+Sep!R176+Okt!R176+Nov!R176+Des!R176,(Jan!R176+Feb!R176+Mar!R176+Apr!R176+Mei!R176+Jun!R176+Jul!R176+Agu!R176+Sep!R176+Okt!R176+Nov!R176+Des!R176)
/
COUNTA(Jan!G176,Feb!G176,Mar!G176,Apr!G176,Mei!G176,Jun!G176,Jul!G176,Agu!G176,Sep!G176,Okt!G176,Nov!G176,Des!G176)*F176),0)</f>
        <v>0</v>
      </c>
      <c r="U176" s="67">
        <f>IFERROR(IF(E176&lt;&gt;"",Jan!S176+Feb!S176+Mar!S176+Apr!S176+Mei!S176+Jun!S176+Jul!S176+Agu!S176+Sep!S176+Okt!S176+Nov!S176+Des!S176,(Jan!S176+Feb!S176+Mar!S176+Apr!S176+Mei!S176+Jun!S176+Jul!S176+Agu!S176+Sep!S176+Okt!S176+Nov!S176+Des!S176)
/
COUNTA(Jan!G176,Feb!G176,Mar!G176,Apr!G176,Mei!G176,Jun!G176,Jul!G176,Agu!G176,Sep!G176,Okt!G176,Nov!G176,Des!G176)*F176),0)</f>
        <v>0</v>
      </c>
      <c r="V176" s="1">
        <f t="shared" si="28"/>
        <v>0</v>
      </c>
      <c r="W176" s="1"/>
      <c r="X176" s="67">
        <f t="shared" si="29"/>
        <v>0</v>
      </c>
      <c r="Y176" s="37">
        <f t="shared" si="32"/>
        <v>0</v>
      </c>
      <c r="Z176" s="68">
        <f t="shared" si="30"/>
        <v>0</v>
      </c>
      <c r="AA176" s="36">
        <f>MIN(Z176,Referensi!$M$2)*$AA$5</f>
        <v>0</v>
      </c>
      <c r="AB176" s="36">
        <f>MIN(Referensi!$M$3,MAX(Z176-Referensi!$L$2,0))*$AB$5</f>
        <v>0</v>
      </c>
      <c r="AC176" s="36">
        <f>MIN(Referensi!$M$4,MAX(Z176-Referensi!$L$3,0))*$AC$5</f>
        <v>0</v>
      </c>
      <c r="AD176" s="36">
        <f>MIN(Referensi!$M$5,MAX(Z176-Referensi!$L$4,0))*$AD$5</f>
        <v>0</v>
      </c>
      <c r="AE176" s="36">
        <f>MIN(Referensi!$M$6,MAX(Z176-Referensi!$L$5,0))*$AE$5</f>
        <v>0</v>
      </c>
      <c r="AF176" s="68">
        <f>IF(Master!G176="",SUM(AA176:AE176)*120%,SUM(AA176:AE176))</f>
        <v>0</v>
      </c>
      <c r="AG176" s="68">
        <f>IF(F176&lt;&gt;"",AF176/F176*COUNTA(Jan!G176,Feb!G176,Mar!G176,Apr!G176,Mei!G176,Jun!G176,Jul!G176,Agu!G176,Sep!G176,Okt!G176,Nov!G176,Des!G176),0)</f>
        <v>0</v>
      </c>
      <c r="AH176" s="68">
        <f>IF(E176&lt;&gt;"",
IF(TEXT(E176,"mmm")=TEXT(DATE(PeriodeTahun,1,1),"mmm"),0, Jan!W176)+
IF(TEXT(E176,"mmm")=TEXT(DATE(PeriodeTahun,2,1),"mmm"),0, Feb!W176)+
IF(TEXT(E176,"mmm")=TEXT(DATE(PeriodeTahun,3,1),"mmm"),0, Mar!W176)+
IF(TEXT(E176,"mmm")=TEXT(DATE(PeriodeTahun,4,1),"mmm"),0, Apr!W176)+
IF(TEXT(E176,"mmm")=TEXT(DATE(PeriodeTahun,5,1),"mmm"),0, Mei!W176)+
IF(TEXT(E176,"mmm")=TEXT(DATE(PeriodeTahun,6,1),"mmm"),0, Jun!W176)+
IF(TEXT(E176,"mmm")=TEXT(DATE(PeriodeTahun,7,1),"mmm"),0, Jul!W176)+
IF(TEXT(E176,"mmm")=TEXT(DATE(PeriodeTahun,8,1),"mmm"),0, Agu!W176)+
IF(TEXT(E176,"mmm")=TEXT(DATE(PeriodeTahun,9,1),"mmm"),0, Sep!W176)+
IF(TEXT(E176,"mmm")=TEXT(DATE(PeriodeTahun,10,1),"mmm"),0, Okt!W176)+
IF(TEXT(E176,"mmm")=TEXT(DATE(PeriodeTahun,11,1),"mmm"),0, Nov!W176),
Jan!W176+Feb!W176+Mar!W176+Apr!W176+Mei!W176+Jun!W176+Jul!W176+Agu!W176+Sep!W176+Okt!W176+Nov!W176)</f>
        <v>0</v>
      </c>
      <c r="AI176" s="68"/>
      <c r="AJ176" s="68">
        <f t="shared" si="31"/>
        <v>0</v>
      </c>
    </row>
    <row r="177" spans="1:36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IF(Master!C177&lt;&gt;"",Master!C177,"")</f>
        <v/>
      </c>
      <c r="D177" s="80" t="str">
        <f>IF(Master!E177&lt;&gt;"",IF(YEAR(Master!E177)&lt;$B$2,DATE($B$2,1,1),Master!E177),"")</f>
        <v/>
      </c>
      <c r="E177" s="80" t="str">
        <f>IF(Master!F177&lt;&gt;"",Master!F177,"")</f>
        <v/>
      </c>
      <c r="F177" s="87" t="str">
        <f t="shared" si="26"/>
        <v/>
      </c>
      <c r="G177" s="71" t="str">
        <f>IF(Master!G177&lt;&gt;"",Master!G177,"")</f>
        <v/>
      </c>
      <c r="H177" s="67">
        <f>IFERROR(IF(E177&lt;&gt;"",Jan!G177+Feb!G177+Mar!G177+Apr!G177+Mei!G177+Jun!G177+Jul!G177+Agu!G177+Sep!G177+Okt!G177+Nov!G177+Des!G177,(Jan!G177+Feb!G177+Mar!G177+Apr!G177+Mei!G177+Jun!G177+Jul!G177+Agu!G177+Sep!G177+Okt!G177+Nov!G177+Des!G177)
/
COUNTA(Jan!G177,Feb!G177,Mar!G177,Apr!G177,Mei!G177,Jun!G177,Jul!G177,Agu!G177,Sep!G177,Okt!G177,Nov!G177,Des!G177)
*F177),0)</f>
        <v>0</v>
      </c>
      <c r="I177" s="1">
        <f>Jan!H177+Feb!H177+Mar!H177+Apr!H177+Mei!H177+Jun!H177+Jul!H177+Agu!H177+Sep!H177+Okt!H177+Nov!H177+Des!H177</f>
        <v>0</v>
      </c>
      <c r="J177" s="1">
        <f>Jan!I177+Feb!I177+Mar!I177+Apr!I177+Mei!I177+Jun!I177+Jul!I177+Agu!I177+Sep!I177+Okt!I177+Nov!I177+Des!I177</f>
        <v>0</v>
      </c>
      <c r="K177" s="1">
        <f>Jan!J177+Feb!J177+Mar!J177+Apr!J177+Mei!J177+Jun!J177+Jul!J177+Agu!J177+Sep!J177+Okt!J177+Nov!J177+Des!J177</f>
        <v>0</v>
      </c>
      <c r="L177" s="1">
        <f>Jan!K177+Feb!K177+Mar!K177+Apr!K177+Mei!K177+Jun!K177+Jul!K177+Agu!K177+Sep!K177+Okt!K177+Nov!K177+Des!K177</f>
        <v>0</v>
      </c>
      <c r="M177" s="67">
        <f>IFERROR(IF(E177&lt;&gt;"",Jan!L177+Feb!L177+Mar!L177+Apr!L177+Mei!L177+Jun!L177+Jul!L177+Agu!L177+Sep!L177+Okt!L177+Nov!L177+Des!L177,(Jan!L177+Feb!L177+Mar!L177+Apr!L177+Mei!L177+Jun!L177+Jul!L177+Agu!L177+Sep!L177+Okt!L177+Nov!L177+Des!L177)
/
COUNTA(Jan!G177,Feb!G177,Mar!G177,Apr!G177,Mei!G177,Jun!G177,Jul!G177,Agu!G177,Sep!G177,Okt!G177,Nov!G177,Des!G177)*F177),0)</f>
        <v>0</v>
      </c>
      <c r="N177" s="67">
        <f>IFERROR(IF(E177&lt;&gt;"",Jan!M177+Feb!M177+Mar!M177+Apr!M177+Mei!M177+Jun!M177+Jul!M177+Agu!M177+Sep!M177+Okt!M177+Nov!M177+Des!M177,(Jan!M177+Feb!M177+Mar!M177+Apr!M177+Mei!M177+Jun!M177+Jul!M177+Agu!M177+Sep!M177+Okt!M177+Nov!M177+Des!M177)
/
COUNTA(Jan!G177,Feb!G177,Mar!G177,Apr!G177,Mei!G177,Jun!G177,Jul!G177,Agu!G177,Sep!G177,Okt!G177,Nov!G177,Des!G177)*F177),0)</f>
        <v>0</v>
      </c>
      <c r="O177" s="67">
        <f>IFERROR(IF(E177&lt;&gt;"",Jan!N177+Feb!N177+Mar!N177+Apr!N177+Mei!N177+Jun!N177+Jul!N177+Agu!N177+Sep!N177+Okt!N177+Nov!N177+Des!N177,(Jan!N177+Feb!N177+Mar!N177+Apr!N177+Mei!N177+Jun!N177+Jul!N177+Agu!N177+Sep!N177+Okt!N177+Nov!N177+Des!N177)
/
COUNTA(Jan!G177,Feb!G177,Mar!G177,Apr!G177,Mei!G177,Jun!G177,Jul!G177,Agu!G177,Sep!G177,Okt!G177,Nov!G177,Des!G177)*F177),0)</f>
        <v>0</v>
      </c>
      <c r="P177" s="67">
        <f>IFERROR(IF(E177&lt;&gt;"",Jan!O177+Feb!O177+Mar!O177+Apr!O177+Mei!O177+Jun!O177+Jul!O177+Agu!O177+Sep!O177+Okt!O177+Nov!O177+Des!O177,(Jan!O177+Feb!O177+Mar!O177+Apr!O177+Mei!O177+Jun!O177+Jul!O177+Agu!O177+Sep!O177+Okt!O177+Nov!O177+Des!O177)
/
COUNTA(Jan!G177,Feb!G177,Mar!G177,Apr!G177,Mei!G177,Jun!G177,Jul!G177,Agu!G177,Sep!G177,Okt!G177,Nov!G177,Des!G177)*F177),0)</f>
        <v>0</v>
      </c>
      <c r="Q177" s="67">
        <f>IFERROR(IF(E177&lt;&gt;"",Jan!P177+Feb!P177+Mar!P177+Apr!P177+Mei!P177+Jun!P177+Jul!P177+Agu!P177+Sep!P177+Okt!P177+Nov!P177+Des!P177,(Jan!P177+Feb!P177+Mar!P177+Apr!P177+Mei!P177+Jun!P177+Jul!P177+Agu!P177+Sep!P177+Okt!P177+Nov!P177+Des!P177)
/
COUNTA(Jan!G177,Feb!G177,Mar!G177,Apr!G177,Mei!G177,Jun!G177,Jul!G177,Agu!G177,Sep!G177,Okt!G177,Nov!G177,Des!G177)*F177),0)</f>
        <v>0</v>
      </c>
      <c r="R177" s="1">
        <f t="shared" si="27"/>
        <v>0</v>
      </c>
      <c r="S177" s="67">
        <f t="shared" si="25"/>
        <v>0</v>
      </c>
      <c r="T177" s="67">
        <f>IFERROR(IF(E177&lt;&gt;"",Jan!R177+Feb!R177+Mar!R177+Apr!R177+Mei!R177+Jun!R177+Jul!R177+Agu!R177+Sep!R177+Okt!R177+Nov!R177+Des!R177,(Jan!R177+Feb!R177+Mar!R177+Apr!R177+Mei!R177+Jun!R177+Jul!R177+Agu!R177+Sep!R177+Okt!R177+Nov!R177+Des!R177)
/
COUNTA(Jan!G177,Feb!G177,Mar!G177,Apr!G177,Mei!G177,Jun!G177,Jul!G177,Agu!G177,Sep!G177,Okt!G177,Nov!G177,Des!G177)*F177),0)</f>
        <v>0</v>
      </c>
      <c r="U177" s="67">
        <f>IFERROR(IF(E177&lt;&gt;"",Jan!S177+Feb!S177+Mar!S177+Apr!S177+Mei!S177+Jun!S177+Jul!S177+Agu!S177+Sep!S177+Okt!S177+Nov!S177+Des!S177,(Jan!S177+Feb!S177+Mar!S177+Apr!S177+Mei!S177+Jun!S177+Jul!S177+Agu!S177+Sep!S177+Okt!S177+Nov!S177+Des!S177)
/
COUNTA(Jan!G177,Feb!G177,Mar!G177,Apr!G177,Mei!G177,Jun!G177,Jul!G177,Agu!G177,Sep!G177,Okt!G177,Nov!G177,Des!G177)*F177),0)</f>
        <v>0</v>
      </c>
      <c r="V177" s="1">
        <f t="shared" si="28"/>
        <v>0</v>
      </c>
      <c r="W177" s="1"/>
      <c r="X177" s="67">
        <f t="shared" si="29"/>
        <v>0</v>
      </c>
      <c r="Y177" s="37">
        <f t="shared" si="32"/>
        <v>0</v>
      </c>
      <c r="Z177" s="68">
        <f t="shared" si="30"/>
        <v>0</v>
      </c>
      <c r="AA177" s="36">
        <f>MIN(Z177,Referensi!$M$2)*$AA$5</f>
        <v>0</v>
      </c>
      <c r="AB177" s="36">
        <f>MIN(Referensi!$M$3,MAX(Z177-Referensi!$L$2,0))*$AB$5</f>
        <v>0</v>
      </c>
      <c r="AC177" s="36">
        <f>MIN(Referensi!$M$4,MAX(Z177-Referensi!$L$3,0))*$AC$5</f>
        <v>0</v>
      </c>
      <c r="AD177" s="36">
        <f>MIN(Referensi!$M$5,MAX(Z177-Referensi!$L$4,0))*$AD$5</f>
        <v>0</v>
      </c>
      <c r="AE177" s="36">
        <f>MIN(Referensi!$M$6,MAX(Z177-Referensi!$L$5,0))*$AE$5</f>
        <v>0</v>
      </c>
      <c r="AF177" s="68">
        <f>IF(Master!G177="",SUM(AA177:AE177)*120%,SUM(AA177:AE177))</f>
        <v>0</v>
      </c>
      <c r="AG177" s="68">
        <f>IF(F177&lt;&gt;"",AF177/F177*COUNTA(Jan!G177,Feb!G177,Mar!G177,Apr!G177,Mei!G177,Jun!G177,Jul!G177,Agu!G177,Sep!G177,Okt!G177,Nov!G177,Des!G177),0)</f>
        <v>0</v>
      </c>
      <c r="AH177" s="68">
        <f>IF(E177&lt;&gt;"",
IF(TEXT(E177,"mmm")=TEXT(DATE(PeriodeTahun,1,1),"mmm"),0, Jan!W177)+
IF(TEXT(E177,"mmm")=TEXT(DATE(PeriodeTahun,2,1),"mmm"),0, Feb!W177)+
IF(TEXT(E177,"mmm")=TEXT(DATE(PeriodeTahun,3,1),"mmm"),0, Mar!W177)+
IF(TEXT(E177,"mmm")=TEXT(DATE(PeriodeTahun,4,1),"mmm"),0, Apr!W177)+
IF(TEXT(E177,"mmm")=TEXT(DATE(PeriodeTahun,5,1),"mmm"),0, Mei!W177)+
IF(TEXT(E177,"mmm")=TEXT(DATE(PeriodeTahun,6,1),"mmm"),0, Jun!W177)+
IF(TEXT(E177,"mmm")=TEXT(DATE(PeriodeTahun,7,1),"mmm"),0, Jul!W177)+
IF(TEXT(E177,"mmm")=TEXT(DATE(PeriodeTahun,8,1),"mmm"),0, Agu!W177)+
IF(TEXT(E177,"mmm")=TEXT(DATE(PeriodeTahun,9,1),"mmm"),0, Sep!W177)+
IF(TEXT(E177,"mmm")=TEXT(DATE(PeriodeTahun,10,1),"mmm"),0, Okt!W177)+
IF(TEXT(E177,"mmm")=TEXT(DATE(PeriodeTahun,11,1),"mmm"),0, Nov!W177),
Jan!W177+Feb!W177+Mar!W177+Apr!W177+Mei!W177+Jun!W177+Jul!W177+Agu!W177+Sep!W177+Okt!W177+Nov!W177)</f>
        <v>0</v>
      </c>
      <c r="AI177" s="68"/>
      <c r="AJ177" s="68">
        <f t="shared" si="31"/>
        <v>0</v>
      </c>
    </row>
    <row r="178" spans="1:36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IF(Master!C178&lt;&gt;"",Master!C178,"")</f>
        <v/>
      </c>
      <c r="D178" s="80" t="str">
        <f>IF(Master!E178&lt;&gt;"",IF(YEAR(Master!E178)&lt;$B$2,DATE($B$2,1,1),Master!E178),"")</f>
        <v/>
      </c>
      <c r="E178" s="80" t="str">
        <f>IF(Master!F178&lt;&gt;"",Master!F178,"")</f>
        <v/>
      </c>
      <c r="F178" s="87" t="str">
        <f t="shared" si="26"/>
        <v/>
      </c>
      <c r="G178" s="71" t="str">
        <f>IF(Master!G178&lt;&gt;"",Master!G178,"")</f>
        <v/>
      </c>
      <c r="H178" s="67">
        <f>IFERROR(IF(E178&lt;&gt;"",Jan!G178+Feb!G178+Mar!G178+Apr!G178+Mei!G178+Jun!G178+Jul!G178+Agu!G178+Sep!G178+Okt!G178+Nov!G178+Des!G178,(Jan!G178+Feb!G178+Mar!G178+Apr!G178+Mei!G178+Jun!G178+Jul!G178+Agu!G178+Sep!G178+Okt!G178+Nov!G178+Des!G178)
/
COUNTA(Jan!G178,Feb!G178,Mar!G178,Apr!G178,Mei!G178,Jun!G178,Jul!G178,Agu!G178,Sep!G178,Okt!G178,Nov!G178,Des!G178)
*F178),0)</f>
        <v>0</v>
      </c>
      <c r="I178" s="1">
        <f>Jan!H178+Feb!H178+Mar!H178+Apr!H178+Mei!H178+Jun!H178+Jul!H178+Agu!H178+Sep!H178+Okt!H178+Nov!H178+Des!H178</f>
        <v>0</v>
      </c>
      <c r="J178" s="1">
        <f>Jan!I178+Feb!I178+Mar!I178+Apr!I178+Mei!I178+Jun!I178+Jul!I178+Agu!I178+Sep!I178+Okt!I178+Nov!I178+Des!I178</f>
        <v>0</v>
      </c>
      <c r="K178" s="1">
        <f>Jan!J178+Feb!J178+Mar!J178+Apr!J178+Mei!J178+Jun!J178+Jul!J178+Agu!J178+Sep!J178+Okt!J178+Nov!J178+Des!J178</f>
        <v>0</v>
      </c>
      <c r="L178" s="1">
        <f>Jan!K178+Feb!K178+Mar!K178+Apr!K178+Mei!K178+Jun!K178+Jul!K178+Agu!K178+Sep!K178+Okt!K178+Nov!K178+Des!K178</f>
        <v>0</v>
      </c>
      <c r="M178" s="67">
        <f>IFERROR(IF(E178&lt;&gt;"",Jan!L178+Feb!L178+Mar!L178+Apr!L178+Mei!L178+Jun!L178+Jul!L178+Agu!L178+Sep!L178+Okt!L178+Nov!L178+Des!L178,(Jan!L178+Feb!L178+Mar!L178+Apr!L178+Mei!L178+Jun!L178+Jul!L178+Agu!L178+Sep!L178+Okt!L178+Nov!L178+Des!L178)
/
COUNTA(Jan!G178,Feb!G178,Mar!G178,Apr!G178,Mei!G178,Jun!G178,Jul!G178,Agu!G178,Sep!G178,Okt!G178,Nov!G178,Des!G178)*F178),0)</f>
        <v>0</v>
      </c>
      <c r="N178" s="67">
        <f>IFERROR(IF(E178&lt;&gt;"",Jan!M178+Feb!M178+Mar!M178+Apr!M178+Mei!M178+Jun!M178+Jul!M178+Agu!M178+Sep!M178+Okt!M178+Nov!M178+Des!M178,(Jan!M178+Feb!M178+Mar!M178+Apr!M178+Mei!M178+Jun!M178+Jul!M178+Agu!M178+Sep!M178+Okt!M178+Nov!M178+Des!M178)
/
COUNTA(Jan!G178,Feb!G178,Mar!G178,Apr!G178,Mei!G178,Jun!G178,Jul!G178,Agu!G178,Sep!G178,Okt!G178,Nov!G178,Des!G178)*F178),0)</f>
        <v>0</v>
      </c>
      <c r="O178" s="67">
        <f>IFERROR(IF(E178&lt;&gt;"",Jan!N178+Feb!N178+Mar!N178+Apr!N178+Mei!N178+Jun!N178+Jul!N178+Agu!N178+Sep!N178+Okt!N178+Nov!N178+Des!N178,(Jan!N178+Feb!N178+Mar!N178+Apr!N178+Mei!N178+Jun!N178+Jul!N178+Agu!N178+Sep!N178+Okt!N178+Nov!N178+Des!N178)
/
COUNTA(Jan!G178,Feb!G178,Mar!G178,Apr!G178,Mei!G178,Jun!G178,Jul!G178,Agu!G178,Sep!G178,Okt!G178,Nov!G178,Des!G178)*F178),0)</f>
        <v>0</v>
      </c>
      <c r="P178" s="67">
        <f>IFERROR(IF(E178&lt;&gt;"",Jan!O178+Feb!O178+Mar!O178+Apr!O178+Mei!O178+Jun!O178+Jul!O178+Agu!O178+Sep!O178+Okt!O178+Nov!O178+Des!O178,(Jan!O178+Feb!O178+Mar!O178+Apr!O178+Mei!O178+Jun!O178+Jul!O178+Agu!O178+Sep!O178+Okt!O178+Nov!O178+Des!O178)
/
COUNTA(Jan!G178,Feb!G178,Mar!G178,Apr!G178,Mei!G178,Jun!G178,Jul!G178,Agu!G178,Sep!G178,Okt!G178,Nov!G178,Des!G178)*F178),0)</f>
        <v>0</v>
      </c>
      <c r="Q178" s="67">
        <f>IFERROR(IF(E178&lt;&gt;"",Jan!P178+Feb!P178+Mar!P178+Apr!P178+Mei!P178+Jun!P178+Jul!P178+Agu!P178+Sep!P178+Okt!P178+Nov!P178+Des!P178,(Jan!P178+Feb!P178+Mar!P178+Apr!P178+Mei!P178+Jun!P178+Jul!P178+Agu!P178+Sep!P178+Okt!P178+Nov!P178+Des!P178)
/
COUNTA(Jan!G178,Feb!G178,Mar!G178,Apr!G178,Mei!G178,Jun!G178,Jul!G178,Agu!G178,Sep!G178,Okt!G178,Nov!G178,Des!G178)*F178),0)</f>
        <v>0</v>
      </c>
      <c r="R178" s="1">
        <f t="shared" si="27"/>
        <v>0</v>
      </c>
      <c r="S178" s="67">
        <f t="shared" si="25"/>
        <v>0</v>
      </c>
      <c r="T178" s="67">
        <f>IFERROR(IF(E178&lt;&gt;"",Jan!R178+Feb!R178+Mar!R178+Apr!R178+Mei!R178+Jun!R178+Jul!R178+Agu!R178+Sep!R178+Okt!R178+Nov!R178+Des!R178,(Jan!R178+Feb!R178+Mar!R178+Apr!R178+Mei!R178+Jun!R178+Jul!R178+Agu!R178+Sep!R178+Okt!R178+Nov!R178+Des!R178)
/
COUNTA(Jan!G178,Feb!G178,Mar!G178,Apr!G178,Mei!G178,Jun!G178,Jul!G178,Agu!G178,Sep!G178,Okt!G178,Nov!G178,Des!G178)*F178),0)</f>
        <v>0</v>
      </c>
      <c r="U178" s="67">
        <f>IFERROR(IF(E178&lt;&gt;"",Jan!S178+Feb!S178+Mar!S178+Apr!S178+Mei!S178+Jun!S178+Jul!S178+Agu!S178+Sep!S178+Okt!S178+Nov!S178+Des!S178,(Jan!S178+Feb!S178+Mar!S178+Apr!S178+Mei!S178+Jun!S178+Jul!S178+Agu!S178+Sep!S178+Okt!S178+Nov!S178+Des!S178)
/
COUNTA(Jan!G178,Feb!G178,Mar!G178,Apr!G178,Mei!G178,Jun!G178,Jul!G178,Agu!G178,Sep!G178,Okt!G178,Nov!G178,Des!G178)*F178),0)</f>
        <v>0</v>
      </c>
      <c r="V178" s="1">
        <f t="shared" si="28"/>
        <v>0</v>
      </c>
      <c r="W178" s="1"/>
      <c r="X178" s="67">
        <f t="shared" si="29"/>
        <v>0</v>
      </c>
      <c r="Y178" s="37">
        <f t="shared" si="32"/>
        <v>0</v>
      </c>
      <c r="Z178" s="68">
        <f t="shared" si="30"/>
        <v>0</v>
      </c>
      <c r="AA178" s="36">
        <f>MIN(Z178,Referensi!$M$2)*$AA$5</f>
        <v>0</v>
      </c>
      <c r="AB178" s="36">
        <f>MIN(Referensi!$M$3,MAX(Z178-Referensi!$L$2,0))*$AB$5</f>
        <v>0</v>
      </c>
      <c r="AC178" s="36">
        <f>MIN(Referensi!$M$4,MAX(Z178-Referensi!$L$3,0))*$AC$5</f>
        <v>0</v>
      </c>
      <c r="AD178" s="36">
        <f>MIN(Referensi!$M$5,MAX(Z178-Referensi!$L$4,0))*$AD$5</f>
        <v>0</v>
      </c>
      <c r="AE178" s="36">
        <f>MIN(Referensi!$M$6,MAX(Z178-Referensi!$L$5,0))*$AE$5</f>
        <v>0</v>
      </c>
      <c r="AF178" s="68">
        <f>IF(Master!G178="",SUM(AA178:AE178)*120%,SUM(AA178:AE178))</f>
        <v>0</v>
      </c>
      <c r="AG178" s="68">
        <f>IF(F178&lt;&gt;"",AF178/F178*COUNTA(Jan!G178,Feb!G178,Mar!G178,Apr!G178,Mei!G178,Jun!G178,Jul!G178,Agu!G178,Sep!G178,Okt!G178,Nov!G178,Des!G178),0)</f>
        <v>0</v>
      </c>
      <c r="AH178" s="68">
        <f>IF(E178&lt;&gt;"",
IF(TEXT(E178,"mmm")=TEXT(DATE(PeriodeTahun,1,1),"mmm"),0, Jan!W178)+
IF(TEXT(E178,"mmm")=TEXT(DATE(PeriodeTahun,2,1),"mmm"),0, Feb!W178)+
IF(TEXT(E178,"mmm")=TEXT(DATE(PeriodeTahun,3,1),"mmm"),0, Mar!W178)+
IF(TEXT(E178,"mmm")=TEXT(DATE(PeriodeTahun,4,1),"mmm"),0, Apr!W178)+
IF(TEXT(E178,"mmm")=TEXT(DATE(PeriodeTahun,5,1),"mmm"),0, Mei!W178)+
IF(TEXT(E178,"mmm")=TEXT(DATE(PeriodeTahun,6,1),"mmm"),0, Jun!W178)+
IF(TEXT(E178,"mmm")=TEXT(DATE(PeriodeTahun,7,1),"mmm"),0, Jul!W178)+
IF(TEXT(E178,"mmm")=TEXT(DATE(PeriodeTahun,8,1),"mmm"),0, Agu!W178)+
IF(TEXT(E178,"mmm")=TEXT(DATE(PeriodeTahun,9,1),"mmm"),0, Sep!W178)+
IF(TEXT(E178,"mmm")=TEXT(DATE(PeriodeTahun,10,1),"mmm"),0, Okt!W178)+
IF(TEXT(E178,"mmm")=TEXT(DATE(PeriodeTahun,11,1),"mmm"),0, Nov!W178),
Jan!W178+Feb!W178+Mar!W178+Apr!W178+Mei!W178+Jun!W178+Jul!W178+Agu!W178+Sep!W178+Okt!W178+Nov!W178)</f>
        <v>0</v>
      </c>
      <c r="AI178" s="68"/>
      <c r="AJ178" s="68">
        <f t="shared" si="31"/>
        <v>0</v>
      </c>
    </row>
    <row r="179" spans="1:36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IF(Master!C179&lt;&gt;"",Master!C179,"")</f>
        <v/>
      </c>
      <c r="D179" s="80" t="str">
        <f>IF(Master!E179&lt;&gt;"",IF(YEAR(Master!E179)&lt;$B$2,DATE($B$2,1,1),Master!E179),"")</f>
        <v/>
      </c>
      <c r="E179" s="80" t="str">
        <f>IF(Master!F179&lt;&gt;"",Master!F179,"")</f>
        <v/>
      </c>
      <c r="F179" s="87" t="str">
        <f t="shared" si="26"/>
        <v/>
      </c>
      <c r="G179" s="71" t="str">
        <f>IF(Master!G179&lt;&gt;"",Master!G179,"")</f>
        <v/>
      </c>
      <c r="H179" s="67">
        <f>IFERROR(IF(E179&lt;&gt;"",Jan!G179+Feb!G179+Mar!G179+Apr!G179+Mei!G179+Jun!G179+Jul!G179+Agu!G179+Sep!G179+Okt!G179+Nov!G179+Des!G179,(Jan!G179+Feb!G179+Mar!G179+Apr!G179+Mei!G179+Jun!G179+Jul!G179+Agu!G179+Sep!G179+Okt!G179+Nov!G179+Des!G179)
/
COUNTA(Jan!G179,Feb!G179,Mar!G179,Apr!G179,Mei!G179,Jun!G179,Jul!G179,Agu!G179,Sep!G179,Okt!G179,Nov!G179,Des!G179)
*F179),0)</f>
        <v>0</v>
      </c>
      <c r="I179" s="1">
        <f>Jan!H179+Feb!H179+Mar!H179+Apr!H179+Mei!H179+Jun!H179+Jul!H179+Agu!H179+Sep!H179+Okt!H179+Nov!H179+Des!H179</f>
        <v>0</v>
      </c>
      <c r="J179" s="1">
        <f>Jan!I179+Feb!I179+Mar!I179+Apr!I179+Mei!I179+Jun!I179+Jul!I179+Agu!I179+Sep!I179+Okt!I179+Nov!I179+Des!I179</f>
        <v>0</v>
      </c>
      <c r="K179" s="1">
        <f>Jan!J179+Feb!J179+Mar!J179+Apr!J179+Mei!J179+Jun!J179+Jul!J179+Agu!J179+Sep!J179+Okt!J179+Nov!J179+Des!J179</f>
        <v>0</v>
      </c>
      <c r="L179" s="1">
        <f>Jan!K179+Feb!K179+Mar!K179+Apr!K179+Mei!K179+Jun!K179+Jul!K179+Agu!K179+Sep!K179+Okt!K179+Nov!K179+Des!K179</f>
        <v>0</v>
      </c>
      <c r="M179" s="67">
        <f>IFERROR(IF(E179&lt;&gt;"",Jan!L179+Feb!L179+Mar!L179+Apr!L179+Mei!L179+Jun!L179+Jul!L179+Agu!L179+Sep!L179+Okt!L179+Nov!L179+Des!L179,(Jan!L179+Feb!L179+Mar!L179+Apr!L179+Mei!L179+Jun!L179+Jul!L179+Agu!L179+Sep!L179+Okt!L179+Nov!L179+Des!L179)
/
COUNTA(Jan!G179,Feb!G179,Mar!G179,Apr!G179,Mei!G179,Jun!G179,Jul!G179,Agu!G179,Sep!G179,Okt!G179,Nov!G179,Des!G179)*F179),0)</f>
        <v>0</v>
      </c>
      <c r="N179" s="67">
        <f>IFERROR(IF(E179&lt;&gt;"",Jan!M179+Feb!M179+Mar!M179+Apr!M179+Mei!M179+Jun!M179+Jul!M179+Agu!M179+Sep!M179+Okt!M179+Nov!M179+Des!M179,(Jan!M179+Feb!M179+Mar!M179+Apr!M179+Mei!M179+Jun!M179+Jul!M179+Agu!M179+Sep!M179+Okt!M179+Nov!M179+Des!M179)
/
COUNTA(Jan!G179,Feb!G179,Mar!G179,Apr!G179,Mei!G179,Jun!G179,Jul!G179,Agu!G179,Sep!G179,Okt!G179,Nov!G179,Des!G179)*F179),0)</f>
        <v>0</v>
      </c>
      <c r="O179" s="67">
        <f>IFERROR(IF(E179&lt;&gt;"",Jan!N179+Feb!N179+Mar!N179+Apr!N179+Mei!N179+Jun!N179+Jul!N179+Agu!N179+Sep!N179+Okt!N179+Nov!N179+Des!N179,(Jan!N179+Feb!N179+Mar!N179+Apr!N179+Mei!N179+Jun!N179+Jul!N179+Agu!N179+Sep!N179+Okt!N179+Nov!N179+Des!N179)
/
COUNTA(Jan!G179,Feb!G179,Mar!G179,Apr!G179,Mei!G179,Jun!G179,Jul!G179,Agu!G179,Sep!G179,Okt!G179,Nov!G179,Des!G179)*F179),0)</f>
        <v>0</v>
      </c>
      <c r="P179" s="67">
        <f>IFERROR(IF(E179&lt;&gt;"",Jan!O179+Feb!O179+Mar!O179+Apr!O179+Mei!O179+Jun!O179+Jul!O179+Agu!O179+Sep!O179+Okt!O179+Nov!O179+Des!O179,(Jan!O179+Feb!O179+Mar!O179+Apr!O179+Mei!O179+Jun!O179+Jul!O179+Agu!O179+Sep!O179+Okt!O179+Nov!O179+Des!O179)
/
COUNTA(Jan!G179,Feb!G179,Mar!G179,Apr!G179,Mei!G179,Jun!G179,Jul!G179,Agu!G179,Sep!G179,Okt!G179,Nov!G179,Des!G179)*F179),0)</f>
        <v>0</v>
      </c>
      <c r="Q179" s="67">
        <f>IFERROR(IF(E179&lt;&gt;"",Jan!P179+Feb!P179+Mar!P179+Apr!P179+Mei!P179+Jun!P179+Jul!P179+Agu!P179+Sep!P179+Okt!P179+Nov!P179+Des!P179,(Jan!P179+Feb!P179+Mar!P179+Apr!P179+Mei!P179+Jun!P179+Jul!P179+Agu!P179+Sep!P179+Okt!P179+Nov!P179+Des!P179)
/
COUNTA(Jan!G179,Feb!G179,Mar!G179,Apr!G179,Mei!G179,Jun!G179,Jul!G179,Agu!G179,Sep!G179,Okt!G179,Nov!G179,Des!G179)*F179),0)</f>
        <v>0</v>
      </c>
      <c r="R179" s="1">
        <f t="shared" si="27"/>
        <v>0</v>
      </c>
      <c r="S179" s="67">
        <f t="shared" si="25"/>
        <v>0</v>
      </c>
      <c r="T179" s="67">
        <f>IFERROR(IF(E179&lt;&gt;"",Jan!R179+Feb!R179+Mar!R179+Apr!R179+Mei!R179+Jun!R179+Jul!R179+Agu!R179+Sep!R179+Okt!R179+Nov!R179+Des!R179,(Jan!R179+Feb!R179+Mar!R179+Apr!R179+Mei!R179+Jun!R179+Jul!R179+Agu!R179+Sep!R179+Okt!R179+Nov!R179+Des!R179)
/
COUNTA(Jan!G179,Feb!G179,Mar!G179,Apr!G179,Mei!G179,Jun!G179,Jul!G179,Agu!G179,Sep!G179,Okt!G179,Nov!G179,Des!G179)*F179),0)</f>
        <v>0</v>
      </c>
      <c r="U179" s="67">
        <f>IFERROR(IF(E179&lt;&gt;"",Jan!S179+Feb!S179+Mar!S179+Apr!S179+Mei!S179+Jun!S179+Jul!S179+Agu!S179+Sep!S179+Okt!S179+Nov!S179+Des!S179,(Jan!S179+Feb!S179+Mar!S179+Apr!S179+Mei!S179+Jun!S179+Jul!S179+Agu!S179+Sep!S179+Okt!S179+Nov!S179+Des!S179)
/
COUNTA(Jan!G179,Feb!G179,Mar!G179,Apr!G179,Mei!G179,Jun!G179,Jul!G179,Agu!G179,Sep!G179,Okt!G179,Nov!G179,Des!G179)*F179),0)</f>
        <v>0</v>
      </c>
      <c r="V179" s="1">
        <f t="shared" si="28"/>
        <v>0</v>
      </c>
      <c r="W179" s="1"/>
      <c r="X179" s="67">
        <f t="shared" si="29"/>
        <v>0</v>
      </c>
      <c r="Y179" s="37">
        <f t="shared" si="32"/>
        <v>0</v>
      </c>
      <c r="Z179" s="68">
        <f t="shared" si="30"/>
        <v>0</v>
      </c>
      <c r="AA179" s="36">
        <f>MIN(Z179,Referensi!$M$2)*$AA$5</f>
        <v>0</v>
      </c>
      <c r="AB179" s="36">
        <f>MIN(Referensi!$M$3,MAX(Z179-Referensi!$L$2,0))*$AB$5</f>
        <v>0</v>
      </c>
      <c r="AC179" s="36">
        <f>MIN(Referensi!$M$4,MAX(Z179-Referensi!$L$3,0))*$AC$5</f>
        <v>0</v>
      </c>
      <c r="AD179" s="36">
        <f>MIN(Referensi!$M$5,MAX(Z179-Referensi!$L$4,0))*$AD$5</f>
        <v>0</v>
      </c>
      <c r="AE179" s="36">
        <f>MIN(Referensi!$M$6,MAX(Z179-Referensi!$L$5,0))*$AE$5</f>
        <v>0</v>
      </c>
      <c r="AF179" s="68">
        <f>IF(Master!G179="",SUM(AA179:AE179)*120%,SUM(AA179:AE179))</f>
        <v>0</v>
      </c>
      <c r="AG179" s="68">
        <f>IF(F179&lt;&gt;"",AF179/F179*COUNTA(Jan!G179,Feb!G179,Mar!G179,Apr!G179,Mei!G179,Jun!G179,Jul!G179,Agu!G179,Sep!G179,Okt!G179,Nov!G179,Des!G179),0)</f>
        <v>0</v>
      </c>
      <c r="AH179" s="68">
        <f>IF(E179&lt;&gt;"",
IF(TEXT(E179,"mmm")=TEXT(DATE(PeriodeTahun,1,1),"mmm"),0, Jan!W179)+
IF(TEXT(E179,"mmm")=TEXT(DATE(PeriodeTahun,2,1),"mmm"),0, Feb!W179)+
IF(TEXT(E179,"mmm")=TEXT(DATE(PeriodeTahun,3,1),"mmm"),0, Mar!W179)+
IF(TEXT(E179,"mmm")=TEXT(DATE(PeriodeTahun,4,1),"mmm"),0, Apr!W179)+
IF(TEXT(E179,"mmm")=TEXT(DATE(PeriodeTahun,5,1),"mmm"),0, Mei!W179)+
IF(TEXT(E179,"mmm")=TEXT(DATE(PeriodeTahun,6,1),"mmm"),0, Jun!W179)+
IF(TEXT(E179,"mmm")=TEXT(DATE(PeriodeTahun,7,1),"mmm"),0, Jul!W179)+
IF(TEXT(E179,"mmm")=TEXT(DATE(PeriodeTahun,8,1),"mmm"),0, Agu!W179)+
IF(TEXT(E179,"mmm")=TEXT(DATE(PeriodeTahun,9,1),"mmm"),0, Sep!W179)+
IF(TEXT(E179,"mmm")=TEXT(DATE(PeriodeTahun,10,1),"mmm"),0, Okt!W179)+
IF(TEXT(E179,"mmm")=TEXT(DATE(PeriodeTahun,11,1),"mmm"),0, Nov!W179),
Jan!W179+Feb!W179+Mar!W179+Apr!W179+Mei!W179+Jun!W179+Jul!W179+Agu!W179+Sep!W179+Okt!W179+Nov!W179)</f>
        <v>0</v>
      </c>
      <c r="AI179" s="68"/>
      <c r="AJ179" s="68">
        <f t="shared" si="31"/>
        <v>0</v>
      </c>
    </row>
    <row r="180" spans="1:36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IF(Master!C180&lt;&gt;"",Master!C180,"")</f>
        <v/>
      </c>
      <c r="D180" s="80" t="str">
        <f>IF(Master!E180&lt;&gt;"",IF(YEAR(Master!E180)&lt;$B$2,DATE($B$2,1,1),Master!E180),"")</f>
        <v/>
      </c>
      <c r="E180" s="80" t="str">
        <f>IF(Master!F180&lt;&gt;"",Master!F180,"")</f>
        <v/>
      </c>
      <c r="F180" s="87" t="str">
        <f t="shared" si="26"/>
        <v/>
      </c>
      <c r="G180" s="71" t="str">
        <f>IF(Master!G180&lt;&gt;"",Master!G180,"")</f>
        <v/>
      </c>
      <c r="H180" s="67">
        <f>IFERROR(IF(E180&lt;&gt;"",Jan!G180+Feb!G180+Mar!G180+Apr!G180+Mei!G180+Jun!G180+Jul!G180+Agu!G180+Sep!G180+Okt!G180+Nov!G180+Des!G180,(Jan!G180+Feb!G180+Mar!G180+Apr!G180+Mei!G180+Jun!G180+Jul!G180+Agu!G180+Sep!G180+Okt!G180+Nov!G180+Des!G180)
/
COUNTA(Jan!G180,Feb!G180,Mar!G180,Apr!G180,Mei!G180,Jun!G180,Jul!G180,Agu!G180,Sep!G180,Okt!G180,Nov!G180,Des!G180)
*F180),0)</f>
        <v>0</v>
      </c>
      <c r="I180" s="1">
        <f>Jan!H180+Feb!H180+Mar!H180+Apr!H180+Mei!H180+Jun!H180+Jul!H180+Agu!H180+Sep!H180+Okt!H180+Nov!H180+Des!H180</f>
        <v>0</v>
      </c>
      <c r="J180" s="1">
        <f>Jan!I180+Feb!I180+Mar!I180+Apr!I180+Mei!I180+Jun!I180+Jul!I180+Agu!I180+Sep!I180+Okt!I180+Nov!I180+Des!I180</f>
        <v>0</v>
      </c>
      <c r="K180" s="1">
        <f>Jan!J180+Feb!J180+Mar!J180+Apr!J180+Mei!J180+Jun!J180+Jul!J180+Agu!J180+Sep!J180+Okt!J180+Nov!J180+Des!J180</f>
        <v>0</v>
      </c>
      <c r="L180" s="1">
        <f>Jan!K180+Feb!K180+Mar!K180+Apr!K180+Mei!K180+Jun!K180+Jul!K180+Agu!K180+Sep!K180+Okt!K180+Nov!K180+Des!K180</f>
        <v>0</v>
      </c>
      <c r="M180" s="67">
        <f>IFERROR(IF(E180&lt;&gt;"",Jan!L180+Feb!L180+Mar!L180+Apr!L180+Mei!L180+Jun!L180+Jul!L180+Agu!L180+Sep!L180+Okt!L180+Nov!L180+Des!L180,(Jan!L180+Feb!L180+Mar!L180+Apr!L180+Mei!L180+Jun!L180+Jul!L180+Agu!L180+Sep!L180+Okt!L180+Nov!L180+Des!L180)
/
COUNTA(Jan!G180,Feb!G180,Mar!G180,Apr!G180,Mei!G180,Jun!G180,Jul!G180,Agu!G180,Sep!G180,Okt!G180,Nov!G180,Des!G180)*F180),0)</f>
        <v>0</v>
      </c>
      <c r="N180" s="67">
        <f>IFERROR(IF(E180&lt;&gt;"",Jan!M180+Feb!M180+Mar!M180+Apr!M180+Mei!M180+Jun!M180+Jul!M180+Agu!M180+Sep!M180+Okt!M180+Nov!M180+Des!M180,(Jan!M180+Feb!M180+Mar!M180+Apr!M180+Mei!M180+Jun!M180+Jul!M180+Agu!M180+Sep!M180+Okt!M180+Nov!M180+Des!M180)
/
COUNTA(Jan!G180,Feb!G180,Mar!G180,Apr!G180,Mei!G180,Jun!G180,Jul!G180,Agu!G180,Sep!G180,Okt!G180,Nov!G180,Des!G180)*F180),0)</f>
        <v>0</v>
      </c>
      <c r="O180" s="67">
        <f>IFERROR(IF(E180&lt;&gt;"",Jan!N180+Feb!N180+Mar!N180+Apr!N180+Mei!N180+Jun!N180+Jul!N180+Agu!N180+Sep!N180+Okt!N180+Nov!N180+Des!N180,(Jan!N180+Feb!N180+Mar!N180+Apr!N180+Mei!N180+Jun!N180+Jul!N180+Agu!N180+Sep!N180+Okt!N180+Nov!N180+Des!N180)
/
COUNTA(Jan!G180,Feb!G180,Mar!G180,Apr!G180,Mei!G180,Jun!G180,Jul!G180,Agu!G180,Sep!G180,Okt!G180,Nov!G180,Des!G180)*F180),0)</f>
        <v>0</v>
      </c>
      <c r="P180" s="67">
        <f>IFERROR(IF(E180&lt;&gt;"",Jan!O180+Feb!O180+Mar!O180+Apr!O180+Mei!O180+Jun!O180+Jul!O180+Agu!O180+Sep!O180+Okt!O180+Nov!O180+Des!O180,(Jan!O180+Feb!O180+Mar!O180+Apr!O180+Mei!O180+Jun!O180+Jul!O180+Agu!O180+Sep!O180+Okt!O180+Nov!O180+Des!O180)
/
COUNTA(Jan!G180,Feb!G180,Mar!G180,Apr!G180,Mei!G180,Jun!G180,Jul!G180,Agu!G180,Sep!G180,Okt!G180,Nov!G180,Des!G180)*F180),0)</f>
        <v>0</v>
      </c>
      <c r="Q180" s="67">
        <f>IFERROR(IF(E180&lt;&gt;"",Jan!P180+Feb!P180+Mar!P180+Apr!P180+Mei!P180+Jun!P180+Jul!P180+Agu!P180+Sep!P180+Okt!P180+Nov!P180+Des!P180,(Jan!P180+Feb!P180+Mar!P180+Apr!P180+Mei!P180+Jun!P180+Jul!P180+Agu!P180+Sep!P180+Okt!P180+Nov!P180+Des!P180)
/
COUNTA(Jan!G180,Feb!G180,Mar!G180,Apr!G180,Mei!G180,Jun!G180,Jul!G180,Agu!G180,Sep!G180,Okt!G180,Nov!G180,Des!G180)*F180),0)</f>
        <v>0</v>
      </c>
      <c r="R180" s="1">
        <f t="shared" si="27"/>
        <v>0</v>
      </c>
      <c r="S180" s="67">
        <f t="shared" si="25"/>
        <v>0</v>
      </c>
      <c r="T180" s="67">
        <f>IFERROR(IF(E180&lt;&gt;"",Jan!R180+Feb!R180+Mar!R180+Apr!R180+Mei!R180+Jun!R180+Jul!R180+Agu!R180+Sep!R180+Okt!R180+Nov!R180+Des!R180,(Jan!R180+Feb!R180+Mar!R180+Apr!R180+Mei!R180+Jun!R180+Jul!R180+Agu!R180+Sep!R180+Okt!R180+Nov!R180+Des!R180)
/
COUNTA(Jan!G180,Feb!G180,Mar!G180,Apr!G180,Mei!G180,Jun!G180,Jul!G180,Agu!G180,Sep!G180,Okt!G180,Nov!G180,Des!G180)*F180),0)</f>
        <v>0</v>
      </c>
      <c r="U180" s="67">
        <f>IFERROR(IF(E180&lt;&gt;"",Jan!S180+Feb!S180+Mar!S180+Apr!S180+Mei!S180+Jun!S180+Jul!S180+Agu!S180+Sep!S180+Okt!S180+Nov!S180+Des!S180,(Jan!S180+Feb!S180+Mar!S180+Apr!S180+Mei!S180+Jun!S180+Jul!S180+Agu!S180+Sep!S180+Okt!S180+Nov!S180+Des!S180)
/
COUNTA(Jan!G180,Feb!G180,Mar!G180,Apr!G180,Mei!G180,Jun!G180,Jul!G180,Agu!G180,Sep!G180,Okt!G180,Nov!G180,Des!G180)*F180),0)</f>
        <v>0</v>
      </c>
      <c r="V180" s="1">
        <f t="shared" si="28"/>
        <v>0</v>
      </c>
      <c r="W180" s="1"/>
      <c r="X180" s="67">
        <f t="shared" si="29"/>
        <v>0</v>
      </c>
      <c r="Y180" s="37">
        <f t="shared" si="32"/>
        <v>0</v>
      </c>
      <c r="Z180" s="68">
        <f t="shared" si="30"/>
        <v>0</v>
      </c>
      <c r="AA180" s="36">
        <f>MIN(Z180,Referensi!$M$2)*$AA$5</f>
        <v>0</v>
      </c>
      <c r="AB180" s="36">
        <f>MIN(Referensi!$M$3,MAX(Z180-Referensi!$L$2,0))*$AB$5</f>
        <v>0</v>
      </c>
      <c r="AC180" s="36">
        <f>MIN(Referensi!$M$4,MAX(Z180-Referensi!$L$3,0))*$AC$5</f>
        <v>0</v>
      </c>
      <c r="AD180" s="36">
        <f>MIN(Referensi!$M$5,MAX(Z180-Referensi!$L$4,0))*$AD$5</f>
        <v>0</v>
      </c>
      <c r="AE180" s="36">
        <f>MIN(Referensi!$M$6,MAX(Z180-Referensi!$L$5,0))*$AE$5</f>
        <v>0</v>
      </c>
      <c r="AF180" s="68">
        <f>IF(Master!G180="",SUM(AA180:AE180)*120%,SUM(AA180:AE180))</f>
        <v>0</v>
      </c>
      <c r="AG180" s="68">
        <f>IF(F180&lt;&gt;"",AF180/F180*COUNTA(Jan!G180,Feb!G180,Mar!G180,Apr!G180,Mei!G180,Jun!G180,Jul!G180,Agu!G180,Sep!G180,Okt!G180,Nov!G180,Des!G180),0)</f>
        <v>0</v>
      </c>
      <c r="AH180" s="68">
        <f>IF(E180&lt;&gt;"",
IF(TEXT(E180,"mmm")=TEXT(DATE(PeriodeTahun,1,1),"mmm"),0, Jan!W180)+
IF(TEXT(E180,"mmm")=TEXT(DATE(PeriodeTahun,2,1),"mmm"),0, Feb!W180)+
IF(TEXT(E180,"mmm")=TEXT(DATE(PeriodeTahun,3,1),"mmm"),0, Mar!W180)+
IF(TEXT(E180,"mmm")=TEXT(DATE(PeriodeTahun,4,1),"mmm"),0, Apr!W180)+
IF(TEXT(E180,"mmm")=TEXT(DATE(PeriodeTahun,5,1),"mmm"),0, Mei!W180)+
IF(TEXT(E180,"mmm")=TEXT(DATE(PeriodeTahun,6,1),"mmm"),0, Jun!W180)+
IF(TEXT(E180,"mmm")=TEXT(DATE(PeriodeTahun,7,1),"mmm"),0, Jul!W180)+
IF(TEXT(E180,"mmm")=TEXT(DATE(PeriodeTahun,8,1),"mmm"),0, Agu!W180)+
IF(TEXT(E180,"mmm")=TEXT(DATE(PeriodeTahun,9,1),"mmm"),0, Sep!W180)+
IF(TEXT(E180,"mmm")=TEXT(DATE(PeriodeTahun,10,1),"mmm"),0, Okt!W180)+
IF(TEXT(E180,"mmm")=TEXT(DATE(PeriodeTahun,11,1),"mmm"),0, Nov!W180),
Jan!W180+Feb!W180+Mar!W180+Apr!W180+Mei!W180+Jun!W180+Jul!W180+Agu!W180+Sep!W180+Okt!W180+Nov!W180)</f>
        <v>0</v>
      </c>
      <c r="AI180" s="68"/>
      <c r="AJ180" s="68">
        <f t="shared" si="31"/>
        <v>0</v>
      </c>
    </row>
    <row r="181" spans="1:36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IF(Master!C181&lt;&gt;"",Master!C181,"")</f>
        <v/>
      </c>
      <c r="D181" s="80" t="str">
        <f>IF(Master!E181&lt;&gt;"",IF(YEAR(Master!E181)&lt;$B$2,DATE($B$2,1,1),Master!E181),"")</f>
        <v/>
      </c>
      <c r="E181" s="80" t="str">
        <f>IF(Master!F181&lt;&gt;"",Master!F181,"")</f>
        <v/>
      </c>
      <c r="F181" s="87" t="str">
        <f t="shared" si="26"/>
        <v/>
      </c>
      <c r="G181" s="71" t="str">
        <f>IF(Master!G181&lt;&gt;"",Master!G181,"")</f>
        <v/>
      </c>
      <c r="H181" s="67">
        <f>IFERROR(IF(E181&lt;&gt;"",Jan!G181+Feb!G181+Mar!G181+Apr!G181+Mei!G181+Jun!G181+Jul!G181+Agu!G181+Sep!G181+Okt!G181+Nov!G181+Des!G181,(Jan!G181+Feb!G181+Mar!G181+Apr!G181+Mei!G181+Jun!G181+Jul!G181+Agu!G181+Sep!G181+Okt!G181+Nov!G181+Des!G181)
/
COUNTA(Jan!G181,Feb!G181,Mar!G181,Apr!G181,Mei!G181,Jun!G181,Jul!G181,Agu!G181,Sep!G181,Okt!G181,Nov!G181,Des!G181)
*F181),0)</f>
        <v>0</v>
      </c>
      <c r="I181" s="1">
        <f>Jan!H181+Feb!H181+Mar!H181+Apr!H181+Mei!H181+Jun!H181+Jul!H181+Agu!H181+Sep!H181+Okt!H181+Nov!H181+Des!H181</f>
        <v>0</v>
      </c>
      <c r="J181" s="1">
        <f>Jan!I181+Feb!I181+Mar!I181+Apr!I181+Mei!I181+Jun!I181+Jul!I181+Agu!I181+Sep!I181+Okt!I181+Nov!I181+Des!I181</f>
        <v>0</v>
      </c>
      <c r="K181" s="1">
        <f>Jan!J181+Feb!J181+Mar!J181+Apr!J181+Mei!J181+Jun!J181+Jul!J181+Agu!J181+Sep!J181+Okt!J181+Nov!J181+Des!J181</f>
        <v>0</v>
      </c>
      <c r="L181" s="1">
        <f>Jan!K181+Feb!K181+Mar!K181+Apr!K181+Mei!K181+Jun!K181+Jul!K181+Agu!K181+Sep!K181+Okt!K181+Nov!K181+Des!K181</f>
        <v>0</v>
      </c>
      <c r="M181" s="67">
        <f>IFERROR(IF(E181&lt;&gt;"",Jan!L181+Feb!L181+Mar!L181+Apr!L181+Mei!L181+Jun!L181+Jul!L181+Agu!L181+Sep!L181+Okt!L181+Nov!L181+Des!L181,(Jan!L181+Feb!L181+Mar!L181+Apr!L181+Mei!L181+Jun!L181+Jul!L181+Agu!L181+Sep!L181+Okt!L181+Nov!L181+Des!L181)
/
COUNTA(Jan!G181,Feb!G181,Mar!G181,Apr!G181,Mei!G181,Jun!G181,Jul!G181,Agu!G181,Sep!G181,Okt!G181,Nov!G181,Des!G181)*F181),0)</f>
        <v>0</v>
      </c>
      <c r="N181" s="67">
        <f>IFERROR(IF(E181&lt;&gt;"",Jan!M181+Feb!M181+Mar!M181+Apr!M181+Mei!M181+Jun!M181+Jul!M181+Agu!M181+Sep!M181+Okt!M181+Nov!M181+Des!M181,(Jan!M181+Feb!M181+Mar!M181+Apr!M181+Mei!M181+Jun!M181+Jul!M181+Agu!M181+Sep!M181+Okt!M181+Nov!M181+Des!M181)
/
COUNTA(Jan!G181,Feb!G181,Mar!G181,Apr!G181,Mei!G181,Jun!G181,Jul!G181,Agu!G181,Sep!G181,Okt!G181,Nov!G181,Des!G181)*F181),0)</f>
        <v>0</v>
      </c>
      <c r="O181" s="67">
        <f>IFERROR(IF(E181&lt;&gt;"",Jan!N181+Feb!N181+Mar!N181+Apr!N181+Mei!N181+Jun!N181+Jul!N181+Agu!N181+Sep!N181+Okt!N181+Nov!N181+Des!N181,(Jan!N181+Feb!N181+Mar!N181+Apr!N181+Mei!N181+Jun!N181+Jul!N181+Agu!N181+Sep!N181+Okt!N181+Nov!N181+Des!N181)
/
COUNTA(Jan!G181,Feb!G181,Mar!G181,Apr!G181,Mei!G181,Jun!G181,Jul!G181,Agu!G181,Sep!G181,Okt!G181,Nov!G181,Des!G181)*F181),0)</f>
        <v>0</v>
      </c>
      <c r="P181" s="67">
        <f>IFERROR(IF(E181&lt;&gt;"",Jan!O181+Feb!O181+Mar!O181+Apr!O181+Mei!O181+Jun!O181+Jul!O181+Agu!O181+Sep!O181+Okt!O181+Nov!O181+Des!O181,(Jan!O181+Feb!O181+Mar!O181+Apr!O181+Mei!O181+Jun!O181+Jul!O181+Agu!O181+Sep!O181+Okt!O181+Nov!O181+Des!O181)
/
COUNTA(Jan!G181,Feb!G181,Mar!G181,Apr!G181,Mei!G181,Jun!G181,Jul!G181,Agu!G181,Sep!G181,Okt!G181,Nov!G181,Des!G181)*F181),0)</f>
        <v>0</v>
      </c>
      <c r="Q181" s="67">
        <f>IFERROR(IF(E181&lt;&gt;"",Jan!P181+Feb!P181+Mar!P181+Apr!P181+Mei!P181+Jun!P181+Jul!P181+Agu!P181+Sep!P181+Okt!P181+Nov!P181+Des!P181,(Jan!P181+Feb!P181+Mar!P181+Apr!P181+Mei!P181+Jun!P181+Jul!P181+Agu!P181+Sep!P181+Okt!P181+Nov!P181+Des!P181)
/
COUNTA(Jan!G181,Feb!G181,Mar!G181,Apr!G181,Mei!G181,Jun!G181,Jul!G181,Agu!G181,Sep!G181,Okt!G181,Nov!G181,Des!G181)*F181),0)</f>
        <v>0</v>
      </c>
      <c r="R181" s="1">
        <f t="shared" si="27"/>
        <v>0</v>
      </c>
      <c r="S181" s="67">
        <f t="shared" si="25"/>
        <v>0</v>
      </c>
      <c r="T181" s="67">
        <f>IFERROR(IF(E181&lt;&gt;"",Jan!R181+Feb!R181+Mar!R181+Apr!R181+Mei!R181+Jun!R181+Jul!R181+Agu!R181+Sep!R181+Okt!R181+Nov!R181+Des!R181,(Jan!R181+Feb!R181+Mar!R181+Apr!R181+Mei!R181+Jun!R181+Jul!R181+Agu!R181+Sep!R181+Okt!R181+Nov!R181+Des!R181)
/
COUNTA(Jan!G181,Feb!G181,Mar!G181,Apr!G181,Mei!G181,Jun!G181,Jul!G181,Agu!G181,Sep!G181,Okt!G181,Nov!G181,Des!G181)*F181),0)</f>
        <v>0</v>
      </c>
      <c r="U181" s="67">
        <f>IFERROR(IF(E181&lt;&gt;"",Jan!S181+Feb!S181+Mar!S181+Apr!S181+Mei!S181+Jun!S181+Jul!S181+Agu!S181+Sep!S181+Okt!S181+Nov!S181+Des!S181,(Jan!S181+Feb!S181+Mar!S181+Apr!S181+Mei!S181+Jun!S181+Jul!S181+Agu!S181+Sep!S181+Okt!S181+Nov!S181+Des!S181)
/
COUNTA(Jan!G181,Feb!G181,Mar!G181,Apr!G181,Mei!G181,Jun!G181,Jul!G181,Agu!G181,Sep!G181,Okt!G181,Nov!G181,Des!G181)*F181),0)</f>
        <v>0</v>
      </c>
      <c r="V181" s="1">
        <f t="shared" si="28"/>
        <v>0</v>
      </c>
      <c r="W181" s="1"/>
      <c r="X181" s="67">
        <f t="shared" si="29"/>
        <v>0</v>
      </c>
      <c r="Y181" s="37">
        <f t="shared" si="32"/>
        <v>0</v>
      </c>
      <c r="Z181" s="68">
        <f t="shared" si="30"/>
        <v>0</v>
      </c>
      <c r="AA181" s="36">
        <f>MIN(Z181,Referensi!$M$2)*$AA$5</f>
        <v>0</v>
      </c>
      <c r="AB181" s="36">
        <f>MIN(Referensi!$M$3,MAX(Z181-Referensi!$L$2,0))*$AB$5</f>
        <v>0</v>
      </c>
      <c r="AC181" s="36">
        <f>MIN(Referensi!$M$4,MAX(Z181-Referensi!$L$3,0))*$AC$5</f>
        <v>0</v>
      </c>
      <c r="AD181" s="36">
        <f>MIN(Referensi!$M$5,MAX(Z181-Referensi!$L$4,0))*$AD$5</f>
        <v>0</v>
      </c>
      <c r="AE181" s="36">
        <f>MIN(Referensi!$M$6,MAX(Z181-Referensi!$L$5,0))*$AE$5</f>
        <v>0</v>
      </c>
      <c r="AF181" s="68">
        <f>IF(Master!G181="",SUM(AA181:AE181)*120%,SUM(AA181:AE181))</f>
        <v>0</v>
      </c>
      <c r="AG181" s="68">
        <f>IF(F181&lt;&gt;"",AF181/F181*COUNTA(Jan!G181,Feb!G181,Mar!G181,Apr!G181,Mei!G181,Jun!G181,Jul!G181,Agu!G181,Sep!G181,Okt!G181,Nov!G181,Des!G181),0)</f>
        <v>0</v>
      </c>
      <c r="AH181" s="68">
        <f>IF(E181&lt;&gt;"",
IF(TEXT(E181,"mmm")=TEXT(DATE(PeriodeTahun,1,1),"mmm"),0, Jan!W181)+
IF(TEXT(E181,"mmm")=TEXT(DATE(PeriodeTahun,2,1),"mmm"),0, Feb!W181)+
IF(TEXT(E181,"mmm")=TEXT(DATE(PeriodeTahun,3,1),"mmm"),0, Mar!W181)+
IF(TEXT(E181,"mmm")=TEXT(DATE(PeriodeTahun,4,1),"mmm"),0, Apr!W181)+
IF(TEXT(E181,"mmm")=TEXT(DATE(PeriodeTahun,5,1),"mmm"),0, Mei!W181)+
IF(TEXT(E181,"mmm")=TEXT(DATE(PeriodeTahun,6,1),"mmm"),0, Jun!W181)+
IF(TEXT(E181,"mmm")=TEXT(DATE(PeriodeTahun,7,1),"mmm"),0, Jul!W181)+
IF(TEXT(E181,"mmm")=TEXT(DATE(PeriodeTahun,8,1),"mmm"),0, Agu!W181)+
IF(TEXT(E181,"mmm")=TEXT(DATE(PeriodeTahun,9,1),"mmm"),0, Sep!W181)+
IF(TEXT(E181,"mmm")=TEXT(DATE(PeriodeTahun,10,1),"mmm"),0, Okt!W181)+
IF(TEXT(E181,"mmm")=TEXT(DATE(PeriodeTahun,11,1),"mmm"),0, Nov!W181),
Jan!W181+Feb!W181+Mar!W181+Apr!W181+Mei!W181+Jun!W181+Jul!W181+Agu!W181+Sep!W181+Okt!W181+Nov!W181)</f>
        <v>0</v>
      </c>
      <c r="AI181" s="68"/>
      <c r="AJ181" s="68">
        <f t="shared" si="31"/>
        <v>0</v>
      </c>
    </row>
    <row r="182" spans="1:36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IF(Master!C182&lt;&gt;"",Master!C182,"")</f>
        <v/>
      </c>
      <c r="D182" s="80" t="str">
        <f>IF(Master!E182&lt;&gt;"",IF(YEAR(Master!E182)&lt;$B$2,DATE($B$2,1,1),Master!E182),"")</f>
        <v/>
      </c>
      <c r="E182" s="80" t="str">
        <f>IF(Master!F182&lt;&gt;"",Master!F182,"")</f>
        <v/>
      </c>
      <c r="F182" s="87" t="str">
        <f t="shared" si="26"/>
        <v/>
      </c>
      <c r="G182" s="71" t="str">
        <f>IF(Master!G182&lt;&gt;"",Master!G182,"")</f>
        <v/>
      </c>
      <c r="H182" s="67">
        <f>IFERROR(IF(E182&lt;&gt;"",Jan!G182+Feb!G182+Mar!G182+Apr!G182+Mei!G182+Jun!G182+Jul!G182+Agu!G182+Sep!G182+Okt!G182+Nov!G182+Des!G182,(Jan!G182+Feb!G182+Mar!G182+Apr!G182+Mei!G182+Jun!G182+Jul!G182+Agu!G182+Sep!G182+Okt!G182+Nov!G182+Des!G182)
/
COUNTA(Jan!G182,Feb!G182,Mar!G182,Apr!G182,Mei!G182,Jun!G182,Jul!G182,Agu!G182,Sep!G182,Okt!G182,Nov!G182,Des!G182)
*F182),0)</f>
        <v>0</v>
      </c>
      <c r="I182" s="1">
        <f>Jan!H182+Feb!H182+Mar!H182+Apr!H182+Mei!H182+Jun!H182+Jul!H182+Agu!H182+Sep!H182+Okt!H182+Nov!H182+Des!H182</f>
        <v>0</v>
      </c>
      <c r="J182" s="1">
        <f>Jan!I182+Feb!I182+Mar!I182+Apr!I182+Mei!I182+Jun!I182+Jul!I182+Agu!I182+Sep!I182+Okt!I182+Nov!I182+Des!I182</f>
        <v>0</v>
      </c>
      <c r="K182" s="1">
        <f>Jan!J182+Feb!J182+Mar!J182+Apr!J182+Mei!J182+Jun!J182+Jul!J182+Agu!J182+Sep!J182+Okt!J182+Nov!J182+Des!J182</f>
        <v>0</v>
      </c>
      <c r="L182" s="1">
        <f>Jan!K182+Feb!K182+Mar!K182+Apr!K182+Mei!K182+Jun!K182+Jul!K182+Agu!K182+Sep!K182+Okt!K182+Nov!K182+Des!K182</f>
        <v>0</v>
      </c>
      <c r="M182" s="67">
        <f>IFERROR(IF(E182&lt;&gt;"",Jan!L182+Feb!L182+Mar!L182+Apr!L182+Mei!L182+Jun!L182+Jul!L182+Agu!L182+Sep!L182+Okt!L182+Nov!L182+Des!L182,(Jan!L182+Feb!L182+Mar!L182+Apr!L182+Mei!L182+Jun!L182+Jul!L182+Agu!L182+Sep!L182+Okt!L182+Nov!L182+Des!L182)
/
COUNTA(Jan!G182,Feb!G182,Mar!G182,Apr!G182,Mei!G182,Jun!G182,Jul!G182,Agu!G182,Sep!G182,Okt!G182,Nov!G182,Des!G182)*F182),0)</f>
        <v>0</v>
      </c>
      <c r="N182" s="67">
        <f>IFERROR(IF(E182&lt;&gt;"",Jan!M182+Feb!M182+Mar!M182+Apr!M182+Mei!M182+Jun!M182+Jul!M182+Agu!M182+Sep!M182+Okt!M182+Nov!M182+Des!M182,(Jan!M182+Feb!M182+Mar!M182+Apr!M182+Mei!M182+Jun!M182+Jul!M182+Agu!M182+Sep!M182+Okt!M182+Nov!M182+Des!M182)
/
COUNTA(Jan!G182,Feb!G182,Mar!G182,Apr!G182,Mei!G182,Jun!G182,Jul!G182,Agu!G182,Sep!G182,Okt!G182,Nov!G182,Des!G182)*F182),0)</f>
        <v>0</v>
      </c>
      <c r="O182" s="67">
        <f>IFERROR(IF(E182&lt;&gt;"",Jan!N182+Feb!N182+Mar!N182+Apr!N182+Mei!N182+Jun!N182+Jul!N182+Agu!N182+Sep!N182+Okt!N182+Nov!N182+Des!N182,(Jan!N182+Feb!N182+Mar!N182+Apr!N182+Mei!N182+Jun!N182+Jul!N182+Agu!N182+Sep!N182+Okt!N182+Nov!N182+Des!N182)
/
COUNTA(Jan!G182,Feb!G182,Mar!G182,Apr!G182,Mei!G182,Jun!G182,Jul!G182,Agu!G182,Sep!G182,Okt!G182,Nov!G182,Des!G182)*F182),0)</f>
        <v>0</v>
      </c>
      <c r="P182" s="67">
        <f>IFERROR(IF(E182&lt;&gt;"",Jan!O182+Feb!O182+Mar!O182+Apr!O182+Mei!O182+Jun!O182+Jul!O182+Agu!O182+Sep!O182+Okt!O182+Nov!O182+Des!O182,(Jan!O182+Feb!O182+Mar!O182+Apr!O182+Mei!O182+Jun!O182+Jul!O182+Agu!O182+Sep!O182+Okt!O182+Nov!O182+Des!O182)
/
COUNTA(Jan!G182,Feb!G182,Mar!G182,Apr!G182,Mei!G182,Jun!G182,Jul!G182,Agu!G182,Sep!G182,Okt!G182,Nov!G182,Des!G182)*F182),0)</f>
        <v>0</v>
      </c>
      <c r="Q182" s="67">
        <f>IFERROR(IF(E182&lt;&gt;"",Jan!P182+Feb!P182+Mar!P182+Apr!P182+Mei!P182+Jun!P182+Jul!P182+Agu!P182+Sep!P182+Okt!P182+Nov!P182+Des!P182,(Jan!P182+Feb!P182+Mar!P182+Apr!P182+Mei!P182+Jun!P182+Jul!P182+Agu!P182+Sep!P182+Okt!P182+Nov!P182+Des!P182)
/
COUNTA(Jan!G182,Feb!G182,Mar!G182,Apr!G182,Mei!G182,Jun!G182,Jul!G182,Agu!G182,Sep!G182,Okt!G182,Nov!G182,Des!G182)*F182),0)</f>
        <v>0</v>
      </c>
      <c r="R182" s="1">
        <f t="shared" si="27"/>
        <v>0</v>
      </c>
      <c r="S182" s="67">
        <f t="shared" si="25"/>
        <v>0</v>
      </c>
      <c r="T182" s="67">
        <f>IFERROR(IF(E182&lt;&gt;"",Jan!R182+Feb!R182+Mar!R182+Apr!R182+Mei!R182+Jun!R182+Jul!R182+Agu!R182+Sep!R182+Okt!R182+Nov!R182+Des!R182,(Jan!R182+Feb!R182+Mar!R182+Apr!R182+Mei!R182+Jun!R182+Jul!R182+Agu!R182+Sep!R182+Okt!R182+Nov!R182+Des!R182)
/
COUNTA(Jan!G182,Feb!G182,Mar!G182,Apr!G182,Mei!G182,Jun!G182,Jul!G182,Agu!G182,Sep!G182,Okt!G182,Nov!G182,Des!G182)*F182),0)</f>
        <v>0</v>
      </c>
      <c r="U182" s="67">
        <f>IFERROR(IF(E182&lt;&gt;"",Jan!S182+Feb!S182+Mar!S182+Apr!S182+Mei!S182+Jun!S182+Jul!S182+Agu!S182+Sep!S182+Okt!S182+Nov!S182+Des!S182,(Jan!S182+Feb!S182+Mar!S182+Apr!S182+Mei!S182+Jun!S182+Jul!S182+Agu!S182+Sep!S182+Okt!S182+Nov!S182+Des!S182)
/
COUNTA(Jan!G182,Feb!G182,Mar!G182,Apr!G182,Mei!G182,Jun!G182,Jul!G182,Agu!G182,Sep!G182,Okt!G182,Nov!G182,Des!G182)*F182),0)</f>
        <v>0</v>
      </c>
      <c r="V182" s="1">
        <f t="shared" si="28"/>
        <v>0</v>
      </c>
      <c r="W182" s="1"/>
      <c r="X182" s="67">
        <f t="shared" si="29"/>
        <v>0</v>
      </c>
      <c r="Y182" s="37">
        <f t="shared" si="32"/>
        <v>0</v>
      </c>
      <c r="Z182" s="68">
        <f t="shared" si="30"/>
        <v>0</v>
      </c>
      <c r="AA182" s="36">
        <f>MIN(Z182,Referensi!$M$2)*$AA$5</f>
        <v>0</v>
      </c>
      <c r="AB182" s="36">
        <f>MIN(Referensi!$M$3,MAX(Z182-Referensi!$L$2,0))*$AB$5</f>
        <v>0</v>
      </c>
      <c r="AC182" s="36">
        <f>MIN(Referensi!$M$4,MAX(Z182-Referensi!$L$3,0))*$AC$5</f>
        <v>0</v>
      </c>
      <c r="AD182" s="36">
        <f>MIN(Referensi!$M$5,MAX(Z182-Referensi!$L$4,0))*$AD$5</f>
        <v>0</v>
      </c>
      <c r="AE182" s="36">
        <f>MIN(Referensi!$M$6,MAX(Z182-Referensi!$L$5,0))*$AE$5</f>
        <v>0</v>
      </c>
      <c r="AF182" s="68">
        <f>IF(Master!G182="",SUM(AA182:AE182)*120%,SUM(AA182:AE182))</f>
        <v>0</v>
      </c>
      <c r="AG182" s="68">
        <f>IF(F182&lt;&gt;"",AF182/F182*COUNTA(Jan!G182,Feb!G182,Mar!G182,Apr!G182,Mei!G182,Jun!G182,Jul!G182,Agu!G182,Sep!G182,Okt!G182,Nov!G182,Des!G182),0)</f>
        <v>0</v>
      </c>
      <c r="AH182" s="68">
        <f>IF(E182&lt;&gt;"",
IF(TEXT(E182,"mmm")=TEXT(DATE(PeriodeTahun,1,1),"mmm"),0, Jan!W182)+
IF(TEXT(E182,"mmm")=TEXT(DATE(PeriodeTahun,2,1),"mmm"),0, Feb!W182)+
IF(TEXT(E182,"mmm")=TEXT(DATE(PeriodeTahun,3,1),"mmm"),0, Mar!W182)+
IF(TEXT(E182,"mmm")=TEXT(DATE(PeriodeTahun,4,1),"mmm"),0, Apr!W182)+
IF(TEXT(E182,"mmm")=TEXT(DATE(PeriodeTahun,5,1),"mmm"),0, Mei!W182)+
IF(TEXT(E182,"mmm")=TEXT(DATE(PeriodeTahun,6,1),"mmm"),0, Jun!W182)+
IF(TEXT(E182,"mmm")=TEXT(DATE(PeriodeTahun,7,1),"mmm"),0, Jul!W182)+
IF(TEXT(E182,"mmm")=TEXT(DATE(PeriodeTahun,8,1),"mmm"),0, Agu!W182)+
IF(TEXT(E182,"mmm")=TEXT(DATE(PeriodeTahun,9,1),"mmm"),0, Sep!W182)+
IF(TEXT(E182,"mmm")=TEXT(DATE(PeriodeTahun,10,1),"mmm"),0, Okt!W182)+
IF(TEXT(E182,"mmm")=TEXT(DATE(PeriodeTahun,11,1),"mmm"),0, Nov!W182),
Jan!W182+Feb!W182+Mar!W182+Apr!W182+Mei!W182+Jun!W182+Jul!W182+Agu!W182+Sep!W182+Okt!W182+Nov!W182)</f>
        <v>0</v>
      </c>
      <c r="AI182" s="68"/>
      <c r="AJ182" s="68">
        <f t="shared" si="31"/>
        <v>0</v>
      </c>
    </row>
    <row r="183" spans="1:36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IF(Master!C183&lt;&gt;"",Master!C183,"")</f>
        <v/>
      </c>
      <c r="D183" s="80" t="str">
        <f>IF(Master!E183&lt;&gt;"",IF(YEAR(Master!E183)&lt;$B$2,DATE($B$2,1,1),Master!E183),"")</f>
        <v/>
      </c>
      <c r="E183" s="80" t="str">
        <f>IF(Master!F183&lt;&gt;"",Master!F183,"")</f>
        <v/>
      </c>
      <c r="F183" s="87" t="str">
        <f t="shared" si="26"/>
        <v/>
      </c>
      <c r="G183" s="71" t="str">
        <f>IF(Master!G183&lt;&gt;"",Master!G183,"")</f>
        <v/>
      </c>
      <c r="H183" s="67">
        <f>IFERROR(IF(E183&lt;&gt;"",Jan!G183+Feb!G183+Mar!G183+Apr!G183+Mei!G183+Jun!G183+Jul!G183+Agu!G183+Sep!G183+Okt!G183+Nov!G183+Des!G183,(Jan!G183+Feb!G183+Mar!G183+Apr!G183+Mei!G183+Jun!G183+Jul!G183+Agu!G183+Sep!G183+Okt!G183+Nov!G183+Des!G183)
/
COUNTA(Jan!G183,Feb!G183,Mar!G183,Apr!G183,Mei!G183,Jun!G183,Jul!G183,Agu!G183,Sep!G183,Okt!G183,Nov!G183,Des!G183)
*F183),0)</f>
        <v>0</v>
      </c>
      <c r="I183" s="1">
        <f>Jan!H183+Feb!H183+Mar!H183+Apr!H183+Mei!H183+Jun!H183+Jul!H183+Agu!H183+Sep!H183+Okt!H183+Nov!H183+Des!H183</f>
        <v>0</v>
      </c>
      <c r="J183" s="1">
        <f>Jan!I183+Feb!I183+Mar!I183+Apr!I183+Mei!I183+Jun!I183+Jul!I183+Agu!I183+Sep!I183+Okt!I183+Nov!I183+Des!I183</f>
        <v>0</v>
      </c>
      <c r="K183" s="1">
        <f>Jan!J183+Feb!J183+Mar!J183+Apr!J183+Mei!J183+Jun!J183+Jul!J183+Agu!J183+Sep!J183+Okt!J183+Nov!J183+Des!J183</f>
        <v>0</v>
      </c>
      <c r="L183" s="1">
        <f>Jan!K183+Feb!K183+Mar!K183+Apr!K183+Mei!K183+Jun!K183+Jul!K183+Agu!K183+Sep!K183+Okt!K183+Nov!K183+Des!K183</f>
        <v>0</v>
      </c>
      <c r="M183" s="67">
        <f>IFERROR(IF(E183&lt;&gt;"",Jan!L183+Feb!L183+Mar!L183+Apr!L183+Mei!L183+Jun!L183+Jul!L183+Agu!L183+Sep!L183+Okt!L183+Nov!L183+Des!L183,(Jan!L183+Feb!L183+Mar!L183+Apr!L183+Mei!L183+Jun!L183+Jul!L183+Agu!L183+Sep!L183+Okt!L183+Nov!L183+Des!L183)
/
COUNTA(Jan!G183,Feb!G183,Mar!G183,Apr!G183,Mei!G183,Jun!G183,Jul!G183,Agu!G183,Sep!G183,Okt!G183,Nov!G183,Des!G183)*F183),0)</f>
        <v>0</v>
      </c>
      <c r="N183" s="67">
        <f>IFERROR(IF(E183&lt;&gt;"",Jan!M183+Feb!M183+Mar!M183+Apr!M183+Mei!M183+Jun!M183+Jul!M183+Agu!M183+Sep!M183+Okt!M183+Nov!M183+Des!M183,(Jan!M183+Feb!M183+Mar!M183+Apr!M183+Mei!M183+Jun!M183+Jul!M183+Agu!M183+Sep!M183+Okt!M183+Nov!M183+Des!M183)
/
COUNTA(Jan!G183,Feb!G183,Mar!G183,Apr!G183,Mei!G183,Jun!G183,Jul!G183,Agu!G183,Sep!G183,Okt!G183,Nov!G183,Des!G183)*F183),0)</f>
        <v>0</v>
      </c>
      <c r="O183" s="67">
        <f>IFERROR(IF(E183&lt;&gt;"",Jan!N183+Feb!N183+Mar!N183+Apr!N183+Mei!N183+Jun!N183+Jul!N183+Agu!N183+Sep!N183+Okt!N183+Nov!N183+Des!N183,(Jan!N183+Feb!N183+Mar!N183+Apr!N183+Mei!N183+Jun!N183+Jul!N183+Agu!N183+Sep!N183+Okt!N183+Nov!N183+Des!N183)
/
COUNTA(Jan!G183,Feb!G183,Mar!G183,Apr!G183,Mei!G183,Jun!G183,Jul!G183,Agu!G183,Sep!G183,Okt!G183,Nov!G183,Des!G183)*F183),0)</f>
        <v>0</v>
      </c>
      <c r="P183" s="67">
        <f>IFERROR(IF(E183&lt;&gt;"",Jan!O183+Feb!O183+Mar!O183+Apr!O183+Mei!O183+Jun!O183+Jul!O183+Agu!O183+Sep!O183+Okt!O183+Nov!O183+Des!O183,(Jan!O183+Feb!O183+Mar!O183+Apr!O183+Mei!O183+Jun!O183+Jul!O183+Agu!O183+Sep!O183+Okt!O183+Nov!O183+Des!O183)
/
COUNTA(Jan!G183,Feb!G183,Mar!G183,Apr!G183,Mei!G183,Jun!G183,Jul!G183,Agu!G183,Sep!G183,Okt!G183,Nov!G183,Des!G183)*F183),0)</f>
        <v>0</v>
      </c>
      <c r="Q183" s="67">
        <f>IFERROR(IF(E183&lt;&gt;"",Jan!P183+Feb!P183+Mar!P183+Apr!P183+Mei!P183+Jun!P183+Jul!P183+Agu!P183+Sep!P183+Okt!P183+Nov!P183+Des!P183,(Jan!P183+Feb!P183+Mar!P183+Apr!P183+Mei!P183+Jun!P183+Jul!P183+Agu!P183+Sep!P183+Okt!P183+Nov!P183+Des!P183)
/
COUNTA(Jan!G183,Feb!G183,Mar!G183,Apr!G183,Mei!G183,Jun!G183,Jul!G183,Agu!G183,Sep!G183,Okt!G183,Nov!G183,Des!G183)*F183),0)</f>
        <v>0</v>
      </c>
      <c r="R183" s="1">
        <f t="shared" si="27"/>
        <v>0</v>
      </c>
      <c r="S183" s="67">
        <f t="shared" si="25"/>
        <v>0</v>
      </c>
      <c r="T183" s="67">
        <f>IFERROR(IF(E183&lt;&gt;"",Jan!R183+Feb!R183+Mar!R183+Apr!R183+Mei!R183+Jun!R183+Jul!R183+Agu!R183+Sep!R183+Okt!R183+Nov!R183+Des!R183,(Jan!R183+Feb!R183+Mar!R183+Apr!R183+Mei!R183+Jun!R183+Jul!R183+Agu!R183+Sep!R183+Okt!R183+Nov!R183+Des!R183)
/
COUNTA(Jan!G183,Feb!G183,Mar!G183,Apr!G183,Mei!G183,Jun!G183,Jul!G183,Agu!G183,Sep!G183,Okt!G183,Nov!G183,Des!G183)*F183),0)</f>
        <v>0</v>
      </c>
      <c r="U183" s="67">
        <f>IFERROR(IF(E183&lt;&gt;"",Jan!S183+Feb!S183+Mar!S183+Apr!S183+Mei!S183+Jun!S183+Jul!S183+Agu!S183+Sep!S183+Okt!S183+Nov!S183+Des!S183,(Jan!S183+Feb!S183+Mar!S183+Apr!S183+Mei!S183+Jun!S183+Jul!S183+Agu!S183+Sep!S183+Okt!S183+Nov!S183+Des!S183)
/
COUNTA(Jan!G183,Feb!G183,Mar!G183,Apr!G183,Mei!G183,Jun!G183,Jul!G183,Agu!G183,Sep!G183,Okt!G183,Nov!G183,Des!G183)*F183),0)</f>
        <v>0</v>
      </c>
      <c r="V183" s="1">
        <f t="shared" si="28"/>
        <v>0</v>
      </c>
      <c r="W183" s="1"/>
      <c r="X183" s="67">
        <f t="shared" si="29"/>
        <v>0</v>
      </c>
      <c r="Y183" s="37">
        <f t="shared" si="32"/>
        <v>0</v>
      </c>
      <c r="Z183" s="68">
        <f t="shared" si="30"/>
        <v>0</v>
      </c>
      <c r="AA183" s="36">
        <f>MIN(Z183,Referensi!$M$2)*$AA$5</f>
        <v>0</v>
      </c>
      <c r="AB183" s="36">
        <f>MIN(Referensi!$M$3,MAX(Z183-Referensi!$L$2,0))*$AB$5</f>
        <v>0</v>
      </c>
      <c r="AC183" s="36">
        <f>MIN(Referensi!$M$4,MAX(Z183-Referensi!$L$3,0))*$AC$5</f>
        <v>0</v>
      </c>
      <c r="AD183" s="36">
        <f>MIN(Referensi!$M$5,MAX(Z183-Referensi!$L$4,0))*$AD$5</f>
        <v>0</v>
      </c>
      <c r="AE183" s="36">
        <f>MIN(Referensi!$M$6,MAX(Z183-Referensi!$L$5,0))*$AE$5</f>
        <v>0</v>
      </c>
      <c r="AF183" s="68">
        <f>IF(Master!G183="",SUM(AA183:AE183)*120%,SUM(AA183:AE183))</f>
        <v>0</v>
      </c>
      <c r="AG183" s="68">
        <f>IF(F183&lt;&gt;"",AF183/F183*COUNTA(Jan!G183,Feb!G183,Mar!G183,Apr!G183,Mei!G183,Jun!G183,Jul!G183,Agu!G183,Sep!G183,Okt!G183,Nov!G183,Des!G183),0)</f>
        <v>0</v>
      </c>
      <c r="AH183" s="68">
        <f>IF(E183&lt;&gt;"",
IF(TEXT(E183,"mmm")=TEXT(DATE(PeriodeTahun,1,1),"mmm"),0, Jan!W183)+
IF(TEXT(E183,"mmm")=TEXT(DATE(PeriodeTahun,2,1),"mmm"),0, Feb!W183)+
IF(TEXT(E183,"mmm")=TEXT(DATE(PeriodeTahun,3,1),"mmm"),0, Mar!W183)+
IF(TEXT(E183,"mmm")=TEXT(DATE(PeriodeTahun,4,1),"mmm"),0, Apr!W183)+
IF(TEXT(E183,"mmm")=TEXT(DATE(PeriodeTahun,5,1),"mmm"),0, Mei!W183)+
IF(TEXT(E183,"mmm")=TEXT(DATE(PeriodeTahun,6,1),"mmm"),0, Jun!W183)+
IF(TEXT(E183,"mmm")=TEXT(DATE(PeriodeTahun,7,1),"mmm"),0, Jul!W183)+
IF(TEXT(E183,"mmm")=TEXT(DATE(PeriodeTahun,8,1),"mmm"),0, Agu!W183)+
IF(TEXT(E183,"mmm")=TEXT(DATE(PeriodeTahun,9,1),"mmm"),0, Sep!W183)+
IF(TEXT(E183,"mmm")=TEXT(DATE(PeriodeTahun,10,1),"mmm"),0, Okt!W183)+
IF(TEXT(E183,"mmm")=TEXT(DATE(PeriodeTahun,11,1),"mmm"),0, Nov!W183),
Jan!W183+Feb!W183+Mar!W183+Apr!W183+Mei!W183+Jun!W183+Jul!W183+Agu!W183+Sep!W183+Okt!W183+Nov!W183)</f>
        <v>0</v>
      </c>
      <c r="AI183" s="68"/>
      <c r="AJ183" s="68">
        <f t="shared" si="31"/>
        <v>0</v>
      </c>
    </row>
    <row r="184" spans="1:36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IF(Master!C184&lt;&gt;"",Master!C184,"")</f>
        <v/>
      </c>
      <c r="D184" s="80" t="str">
        <f>IF(Master!E184&lt;&gt;"",IF(YEAR(Master!E184)&lt;$B$2,DATE($B$2,1,1),Master!E184),"")</f>
        <v/>
      </c>
      <c r="E184" s="80" t="str">
        <f>IF(Master!F184&lt;&gt;"",Master!F184,"")</f>
        <v/>
      </c>
      <c r="F184" s="87" t="str">
        <f t="shared" si="26"/>
        <v/>
      </c>
      <c r="G184" s="71" t="str">
        <f>IF(Master!G184&lt;&gt;"",Master!G184,"")</f>
        <v/>
      </c>
      <c r="H184" s="67">
        <f>IFERROR(IF(E184&lt;&gt;"",Jan!G184+Feb!G184+Mar!G184+Apr!G184+Mei!G184+Jun!G184+Jul!G184+Agu!G184+Sep!G184+Okt!G184+Nov!G184+Des!G184,(Jan!G184+Feb!G184+Mar!G184+Apr!G184+Mei!G184+Jun!G184+Jul!G184+Agu!G184+Sep!G184+Okt!G184+Nov!G184+Des!G184)
/
COUNTA(Jan!G184,Feb!G184,Mar!G184,Apr!G184,Mei!G184,Jun!G184,Jul!G184,Agu!G184,Sep!G184,Okt!G184,Nov!G184,Des!G184)
*F184),0)</f>
        <v>0</v>
      </c>
      <c r="I184" s="1">
        <f>Jan!H184+Feb!H184+Mar!H184+Apr!H184+Mei!H184+Jun!H184+Jul!H184+Agu!H184+Sep!H184+Okt!H184+Nov!H184+Des!H184</f>
        <v>0</v>
      </c>
      <c r="J184" s="1">
        <f>Jan!I184+Feb!I184+Mar!I184+Apr!I184+Mei!I184+Jun!I184+Jul!I184+Agu!I184+Sep!I184+Okt!I184+Nov!I184+Des!I184</f>
        <v>0</v>
      </c>
      <c r="K184" s="1">
        <f>Jan!J184+Feb!J184+Mar!J184+Apr!J184+Mei!J184+Jun!J184+Jul!J184+Agu!J184+Sep!J184+Okt!J184+Nov!J184+Des!J184</f>
        <v>0</v>
      </c>
      <c r="L184" s="1">
        <f>Jan!K184+Feb!K184+Mar!K184+Apr!K184+Mei!K184+Jun!K184+Jul!K184+Agu!K184+Sep!K184+Okt!K184+Nov!K184+Des!K184</f>
        <v>0</v>
      </c>
      <c r="M184" s="67">
        <f>IFERROR(IF(E184&lt;&gt;"",Jan!L184+Feb!L184+Mar!L184+Apr!L184+Mei!L184+Jun!L184+Jul!L184+Agu!L184+Sep!L184+Okt!L184+Nov!L184+Des!L184,(Jan!L184+Feb!L184+Mar!L184+Apr!L184+Mei!L184+Jun!L184+Jul!L184+Agu!L184+Sep!L184+Okt!L184+Nov!L184+Des!L184)
/
COUNTA(Jan!G184,Feb!G184,Mar!G184,Apr!G184,Mei!G184,Jun!G184,Jul!G184,Agu!G184,Sep!G184,Okt!G184,Nov!G184,Des!G184)*F184),0)</f>
        <v>0</v>
      </c>
      <c r="N184" s="67">
        <f>IFERROR(IF(E184&lt;&gt;"",Jan!M184+Feb!M184+Mar!M184+Apr!M184+Mei!M184+Jun!M184+Jul!M184+Agu!M184+Sep!M184+Okt!M184+Nov!M184+Des!M184,(Jan!M184+Feb!M184+Mar!M184+Apr!M184+Mei!M184+Jun!M184+Jul!M184+Agu!M184+Sep!M184+Okt!M184+Nov!M184+Des!M184)
/
COUNTA(Jan!G184,Feb!G184,Mar!G184,Apr!G184,Mei!G184,Jun!G184,Jul!G184,Agu!G184,Sep!G184,Okt!G184,Nov!G184,Des!G184)*F184),0)</f>
        <v>0</v>
      </c>
      <c r="O184" s="67">
        <f>IFERROR(IF(E184&lt;&gt;"",Jan!N184+Feb!N184+Mar!N184+Apr!N184+Mei!N184+Jun!N184+Jul!N184+Agu!N184+Sep!N184+Okt!N184+Nov!N184+Des!N184,(Jan!N184+Feb!N184+Mar!N184+Apr!N184+Mei!N184+Jun!N184+Jul!N184+Agu!N184+Sep!N184+Okt!N184+Nov!N184+Des!N184)
/
COUNTA(Jan!G184,Feb!G184,Mar!G184,Apr!G184,Mei!G184,Jun!G184,Jul!G184,Agu!G184,Sep!G184,Okt!G184,Nov!G184,Des!G184)*F184),0)</f>
        <v>0</v>
      </c>
      <c r="P184" s="67">
        <f>IFERROR(IF(E184&lt;&gt;"",Jan!O184+Feb!O184+Mar!O184+Apr!O184+Mei!O184+Jun!O184+Jul!O184+Agu!O184+Sep!O184+Okt!O184+Nov!O184+Des!O184,(Jan!O184+Feb!O184+Mar!O184+Apr!O184+Mei!O184+Jun!O184+Jul!O184+Agu!O184+Sep!O184+Okt!O184+Nov!O184+Des!O184)
/
COUNTA(Jan!G184,Feb!G184,Mar!G184,Apr!G184,Mei!G184,Jun!G184,Jul!G184,Agu!G184,Sep!G184,Okt!G184,Nov!G184,Des!G184)*F184),0)</f>
        <v>0</v>
      </c>
      <c r="Q184" s="67">
        <f>IFERROR(IF(E184&lt;&gt;"",Jan!P184+Feb!P184+Mar!P184+Apr!P184+Mei!P184+Jun!P184+Jul!P184+Agu!P184+Sep!P184+Okt!P184+Nov!P184+Des!P184,(Jan!P184+Feb!P184+Mar!P184+Apr!P184+Mei!P184+Jun!P184+Jul!P184+Agu!P184+Sep!P184+Okt!P184+Nov!P184+Des!P184)
/
COUNTA(Jan!G184,Feb!G184,Mar!G184,Apr!G184,Mei!G184,Jun!G184,Jul!G184,Agu!G184,Sep!G184,Okt!G184,Nov!G184,Des!G184)*F184),0)</f>
        <v>0</v>
      </c>
      <c r="R184" s="1">
        <f t="shared" si="27"/>
        <v>0</v>
      </c>
      <c r="S184" s="67">
        <f t="shared" si="25"/>
        <v>0</v>
      </c>
      <c r="T184" s="67">
        <f>IFERROR(IF(E184&lt;&gt;"",Jan!R184+Feb!R184+Mar!R184+Apr!R184+Mei!R184+Jun!R184+Jul!R184+Agu!R184+Sep!R184+Okt!R184+Nov!R184+Des!R184,(Jan!R184+Feb!R184+Mar!R184+Apr!R184+Mei!R184+Jun!R184+Jul!R184+Agu!R184+Sep!R184+Okt!R184+Nov!R184+Des!R184)
/
COUNTA(Jan!G184,Feb!G184,Mar!G184,Apr!G184,Mei!G184,Jun!G184,Jul!G184,Agu!G184,Sep!G184,Okt!G184,Nov!G184,Des!G184)*F184),0)</f>
        <v>0</v>
      </c>
      <c r="U184" s="67">
        <f>IFERROR(IF(E184&lt;&gt;"",Jan!S184+Feb!S184+Mar!S184+Apr!S184+Mei!S184+Jun!S184+Jul!S184+Agu!S184+Sep!S184+Okt!S184+Nov!S184+Des!S184,(Jan!S184+Feb!S184+Mar!S184+Apr!S184+Mei!S184+Jun!S184+Jul!S184+Agu!S184+Sep!S184+Okt!S184+Nov!S184+Des!S184)
/
COUNTA(Jan!G184,Feb!G184,Mar!G184,Apr!G184,Mei!G184,Jun!G184,Jul!G184,Agu!G184,Sep!G184,Okt!G184,Nov!G184,Des!G184)*F184),0)</f>
        <v>0</v>
      </c>
      <c r="V184" s="1">
        <f t="shared" si="28"/>
        <v>0</v>
      </c>
      <c r="W184" s="1"/>
      <c r="X184" s="67">
        <f t="shared" si="29"/>
        <v>0</v>
      </c>
      <c r="Y184" s="37">
        <f t="shared" si="32"/>
        <v>0</v>
      </c>
      <c r="Z184" s="68">
        <f t="shared" si="30"/>
        <v>0</v>
      </c>
      <c r="AA184" s="36">
        <f>MIN(Z184,Referensi!$M$2)*$AA$5</f>
        <v>0</v>
      </c>
      <c r="AB184" s="36">
        <f>MIN(Referensi!$M$3,MAX(Z184-Referensi!$L$2,0))*$AB$5</f>
        <v>0</v>
      </c>
      <c r="AC184" s="36">
        <f>MIN(Referensi!$M$4,MAX(Z184-Referensi!$L$3,0))*$AC$5</f>
        <v>0</v>
      </c>
      <c r="AD184" s="36">
        <f>MIN(Referensi!$M$5,MAX(Z184-Referensi!$L$4,0))*$AD$5</f>
        <v>0</v>
      </c>
      <c r="AE184" s="36">
        <f>MIN(Referensi!$M$6,MAX(Z184-Referensi!$L$5,0))*$AE$5</f>
        <v>0</v>
      </c>
      <c r="AF184" s="68">
        <f>IF(Master!G184="",SUM(AA184:AE184)*120%,SUM(AA184:AE184))</f>
        <v>0</v>
      </c>
      <c r="AG184" s="68">
        <f>IF(F184&lt;&gt;"",AF184/F184*COUNTA(Jan!G184,Feb!G184,Mar!G184,Apr!G184,Mei!G184,Jun!G184,Jul!G184,Agu!G184,Sep!G184,Okt!G184,Nov!G184,Des!G184),0)</f>
        <v>0</v>
      </c>
      <c r="AH184" s="68">
        <f>IF(E184&lt;&gt;"",
IF(TEXT(E184,"mmm")=TEXT(DATE(PeriodeTahun,1,1),"mmm"),0, Jan!W184)+
IF(TEXT(E184,"mmm")=TEXT(DATE(PeriodeTahun,2,1),"mmm"),0, Feb!W184)+
IF(TEXT(E184,"mmm")=TEXT(DATE(PeriodeTahun,3,1),"mmm"),0, Mar!W184)+
IF(TEXT(E184,"mmm")=TEXT(DATE(PeriodeTahun,4,1),"mmm"),0, Apr!W184)+
IF(TEXT(E184,"mmm")=TEXT(DATE(PeriodeTahun,5,1),"mmm"),0, Mei!W184)+
IF(TEXT(E184,"mmm")=TEXT(DATE(PeriodeTahun,6,1),"mmm"),0, Jun!W184)+
IF(TEXT(E184,"mmm")=TEXT(DATE(PeriodeTahun,7,1),"mmm"),0, Jul!W184)+
IF(TEXT(E184,"mmm")=TEXT(DATE(PeriodeTahun,8,1),"mmm"),0, Agu!W184)+
IF(TEXT(E184,"mmm")=TEXT(DATE(PeriodeTahun,9,1),"mmm"),0, Sep!W184)+
IF(TEXT(E184,"mmm")=TEXT(DATE(PeriodeTahun,10,1),"mmm"),0, Okt!W184)+
IF(TEXT(E184,"mmm")=TEXT(DATE(PeriodeTahun,11,1),"mmm"),0, Nov!W184),
Jan!W184+Feb!W184+Mar!W184+Apr!W184+Mei!W184+Jun!W184+Jul!W184+Agu!W184+Sep!W184+Okt!W184+Nov!W184)</f>
        <v>0</v>
      </c>
      <c r="AI184" s="68"/>
      <c r="AJ184" s="68">
        <f t="shared" si="31"/>
        <v>0</v>
      </c>
    </row>
    <row r="185" spans="1:36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IF(Master!C185&lt;&gt;"",Master!C185,"")</f>
        <v/>
      </c>
      <c r="D185" s="80" t="str">
        <f>IF(Master!E185&lt;&gt;"",IF(YEAR(Master!E185)&lt;$B$2,DATE($B$2,1,1),Master!E185),"")</f>
        <v/>
      </c>
      <c r="E185" s="80" t="str">
        <f>IF(Master!F185&lt;&gt;"",Master!F185,"")</f>
        <v/>
      </c>
      <c r="F185" s="87" t="str">
        <f t="shared" si="26"/>
        <v/>
      </c>
      <c r="G185" s="71" t="str">
        <f>IF(Master!G185&lt;&gt;"",Master!G185,"")</f>
        <v/>
      </c>
      <c r="H185" s="67">
        <f>IFERROR(IF(E185&lt;&gt;"",Jan!G185+Feb!G185+Mar!G185+Apr!G185+Mei!G185+Jun!G185+Jul!G185+Agu!G185+Sep!G185+Okt!G185+Nov!G185+Des!G185,(Jan!G185+Feb!G185+Mar!G185+Apr!G185+Mei!G185+Jun!G185+Jul!G185+Agu!G185+Sep!G185+Okt!G185+Nov!G185+Des!G185)
/
COUNTA(Jan!G185,Feb!G185,Mar!G185,Apr!G185,Mei!G185,Jun!G185,Jul!G185,Agu!G185,Sep!G185,Okt!G185,Nov!G185,Des!G185)
*F185),0)</f>
        <v>0</v>
      </c>
      <c r="I185" s="1">
        <f>Jan!H185+Feb!H185+Mar!H185+Apr!H185+Mei!H185+Jun!H185+Jul!H185+Agu!H185+Sep!H185+Okt!H185+Nov!H185+Des!H185</f>
        <v>0</v>
      </c>
      <c r="J185" s="1">
        <f>Jan!I185+Feb!I185+Mar!I185+Apr!I185+Mei!I185+Jun!I185+Jul!I185+Agu!I185+Sep!I185+Okt!I185+Nov!I185+Des!I185</f>
        <v>0</v>
      </c>
      <c r="K185" s="1">
        <f>Jan!J185+Feb!J185+Mar!J185+Apr!J185+Mei!J185+Jun!J185+Jul!J185+Agu!J185+Sep!J185+Okt!J185+Nov!J185+Des!J185</f>
        <v>0</v>
      </c>
      <c r="L185" s="1">
        <f>Jan!K185+Feb!K185+Mar!K185+Apr!K185+Mei!K185+Jun!K185+Jul!K185+Agu!K185+Sep!K185+Okt!K185+Nov!K185+Des!K185</f>
        <v>0</v>
      </c>
      <c r="M185" s="67">
        <f>IFERROR(IF(E185&lt;&gt;"",Jan!L185+Feb!L185+Mar!L185+Apr!L185+Mei!L185+Jun!L185+Jul!L185+Agu!L185+Sep!L185+Okt!L185+Nov!L185+Des!L185,(Jan!L185+Feb!L185+Mar!L185+Apr!L185+Mei!L185+Jun!L185+Jul!L185+Agu!L185+Sep!L185+Okt!L185+Nov!L185+Des!L185)
/
COUNTA(Jan!G185,Feb!G185,Mar!G185,Apr!G185,Mei!G185,Jun!G185,Jul!G185,Agu!G185,Sep!G185,Okt!G185,Nov!G185,Des!G185)*F185),0)</f>
        <v>0</v>
      </c>
      <c r="N185" s="67">
        <f>IFERROR(IF(E185&lt;&gt;"",Jan!M185+Feb!M185+Mar!M185+Apr!M185+Mei!M185+Jun!M185+Jul!M185+Agu!M185+Sep!M185+Okt!M185+Nov!M185+Des!M185,(Jan!M185+Feb!M185+Mar!M185+Apr!M185+Mei!M185+Jun!M185+Jul!M185+Agu!M185+Sep!M185+Okt!M185+Nov!M185+Des!M185)
/
COUNTA(Jan!G185,Feb!G185,Mar!G185,Apr!G185,Mei!G185,Jun!G185,Jul!G185,Agu!G185,Sep!G185,Okt!G185,Nov!G185,Des!G185)*F185),0)</f>
        <v>0</v>
      </c>
      <c r="O185" s="67">
        <f>IFERROR(IF(E185&lt;&gt;"",Jan!N185+Feb!N185+Mar!N185+Apr!N185+Mei!N185+Jun!N185+Jul!N185+Agu!N185+Sep!N185+Okt!N185+Nov!N185+Des!N185,(Jan!N185+Feb!N185+Mar!N185+Apr!N185+Mei!N185+Jun!N185+Jul!N185+Agu!N185+Sep!N185+Okt!N185+Nov!N185+Des!N185)
/
COUNTA(Jan!G185,Feb!G185,Mar!G185,Apr!G185,Mei!G185,Jun!G185,Jul!G185,Agu!G185,Sep!G185,Okt!G185,Nov!G185,Des!G185)*F185),0)</f>
        <v>0</v>
      </c>
      <c r="P185" s="67">
        <f>IFERROR(IF(E185&lt;&gt;"",Jan!O185+Feb!O185+Mar!O185+Apr!O185+Mei!O185+Jun!O185+Jul!O185+Agu!O185+Sep!O185+Okt!O185+Nov!O185+Des!O185,(Jan!O185+Feb!O185+Mar!O185+Apr!O185+Mei!O185+Jun!O185+Jul!O185+Agu!O185+Sep!O185+Okt!O185+Nov!O185+Des!O185)
/
COUNTA(Jan!G185,Feb!G185,Mar!G185,Apr!G185,Mei!G185,Jun!G185,Jul!G185,Agu!G185,Sep!G185,Okt!G185,Nov!G185,Des!G185)*F185),0)</f>
        <v>0</v>
      </c>
      <c r="Q185" s="67">
        <f>IFERROR(IF(E185&lt;&gt;"",Jan!P185+Feb!P185+Mar!P185+Apr!P185+Mei!P185+Jun!P185+Jul!P185+Agu!P185+Sep!P185+Okt!P185+Nov!P185+Des!P185,(Jan!P185+Feb!P185+Mar!P185+Apr!P185+Mei!P185+Jun!P185+Jul!P185+Agu!P185+Sep!P185+Okt!P185+Nov!P185+Des!P185)
/
COUNTA(Jan!G185,Feb!G185,Mar!G185,Apr!G185,Mei!G185,Jun!G185,Jul!G185,Agu!G185,Sep!G185,Okt!G185,Nov!G185,Des!G185)*F185),0)</f>
        <v>0</v>
      </c>
      <c r="R185" s="1">
        <f t="shared" si="27"/>
        <v>0</v>
      </c>
      <c r="S185" s="67">
        <f t="shared" si="25"/>
        <v>0</v>
      </c>
      <c r="T185" s="67">
        <f>IFERROR(IF(E185&lt;&gt;"",Jan!R185+Feb!R185+Mar!R185+Apr!R185+Mei!R185+Jun!R185+Jul!R185+Agu!R185+Sep!R185+Okt!R185+Nov!R185+Des!R185,(Jan!R185+Feb!R185+Mar!R185+Apr!R185+Mei!R185+Jun!R185+Jul!R185+Agu!R185+Sep!R185+Okt!R185+Nov!R185+Des!R185)
/
COUNTA(Jan!G185,Feb!G185,Mar!G185,Apr!G185,Mei!G185,Jun!G185,Jul!G185,Agu!G185,Sep!G185,Okt!G185,Nov!G185,Des!G185)*F185),0)</f>
        <v>0</v>
      </c>
      <c r="U185" s="67">
        <f>IFERROR(IF(E185&lt;&gt;"",Jan!S185+Feb!S185+Mar!S185+Apr!S185+Mei!S185+Jun!S185+Jul!S185+Agu!S185+Sep!S185+Okt!S185+Nov!S185+Des!S185,(Jan!S185+Feb!S185+Mar!S185+Apr!S185+Mei!S185+Jun!S185+Jul!S185+Agu!S185+Sep!S185+Okt!S185+Nov!S185+Des!S185)
/
COUNTA(Jan!G185,Feb!G185,Mar!G185,Apr!G185,Mei!G185,Jun!G185,Jul!G185,Agu!G185,Sep!G185,Okt!G185,Nov!G185,Des!G185)*F185),0)</f>
        <v>0</v>
      </c>
      <c r="V185" s="1">
        <f t="shared" si="28"/>
        <v>0</v>
      </c>
      <c r="W185" s="1"/>
      <c r="X185" s="67">
        <f t="shared" si="29"/>
        <v>0</v>
      </c>
      <c r="Y185" s="37">
        <f t="shared" si="32"/>
        <v>0</v>
      </c>
      <c r="Z185" s="68">
        <f t="shared" si="30"/>
        <v>0</v>
      </c>
      <c r="AA185" s="36">
        <f>MIN(Z185,Referensi!$M$2)*$AA$5</f>
        <v>0</v>
      </c>
      <c r="AB185" s="36">
        <f>MIN(Referensi!$M$3,MAX(Z185-Referensi!$L$2,0))*$AB$5</f>
        <v>0</v>
      </c>
      <c r="AC185" s="36">
        <f>MIN(Referensi!$M$4,MAX(Z185-Referensi!$L$3,0))*$AC$5</f>
        <v>0</v>
      </c>
      <c r="AD185" s="36">
        <f>MIN(Referensi!$M$5,MAX(Z185-Referensi!$L$4,0))*$AD$5</f>
        <v>0</v>
      </c>
      <c r="AE185" s="36">
        <f>MIN(Referensi!$M$6,MAX(Z185-Referensi!$L$5,0))*$AE$5</f>
        <v>0</v>
      </c>
      <c r="AF185" s="68">
        <f>IF(Master!G185="",SUM(AA185:AE185)*120%,SUM(AA185:AE185))</f>
        <v>0</v>
      </c>
      <c r="AG185" s="68">
        <f>IF(F185&lt;&gt;"",AF185/F185*COUNTA(Jan!G185,Feb!G185,Mar!G185,Apr!G185,Mei!G185,Jun!G185,Jul!G185,Agu!G185,Sep!G185,Okt!G185,Nov!G185,Des!G185),0)</f>
        <v>0</v>
      </c>
      <c r="AH185" s="68">
        <f>IF(E185&lt;&gt;"",
IF(TEXT(E185,"mmm")=TEXT(DATE(PeriodeTahun,1,1),"mmm"),0, Jan!W185)+
IF(TEXT(E185,"mmm")=TEXT(DATE(PeriodeTahun,2,1),"mmm"),0, Feb!W185)+
IF(TEXT(E185,"mmm")=TEXT(DATE(PeriodeTahun,3,1),"mmm"),0, Mar!W185)+
IF(TEXT(E185,"mmm")=TEXT(DATE(PeriodeTahun,4,1),"mmm"),0, Apr!W185)+
IF(TEXT(E185,"mmm")=TEXT(DATE(PeriodeTahun,5,1),"mmm"),0, Mei!W185)+
IF(TEXT(E185,"mmm")=TEXT(DATE(PeriodeTahun,6,1),"mmm"),0, Jun!W185)+
IF(TEXT(E185,"mmm")=TEXT(DATE(PeriodeTahun,7,1),"mmm"),0, Jul!W185)+
IF(TEXT(E185,"mmm")=TEXT(DATE(PeriodeTahun,8,1),"mmm"),0, Agu!W185)+
IF(TEXT(E185,"mmm")=TEXT(DATE(PeriodeTahun,9,1),"mmm"),0, Sep!W185)+
IF(TEXT(E185,"mmm")=TEXT(DATE(PeriodeTahun,10,1),"mmm"),0, Okt!W185)+
IF(TEXT(E185,"mmm")=TEXT(DATE(PeriodeTahun,11,1),"mmm"),0, Nov!W185),
Jan!W185+Feb!W185+Mar!W185+Apr!W185+Mei!W185+Jun!W185+Jul!W185+Agu!W185+Sep!W185+Okt!W185+Nov!W185)</f>
        <v>0</v>
      </c>
      <c r="AI185" s="68"/>
      <c r="AJ185" s="68">
        <f t="shared" si="31"/>
        <v>0</v>
      </c>
    </row>
    <row r="186" spans="1:36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IF(Master!C186&lt;&gt;"",Master!C186,"")</f>
        <v/>
      </c>
      <c r="D186" s="80" t="str">
        <f>IF(Master!E186&lt;&gt;"",IF(YEAR(Master!E186)&lt;$B$2,DATE($B$2,1,1),Master!E186),"")</f>
        <v/>
      </c>
      <c r="E186" s="80" t="str">
        <f>IF(Master!F186&lt;&gt;"",Master!F186,"")</f>
        <v/>
      </c>
      <c r="F186" s="87" t="str">
        <f t="shared" si="26"/>
        <v/>
      </c>
      <c r="G186" s="71" t="str">
        <f>IF(Master!G186&lt;&gt;"",Master!G186,"")</f>
        <v/>
      </c>
      <c r="H186" s="67">
        <f>IFERROR(IF(E186&lt;&gt;"",Jan!G186+Feb!G186+Mar!G186+Apr!G186+Mei!G186+Jun!G186+Jul!G186+Agu!G186+Sep!G186+Okt!G186+Nov!G186+Des!G186,(Jan!G186+Feb!G186+Mar!G186+Apr!G186+Mei!G186+Jun!G186+Jul!G186+Agu!G186+Sep!G186+Okt!G186+Nov!G186+Des!G186)
/
COUNTA(Jan!G186,Feb!G186,Mar!G186,Apr!G186,Mei!G186,Jun!G186,Jul!G186,Agu!G186,Sep!G186,Okt!G186,Nov!G186,Des!G186)
*F186),0)</f>
        <v>0</v>
      </c>
      <c r="I186" s="1">
        <f>Jan!H186+Feb!H186+Mar!H186+Apr!H186+Mei!H186+Jun!H186+Jul!H186+Agu!H186+Sep!H186+Okt!H186+Nov!H186+Des!H186</f>
        <v>0</v>
      </c>
      <c r="J186" s="1">
        <f>Jan!I186+Feb!I186+Mar!I186+Apr!I186+Mei!I186+Jun!I186+Jul!I186+Agu!I186+Sep!I186+Okt!I186+Nov!I186+Des!I186</f>
        <v>0</v>
      </c>
      <c r="K186" s="1">
        <f>Jan!J186+Feb!J186+Mar!J186+Apr!J186+Mei!J186+Jun!J186+Jul!J186+Agu!J186+Sep!J186+Okt!J186+Nov!J186+Des!J186</f>
        <v>0</v>
      </c>
      <c r="L186" s="1">
        <f>Jan!K186+Feb!K186+Mar!K186+Apr!K186+Mei!K186+Jun!K186+Jul!K186+Agu!K186+Sep!K186+Okt!K186+Nov!K186+Des!K186</f>
        <v>0</v>
      </c>
      <c r="M186" s="67">
        <f>IFERROR(IF(E186&lt;&gt;"",Jan!L186+Feb!L186+Mar!L186+Apr!L186+Mei!L186+Jun!L186+Jul!L186+Agu!L186+Sep!L186+Okt!L186+Nov!L186+Des!L186,(Jan!L186+Feb!L186+Mar!L186+Apr!L186+Mei!L186+Jun!L186+Jul!L186+Agu!L186+Sep!L186+Okt!L186+Nov!L186+Des!L186)
/
COUNTA(Jan!G186,Feb!G186,Mar!G186,Apr!G186,Mei!G186,Jun!G186,Jul!G186,Agu!G186,Sep!G186,Okt!G186,Nov!G186,Des!G186)*F186),0)</f>
        <v>0</v>
      </c>
      <c r="N186" s="67">
        <f>IFERROR(IF(E186&lt;&gt;"",Jan!M186+Feb!M186+Mar!M186+Apr!M186+Mei!M186+Jun!M186+Jul!M186+Agu!M186+Sep!M186+Okt!M186+Nov!M186+Des!M186,(Jan!M186+Feb!M186+Mar!M186+Apr!M186+Mei!M186+Jun!M186+Jul!M186+Agu!M186+Sep!M186+Okt!M186+Nov!M186+Des!M186)
/
COUNTA(Jan!G186,Feb!G186,Mar!G186,Apr!G186,Mei!G186,Jun!G186,Jul!G186,Agu!G186,Sep!G186,Okt!G186,Nov!G186,Des!G186)*F186),0)</f>
        <v>0</v>
      </c>
      <c r="O186" s="67">
        <f>IFERROR(IF(E186&lt;&gt;"",Jan!N186+Feb!N186+Mar!N186+Apr!N186+Mei!N186+Jun!N186+Jul!N186+Agu!N186+Sep!N186+Okt!N186+Nov!N186+Des!N186,(Jan!N186+Feb!N186+Mar!N186+Apr!N186+Mei!N186+Jun!N186+Jul!N186+Agu!N186+Sep!N186+Okt!N186+Nov!N186+Des!N186)
/
COUNTA(Jan!G186,Feb!G186,Mar!G186,Apr!G186,Mei!G186,Jun!G186,Jul!G186,Agu!G186,Sep!G186,Okt!G186,Nov!G186,Des!G186)*F186),0)</f>
        <v>0</v>
      </c>
      <c r="P186" s="67">
        <f>IFERROR(IF(E186&lt;&gt;"",Jan!O186+Feb!O186+Mar!O186+Apr!O186+Mei!O186+Jun!O186+Jul!O186+Agu!O186+Sep!O186+Okt!O186+Nov!O186+Des!O186,(Jan!O186+Feb!O186+Mar!O186+Apr!O186+Mei!O186+Jun!O186+Jul!O186+Agu!O186+Sep!O186+Okt!O186+Nov!O186+Des!O186)
/
COUNTA(Jan!G186,Feb!G186,Mar!G186,Apr!G186,Mei!G186,Jun!G186,Jul!G186,Agu!G186,Sep!G186,Okt!G186,Nov!G186,Des!G186)*F186),0)</f>
        <v>0</v>
      </c>
      <c r="Q186" s="67">
        <f>IFERROR(IF(E186&lt;&gt;"",Jan!P186+Feb!P186+Mar!P186+Apr!P186+Mei!P186+Jun!P186+Jul!P186+Agu!P186+Sep!P186+Okt!P186+Nov!P186+Des!P186,(Jan!P186+Feb!P186+Mar!P186+Apr!P186+Mei!P186+Jun!P186+Jul!P186+Agu!P186+Sep!P186+Okt!P186+Nov!P186+Des!P186)
/
COUNTA(Jan!G186,Feb!G186,Mar!G186,Apr!G186,Mei!G186,Jun!G186,Jul!G186,Agu!G186,Sep!G186,Okt!G186,Nov!G186,Des!G186)*F186),0)</f>
        <v>0</v>
      </c>
      <c r="R186" s="1">
        <f t="shared" si="27"/>
        <v>0</v>
      </c>
      <c r="S186" s="67">
        <f t="shared" si="25"/>
        <v>0</v>
      </c>
      <c r="T186" s="67">
        <f>IFERROR(IF(E186&lt;&gt;"",Jan!R186+Feb!R186+Mar!R186+Apr!R186+Mei!R186+Jun!R186+Jul!R186+Agu!R186+Sep!R186+Okt!R186+Nov!R186+Des!R186,(Jan!R186+Feb!R186+Mar!R186+Apr!R186+Mei!R186+Jun!R186+Jul!R186+Agu!R186+Sep!R186+Okt!R186+Nov!R186+Des!R186)
/
COUNTA(Jan!G186,Feb!G186,Mar!G186,Apr!G186,Mei!G186,Jun!G186,Jul!G186,Agu!G186,Sep!G186,Okt!G186,Nov!G186,Des!G186)*F186),0)</f>
        <v>0</v>
      </c>
      <c r="U186" s="67">
        <f>IFERROR(IF(E186&lt;&gt;"",Jan!S186+Feb!S186+Mar!S186+Apr!S186+Mei!S186+Jun!S186+Jul!S186+Agu!S186+Sep!S186+Okt!S186+Nov!S186+Des!S186,(Jan!S186+Feb!S186+Mar!S186+Apr!S186+Mei!S186+Jun!S186+Jul!S186+Agu!S186+Sep!S186+Okt!S186+Nov!S186+Des!S186)
/
COUNTA(Jan!G186,Feb!G186,Mar!G186,Apr!G186,Mei!G186,Jun!G186,Jul!G186,Agu!G186,Sep!G186,Okt!G186,Nov!G186,Des!G186)*F186),0)</f>
        <v>0</v>
      </c>
      <c r="V186" s="1">
        <f t="shared" si="28"/>
        <v>0</v>
      </c>
      <c r="W186" s="1"/>
      <c r="X186" s="67">
        <f t="shared" si="29"/>
        <v>0</v>
      </c>
      <c r="Y186" s="37">
        <f t="shared" si="32"/>
        <v>0</v>
      </c>
      <c r="Z186" s="68">
        <f t="shared" si="30"/>
        <v>0</v>
      </c>
      <c r="AA186" s="36">
        <f>MIN(Z186,Referensi!$M$2)*$AA$5</f>
        <v>0</v>
      </c>
      <c r="AB186" s="36">
        <f>MIN(Referensi!$M$3,MAX(Z186-Referensi!$L$2,0))*$AB$5</f>
        <v>0</v>
      </c>
      <c r="AC186" s="36">
        <f>MIN(Referensi!$M$4,MAX(Z186-Referensi!$L$3,0))*$AC$5</f>
        <v>0</v>
      </c>
      <c r="AD186" s="36">
        <f>MIN(Referensi!$M$5,MAX(Z186-Referensi!$L$4,0))*$AD$5</f>
        <v>0</v>
      </c>
      <c r="AE186" s="36">
        <f>MIN(Referensi!$M$6,MAX(Z186-Referensi!$L$5,0))*$AE$5</f>
        <v>0</v>
      </c>
      <c r="AF186" s="68">
        <f>IF(Master!G186="",SUM(AA186:AE186)*120%,SUM(AA186:AE186))</f>
        <v>0</v>
      </c>
      <c r="AG186" s="68">
        <f>IF(F186&lt;&gt;"",AF186/F186*COUNTA(Jan!G186,Feb!G186,Mar!G186,Apr!G186,Mei!G186,Jun!G186,Jul!G186,Agu!G186,Sep!G186,Okt!G186,Nov!G186,Des!G186),0)</f>
        <v>0</v>
      </c>
      <c r="AH186" s="68">
        <f>IF(E186&lt;&gt;"",
IF(TEXT(E186,"mmm")=TEXT(DATE(PeriodeTahun,1,1),"mmm"),0, Jan!W186)+
IF(TEXT(E186,"mmm")=TEXT(DATE(PeriodeTahun,2,1),"mmm"),0, Feb!W186)+
IF(TEXT(E186,"mmm")=TEXT(DATE(PeriodeTahun,3,1),"mmm"),0, Mar!W186)+
IF(TEXT(E186,"mmm")=TEXT(DATE(PeriodeTahun,4,1),"mmm"),0, Apr!W186)+
IF(TEXT(E186,"mmm")=TEXT(DATE(PeriodeTahun,5,1),"mmm"),0, Mei!W186)+
IF(TEXT(E186,"mmm")=TEXT(DATE(PeriodeTahun,6,1),"mmm"),0, Jun!W186)+
IF(TEXT(E186,"mmm")=TEXT(DATE(PeriodeTahun,7,1),"mmm"),0, Jul!W186)+
IF(TEXT(E186,"mmm")=TEXT(DATE(PeriodeTahun,8,1),"mmm"),0, Agu!W186)+
IF(TEXT(E186,"mmm")=TEXT(DATE(PeriodeTahun,9,1),"mmm"),0, Sep!W186)+
IF(TEXT(E186,"mmm")=TEXT(DATE(PeriodeTahun,10,1),"mmm"),0, Okt!W186)+
IF(TEXT(E186,"mmm")=TEXT(DATE(PeriodeTahun,11,1),"mmm"),0, Nov!W186),
Jan!W186+Feb!W186+Mar!W186+Apr!W186+Mei!W186+Jun!W186+Jul!W186+Agu!W186+Sep!W186+Okt!W186+Nov!W186)</f>
        <v>0</v>
      </c>
      <c r="AI186" s="68"/>
      <c r="AJ186" s="68">
        <f t="shared" si="31"/>
        <v>0</v>
      </c>
    </row>
    <row r="187" spans="1:36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IF(Master!C187&lt;&gt;"",Master!C187,"")</f>
        <v/>
      </c>
      <c r="D187" s="80" t="str">
        <f>IF(Master!E187&lt;&gt;"",IF(YEAR(Master!E187)&lt;$B$2,DATE($B$2,1,1),Master!E187),"")</f>
        <v/>
      </c>
      <c r="E187" s="80" t="str">
        <f>IF(Master!F187&lt;&gt;"",Master!F187,"")</f>
        <v/>
      </c>
      <c r="F187" s="87" t="str">
        <f t="shared" si="26"/>
        <v/>
      </c>
      <c r="G187" s="71" t="str">
        <f>IF(Master!G187&lt;&gt;"",Master!G187,"")</f>
        <v/>
      </c>
      <c r="H187" s="67">
        <f>IFERROR(IF(E187&lt;&gt;"",Jan!G187+Feb!G187+Mar!G187+Apr!G187+Mei!G187+Jun!G187+Jul!G187+Agu!G187+Sep!G187+Okt!G187+Nov!G187+Des!G187,(Jan!G187+Feb!G187+Mar!G187+Apr!G187+Mei!G187+Jun!G187+Jul!G187+Agu!G187+Sep!G187+Okt!G187+Nov!G187+Des!G187)
/
COUNTA(Jan!G187,Feb!G187,Mar!G187,Apr!G187,Mei!G187,Jun!G187,Jul!G187,Agu!G187,Sep!G187,Okt!G187,Nov!G187,Des!G187)
*F187),0)</f>
        <v>0</v>
      </c>
      <c r="I187" s="1">
        <f>Jan!H187+Feb!H187+Mar!H187+Apr!H187+Mei!H187+Jun!H187+Jul!H187+Agu!H187+Sep!H187+Okt!H187+Nov!H187+Des!H187</f>
        <v>0</v>
      </c>
      <c r="J187" s="1">
        <f>Jan!I187+Feb!I187+Mar!I187+Apr!I187+Mei!I187+Jun!I187+Jul!I187+Agu!I187+Sep!I187+Okt!I187+Nov!I187+Des!I187</f>
        <v>0</v>
      </c>
      <c r="K187" s="1">
        <f>Jan!J187+Feb!J187+Mar!J187+Apr!J187+Mei!J187+Jun!J187+Jul!J187+Agu!J187+Sep!J187+Okt!J187+Nov!J187+Des!J187</f>
        <v>0</v>
      </c>
      <c r="L187" s="1">
        <f>Jan!K187+Feb!K187+Mar!K187+Apr!K187+Mei!K187+Jun!K187+Jul!K187+Agu!K187+Sep!K187+Okt!K187+Nov!K187+Des!K187</f>
        <v>0</v>
      </c>
      <c r="M187" s="67">
        <f>IFERROR(IF(E187&lt;&gt;"",Jan!L187+Feb!L187+Mar!L187+Apr!L187+Mei!L187+Jun!L187+Jul!L187+Agu!L187+Sep!L187+Okt!L187+Nov!L187+Des!L187,(Jan!L187+Feb!L187+Mar!L187+Apr!L187+Mei!L187+Jun!L187+Jul!L187+Agu!L187+Sep!L187+Okt!L187+Nov!L187+Des!L187)
/
COUNTA(Jan!G187,Feb!G187,Mar!G187,Apr!G187,Mei!G187,Jun!G187,Jul!G187,Agu!G187,Sep!G187,Okt!G187,Nov!G187,Des!G187)*F187),0)</f>
        <v>0</v>
      </c>
      <c r="N187" s="67">
        <f>IFERROR(IF(E187&lt;&gt;"",Jan!M187+Feb!M187+Mar!M187+Apr!M187+Mei!M187+Jun!M187+Jul!M187+Agu!M187+Sep!M187+Okt!M187+Nov!M187+Des!M187,(Jan!M187+Feb!M187+Mar!M187+Apr!M187+Mei!M187+Jun!M187+Jul!M187+Agu!M187+Sep!M187+Okt!M187+Nov!M187+Des!M187)
/
COUNTA(Jan!G187,Feb!G187,Mar!G187,Apr!G187,Mei!G187,Jun!G187,Jul!G187,Agu!G187,Sep!G187,Okt!G187,Nov!G187,Des!G187)*F187),0)</f>
        <v>0</v>
      </c>
      <c r="O187" s="67">
        <f>IFERROR(IF(E187&lt;&gt;"",Jan!N187+Feb!N187+Mar!N187+Apr!N187+Mei!N187+Jun!N187+Jul!N187+Agu!N187+Sep!N187+Okt!N187+Nov!N187+Des!N187,(Jan!N187+Feb!N187+Mar!N187+Apr!N187+Mei!N187+Jun!N187+Jul!N187+Agu!N187+Sep!N187+Okt!N187+Nov!N187+Des!N187)
/
COUNTA(Jan!G187,Feb!G187,Mar!G187,Apr!G187,Mei!G187,Jun!G187,Jul!G187,Agu!G187,Sep!G187,Okt!G187,Nov!G187,Des!G187)*F187),0)</f>
        <v>0</v>
      </c>
      <c r="P187" s="67">
        <f>IFERROR(IF(E187&lt;&gt;"",Jan!O187+Feb!O187+Mar!O187+Apr!O187+Mei!O187+Jun!O187+Jul!O187+Agu!O187+Sep!O187+Okt!O187+Nov!O187+Des!O187,(Jan!O187+Feb!O187+Mar!O187+Apr!O187+Mei!O187+Jun!O187+Jul!O187+Agu!O187+Sep!O187+Okt!O187+Nov!O187+Des!O187)
/
COUNTA(Jan!G187,Feb!G187,Mar!G187,Apr!G187,Mei!G187,Jun!G187,Jul!G187,Agu!G187,Sep!G187,Okt!G187,Nov!G187,Des!G187)*F187),0)</f>
        <v>0</v>
      </c>
      <c r="Q187" s="67">
        <f>IFERROR(IF(E187&lt;&gt;"",Jan!P187+Feb!P187+Mar!P187+Apr!P187+Mei!P187+Jun!P187+Jul!P187+Agu!P187+Sep!P187+Okt!P187+Nov!P187+Des!P187,(Jan!P187+Feb!P187+Mar!P187+Apr!P187+Mei!P187+Jun!P187+Jul!P187+Agu!P187+Sep!P187+Okt!P187+Nov!P187+Des!P187)
/
COUNTA(Jan!G187,Feb!G187,Mar!G187,Apr!G187,Mei!G187,Jun!G187,Jul!G187,Agu!G187,Sep!G187,Okt!G187,Nov!G187,Des!G187)*F187),0)</f>
        <v>0</v>
      </c>
      <c r="R187" s="1">
        <f t="shared" si="27"/>
        <v>0</v>
      </c>
      <c r="S187" s="67">
        <f t="shared" si="25"/>
        <v>0</v>
      </c>
      <c r="T187" s="67">
        <f>IFERROR(IF(E187&lt;&gt;"",Jan!R187+Feb!R187+Mar!R187+Apr!R187+Mei!R187+Jun!R187+Jul!R187+Agu!R187+Sep!R187+Okt!R187+Nov!R187+Des!R187,(Jan!R187+Feb!R187+Mar!R187+Apr!R187+Mei!R187+Jun!R187+Jul!R187+Agu!R187+Sep!R187+Okt!R187+Nov!R187+Des!R187)
/
COUNTA(Jan!G187,Feb!G187,Mar!G187,Apr!G187,Mei!G187,Jun!G187,Jul!G187,Agu!G187,Sep!G187,Okt!G187,Nov!G187,Des!G187)*F187),0)</f>
        <v>0</v>
      </c>
      <c r="U187" s="67">
        <f>IFERROR(IF(E187&lt;&gt;"",Jan!S187+Feb!S187+Mar!S187+Apr!S187+Mei!S187+Jun!S187+Jul!S187+Agu!S187+Sep!S187+Okt!S187+Nov!S187+Des!S187,(Jan!S187+Feb!S187+Mar!S187+Apr!S187+Mei!S187+Jun!S187+Jul!S187+Agu!S187+Sep!S187+Okt!S187+Nov!S187+Des!S187)
/
COUNTA(Jan!G187,Feb!G187,Mar!G187,Apr!G187,Mei!G187,Jun!G187,Jul!G187,Agu!G187,Sep!G187,Okt!G187,Nov!G187,Des!G187)*F187),0)</f>
        <v>0</v>
      </c>
      <c r="V187" s="1">
        <f t="shared" si="28"/>
        <v>0</v>
      </c>
      <c r="W187" s="1"/>
      <c r="X187" s="67">
        <f t="shared" si="29"/>
        <v>0</v>
      </c>
      <c r="Y187" s="37">
        <f t="shared" si="32"/>
        <v>0</v>
      </c>
      <c r="Z187" s="68">
        <f t="shared" si="30"/>
        <v>0</v>
      </c>
      <c r="AA187" s="36">
        <f>MIN(Z187,Referensi!$M$2)*$AA$5</f>
        <v>0</v>
      </c>
      <c r="AB187" s="36">
        <f>MIN(Referensi!$M$3,MAX(Z187-Referensi!$L$2,0))*$AB$5</f>
        <v>0</v>
      </c>
      <c r="AC187" s="36">
        <f>MIN(Referensi!$M$4,MAX(Z187-Referensi!$L$3,0))*$AC$5</f>
        <v>0</v>
      </c>
      <c r="AD187" s="36">
        <f>MIN(Referensi!$M$5,MAX(Z187-Referensi!$L$4,0))*$AD$5</f>
        <v>0</v>
      </c>
      <c r="AE187" s="36">
        <f>MIN(Referensi!$M$6,MAX(Z187-Referensi!$L$5,0))*$AE$5</f>
        <v>0</v>
      </c>
      <c r="AF187" s="68">
        <f>IF(Master!G187="",SUM(AA187:AE187)*120%,SUM(AA187:AE187))</f>
        <v>0</v>
      </c>
      <c r="AG187" s="68">
        <f>IF(F187&lt;&gt;"",AF187/F187*COUNTA(Jan!G187,Feb!G187,Mar!G187,Apr!G187,Mei!G187,Jun!G187,Jul!G187,Agu!G187,Sep!G187,Okt!G187,Nov!G187,Des!G187),0)</f>
        <v>0</v>
      </c>
      <c r="AH187" s="68">
        <f>IF(E187&lt;&gt;"",
IF(TEXT(E187,"mmm")=TEXT(DATE(PeriodeTahun,1,1),"mmm"),0, Jan!W187)+
IF(TEXT(E187,"mmm")=TEXT(DATE(PeriodeTahun,2,1),"mmm"),0, Feb!W187)+
IF(TEXT(E187,"mmm")=TEXT(DATE(PeriodeTahun,3,1),"mmm"),0, Mar!W187)+
IF(TEXT(E187,"mmm")=TEXT(DATE(PeriodeTahun,4,1),"mmm"),0, Apr!W187)+
IF(TEXT(E187,"mmm")=TEXT(DATE(PeriodeTahun,5,1),"mmm"),0, Mei!W187)+
IF(TEXT(E187,"mmm")=TEXT(DATE(PeriodeTahun,6,1),"mmm"),0, Jun!W187)+
IF(TEXT(E187,"mmm")=TEXT(DATE(PeriodeTahun,7,1),"mmm"),0, Jul!W187)+
IF(TEXT(E187,"mmm")=TEXT(DATE(PeriodeTahun,8,1),"mmm"),0, Agu!W187)+
IF(TEXT(E187,"mmm")=TEXT(DATE(PeriodeTahun,9,1),"mmm"),0, Sep!W187)+
IF(TEXT(E187,"mmm")=TEXT(DATE(PeriodeTahun,10,1),"mmm"),0, Okt!W187)+
IF(TEXT(E187,"mmm")=TEXT(DATE(PeriodeTahun,11,1),"mmm"),0, Nov!W187),
Jan!W187+Feb!W187+Mar!W187+Apr!W187+Mei!W187+Jun!W187+Jul!W187+Agu!W187+Sep!W187+Okt!W187+Nov!W187)</f>
        <v>0</v>
      </c>
      <c r="AI187" s="68"/>
      <c r="AJ187" s="68">
        <f t="shared" si="31"/>
        <v>0</v>
      </c>
    </row>
    <row r="188" spans="1:36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IF(Master!C188&lt;&gt;"",Master!C188,"")</f>
        <v/>
      </c>
      <c r="D188" s="80" t="str">
        <f>IF(Master!E188&lt;&gt;"",IF(YEAR(Master!E188)&lt;$B$2,DATE($B$2,1,1),Master!E188),"")</f>
        <v/>
      </c>
      <c r="E188" s="80" t="str">
        <f>IF(Master!F188&lt;&gt;"",Master!F188,"")</f>
        <v/>
      </c>
      <c r="F188" s="87" t="str">
        <f t="shared" si="26"/>
        <v/>
      </c>
      <c r="G188" s="71" t="str">
        <f>IF(Master!G188&lt;&gt;"",Master!G188,"")</f>
        <v/>
      </c>
      <c r="H188" s="67">
        <f>IFERROR(IF(E188&lt;&gt;"",Jan!G188+Feb!G188+Mar!G188+Apr!G188+Mei!G188+Jun!G188+Jul!G188+Agu!G188+Sep!G188+Okt!G188+Nov!G188+Des!G188,(Jan!G188+Feb!G188+Mar!G188+Apr!G188+Mei!G188+Jun!G188+Jul!G188+Agu!G188+Sep!G188+Okt!G188+Nov!G188+Des!G188)
/
COUNTA(Jan!G188,Feb!G188,Mar!G188,Apr!G188,Mei!G188,Jun!G188,Jul!G188,Agu!G188,Sep!G188,Okt!G188,Nov!G188,Des!G188)
*F188),0)</f>
        <v>0</v>
      </c>
      <c r="I188" s="1">
        <f>Jan!H188+Feb!H188+Mar!H188+Apr!H188+Mei!H188+Jun!H188+Jul!H188+Agu!H188+Sep!H188+Okt!H188+Nov!H188+Des!H188</f>
        <v>0</v>
      </c>
      <c r="J188" s="1">
        <f>Jan!I188+Feb!I188+Mar!I188+Apr!I188+Mei!I188+Jun!I188+Jul!I188+Agu!I188+Sep!I188+Okt!I188+Nov!I188+Des!I188</f>
        <v>0</v>
      </c>
      <c r="K188" s="1">
        <f>Jan!J188+Feb!J188+Mar!J188+Apr!J188+Mei!J188+Jun!J188+Jul!J188+Agu!J188+Sep!J188+Okt!J188+Nov!J188+Des!J188</f>
        <v>0</v>
      </c>
      <c r="L188" s="1">
        <f>Jan!K188+Feb!K188+Mar!K188+Apr!K188+Mei!K188+Jun!K188+Jul!K188+Agu!K188+Sep!K188+Okt!K188+Nov!K188+Des!K188</f>
        <v>0</v>
      </c>
      <c r="M188" s="67">
        <f>IFERROR(IF(E188&lt;&gt;"",Jan!L188+Feb!L188+Mar!L188+Apr!L188+Mei!L188+Jun!L188+Jul!L188+Agu!L188+Sep!L188+Okt!L188+Nov!L188+Des!L188,(Jan!L188+Feb!L188+Mar!L188+Apr!L188+Mei!L188+Jun!L188+Jul!L188+Agu!L188+Sep!L188+Okt!L188+Nov!L188+Des!L188)
/
COUNTA(Jan!G188,Feb!G188,Mar!G188,Apr!G188,Mei!G188,Jun!G188,Jul!G188,Agu!G188,Sep!G188,Okt!G188,Nov!G188,Des!G188)*F188),0)</f>
        <v>0</v>
      </c>
      <c r="N188" s="67">
        <f>IFERROR(IF(E188&lt;&gt;"",Jan!M188+Feb!M188+Mar!M188+Apr!M188+Mei!M188+Jun!M188+Jul!M188+Agu!M188+Sep!M188+Okt!M188+Nov!M188+Des!M188,(Jan!M188+Feb!M188+Mar!M188+Apr!M188+Mei!M188+Jun!M188+Jul!M188+Agu!M188+Sep!M188+Okt!M188+Nov!M188+Des!M188)
/
COUNTA(Jan!G188,Feb!G188,Mar!G188,Apr!G188,Mei!G188,Jun!G188,Jul!G188,Agu!G188,Sep!G188,Okt!G188,Nov!G188,Des!G188)*F188),0)</f>
        <v>0</v>
      </c>
      <c r="O188" s="67">
        <f>IFERROR(IF(E188&lt;&gt;"",Jan!N188+Feb!N188+Mar!N188+Apr!N188+Mei!N188+Jun!N188+Jul!N188+Agu!N188+Sep!N188+Okt!N188+Nov!N188+Des!N188,(Jan!N188+Feb!N188+Mar!N188+Apr!N188+Mei!N188+Jun!N188+Jul!N188+Agu!N188+Sep!N188+Okt!N188+Nov!N188+Des!N188)
/
COUNTA(Jan!G188,Feb!G188,Mar!G188,Apr!G188,Mei!G188,Jun!G188,Jul!G188,Agu!G188,Sep!G188,Okt!G188,Nov!G188,Des!G188)*F188),0)</f>
        <v>0</v>
      </c>
      <c r="P188" s="67">
        <f>IFERROR(IF(E188&lt;&gt;"",Jan!O188+Feb!O188+Mar!O188+Apr!O188+Mei!O188+Jun!O188+Jul!O188+Agu!O188+Sep!O188+Okt!O188+Nov!O188+Des!O188,(Jan!O188+Feb!O188+Mar!O188+Apr!O188+Mei!O188+Jun!O188+Jul!O188+Agu!O188+Sep!O188+Okt!O188+Nov!O188+Des!O188)
/
COUNTA(Jan!G188,Feb!G188,Mar!G188,Apr!G188,Mei!G188,Jun!G188,Jul!G188,Agu!G188,Sep!G188,Okt!G188,Nov!G188,Des!G188)*F188),0)</f>
        <v>0</v>
      </c>
      <c r="Q188" s="67">
        <f>IFERROR(IF(E188&lt;&gt;"",Jan!P188+Feb!P188+Mar!P188+Apr!P188+Mei!P188+Jun!P188+Jul!P188+Agu!P188+Sep!P188+Okt!P188+Nov!P188+Des!P188,(Jan!P188+Feb!P188+Mar!P188+Apr!P188+Mei!P188+Jun!P188+Jul!P188+Agu!P188+Sep!P188+Okt!P188+Nov!P188+Des!P188)
/
COUNTA(Jan!G188,Feb!G188,Mar!G188,Apr!G188,Mei!G188,Jun!G188,Jul!G188,Agu!G188,Sep!G188,Okt!G188,Nov!G188,Des!G188)*F188),0)</f>
        <v>0</v>
      </c>
      <c r="R188" s="1">
        <f t="shared" si="27"/>
        <v>0</v>
      </c>
      <c r="S188" s="67">
        <f t="shared" si="25"/>
        <v>0</v>
      </c>
      <c r="T188" s="67">
        <f>IFERROR(IF(E188&lt;&gt;"",Jan!R188+Feb!R188+Mar!R188+Apr!R188+Mei!R188+Jun!R188+Jul!R188+Agu!R188+Sep!R188+Okt!R188+Nov!R188+Des!R188,(Jan!R188+Feb!R188+Mar!R188+Apr!R188+Mei!R188+Jun!R188+Jul!R188+Agu!R188+Sep!R188+Okt!R188+Nov!R188+Des!R188)
/
COUNTA(Jan!G188,Feb!G188,Mar!G188,Apr!G188,Mei!G188,Jun!G188,Jul!G188,Agu!G188,Sep!G188,Okt!G188,Nov!G188,Des!G188)*F188),0)</f>
        <v>0</v>
      </c>
      <c r="U188" s="67">
        <f>IFERROR(IF(E188&lt;&gt;"",Jan!S188+Feb!S188+Mar!S188+Apr!S188+Mei!S188+Jun!S188+Jul!S188+Agu!S188+Sep!S188+Okt!S188+Nov!S188+Des!S188,(Jan!S188+Feb!S188+Mar!S188+Apr!S188+Mei!S188+Jun!S188+Jul!S188+Agu!S188+Sep!S188+Okt!S188+Nov!S188+Des!S188)
/
COUNTA(Jan!G188,Feb!G188,Mar!G188,Apr!G188,Mei!G188,Jun!G188,Jul!G188,Agu!G188,Sep!G188,Okt!G188,Nov!G188,Des!G188)*F188),0)</f>
        <v>0</v>
      </c>
      <c r="V188" s="1">
        <f t="shared" si="28"/>
        <v>0</v>
      </c>
      <c r="W188" s="1"/>
      <c r="X188" s="67">
        <f t="shared" si="29"/>
        <v>0</v>
      </c>
      <c r="Y188" s="37">
        <f t="shared" si="32"/>
        <v>0</v>
      </c>
      <c r="Z188" s="68">
        <f t="shared" si="30"/>
        <v>0</v>
      </c>
      <c r="AA188" s="36">
        <f>MIN(Z188,Referensi!$M$2)*$AA$5</f>
        <v>0</v>
      </c>
      <c r="AB188" s="36">
        <f>MIN(Referensi!$M$3,MAX(Z188-Referensi!$L$2,0))*$AB$5</f>
        <v>0</v>
      </c>
      <c r="AC188" s="36">
        <f>MIN(Referensi!$M$4,MAX(Z188-Referensi!$L$3,0))*$AC$5</f>
        <v>0</v>
      </c>
      <c r="AD188" s="36">
        <f>MIN(Referensi!$M$5,MAX(Z188-Referensi!$L$4,0))*$AD$5</f>
        <v>0</v>
      </c>
      <c r="AE188" s="36">
        <f>MIN(Referensi!$M$6,MAX(Z188-Referensi!$L$5,0))*$AE$5</f>
        <v>0</v>
      </c>
      <c r="AF188" s="68">
        <f>IF(Master!G188="",SUM(AA188:AE188)*120%,SUM(AA188:AE188))</f>
        <v>0</v>
      </c>
      <c r="AG188" s="68">
        <f>IF(F188&lt;&gt;"",AF188/F188*COUNTA(Jan!G188,Feb!G188,Mar!G188,Apr!G188,Mei!G188,Jun!G188,Jul!G188,Agu!G188,Sep!G188,Okt!G188,Nov!G188,Des!G188),0)</f>
        <v>0</v>
      </c>
      <c r="AH188" s="68">
        <f>IF(E188&lt;&gt;"",
IF(TEXT(E188,"mmm")=TEXT(DATE(PeriodeTahun,1,1),"mmm"),0, Jan!W188)+
IF(TEXT(E188,"mmm")=TEXT(DATE(PeriodeTahun,2,1),"mmm"),0, Feb!W188)+
IF(TEXT(E188,"mmm")=TEXT(DATE(PeriodeTahun,3,1),"mmm"),0, Mar!W188)+
IF(TEXT(E188,"mmm")=TEXT(DATE(PeriodeTahun,4,1),"mmm"),0, Apr!W188)+
IF(TEXT(E188,"mmm")=TEXT(DATE(PeriodeTahun,5,1),"mmm"),0, Mei!W188)+
IF(TEXT(E188,"mmm")=TEXT(DATE(PeriodeTahun,6,1),"mmm"),0, Jun!W188)+
IF(TEXT(E188,"mmm")=TEXT(DATE(PeriodeTahun,7,1),"mmm"),0, Jul!W188)+
IF(TEXT(E188,"mmm")=TEXT(DATE(PeriodeTahun,8,1),"mmm"),0, Agu!W188)+
IF(TEXT(E188,"mmm")=TEXT(DATE(PeriodeTahun,9,1),"mmm"),0, Sep!W188)+
IF(TEXT(E188,"mmm")=TEXT(DATE(PeriodeTahun,10,1),"mmm"),0, Okt!W188)+
IF(TEXT(E188,"mmm")=TEXT(DATE(PeriodeTahun,11,1),"mmm"),0, Nov!W188),
Jan!W188+Feb!W188+Mar!W188+Apr!W188+Mei!W188+Jun!W188+Jul!W188+Agu!W188+Sep!W188+Okt!W188+Nov!W188)</f>
        <v>0</v>
      </c>
      <c r="AI188" s="68"/>
      <c r="AJ188" s="68">
        <f t="shared" si="31"/>
        <v>0</v>
      </c>
    </row>
    <row r="189" spans="1:36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IF(Master!C189&lt;&gt;"",Master!C189,"")</f>
        <v/>
      </c>
      <c r="D189" s="80" t="str">
        <f>IF(Master!E189&lt;&gt;"",IF(YEAR(Master!E189)&lt;$B$2,DATE($B$2,1,1),Master!E189),"")</f>
        <v/>
      </c>
      <c r="E189" s="80" t="str">
        <f>IF(Master!F189&lt;&gt;"",Master!F189,"")</f>
        <v/>
      </c>
      <c r="F189" s="87" t="str">
        <f t="shared" si="26"/>
        <v/>
      </c>
      <c r="G189" s="71" t="str">
        <f>IF(Master!G189&lt;&gt;"",Master!G189,"")</f>
        <v/>
      </c>
      <c r="H189" s="67">
        <f>IFERROR(IF(E189&lt;&gt;"",Jan!G189+Feb!G189+Mar!G189+Apr!G189+Mei!G189+Jun!G189+Jul!G189+Agu!G189+Sep!G189+Okt!G189+Nov!G189+Des!G189,(Jan!G189+Feb!G189+Mar!G189+Apr!G189+Mei!G189+Jun!G189+Jul!G189+Agu!G189+Sep!G189+Okt!G189+Nov!G189+Des!G189)
/
COUNTA(Jan!G189,Feb!G189,Mar!G189,Apr!G189,Mei!G189,Jun!G189,Jul!G189,Agu!G189,Sep!G189,Okt!G189,Nov!G189,Des!G189)
*F189),0)</f>
        <v>0</v>
      </c>
      <c r="I189" s="1">
        <f>Jan!H189+Feb!H189+Mar!H189+Apr!H189+Mei!H189+Jun!H189+Jul!H189+Agu!H189+Sep!H189+Okt!H189+Nov!H189+Des!H189</f>
        <v>0</v>
      </c>
      <c r="J189" s="1">
        <f>Jan!I189+Feb!I189+Mar!I189+Apr!I189+Mei!I189+Jun!I189+Jul!I189+Agu!I189+Sep!I189+Okt!I189+Nov!I189+Des!I189</f>
        <v>0</v>
      </c>
      <c r="K189" s="1">
        <f>Jan!J189+Feb!J189+Mar!J189+Apr!J189+Mei!J189+Jun!J189+Jul!J189+Agu!J189+Sep!J189+Okt!J189+Nov!J189+Des!J189</f>
        <v>0</v>
      </c>
      <c r="L189" s="1">
        <f>Jan!K189+Feb!K189+Mar!K189+Apr!K189+Mei!K189+Jun!K189+Jul!K189+Agu!K189+Sep!K189+Okt!K189+Nov!K189+Des!K189</f>
        <v>0</v>
      </c>
      <c r="M189" s="67">
        <f>IFERROR(IF(E189&lt;&gt;"",Jan!L189+Feb!L189+Mar!L189+Apr!L189+Mei!L189+Jun!L189+Jul!L189+Agu!L189+Sep!L189+Okt!L189+Nov!L189+Des!L189,(Jan!L189+Feb!L189+Mar!L189+Apr!L189+Mei!L189+Jun!L189+Jul!L189+Agu!L189+Sep!L189+Okt!L189+Nov!L189+Des!L189)
/
COUNTA(Jan!G189,Feb!G189,Mar!G189,Apr!G189,Mei!G189,Jun!G189,Jul!G189,Agu!G189,Sep!G189,Okt!G189,Nov!G189,Des!G189)*F189),0)</f>
        <v>0</v>
      </c>
      <c r="N189" s="67">
        <f>IFERROR(IF(E189&lt;&gt;"",Jan!M189+Feb!M189+Mar!M189+Apr!M189+Mei!M189+Jun!M189+Jul!M189+Agu!M189+Sep!M189+Okt!M189+Nov!M189+Des!M189,(Jan!M189+Feb!M189+Mar!M189+Apr!M189+Mei!M189+Jun!M189+Jul!M189+Agu!M189+Sep!M189+Okt!M189+Nov!M189+Des!M189)
/
COUNTA(Jan!G189,Feb!G189,Mar!G189,Apr!G189,Mei!G189,Jun!G189,Jul!G189,Agu!G189,Sep!G189,Okt!G189,Nov!G189,Des!G189)*F189),0)</f>
        <v>0</v>
      </c>
      <c r="O189" s="67">
        <f>IFERROR(IF(E189&lt;&gt;"",Jan!N189+Feb!N189+Mar!N189+Apr!N189+Mei!N189+Jun!N189+Jul!N189+Agu!N189+Sep!N189+Okt!N189+Nov!N189+Des!N189,(Jan!N189+Feb!N189+Mar!N189+Apr!N189+Mei!N189+Jun!N189+Jul!N189+Agu!N189+Sep!N189+Okt!N189+Nov!N189+Des!N189)
/
COUNTA(Jan!G189,Feb!G189,Mar!G189,Apr!G189,Mei!G189,Jun!G189,Jul!G189,Agu!G189,Sep!G189,Okt!G189,Nov!G189,Des!G189)*F189),0)</f>
        <v>0</v>
      </c>
      <c r="P189" s="67">
        <f>IFERROR(IF(E189&lt;&gt;"",Jan!O189+Feb!O189+Mar!O189+Apr!O189+Mei!O189+Jun!O189+Jul!O189+Agu!O189+Sep!O189+Okt!O189+Nov!O189+Des!O189,(Jan!O189+Feb!O189+Mar!O189+Apr!O189+Mei!O189+Jun!O189+Jul!O189+Agu!O189+Sep!O189+Okt!O189+Nov!O189+Des!O189)
/
COUNTA(Jan!G189,Feb!G189,Mar!G189,Apr!G189,Mei!G189,Jun!G189,Jul!G189,Agu!G189,Sep!G189,Okt!G189,Nov!G189,Des!G189)*F189),0)</f>
        <v>0</v>
      </c>
      <c r="Q189" s="67">
        <f>IFERROR(IF(E189&lt;&gt;"",Jan!P189+Feb!P189+Mar!P189+Apr!P189+Mei!P189+Jun!P189+Jul!P189+Agu!P189+Sep!P189+Okt!P189+Nov!P189+Des!P189,(Jan!P189+Feb!P189+Mar!P189+Apr!P189+Mei!P189+Jun!P189+Jul!P189+Agu!P189+Sep!P189+Okt!P189+Nov!P189+Des!P189)
/
COUNTA(Jan!G189,Feb!G189,Mar!G189,Apr!G189,Mei!G189,Jun!G189,Jul!G189,Agu!G189,Sep!G189,Okt!G189,Nov!G189,Des!G189)*F189),0)</f>
        <v>0</v>
      </c>
      <c r="R189" s="1">
        <f t="shared" si="27"/>
        <v>0</v>
      </c>
      <c r="S189" s="67">
        <f t="shared" si="25"/>
        <v>0</v>
      </c>
      <c r="T189" s="67">
        <f>IFERROR(IF(E189&lt;&gt;"",Jan!R189+Feb!R189+Mar!R189+Apr!R189+Mei!R189+Jun!R189+Jul!R189+Agu!R189+Sep!R189+Okt!R189+Nov!R189+Des!R189,(Jan!R189+Feb!R189+Mar!R189+Apr!R189+Mei!R189+Jun!R189+Jul!R189+Agu!R189+Sep!R189+Okt!R189+Nov!R189+Des!R189)
/
COUNTA(Jan!G189,Feb!G189,Mar!G189,Apr!G189,Mei!G189,Jun!G189,Jul!G189,Agu!G189,Sep!G189,Okt!G189,Nov!G189,Des!G189)*F189),0)</f>
        <v>0</v>
      </c>
      <c r="U189" s="67">
        <f>IFERROR(IF(E189&lt;&gt;"",Jan!S189+Feb!S189+Mar!S189+Apr!S189+Mei!S189+Jun!S189+Jul!S189+Agu!S189+Sep!S189+Okt!S189+Nov!S189+Des!S189,(Jan!S189+Feb!S189+Mar!S189+Apr!S189+Mei!S189+Jun!S189+Jul!S189+Agu!S189+Sep!S189+Okt!S189+Nov!S189+Des!S189)
/
COUNTA(Jan!G189,Feb!G189,Mar!G189,Apr!G189,Mei!G189,Jun!G189,Jul!G189,Agu!G189,Sep!G189,Okt!G189,Nov!G189,Des!G189)*F189),0)</f>
        <v>0</v>
      </c>
      <c r="V189" s="1">
        <f t="shared" si="28"/>
        <v>0</v>
      </c>
      <c r="W189" s="1"/>
      <c r="X189" s="67">
        <f t="shared" si="29"/>
        <v>0</v>
      </c>
      <c r="Y189" s="37">
        <f t="shared" si="32"/>
        <v>0</v>
      </c>
      <c r="Z189" s="68">
        <f t="shared" si="30"/>
        <v>0</v>
      </c>
      <c r="AA189" s="36">
        <f>MIN(Z189,Referensi!$M$2)*$AA$5</f>
        <v>0</v>
      </c>
      <c r="AB189" s="36">
        <f>MIN(Referensi!$M$3,MAX(Z189-Referensi!$L$2,0))*$AB$5</f>
        <v>0</v>
      </c>
      <c r="AC189" s="36">
        <f>MIN(Referensi!$M$4,MAX(Z189-Referensi!$L$3,0))*$AC$5</f>
        <v>0</v>
      </c>
      <c r="AD189" s="36">
        <f>MIN(Referensi!$M$5,MAX(Z189-Referensi!$L$4,0))*$AD$5</f>
        <v>0</v>
      </c>
      <c r="AE189" s="36">
        <f>MIN(Referensi!$M$6,MAX(Z189-Referensi!$L$5,0))*$AE$5</f>
        <v>0</v>
      </c>
      <c r="AF189" s="68">
        <f>IF(Master!G189="",SUM(AA189:AE189)*120%,SUM(AA189:AE189))</f>
        <v>0</v>
      </c>
      <c r="AG189" s="68">
        <f>IF(F189&lt;&gt;"",AF189/F189*COUNTA(Jan!G189,Feb!G189,Mar!G189,Apr!G189,Mei!G189,Jun!G189,Jul!G189,Agu!G189,Sep!G189,Okt!G189,Nov!G189,Des!G189),0)</f>
        <v>0</v>
      </c>
      <c r="AH189" s="68">
        <f>IF(E189&lt;&gt;"",
IF(TEXT(E189,"mmm")=TEXT(DATE(PeriodeTahun,1,1),"mmm"),0, Jan!W189)+
IF(TEXT(E189,"mmm")=TEXT(DATE(PeriodeTahun,2,1),"mmm"),0, Feb!W189)+
IF(TEXT(E189,"mmm")=TEXT(DATE(PeriodeTahun,3,1),"mmm"),0, Mar!W189)+
IF(TEXT(E189,"mmm")=TEXT(DATE(PeriodeTahun,4,1),"mmm"),0, Apr!W189)+
IF(TEXT(E189,"mmm")=TEXT(DATE(PeriodeTahun,5,1),"mmm"),0, Mei!W189)+
IF(TEXT(E189,"mmm")=TEXT(DATE(PeriodeTahun,6,1),"mmm"),0, Jun!W189)+
IF(TEXT(E189,"mmm")=TEXT(DATE(PeriodeTahun,7,1),"mmm"),0, Jul!W189)+
IF(TEXT(E189,"mmm")=TEXT(DATE(PeriodeTahun,8,1),"mmm"),0, Agu!W189)+
IF(TEXT(E189,"mmm")=TEXT(DATE(PeriodeTahun,9,1),"mmm"),0, Sep!W189)+
IF(TEXT(E189,"mmm")=TEXT(DATE(PeriodeTahun,10,1),"mmm"),0, Okt!W189)+
IF(TEXT(E189,"mmm")=TEXT(DATE(PeriodeTahun,11,1),"mmm"),0, Nov!W189),
Jan!W189+Feb!W189+Mar!W189+Apr!W189+Mei!W189+Jun!W189+Jul!W189+Agu!W189+Sep!W189+Okt!W189+Nov!W189)</f>
        <v>0</v>
      </c>
      <c r="AI189" s="68"/>
      <c r="AJ189" s="68">
        <f t="shared" si="31"/>
        <v>0</v>
      </c>
    </row>
    <row r="190" spans="1:36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IF(Master!C190&lt;&gt;"",Master!C190,"")</f>
        <v/>
      </c>
      <c r="D190" s="80" t="str">
        <f>IF(Master!E190&lt;&gt;"",IF(YEAR(Master!E190)&lt;$B$2,DATE($B$2,1,1),Master!E190),"")</f>
        <v/>
      </c>
      <c r="E190" s="80" t="str">
        <f>IF(Master!F190&lt;&gt;"",Master!F190,"")</f>
        <v/>
      </c>
      <c r="F190" s="87" t="str">
        <f t="shared" si="26"/>
        <v/>
      </c>
      <c r="G190" s="71" t="str">
        <f>IF(Master!G190&lt;&gt;"",Master!G190,"")</f>
        <v/>
      </c>
      <c r="H190" s="67">
        <f>IFERROR(IF(E190&lt;&gt;"",Jan!G190+Feb!G190+Mar!G190+Apr!G190+Mei!G190+Jun!G190+Jul!G190+Agu!G190+Sep!G190+Okt!G190+Nov!G190+Des!G190,(Jan!G190+Feb!G190+Mar!G190+Apr!G190+Mei!G190+Jun!G190+Jul!G190+Agu!G190+Sep!G190+Okt!G190+Nov!G190+Des!G190)
/
COUNTA(Jan!G190,Feb!G190,Mar!G190,Apr!G190,Mei!G190,Jun!G190,Jul!G190,Agu!G190,Sep!G190,Okt!G190,Nov!G190,Des!G190)
*F190),0)</f>
        <v>0</v>
      </c>
      <c r="I190" s="1">
        <f>Jan!H190+Feb!H190+Mar!H190+Apr!H190+Mei!H190+Jun!H190+Jul!H190+Agu!H190+Sep!H190+Okt!H190+Nov!H190+Des!H190</f>
        <v>0</v>
      </c>
      <c r="J190" s="1">
        <f>Jan!I190+Feb!I190+Mar!I190+Apr!I190+Mei!I190+Jun!I190+Jul!I190+Agu!I190+Sep!I190+Okt!I190+Nov!I190+Des!I190</f>
        <v>0</v>
      </c>
      <c r="K190" s="1">
        <f>Jan!J190+Feb!J190+Mar!J190+Apr!J190+Mei!J190+Jun!J190+Jul!J190+Agu!J190+Sep!J190+Okt!J190+Nov!J190+Des!J190</f>
        <v>0</v>
      </c>
      <c r="L190" s="1">
        <f>Jan!K190+Feb!K190+Mar!K190+Apr!K190+Mei!K190+Jun!K190+Jul!K190+Agu!K190+Sep!K190+Okt!K190+Nov!K190+Des!K190</f>
        <v>0</v>
      </c>
      <c r="M190" s="67">
        <f>IFERROR(IF(E190&lt;&gt;"",Jan!L190+Feb!L190+Mar!L190+Apr!L190+Mei!L190+Jun!L190+Jul!L190+Agu!L190+Sep!L190+Okt!L190+Nov!L190+Des!L190,(Jan!L190+Feb!L190+Mar!L190+Apr!L190+Mei!L190+Jun!L190+Jul!L190+Agu!L190+Sep!L190+Okt!L190+Nov!L190+Des!L190)
/
COUNTA(Jan!G190,Feb!G190,Mar!G190,Apr!G190,Mei!G190,Jun!G190,Jul!G190,Agu!G190,Sep!G190,Okt!G190,Nov!G190,Des!G190)*F190),0)</f>
        <v>0</v>
      </c>
      <c r="N190" s="67">
        <f>IFERROR(IF(E190&lt;&gt;"",Jan!M190+Feb!M190+Mar!M190+Apr!M190+Mei!M190+Jun!M190+Jul!M190+Agu!M190+Sep!M190+Okt!M190+Nov!M190+Des!M190,(Jan!M190+Feb!M190+Mar!M190+Apr!M190+Mei!M190+Jun!M190+Jul!M190+Agu!M190+Sep!M190+Okt!M190+Nov!M190+Des!M190)
/
COUNTA(Jan!G190,Feb!G190,Mar!G190,Apr!G190,Mei!G190,Jun!G190,Jul!G190,Agu!G190,Sep!G190,Okt!G190,Nov!G190,Des!G190)*F190),0)</f>
        <v>0</v>
      </c>
      <c r="O190" s="67">
        <f>IFERROR(IF(E190&lt;&gt;"",Jan!N190+Feb!N190+Mar!N190+Apr!N190+Mei!N190+Jun!N190+Jul!N190+Agu!N190+Sep!N190+Okt!N190+Nov!N190+Des!N190,(Jan!N190+Feb!N190+Mar!N190+Apr!N190+Mei!N190+Jun!N190+Jul!N190+Agu!N190+Sep!N190+Okt!N190+Nov!N190+Des!N190)
/
COUNTA(Jan!G190,Feb!G190,Mar!G190,Apr!G190,Mei!G190,Jun!G190,Jul!G190,Agu!G190,Sep!G190,Okt!G190,Nov!G190,Des!G190)*F190),0)</f>
        <v>0</v>
      </c>
      <c r="P190" s="67">
        <f>IFERROR(IF(E190&lt;&gt;"",Jan!O190+Feb!O190+Mar!O190+Apr!O190+Mei!O190+Jun!O190+Jul!O190+Agu!O190+Sep!O190+Okt!O190+Nov!O190+Des!O190,(Jan!O190+Feb!O190+Mar!O190+Apr!O190+Mei!O190+Jun!O190+Jul!O190+Agu!O190+Sep!O190+Okt!O190+Nov!O190+Des!O190)
/
COUNTA(Jan!G190,Feb!G190,Mar!G190,Apr!G190,Mei!G190,Jun!G190,Jul!G190,Agu!G190,Sep!G190,Okt!G190,Nov!G190,Des!G190)*F190),0)</f>
        <v>0</v>
      </c>
      <c r="Q190" s="67">
        <f>IFERROR(IF(E190&lt;&gt;"",Jan!P190+Feb!P190+Mar!P190+Apr!P190+Mei!P190+Jun!P190+Jul!P190+Agu!P190+Sep!P190+Okt!P190+Nov!P190+Des!P190,(Jan!P190+Feb!P190+Mar!P190+Apr!P190+Mei!P190+Jun!P190+Jul!P190+Agu!P190+Sep!P190+Okt!P190+Nov!P190+Des!P190)
/
COUNTA(Jan!G190,Feb!G190,Mar!G190,Apr!G190,Mei!G190,Jun!G190,Jul!G190,Agu!G190,Sep!G190,Okt!G190,Nov!G190,Des!G190)*F190),0)</f>
        <v>0</v>
      </c>
      <c r="R190" s="1">
        <f t="shared" si="27"/>
        <v>0</v>
      </c>
      <c r="S190" s="67">
        <f t="shared" si="25"/>
        <v>0</v>
      </c>
      <c r="T190" s="67">
        <f>IFERROR(IF(E190&lt;&gt;"",Jan!R190+Feb!R190+Mar!R190+Apr!R190+Mei!R190+Jun!R190+Jul!R190+Agu!R190+Sep!R190+Okt!R190+Nov!R190+Des!R190,(Jan!R190+Feb!R190+Mar!R190+Apr!R190+Mei!R190+Jun!R190+Jul!R190+Agu!R190+Sep!R190+Okt!R190+Nov!R190+Des!R190)
/
COUNTA(Jan!G190,Feb!G190,Mar!G190,Apr!G190,Mei!G190,Jun!G190,Jul!G190,Agu!G190,Sep!G190,Okt!G190,Nov!G190,Des!G190)*F190),0)</f>
        <v>0</v>
      </c>
      <c r="U190" s="67">
        <f>IFERROR(IF(E190&lt;&gt;"",Jan!S190+Feb!S190+Mar!S190+Apr!S190+Mei!S190+Jun!S190+Jul!S190+Agu!S190+Sep!S190+Okt!S190+Nov!S190+Des!S190,(Jan!S190+Feb!S190+Mar!S190+Apr!S190+Mei!S190+Jun!S190+Jul!S190+Agu!S190+Sep!S190+Okt!S190+Nov!S190+Des!S190)
/
COUNTA(Jan!G190,Feb!G190,Mar!G190,Apr!G190,Mei!G190,Jun!G190,Jul!G190,Agu!G190,Sep!G190,Okt!G190,Nov!G190,Des!G190)*F190),0)</f>
        <v>0</v>
      </c>
      <c r="V190" s="1">
        <f t="shared" si="28"/>
        <v>0</v>
      </c>
      <c r="W190" s="1"/>
      <c r="X190" s="67">
        <f t="shared" si="29"/>
        <v>0</v>
      </c>
      <c r="Y190" s="37">
        <f t="shared" si="32"/>
        <v>0</v>
      </c>
      <c r="Z190" s="68">
        <f t="shared" si="30"/>
        <v>0</v>
      </c>
      <c r="AA190" s="36">
        <f>MIN(Z190,Referensi!$M$2)*$AA$5</f>
        <v>0</v>
      </c>
      <c r="AB190" s="36">
        <f>MIN(Referensi!$M$3,MAX(Z190-Referensi!$L$2,0))*$AB$5</f>
        <v>0</v>
      </c>
      <c r="AC190" s="36">
        <f>MIN(Referensi!$M$4,MAX(Z190-Referensi!$L$3,0))*$AC$5</f>
        <v>0</v>
      </c>
      <c r="AD190" s="36">
        <f>MIN(Referensi!$M$5,MAX(Z190-Referensi!$L$4,0))*$AD$5</f>
        <v>0</v>
      </c>
      <c r="AE190" s="36">
        <f>MIN(Referensi!$M$6,MAX(Z190-Referensi!$L$5,0))*$AE$5</f>
        <v>0</v>
      </c>
      <c r="AF190" s="68">
        <f>IF(Master!G190="",SUM(AA190:AE190)*120%,SUM(AA190:AE190))</f>
        <v>0</v>
      </c>
      <c r="AG190" s="68">
        <f>IF(F190&lt;&gt;"",AF190/F190*COUNTA(Jan!G190,Feb!G190,Mar!G190,Apr!G190,Mei!G190,Jun!G190,Jul!G190,Agu!G190,Sep!G190,Okt!G190,Nov!G190,Des!G190),0)</f>
        <v>0</v>
      </c>
      <c r="AH190" s="68">
        <f>IF(E190&lt;&gt;"",
IF(TEXT(E190,"mmm")=TEXT(DATE(PeriodeTahun,1,1),"mmm"),0, Jan!W190)+
IF(TEXT(E190,"mmm")=TEXT(DATE(PeriodeTahun,2,1),"mmm"),0, Feb!W190)+
IF(TEXT(E190,"mmm")=TEXT(DATE(PeriodeTahun,3,1),"mmm"),0, Mar!W190)+
IF(TEXT(E190,"mmm")=TEXT(DATE(PeriodeTahun,4,1),"mmm"),0, Apr!W190)+
IF(TEXT(E190,"mmm")=TEXT(DATE(PeriodeTahun,5,1),"mmm"),0, Mei!W190)+
IF(TEXT(E190,"mmm")=TEXT(DATE(PeriodeTahun,6,1),"mmm"),0, Jun!W190)+
IF(TEXT(E190,"mmm")=TEXT(DATE(PeriodeTahun,7,1),"mmm"),0, Jul!W190)+
IF(TEXT(E190,"mmm")=TEXT(DATE(PeriodeTahun,8,1),"mmm"),0, Agu!W190)+
IF(TEXT(E190,"mmm")=TEXT(DATE(PeriodeTahun,9,1),"mmm"),0, Sep!W190)+
IF(TEXT(E190,"mmm")=TEXT(DATE(PeriodeTahun,10,1),"mmm"),0, Okt!W190)+
IF(TEXT(E190,"mmm")=TEXT(DATE(PeriodeTahun,11,1),"mmm"),0, Nov!W190),
Jan!W190+Feb!W190+Mar!W190+Apr!W190+Mei!W190+Jun!W190+Jul!W190+Agu!W190+Sep!W190+Okt!W190+Nov!W190)</f>
        <v>0</v>
      </c>
      <c r="AI190" s="68"/>
      <c r="AJ190" s="68">
        <f t="shared" si="31"/>
        <v>0</v>
      </c>
    </row>
    <row r="191" spans="1:36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IF(Master!C191&lt;&gt;"",Master!C191,"")</f>
        <v/>
      </c>
      <c r="D191" s="80" t="str">
        <f>IF(Master!E191&lt;&gt;"",IF(YEAR(Master!E191)&lt;$B$2,DATE($B$2,1,1),Master!E191),"")</f>
        <v/>
      </c>
      <c r="E191" s="80" t="str">
        <f>IF(Master!F191&lt;&gt;"",Master!F191,"")</f>
        <v/>
      </c>
      <c r="F191" s="87" t="str">
        <f t="shared" si="26"/>
        <v/>
      </c>
      <c r="G191" s="71" t="str">
        <f>IF(Master!G191&lt;&gt;"",Master!G191,"")</f>
        <v/>
      </c>
      <c r="H191" s="67">
        <f>IFERROR(IF(E191&lt;&gt;"",Jan!G191+Feb!G191+Mar!G191+Apr!G191+Mei!G191+Jun!G191+Jul!G191+Agu!G191+Sep!G191+Okt!G191+Nov!G191+Des!G191,(Jan!G191+Feb!G191+Mar!G191+Apr!G191+Mei!G191+Jun!G191+Jul!G191+Agu!G191+Sep!G191+Okt!G191+Nov!G191+Des!G191)
/
COUNTA(Jan!G191,Feb!G191,Mar!G191,Apr!G191,Mei!G191,Jun!G191,Jul!G191,Agu!G191,Sep!G191,Okt!G191,Nov!G191,Des!G191)
*F191),0)</f>
        <v>0</v>
      </c>
      <c r="I191" s="1">
        <f>Jan!H191+Feb!H191+Mar!H191+Apr!H191+Mei!H191+Jun!H191+Jul!H191+Agu!H191+Sep!H191+Okt!H191+Nov!H191+Des!H191</f>
        <v>0</v>
      </c>
      <c r="J191" s="1">
        <f>Jan!I191+Feb!I191+Mar!I191+Apr!I191+Mei!I191+Jun!I191+Jul!I191+Agu!I191+Sep!I191+Okt!I191+Nov!I191+Des!I191</f>
        <v>0</v>
      </c>
      <c r="K191" s="1">
        <f>Jan!J191+Feb!J191+Mar!J191+Apr!J191+Mei!J191+Jun!J191+Jul!J191+Agu!J191+Sep!J191+Okt!J191+Nov!J191+Des!J191</f>
        <v>0</v>
      </c>
      <c r="L191" s="1">
        <f>Jan!K191+Feb!K191+Mar!K191+Apr!K191+Mei!K191+Jun!K191+Jul!K191+Agu!K191+Sep!K191+Okt!K191+Nov!K191+Des!K191</f>
        <v>0</v>
      </c>
      <c r="M191" s="67">
        <f>IFERROR(IF(E191&lt;&gt;"",Jan!L191+Feb!L191+Mar!L191+Apr!L191+Mei!L191+Jun!L191+Jul!L191+Agu!L191+Sep!L191+Okt!L191+Nov!L191+Des!L191,(Jan!L191+Feb!L191+Mar!L191+Apr!L191+Mei!L191+Jun!L191+Jul!L191+Agu!L191+Sep!L191+Okt!L191+Nov!L191+Des!L191)
/
COUNTA(Jan!G191,Feb!G191,Mar!G191,Apr!G191,Mei!G191,Jun!G191,Jul!G191,Agu!G191,Sep!G191,Okt!G191,Nov!G191,Des!G191)*F191),0)</f>
        <v>0</v>
      </c>
      <c r="N191" s="67">
        <f>IFERROR(IF(E191&lt;&gt;"",Jan!M191+Feb!M191+Mar!M191+Apr!M191+Mei!M191+Jun!M191+Jul!M191+Agu!M191+Sep!M191+Okt!M191+Nov!M191+Des!M191,(Jan!M191+Feb!M191+Mar!M191+Apr!M191+Mei!M191+Jun!M191+Jul!M191+Agu!M191+Sep!M191+Okt!M191+Nov!M191+Des!M191)
/
COUNTA(Jan!G191,Feb!G191,Mar!G191,Apr!G191,Mei!G191,Jun!G191,Jul!G191,Agu!G191,Sep!G191,Okt!G191,Nov!G191,Des!G191)*F191),0)</f>
        <v>0</v>
      </c>
      <c r="O191" s="67">
        <f>IFERROR(IF(E191&lt;&gt;"",Jan!N191+Feb!N191+Mar!N191+Apr!N191+Mei!N191+Jun!N191+Jul!N191+Agu!N191+Sep!N191+Okt!N191+Nov!N191+Des!N191,(Jan!N191+Feb!N191+Mar!N191+Apr!N191+Mei!N191+Jun!N191+Jul!N191+Agu!N191+Sep!N191+Okt!N191+Nov!N191+Des!N191)
/
COUNTA(Jan!G191,Feb!G191,Mar!G191,Apr!G191,Mei!G191,Jun!G191,Jul!G191,Agu!G191,Sep!G191,Okt!G191,Nov!G191,Des!G191)*F191),0)</f>
        <v>0</v>
      </c>
      <c r="P191" s="67">
        <f>IFERROR(IF(E191&lt;&gt;"",Jan!O191+Feb!O191+Mar!O191+Apr!O191+Mei!O191+Jun!O191+Jul!O191+Agu!O191+Sep!O191+Okt!O191+Nov!O191+Des!O191,(Jan!O191+Feb!O191+Mar!O191+Apr!O191+Mei!O191+Jun!O191+Jul!O191+Agu!O191+Sep!O191+Okt!O191+Nov!O191+Des!O191)
/
COUNTA(Jan!G191,Feb!G191,Mar!G191,Apr!G191,Mei!G191,Jun!G191,Jul!G191,Agu!G191,Sep!G191,Okt!G191,Nov!G191,Des!G191)*F191),0)</f>
        <v>0</v>
      </c>
      <c r="Q191" s="67">
        <f>IFERROR(IF(E191&lt;&gt;"",Jan!P191+Feb!P191+Mar!P191+Apr!P191+Mei!P191+Jun!P191+Jul!P191+Agu!P191+Sep!P191+Okt!P191+Nov!P191+Des!P191,(Jan!P191+Feb!P191+Mar!P191+Apr!P191+Mei!P191+Jun!P191+Jul!P191+Agu!P191+Sep!P191+Okt!P191+Nov!P191+Des!P191)
/
COUNTA(Jan!G191,Feb!G191,Mar!G191,Apr!G191,Mei!G191,Jun!G191,Jul!G191,Agu!G191,Sep!G191,Okt!G191,Nov!G191,Des!G191)*F191),0)</f>
        <v>0</v>
      </c>
      <c r="R191" s="1">
        <f t="shared" si="27"/>
        <v>0</v>
      </c>
      <c r="S191" s="67">
        <f t="shared" si="25"/>
        <v>0</v>
      </c>
      <c r="T191" s="67">
        <f>IFERROR(IF(E191&lt;&gt;"",Jan!R191+Feb!R191+Mar!R191+Apr!R191+Mei!R191+Jun!R191+Jul!R191+Agu!R191+Sep!R191+Okt!R191+Nov!R191+Des!R191,(Jan!R191+Feb!R191+Mar!R191+Apr!R191+Mei!R191+Jun!R191+Jul!R191+Agu!R191+Sep!R191+Okt!R191+Nov!R191+Des!R191)
/
COUNTA(Jan!G191,Feb!G191,Mar!G191,Apr!G191,Mei!G191,Jun!G191,Jul!G191,Agu!G191,Sep!G191,Okt!G191,Nov!G191,Des!G191)*F191),0)</f>
        <v>0</v>
      </c>
      <c r="U191" s="67">
        <f>IFERROR(IF(E191&lt;&gt;"",Jan!S191+Feb!S191+Mar!S191+Apr!S191+Mei!S191+Jun!S191+Jul!S191+Agu!S191+Sep!S191+Okt!S191+Nov!S191+Des!S191,(Jan!S191+Feb!S191+Mar!S191+Apr!S191+Mei!S191+Jun!S191+Jul!S191+Agu!S191+Sep!S191+Okt!S191+Nov!S191+Des!S191)
/
COUNTA(Jan!G191,Feb!G191,Mar!G191,Apr!G191,Mei!G191,Jun!G191,Jul!G191,Agu!G191,Sep!G191,Okt!G191,Nov!G191,Des!G191)*F191),0)</f>
        <v>0</v>
      </c>
      <c r="V191" s="1">
        <f t="shared" si="28"/>
        <v>0</v>
      </c>
      <c r="W191" s="1"/>
      <c r="X191" s="67">
        <f t="shared" si="29"/>
        <v>0</v>
      </c>
      <c r="Y191" s="37">
        <f t="shared" si="32"/>
        <v>0</v>
      </c>
      <c r="Z191" s="68">
        <f t="shared" si="30"/>
        <v>0</v>
      </c>
      <c r="AA191" s="36">
        <f>MIN(Z191,Referensi!$M$2)*$AA$5</f>
        <v>0</v>
      </c>
      <c r="AB191" s="36">
        <f>MIN(Referensi!$M$3,MAX(Z191-Referensi!$L$2,0))*$AB$5</f>
        <v>0</v>
      </c>
      <c r="AC191" s="36">
        <f>MIN(Referensi!$M$4,MAX(Z191-Referensi!$L$3,0))*$AC$5</f>
        <v>0</v>
      </c>
      <c r="AD191" s="36">
        <f>MIN(Referensi!$M$5,MAX(Z191-Referensi!$L$4,0))*$AD$5</f>
        <v>0</v>
      </c>
      <c r="AE191" s="36">
        <f>MIN(Referensi!$M$6,MAX(Z191-Referensi!$L$5,0))*$AE$5</f>
        <v>0</v>
      </c>
      <c r="AF191" s="68">
        <f>IF(Master!G191="",SUM(AA191:AE191)*120%,SUM(AA191:AE191))</f>
        <v>0</v>
      </c>
      <c r="AG191" s="68">
        <f>IF(F191&lt;&gt;"",AF191/F191*COUNTA(Jan!G191,Feb!G191,Mar!G191,Apr!G191,Mei!G191,Jun!G191,Jul!G191,Agu!G191,Sep!G191,Okt!G191,Nov!G191,Des!G191),0)</f>
        <v>0</v>
      </c>
      <c r="AH191" s="68">
        <f>IF(E191&lt;&gt;"",
IF(TEXT(E191,"mmm")=TEXT(DATE(PeriodeTahun,1,1),"mmm"),0, Jan!W191)+
IF(TEXT(E191,"mmm")=TEXT(DATE(PeriodeTahun,2,1),"mmm"),0, Feb!W191)+
IF(TEXT(E191,"mmm")=TEXT(DATE(PeriodeTahun,3,1),"mmm"),0, Mar!W191)+
IF(TEXT(E191,"mmm")=TEXT(DATE(PeriodeTahun,4,1),"mmm"),0, Apr!W191)+
IF(TEXT(E191,"mmm")=TEXT(DATE(PeriodeTahun,5,1),"mmm"),0, Mei!W191)+
IF(TEXT(E191,"mmm")=TEXT(DATE(PeriodeTahun,6,1),"mmm"),0, Jun!W191)+
IF(TEXT(E191,"mmm")=TEXT(DATE(PeriodeTahun,7,1),"mmm"),0, Jul!W191)+
IF(TEXT(E191,"mmm")=TEXT(DATE(PeriodeTahun,8,1),"mmm"),0, Agu!W191)+
IF(TEXT(E191,"mmm")=TEXT(DATE(PeriodeTahun,9,1),"mmm"),0, Sep!W191)+
IF(TEXT(E191,"mmm")=TEXT(DATE(PeriodeTahun,10,1),"mmm"),0, Okt!W191)+
IF(TEXT(E191,"mmm")=TEXT(DATE(PeriodeTahun,11,1),"mmm"),0, Nov!W191),
Jan!W191+Feb!W191+Mar!W191+Apr!W191+Mei!W191+Jun!W191+Jul!W191+Agu!W191+Sep!W191+Okt!W191+Nov!W191)</f>
        <v>0</v>
      </c>
      <c r="AI191" s="68"/>
      <c r="AJ191" s="68">
        <f t="shared" si="31"/>
        <v>0</v>
      </c>
    </row>
    <row r="192" spans="1:36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IF(Master!C192&lt;&gt;"",Master!C192,"")</f>
        <v/>
      </c>
      <c r="D192" s="80" t="str">
        <f>IF(Master!E192&lt;&gt;"",IF(YEAR(Master!E192)&lt;$B$2,DATE($B$2,1,1),Master!E192),"")</f>
        <v/>
      </c>
      <c r="E192" s="80" t="str">
        <f>IF(Master!F192&lt;&gt;"",Master!F192,"")</f>
        <v/>
      </c>
      <c r="F192" s="87" t="str">
        <f t="shared" si="26"/>
        <v/>
      </c>
      <c r="G192" s="71" t="str">
        <f>IF(Master!G192&lt;&gt;"",Master!G192,"")</f>
        <v/>
      </c>
      <c r="H192" s="67">
        <f>IFERROR(IF(E192&lt;&gt;"",Jan!G192+Feb!G192+Mar!G192+Apr!G192+Mei!G192+Jun!G192+Jul!G192+Agu!G192+Sep!G192+Okt!G192+Nov!G192+Des!G192,(Jan!G192+Feb!G192+Mar!G192+Apr!G192+Mei!G192+Jun!G192+Jul!G192+Agu!G192+Sep!G192+Okt!G192+Nov!G192+Des!G192)
/
COUNTA(Jan!G192,Feb!G192,Mar!G192,Apr!G192,Mei!G192,Jun!G192,Jul!G192,Agu!G192,Sep!G192,Okt!G192,Nov!G192,Des!G192)
*F192),0)</f>
        <v>0</v>
      </c>
      <c r="I192" s="1">
        <f>Jan!H192+Feb!H192+Mar!H192+Apr!H192+Mei!H192+Jun!H192+Jul!H192+Agu!H192+Sep!H192+Okt!H192+Nov!H192+Des!H192</f>
        <v>0</v>
      </c>
      <c r="J192" s="1">
        <f>Jan!I192+Feb!I192+Mar!I192+Apr!I192+Mei!I192+Jun!I192+Jul!I192+Agu!I192+Sep!I192+Okt!I192+Nov!I192+Des!I192</f>
        <v>0</v>
      </c>
      <c r="K192" s="1">
        <f>Jan!J192+Feb!J192+Mar!J192+Apr!J192+Mei!J192+Jun!J192+Jul!J192+Agu!J192+Sep!J192+Okt!J192+Nov!J192+Des!J192</f>
        <v>0</v>
      </c>
      <c r="L192" s="1">
        <f>Jan!K192+Feb!K192+Mar!K192+Apr!K192+Mei!K192+Jun!K192+Jul!K192+Agu!K192+Sep!K192+Okt!K192+Nov!K192+Des!K192</f>
        <v>0</v>
      </c>
      <c r="M192" s="67">
        <f>IFERROR(IF(E192&lt;&gt;"",Jan!L192+Feb!L192+Mar!L192+Apr!L192+Mei!L192+Jun!L192+Jul!L192+Agu!L192+Sep!L192+Okt!L192+Nov!L192+Des!L192,(Jan!L192+Feb!L192+Mar!L192+Apr!L192+Mei!L192+Jun!L192+Jul!L192+Agu!L192+Sep!L192+Okt!L192+Nov!L192+Des!L192)
/
COUNTA(Jan!G192,Feb!G192,Mar!G192,Apr!G192,Mei!G192,Jun!G192,Jul!G192,Agu!G192,Sep!G192,Okt!G192,Nov!G192,Des!G192)*F192),0)</f>
        <v>0</v>
      </c>
      <c r="N192" s="67">
        <f>IFERROR(IF(E192&lt;&gt;"",Jan!M192+Feb!M192+Mar!M192+Apr!M192+Mei!M192+Jun!M192+Jul!M192+Agu!M192+Sep!M192+Okt!M192+Nov!M192+Des!M192,(Jan!M192+Feb!M192+Mar!M192+Apr!M192+Mei!M192+Jun!M192+Jul!M192+Agu!M192+Sep!M192+Okt!M192+Nov!M192+Des!M192)
/
COUNTA(Jan!G192,Feb!G192,Mar!G192,Apr!G192,Mei!G192,Jun!G192,Jul!G192,Agu!G192,Sep!G192,Okt!G192,Nov!G192,Des!G192)*F192),0)</f>
        <v>0</v>
      </c>
      <c r="O192" s="67">
        <f>IFERROR(IF(E192&lt;&gt;"",Jan!N192+Feb!N192+Mar!N192+Apr!N192+Mei!N192+Jun!N192+Jul!N192+Agu!N192+Sep!N192+Okt!N192+Nov!N192+Des!N192,(Jan!N192+Feb!N192+Mar!N192+Apr!N192+Mei!N192+Jun!N192+Jul!N192+Agu!N192+Sep!N192+Okt!N192+Nov!N192+Des!N192)
/
COUNTA(Jan!G192,Feb!G192,Mar!G192,Apr!G192,Mei!G192,Jun!G192,Jul!G192,Agu!G192,Sep!G192,Okt!G192,Nov!G192,Des!G192)*F192),0)</f>
        <v>0</v>
      </c>
      <c r="P192" s="67">
        <f>IFERROR(IF(E192&lt;&gt;"",Jan!O192+Feb!O192+Mar!O192+Apr!O192+Mei!O192+Jun!O192+Jul!O192+Agu!O192+Sep!O192+Okt!O192+Nov!O192+Des!O192,(Jan!O192+Feb!O192+Mar!O192+Apr!O192+Mei!O192+Jun!O192+Jul!O192+Agu!O192+Sep!O192+Okt!O192+Nov!O192+Des!O192)
/
COUNTA(Jan!G192,Feb!G192,Mar!G192,Apr!G192,Mei!G192,Jun!G192,Jul!G192,Agu!G192,Sep!G192,Okt!G192,Nov!G192,Des!G192)*F192),0)</f>
        <v>0</v>
      </c>
      <c r="Q192" s="67">
        <f>IFERROR(IF(E192&lt;&gt;"",Jan!P192+Feb!P192+Mar!P192+Apr!P192+Mei!P192+Jun!P192+Jul!P192+Agu!P192+Sep!P192+Okt!P192+Nov!P192+Des!P192,(Jan!P192+Feb!P192+Mar!P192+Apr!P192+Mei!P192+Jun!P192+Jul!P192+Agu!P192+Sep!P192+Okt!P192+Nov!P192+Des!P192)
/
COUNTA(Jan!G192,Feb!G192,Mar!G192,Apr!G192,Mei!G192,Jun!G192,Jul!G192,Agu!G192,Sep!G192,Okt!G192,Nov!G192,Des!G192)*F192),0)</f>
        <v>0</v>
      </c>
      <c r="R192" s="1">
        <f t="shared" si="27"/>
        <v>0</v>
      </c>
      <c r="S192" s="67">
        <f t="shared" si="25"/>
        <v>0</v>
      </c>
      <c r="T192" s="67">
        <f>IFERROR(IF(E192&lt;&gt;"",Jan!R192+Feb!R192+Mar!R192+Apr!R192+Mei!R192+Jun!R192+Jul!R192+Agu!R192+Sep!R192+Okt!R192+Nov!R192+Des!R192,(Jan!R192+Feb!R192+Mar!R192+Apr!R192+Mei!R192+Jun!R192+Jul!R192+Agu!R192+Sep!R192+Okt!R192+Nov!R192+Des!R192)
/
COUNTA(Jan!G192,Feb!G192,Mar!G192,Apr!G192,Mei!G192,Jun!G192,Jul!G192,Agu!G192,Sep!G192,Okt!G192,Nov!G192,Des!G192)*F192),0)</f>
        <v>0</v>
      </c>
      <c r="U192" s="67">
        <f>IFERROR(IF(E192&lt;&gt;"",Jan!S192+Feb!S192+Mar!S192+Apr!S192+Mei!S192+Jun!S192+Jul!S192+Agu!S192+Sep!S192+Okt!S192+Nov!S192+Des!S192,(Jan!S192+Feb!S192+Mar!S192+Apr!S192+Mei!S192+Jun!S192+Jul!S192+Agu!S192+Sep!S192+Okt!S192+Nov!S192+Des!S192)
/
COUNTA(Jan!G192,Feb!G192,Mar!G192,Apr!G192,Mei!G192,Jun!G192,Jul!G192,Agu!G192,Sep!G192,Okt!G192,Nov!G192,Des!G192)*F192),0)</f>
        <v>0</v>
      </c>
      <c r="V192" s="1">
        <f t="shared" si="28"/>
        <v>0</v>
      </c>
      <c r="W192" s="1"/>
      <c r="X192" s="67">
        <f t="shared" si="29"/>
        <v>0</v>
      </c>
      <c r="Y192" s="37">
        <f t="shared" si="32"/>
        <v>0</v>
      </c>
      <c r="Z192" s="68">
        <f t="shared" si="30"/>
        <v>0</v>
      </c>
      <c r="AA192" s="36">
        <f>MIN(Z192,Referensi!$M$2)*$AA$5</f>
        <v>0</v>
      </c>
      <c r="AB192" s="36">
        <f>MIN(Referensi!$M$3,MAX(Z192-Referensi!$L$2,0))*$AB$5</f>
        <v>0</v>
      </c>
      <c r="AC192" s="36">
        <f>MIN(Referensi!$M$4,MAX(Z192-Referensi!$L$3,0))*$AC$5</f>
        <v>0</v>
      </c>
      <c r="AD192" s="36">
        <f>MIN(Referensi!$M$5,MAX(Z192-Referensi!$L$4,0))*$AD$5</f>
        <v>0</v>
      </c>
      <c r="AE192" s="36">
        <f>MIN(Referensi!$M$6,MAX(Z192-Referensi!$L$5,0))*$AE$5</f>
        <v>0</v>
      </c>
      <c r="AF192" s="68">
        <f>IF(Master!G192="",SUM(AA192:AE192)*120%,SUM(AA192:AE192))</f>
        <v>0</v>
      </c>
      <c r="AG192" s="68">
        <f>IF(F192&lt;&gt;"",AF192/F192*COUNTA(Jan!G192,Feb!G192,Mar!G192,Apr!G192,Mei!G192,Jun!G192,Jul!G192,Agu!G192,Sep!G192,Okt!G192,Nov!G192,Des!G192),0)</f>
        <v>0</v>
      </c>
      <c r="AH192" s="68">
        <f>IF(E192&lt;&gt;"",
IF(TEXT(E192,"mmm")=TEXT(DATE(PeriodeTahun,1,1),"mmm"),0, Jan!W192)+
IF(TEXT(E192,"mmm")=TEXT(DATE(PeriodeTahun,2,1),"mmm"),0, Feb!W192)+
IF(TEXT(E192,"mmm")=TEXT(DATE(PeriodeTahun,3,1),"mmm"),0, Mar!W192)+
IF(TEXT(E192,"mmm")=TEXT(DATE(PeriodeTahun,4,1),"mmm"),0, Apr!W192)+
IF(TEXT(E192,"mmm")=TEXT(DATE(PeriodeTahun,5,1),"mmm"),0, Mei!W192)+
IF(TEXT(E192,"mmm")=TEXT(DATE(PeriodeTahun,6,1),"mmm"),0, Jun!W192)+
IF(TEXT(E192,"mmm")=TEXT(DATE(PeriodeTahun,7,1),"mmm"),0, Jul!W192)+
IF(TEXT(E192,"mmm")=TEXT(DATE(PeriodeTahun,8,1),"mmm"),0, Agu!W192)+
IF(TEXT(E192,"mmm")=TEXT(DATE(PeriodeTahun,9,1),"mmm"),0, Sep!W192)+
IF(TEXT(E192,"mmm")=TEXT(DATE(PeriodeTahun,10,1),"mmm"),0, Okt!W192)+
IF(TEXT(E192,"mmm")=TEXT(DATE(PeriodeTahun,11,1),"mmm"),0, Nov!W192),
Jan!W192+Feb!W192+Mar!W192+Apr!W192+Mei!W192+Jun!W192+Jul!W192+Agu!W192+Sep!W192+Okt!W192+Nov!W192)</f>
        <v>0</v>
      </c>
      <c r="AI192" s="68"/>
      <c r="AJ192" s="68">
        <f t="shared" si="31"/>
        <v>0</v>
      </c>
    </row>
    <row r="193" spans="1:36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IF(Master!C193&lt;&gt;"",Master!C193,"")</f>
        <v/>
      </c>
      <c r="D193" s="80" t="str">
        <f>IF(Master!E193&lt;&gt;"",IF(YEAR(Master!E193)&lt;$B$2,DATE($B$2,1,1),Master!E193),"")</f>
        <v/>
      </c>
      <c r="E193" s="80" t="str">
        <f>IF(Master!F193&lt;&gt;"",Master!F193,"")</f>
        <v/>
      </c>
      <c r="F193" s="87" t="str">
        <f t="shared" si="26"/>
        <v/>
      </c>
      <c r="G193" s="71" t="str">
        <f>IF(Master!G193&lt;&gt;"",Master!G193,"")</f>
        <v/>
      </c>
      <c r="H193" s="67">
        <f>IFERROR(IF(E193&lt;&gt;"",Jan!G193+Feb!G193+Mar!G193+Apr!G193+Mei!G193+Jun!G193+Jul!G193+Agu!G193+Sep!G193+Okt!G193+Nov!G193+Des!G193,(Jan!G193+Feb!G193+Mar!G193+Apr!G193+Mei!G193+Jun!G193+Jul!G193+Agu!G193+Sep!G193+Okt!G193+Nov!G193+Des!G193)
/
COUNTA(Jan!G193,Feb!G193,Mar!G193,Apr!G193,Mei!G193,Jun!G193,Jul!G193,Agu!G193,Sep!G193,Okt!G193,Nov!G193,Des!G193)
*F193),0)</f>
        <v>0</v>
      </c>
      <c r="I193" s="1">
        <f>Jan!H193+Feb!H193+Mar!H193+Apr!H193+Mei!H193+Jun!H193+Jul!H193+Agu!H193+Sep!H193+Okt!H193+Nov!H193+Des!H193</f>
        <v>0</v>
      </c>
      <c r="J193" s="1">
        <f>Jan!I193+Feb!I193+Mar!I193+Apr!I193+Mei!I193+Jun!I193+Jul!I193+Agu!I193+Sep!I193+Okt!I193+Nov!I193+Des!I193</f>
        <v>0</v>
      </c>
      <c r="K193" s="1">
        <f>Jan!J193+Feb!J193+Mar!J193+Apr!J193+Mei!J193+Jun!J193+Jul!J193+Agu!J193+Sep!J193+Okt!J193+Nov!J193+Des!J193</f>
        <v>0</v>
      </c>
      <c r="L193" s="1">
        <f>Jan!K193+Feb!K193+Mar!K193+Apr!K193+Mei!K193+Jun!K193+Jul!K193+Agu!K193+Sep!K193+Okt!K193+Nov!K193+Des!K193</f>
        <v>0</v>
      </c>
      <c r="M193" s="67">
        <f>IFERROR(IF(E193&lt;&gt;"",Jan!L193+Feb!L193+Mar!L193+Apr!L193+Mei!L193+Jun!L193+Jul!L193+Agu!L193+Sep!L193+Okt!L193+Nov!L193+Des!L193,(Jan!L193+Feb!L193+Mar!L193+Apr!L193+Mei!L193+Jun!L193+Jul!L193+Agu!L193+Sep!L193+Okt!L193+Nov!L193+Des!L193)
/
COUNTA(Jan!G193,Feb!G193,Mar!G193,Apr!G193,Mei!G193,Jun!G193,Jul!G193,Agu!G193,Sep!G193,Okt!G193,Nov!G193,Des!G193)*F193),0)</f>
        <v>0</v>
      </c>
      <c r="N193" s="67">
        <f>IFERROR(IF(E193&lt;&gt;"",Jan!M193+Feb!M193+Mar!M193+Apr!M193+Mei!M193+Jun!M193+Jul!M193+Agu!M193+Sep!M193+Okt!M193+Nov!M193+Des!M193,(Jan!M193+Feb!M193+Mar!M193+Apr!M193+Mei!M193+Jun!M193+Jul!M193+Agu!M193+Sep!M193+Okt!M193+Nov!M193+Des!M193)
/
COUNTA(Jan!G193,Feb!G193,Mar!G193,Apr!G193,Mei!G193,Jun!G193,Jul!G193,Agu!G193,Sep!G193,Okt!G193,Nov!G193,Des!G193)*F193),0)</f>
        <v>0</v>
      </c>
      <c r="O193" s="67">
        <f>IFERROR(IF(E193&lt;&gt;"",Jan!N193+Feb!N193+Mar!N193+Apr!N193+Mei!N193+Jun!N193+Jul!N193+Agu!N193+Sep!N193+Okt!N193+Nov!N193+Des!N193,(Jan!N193+Feb!N193+Mar!N193+Apr!N193+Mei!N193+Jun!N193+Jul!N193+Agu!N193+Sep!N193+Okt!N193+Nov!N193+Des!N193)
/
COUNTA(Jan!G193,Feb!G193,Mar!G193,Apr!G193,Mei!G193,Jun!G193,Jul!G193,Agu!G193,Sep!G193,Okt!G193,Nov!G193,Des!G193)*F193),0)</f>
        <v>0</v>
      </c>
      <c r="P193" s="67">
        <f>IFERROR(IF(E193&lt;&gt;"",Jan!O193+Feb!O193+Mar!O193+Apr!O193+Mei!O193+Jun!O193+Jul!O193+Agu!O193+Sep!O193+Okt!O193+Nov!O193+Des!O193,(Jan!O193+Feb!O193+Mar!O193+Apr!O193+Mei!O193+Jun!O193+Jul!O193+Agu!O193+Sep!O193+Okt!O193+Nov!O193+Des!O193)
/
COUNTA(Jan!G193,Feb!G193,Mar!G193,Apr!G193,Mei!G193,Jun!G193,Jul!G193,Agu!G193,Sep!G193,Okt!G193,Nov!G193,Des!G193)*F193),0)</f>
        <v>0</v>
      </c>
      <c r="Q193" s="67">
        <f>IFERROR(IF(E193&lt;&gt;"",Jan!P193+Feb!P193+Mar!P193+Apr!P193+Mei!P193+Jun!P193+Jul!P193+Agu!P193+Sep!P193+Okt!P193+Nov!P193+Des!P193,(Jan!P193+Feb!P193+Mar!P193+Apr!P193+Mei!P193+Jun!P193+Jul!P193+Agu!P193+Sep!P193+Okt!P193+Nov!P193+Des!P193)
/
COUNTA(Jan!G193,Feb!G193,Mar!G193,Apr!G193,Mei!G193,Jun!G193,Jul!G193,Agu!G193,Sep!G193,Okt!G193,Nov!G193,Des!G193)*F193),0)</f>
        <v>0</v>
      </c>
      <c r="R193" s="1">
        <f t="shared" si="27"/>
        <v>0</v>
      </c>
      <c r="S193" s="67">
        <f t="shared" si="25"/>
        <v>0</v>
      </c>
      <c r="T193" s="67">
        <f>IFERROR(IF(E193&lt;&gt;"",Jan!R193+Feb!R193+Mar!R193+Apr!R193+Mei!R193+Jun!R193+Jul!R193+Agu!R193+Sep!R193+Okt!R193+Nov!R193+Des!R193,(Jan!R193+Feb!R193+Mar!R193+Apr!R193+Mei!R193+Jun!R193+Jul!R193+Agu!R193+Sep!R193+Okt!R193+Nov!R193+Des!R193)
/
COUNTA(Jan!G193,Feb!G193,Mar!G193,Apr!G193,Mei!G193,Jun!G193,Jul!G193,Agu!G193,Sep!G193,Okt!G193,Nov!G193,Des!G193)*F193),0)</f>
        <v>0</v>
      </c>
      <c r="U193" s="67">
        <f>IFERROR(IF(E193&lt;&gt;"",Jan!S193+Feb!S193+Mar!S193+Apr!S193+Mei!S193+Jun!S193+Jul!S193+Agu!S193+Sep!S193+Okt!S193+Nov!S193+Des!S193,(Jan!S193+Feb!S193+Mar!S193+Apr!S193+Mei!S193+Jun!S193+Jul!S193+Agu!S193+Sep!S193+Okt!S193+Nov!S193+Des!S193)
/
COUNTA(Jan!G193,Feb!G193,Mar!G193,Apr!G193,Mei!G193,Jun!G193,Jul!G193,Agu!G193,Sep!G193,Okt!G193,Nov!G193,Des!G193)*F193),0)</f>
        <v>0</v>
      </c>
      <c r="V193" s="1">
        <f t="shared" si="28"/>
        <v>0</v>
      </c>
      <c r="W193" s="1"/>
      <c r="X193" s="67">
        <f t="shared" si="29"/>
        <v>0</v>
      </c>
      <c r="Y193" s="37">
        <f t="shared" si="32"/>
        <v>0</v>
      </c>
      <c r="Z193" s="68">
        <f t="shared" si="30"/>
        <v>0</v>
      </c>
      <c r="AA193" s="36">
        <f>MIN(Z193,Referensi!$M$2)*$AA$5</f>
        <v>0</v>
      </c>
      <c r="AB193" s="36">
        <f>MIN(Referensi!$M$3,MAX(Z193-Referensi!$L$2,0))*$AB$5</f>
        <v>0</v>
      </c>
      <c r="AC193" s="36">
        <f>MIN(Referensi!$M$4,MAX(Z193-Referensi!$L$3,0))*$AC$5</f>
        <v>0</v>
      </c>
      <c r="AD193" s="36">
        <f>MIN(Referensi!$M$5,MAX(Z193-Referensi!$L$4,0))*$AD$5</f>
        <v>0</v>
      </c>
      <c r="AE193" s="36">
        <f>MIN(Referensi!$M$6,MAX(Z193-Referensi!$L$5,0))*$AE$5</f>
        <v>0</v>
      </c>
      <c r="AF193" s="68">
        <f>IF(Master!G193="",SUM(AA193:AE193)*120%,SUM(AA193:AE193))</f>
        <v>0</v>
      </c>
      <c r="AG193" s="68">
        <f>IF(F193&lt;&gt;"",AF193/F193*COUNTA(Jan!G193,Feb!G193,Mar!G193,Apr!G193,Mei!G193,Jun!G193,Jul!G193,Agu!G193,Sep!G193,Okt!G193,Nov!G193,Des!G193),0)</f>
        <v>0</v>
      </c>
      <c r="AH193" s="68">
        <f>IF(E193&lt;&gt;"",
IF(TEXT(E193,"mmm")=TEXT(DATE(PeriodeTahun,1,1),"mmm"),0, Jan!W193)+
IF(TEXT(E193,"mmm")=TEXT(DATE(PeriodeTahun,2,1),"mmm"),0, Feb!W193)+
IF(TEXT(E193,"mmm")=TEXT(DATE(PeriodeTahun,3,1),"mmm"),0, Mar!W193)+
IF(TEXT(E193,"mmm")=TEXT(DATE(PeriodeTahun,4,1),"mmm"),0, Apr!W193)+
IF(TEXT(E193,"mmm")=TEXT(DATE(PeriodeTahun,5,1),"mmm"),0, Mei!W193)+
IF(TEXT(E193,"mmm")=TEXT(DATE(PeriodeTahun,6,1),"mmm"),0, Jun!W193)+
IF(TEXT(E193,"mmm")=TEXT(DATE(PeriodeTahun,7,1),"mmm"),0, Jul!W193)+
IF(TEXT(E193,"mmm")=TEXT(DATE(PeriodeTahun,8,1),"mmm"),0, Agu!W193)+
IF(TEXT(E193,"mmm")=TEXT(DATE(PeriodeTahun,9,1),"mmm"),0, Sep!W193)+
IF(TEXT(E193,"mmm")=TEXT(DATE(PeriodeTahun,10,1),"mmm"),0, Okt!W193)+
IF(TEXT(E193,"mmm")=TEXT(DATE(PeriodeTahun,11,1),"mmm"),0, Nov!W193),
Jan!W193+Feb!W193+Mar!W193+Apr!W193+Mei!W193+Jun!W193+Jul!W193+Agu!W193+Sep!W193+Okt!W193+Nov!W193)</f>
        <v>0</v>
      </c>
      <c r="AI193" s="68"/>
      <c r="AJ193" s="68">
        <f t="shared" si="31"/>
        <v>0</v>
      </c>
    </row>
    <row r="194" spans="1:36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IF(Master!C194&lt;&gt;"",Master!C194,"")</f>
        <v/>
      </c>
      <c r="D194" s="80" t="str">
        <f>IF(Master!E194&lt;&gt;"",IF(YEAR(Master!E194)&lt;$B$2,DATE($B$2,1,1),Master!E194),"")</f>
        <v/>
      </c>
      <c r="E194" s="80" t="str">
        <f>IF(Master!F194&lt;&gt;"",Master!F194,"")</f>
        <v/>
      </c>
      <c r="F194" s="87" t="str">
        <f t="shared" si="26"/>
        <v/>
      </c>
      <c r="G194" s="71" t="str">
        <f>IF(Master!G194&lt;&gt;"",Master!G194,"")</f>
        <v/>
      </c>
      <c r="H194" s="67">
        <f>IFERROR(IF(E194&lt;&gt;"",Jan!G194+Feb!G194+Mar!G194+Apr!G194+Mei!G194+Jun!G194+Jul!G194+Agu!G194+Sep!G194+Okt!G194+Nov!G194+Des!G194,(Jan!G194+Feb!G194+Mar!G194+Apr!G194+Mei!G194+Jun!G194+Jul!G194+Agu!G194+Sep!G194+Okt!G194+Nov!G194+Des!G194)
/
COUNTA(Jan!G194,Feb!G194,Mar!G194,Apr!G194,Mei!G194,Jun!G194,Jul!G194,Agu!G194,Sep!G194,Okt!G194,Nov!G194,Des!G194)
*F194),0)</f>
        <v>0</v>
      </c>
      <c r="I194" s="1">
        <f>Jan!H194+Feb!H194+Mar!H194+Apr!H194+Mei!H194+Jun!H194+Jul!H194+Agu!H194+Sep!H194+Okt!H194+Nov!H194+Des!H194</f>
        <v>0</v>
      </c>
      <c r="J194" s="1">
        <f>Jan!I194+Feb!I194+Mar!I194+Apr!I194+Mei!I194+Jun!I194+Jul!I194+Agu!I194+Sep!I194+Okt!I194+Nov!I194+Des!I194</f>
        <v>0</v>
      </c>
      <c r="K194" s="1">
        <f>Jan!J194+Feb!J194+Mar!J194+Apr!J194+Mei!J194+Jun!J194+Jul!J194+Agu!J194+Sep!J194+Okt!J194+Nov!J194+Des!J194</f>
        <v>0</v>
      </c>
      <c r="L194" s="1">
        <f>Jan!K194+Feb!K194+Mar!K194+Apr!K194+Mei!K194+Jun!K194+Jul!K194+Agu!K194+Sep!K194+Okt!K194+Nov!K194+Des!K194</f>
        <v>0</v>
      </c>
      <c r="M194" s="67">
        <f>IFERROR(IF(E194&lt;&gt;"",Jan!L194+Feb!L194+Mar!L194+Apr!L194+Mei!L194+Jun!L194+Jul!L194+Agu!L194+Sep!L194+Okt!L194+Nov!L194+Des!L194,(Jan!L194+Feb!L194+Mar!L194+Apr!L194+Mei!L194+Jun!L194+Jul!L194+Agu!L194+Sep!L194+Okt!L194+Nov!L194+Des!L194)
/
COUNTA(Jan!G194,Feb!G194,Mar!G194,Apr!G194,Mei!G194,Jun!G194,Jul!G194,Agu!G194,Sep!G194,Okt!G194,Nov!G194,Des!G194)*F194),0)</f>
        <v>0</v>
      </c>
      <c r="N194" s="67">
        <f>IFERROR(IF(E194&lt;&gt;"",Jan!M194+Feb!M194+Mar!M194+Apr!M194+Mei!M194+Jun!M194+Jul!M194+Agu!M194+Sep!M194+Okt!M194+Nov!M194+Des!M194,(Jan!M194+Feb!M194+Mar!M194+Apr!M194+Mei!M194+Jun!M194+Jul!M194+Agu!M194+Sep!M194+Okt!M194+Nov!M194+Des!M194)
/
COUNTA(Jan!G194,Feb!G194,Mar!G194,Apr!G194,Mei!G194,Jun!G194,Jul!G194,Agu!G194,Sep!G194,Okt!G194,Nov!G194,Des!G194)*F194),0)</f>
        <v>0</v>
      </c>
      <c r="O194" s="67">
        <f>IFERROR(IF(E194&lt;&gt;"",Jan!N194+Feb!N194+Mar!N194+Apr!N194+Mei!N194+Jun!N194+Jul!N194+Agu!N194+Sep!N194+Okt!N194+Nov!N194+Des!N194,(Jan!N194+Feb!N194+Mar!N194+Apr!N194+Mei!N194+Jun!N194+Jul!N194+Agu!N194+Sep!N194+Okt!N194+Nov!N194+Des!N194)
/
COUNTA(Jan!G194,Feb!G194,Mar!G194,Apr!G194,Mei!G194,Jun!G194,Jul!G194,Agu!G194,Sep!G194,Okt!G194,Nov!G194,Des!G194)*F194),0)</f>
        <v>0</v>
      </c>
      <c r="P194" s="67">
        <f>IFERROR(IF(E194&lt;&gt;"",Jan!O194+Feb!O194+Mar!O194+Apr!O194+Mei!O194+Jun!O194+Jul!O194+Agu!O194+Sep!O194+Okt!O194+Nov!O194+Des!O194,(Jan!O194+Feb!O194+Mar!O194+Apr!O194+Mei!O194+Jun!O194+Jul!O194+Agu!O194+Sep!O194+Okt!O194+Nov!O194+Des!O194)
/
COUNTA(Jan!G194,Feb!G194,Mar!G194,Apr!G194,Mei!G194,Jun!G194,Jul!G194,Agu!G194,Sep!G194,Okt!G194,Nov!G194,Des!G194)*F194),0)</f>
        <v>0</v>
      </c>
      <c r="Q194" s="67">
        <f>IFERROR(IF(E194&lt;&gt;"",Jan!P194+Feb!P194+Mar!P194+Apr!P194+Mei!P194+Jun!P194+Jul!P194+Agu!P194+Sep!P194+Okt!P194+Nov!P194+Des!P194,(Jan!P194+Feb!P194+Mar!P194+Apr!P194+Mei!P194+Jun!P194+Jul!P194+Agu!P194+Sep!P194+Okt!P194+Nov!P194+Des!P194)
/
COUNTA(Jan!G194,Feb!G194,Mar!G194,Apr!G194,Mei!G194,Jun!G194,Jul!G194,Agu!G194,Sep!G194,Okt!G194,Nov!G194,Des!G194)*F194),0)</f>
        <v>0</v>
      </c>
      <c r="R194" s="1">
        <f t="shared" si="27"/>
        <v>0</v>
      </c>
      <c r="S194" s="67">
        <f t="shared" si="25"/>
        <v>0</v>
      </c>
      <c r="T194" s="67">
        <f>IFERROR(IF(E194&lt;&gt;"",Jan!R194+Feb!R194+Mar!R194+Apr!R194+Mei!R194+Jun!R194+Jul!R194+Agu!R194+Sep!R194+Okt!R194+Nov!R194+Des!R194,(Jan!R194+Feb!R194+Mar!R194+Apr!R194+Mei!R194+Jun!R194+Jul!R194+Agu!R194+Sep!R194+Okt!R194+Nov!R194+Des!R194)
/
COUNTA(Jan!G194,Feb!G194,Mar!G194,Apr!G194,Mei!G194,Jun!G194,Jul!G194,Agu!G194,Sep!G194,Okt!G194,Nov!G194,Des!G194)*F194),0)</f>
        <v>0</v>
      </c>
      <c r="U194" s="67">
        <f>IFERROR(IF(E194&lt;&gt;"",Jan!S194+Feb!S194+Mar!S194+Apr!S194+Mei!S194+Jun!S194+Jul!S194+Agu!S194+Sep!S194+Okt!S194+Nov!S194+Des!S194,(Jan!S194+Feb!S194+Mar!S194+Apr!S194+Mei!S194+Jun!S194+Jul!S194+Agu!S194+Sep!S194+Okt!S194+Nov!S194+Des!S194)
/
COUNTA(Jan!G194,Feb!G194,Mar!G194,Apr!G194,Mei!G194,Jun!G194,Jul!G194,Agu!G194,Sep!G194,Okt!G194,Nov!G194,Des!G194)*F194),0)</f>
        <v>0</v>
      </c>
      <c r="V194" s="1">
        <f t="shared" si="28"/>
        <v>0</v>
      </c>
      <c r="W194" s="1"/>
      <c r="X194" s="67">
        <f t="shared" si="29"/>
        <v>0</v>
      </c>
      <c r="Y194" s="37">
        <f t="shared" si="32"/>
        <v>0</v>
      </c>
      <c r="Z194" s="68">
        <f t="shared" si="30"/>
        <v>0</v>
      </c>
      <c r="AA194" s="36">
        <f>MIN(Z194,Referensi!$M$2)*$AA$5</f>
        <v>0</v>
      </c>
      <c r="AB194" s="36">
        <f>MIN(Referensi!$M$3,MAX(Z194-Referensi!$L$2,0))*$AB$5</f>
        <v>0</v>
      </c>
      <c r="AC194" s="36">
        <f>MIN(Referensi!$M$4,MAX(Z194-Referensi!$L$3,0))*$AC$5</f>
        <v>0</v>
      </c>
      <c r="AD194" s="36">
        <f>MIN(Referensi!$M$5,MAX(Z194-Referensi!$L$4,0))*$AD$5</f>
        <v>0</v>
      </c>
      <c r="AE194" s="36">
        <f>MIN(Referensi!$M$6,MAX(Z194-Referensi!$L$5,0))*$AE$5</f>
        <v>0</v>
      </c>
      <c r="AF194" s="68">
        <f>IF(Master!G194="",SUM(AA194:AE194)*120%,SUM(AA194:AE194))</f>
        <v>0</v>
      </c>
      <c r="AG194" s="68">
        <f>IF(F194&lt;&gt;"",AF194/F194*COUNTA(Jan!G194,Feb!G194,Mar!G194,Apr!G194,Mei!G194,Jun!G194,Jul!G194,Agu!G194,Sep!G194,Okt!G194,Nov!G194,Des!G194),0)</f>
        <v>0</v>
      </c>
      <c r="AH194" s="68">
        <f>IF(E194&lt;&gt;"",
IF(TEXT(E194,"mmm")=TEXT(DATE(PeriodeTahun,1,1),"mmm"),0, Jan!W194)+
IF(TEXT(E194,"mmm")=TEXT(DATE(PeriodeTahun,2,1),"mmm"),0, Feb!W194)+
IF(TEXT(E194,"mmm")=TEXT(DATE(PeriodeTahun,3,1),"mmm"),0, Mar!W194)+
IF(TEXT(E194,"mmm")=TEXT(DATE(PeriodeTahun,4,1),"mmm"),0, Apr!W194)+
IF(TEXT(E194,"mmm")=TEXT(DATE(PeriodeTahun,5,1),"mmm"),0, Mei!W194)+
IF(TEXT(E194,"mmm")=TEXT(DATE(PeriodeTahun,6,1),"mmm"),0, Jun!W194)+
IF(TEXT(E194,"mmm")=TEXT(DATE(PeriodeTahun,7,1),"mmm"),0, Jul!W194)+
IF(TEXT(E194,"mmm")=TEXT(DATE(PeriodeTahun,8,1),"mmm"),0, Agu!W194)+
IF(TEXT(E194,"mmm")=TEXT(DATE(PeriodeTahun,9,1),"mmm"),0, Sep!W194)+
IF(TEXT(E194,"mmm")=TEXT(DATE(PeriodeTahun,10,1),"mmm"),0, Okt!W194)+
IF(TEXT(E194,"mmm")=TEXT(DATE(PeriodeTahun,11,1),"mmm"),0, Nov!W194),
Jan!W194+Feb!W194+Mar!W194+Apr!W194+Mei!W194+Jun!W194+Jul!W194+Agu!W194+Sep!W194+Okt!W194+Nov!W194)</f>
        <v>0</v>
      </c>
      <c r="AI194" s="68"/>
      <c r="AJ194" s="68">
        <f t="shared" si="31"/>
        <v>0</v>
      </c>
    </row>
    <row r="195" spans="1:36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IF(Master!C195&lt;&gt;"",Master!C195,"")</f>
        <v/>
      </c>
      <c r="D195" s="80" t="str">
        <f>IF(Master!E195&lt;&gt;"",IF(YEAR(Master!E195)&lt;$B$2,DATE($B$2,1,1),Master!E195),"")</f>
        <v/>
      </c>
      <c r="E195" s="80" t="str">
        <f>IF(Master!F195&lt;&gt;"",Master!F195,"")</f>
        <v/>
      </c>
      <c r="F195" s="87" t="str">
        <f t="shared" si="26"/>
        <v/>
      </c>
      <c r="G195" s="71" t="str">
        <f>IF(Master!G195&lt;&gt;"",Master!G195,"")</f>
        <v/>
      </c>
      <c r="H195" s="67">
        <f>IFERROR(IF(E195&lt;&gt;"",Jan!G195+Feb!G195+Mar!G195+Apr!G195+Mei!G195+Jun!G195+Jul!G195+Agu!G195+Sep!G195+Okt!G195+Nov!G195+Des!G195,(Jan!G195+Feb!G195+Mar!G195+Apr!G195+Mei!G195+Jun!G195+Jul!G195+Agu!G195+Sep!G195+Okt!G195+Nov!G195+Des!G195)
/
COUNTA(Jan!G195,Feb!G195,Mar!G195,Apr!G195,Mei!G195,Jun!G195,Jul!G195,Agu!G195,Sep!G195,Okt!G195,Nov!G195,Des!G195)
*F195),0)</f>
        <v>0</v>
      </c>
      <c r="I195" s="1">
        <f>Jan!H195+Feb!H195+Mar!H195+Apr!H195+Mei!H195+Jun!H195+Jul!H195+Agu!H195+Sep!H195+Okt!H195+Nov!H195+Des!H195</f>
        <v>0</v>
      </c>
      <c r="J195" s="1">
        <f>Jan!I195+Feb!I195+Mar!I195+Apr!I195+Mei!I195+Jun!I195+Jul!I195+Agu!I195+Sep!I195+Okt!I195+Nov!I195+Des!I195</f>
        <v>0</v>
      </c>
      <c r="K195" s="1">
        <f>Jan!J195+Feb!J195+Mar!J195+Apr!J195+Mei!J195+Jun!J195+Jul!J195+Agu!J195+Sep!J195+Okt!J195+Nov!J195+Des!J195</f>
        <v>0</v>
      </c>
      <c r="L195" s="1">
        <f>Jan!K195+Feb!K195+Mar!K195+Apr!K195+Mei!K195+Jun!K195+Jul!K195+Agu!K195+Sep!K195+Okt!K195+Nov!K195+Des!K195</f>
        <v>0</v>
      </c>
      <c r="M195" s="67">
        <f>IFERROR(IF(E195&lt;&gt;"",Jan!L195+Feb!L195+Mar!L195+Apr!L195+Mei!L195+Jun!L195+Jul!L195+Agu!L195+Sep!L195+Okt!L195+Nov!L195+Des!L195,(Jan!L195+Feb!L195+Mar!L195+Apr!L195+Mei!L195+Jun!L195+Jul!L195+Agu!L195+Sep!L195+Okt!L195+Nov!L195+Des!L195)
/
COUNTA(Jan!G195,Feb!G195,Mar!G195,Apr!G195,Mei!G195,Jun!G195,Jul!G195,Agu!G195,Sep!G195,Okt!G195,Nov!G195,Des!G195)*F195),0)</f>
        <v>0</v>
      </c>
      <c r="N195" s="67">
        <f>IFERROR(IF(E195&lt;&gt;"",Jan!M195+Feb!M195+Mar!M195+Apr!M195+Mei!M195+Jun!M195+Jul!M195+Agu!M195+Sep!M195+Okt!M195+Nov!M195+Des!M195,(Jan!M195+Feb!M195+Mar!M195+Apr!M195+Mei!M195+Jun!M195+Jul!M195+Agu!M195+Sep!M195+Okt!M195+Nov!M195+Des!M195)
/
COUNTA(Jan!G195,Feb!G195,Mar!G195,Apr!G195,Mei!G195,Jun!G195,Jul!G195,Agu!G195,Sep!G195,Okt!G195,Nov!G195,Des!G195)*F195),0)</f>
        <v>0</v>
      </c>
      <c r="O195" s="67">
        <f>IFERROR(IF(E195&lt;&gt;"",Jan!N195+Feb!N195+Mar!N195+Apr!N195+Mei!N195+Jun!N195+Jul!N195+Agu!N195+Sep!N195+Okt!N195+Nov!N195+Des!N195,(Jan!N195+Feb!N195+Mar!N195+Apr!N195+Mei!N195+Jun!N195+Jul!N195+Agu!N195+Sep!N195+Okt!N195+Nov!N195+Des!N195)
/
COUNTA(Jan!G195,Feb!G195,Mar!G195,Apr!G195,Mei!G195,Jun!G195,Jul!G195,Agu!G195,Sep!G195,Okt!G195,Nov!G195,Des!G195)*F195),0)</f>
        <v>0</v>
      </c>
      <c r="P195" s="67">
        <f>IFERROR(IF(E195&lt;&gt;"",Jan!O195+Feb!O195+Mar!O195+Apr!O195+Mei!O195+Jun!O195+Jul!O195+Agu!O195+Sep!O195+Okt!O195+Nov!O195+Des!O195,(Jan!O195+Feb!O195+Mar!O195+Apr!O195+Mei!O195+Jun!O195+Jul!O195+Agu!O195+Sep!O195+Okt!O195+Nov!O195+Des!O195)
/
COUNTA(Jan!G195,Feb!G195,Mar!G195,Apr!G195,Mei!G195,Jun!G195,Jul!G195,Agu!G195,Sep!G195,Okt!G195,Nov!G195,Des!G195)*F195),0)</f>
        <v>0</v>
      </c>
      <c r="Q195" s="67">
        <f>IFERROR(IF(E195&lt;&gt;"",Jan!P195+Feb!P195+Mar!P195+Apr!P195+Mei!P195+Jun!P195+Jul!P195+Agu!P195+Sep!P195+Okt!P195+Nov!P195+Des!P195,(Jan!P195+Feb!P195+Mar!P195+Apr!P195+Mei!P195+Jun!P195+Jul!P195+Agu!P195+Sep!P195+Okt!P195+Nov!P195+Des!P195)
/
COUNTA(Jan!G195,Feb!G195,Mar!G195,Apr!G195,Mei!G195,Jun!G195,Jul!G195,Agu!G195,Sep!G195,Okt!G195,Nov!G195,Des!G195)*F195),0)</f>
        <v>0</v>
      </c>
      <c r="R195" s="1">
        <f t="shared" si="27"/>
        <v>0</v>
      </c>
      <c r="S195" s="67">
        <f t="shared" si="25"/>
        <v>0</v>
      </c>
      <c r="T195" s="67">
        <f>IFERROR(IF(E195&lt;&gt;"",Jan!R195+Feb!R195+Mar!R195+Apr!R195+Mei!R195+Jun!R195+Jul!R195+Agu!R195+Sep!R195+Okt!R195+Nov!R195+Des!R195,(Jan!R195+Feb!R195+Mar!R195+Apr!R195+Mei!R195+Jun!R195+Jul!R195+Agu!R195+Sep!R195+Okt!R195+Nov!R195+Des!R195)
/
COUNTA(Jan!G195,Feb!G195,Mar!G195,Apr!G195,Mei!G195,Jun!G195,Jul!G195,Agu!G195,Sep!G195,Okt!G195,Nov!G195,Des!G195)*F195),0)</f>
        <v>0</v>
      </c>
      <c r="U195" s="67">
        <f>IFERROR(IF(E195&lt;&gt;"",Jan!S195+Feb!S195+Mar!S195+Apr!S195+Mei!S195+Jun!S195+Jul!S195+Agu!S195+Sep!S195+Okt!S195+Nov!S195+Des!S195,(Jan!S195+Feb!S195+Mar!S195+Apr!S195+Mei!S195+Jun!S195+Jul!S195+Agu!S195+Sep!S195+Okt!S195+Nov!S195+Des!S195)
/
COUNTA(Jan!G195,Feb!G195,Mar!G195,Apr!G195,Mei!G195,Jun!G195,Jul!G195,Agu!G195,Sep!G195,Okt!G195,Nov!G195,Des!G195)*F195),0)</f>
        <v>0</v>
      </c>
      <c r="V195" s="1">
        <f t="shared" si="28"/>
        <v>0</v>
      </c>
      <c r="W195" s="1"/>
      <c r="X195" s="67">
        <f t="shared" si="29"/>
        <v>0</v>
      </c>
      <c r="Y195" s="37">
        <f t="shared" si="32"/>
        <v>0</v>
      </c>
      <c r="Z195" s="68">
        <f t="shared" si="30"/>
        <v>0</v>
      </c>
      <c r="AA195" s="36">
        <f>MIN(Z195,Referensi!$M$2)*$AA$5</f>
        <v>0</v>
      </c>
      <c r="AB195" s="36">
        <f>MIN(Referensi!$M$3,MAX(Z195-Referensi!$L$2,0))*$AB$5</f>
        <v>0</v>
      </c>
      <c r="AC195" s="36">
        <f>MIN(Referensi!$M$4,MAX(Z195-Referensi!$L$3,0))*$AC$5</f>
        <v>0</v>
      </c>
      <c r="AD195" s="36">
        <f>MIN(Referensi!$M$5,MAX(Z195-Referensi!$L$4,0))*$AD$5</f>
        <v>0</v>
      </c>
      <c r="AE195" s="36">
        <f>MIN(Referensi!$M$6,MAX(Z195-Referensi!$L$5,0))*$AE$5</f>
        <v>0</v>
      </c>
      <c r="AF195" s="68">
        <f>IF(Master!G195="",SUM(AA195:AE195)*120%,SUM(AA195:AE195))</f>
        <v>0</v>
      </c>
      <c r="AG195" s="68">
        <f>IF(F195&lt;&gt;"",AF195/F195*COUNTA(Jan!G195,Feb!G195,Mar!G195,Apr!G195,Mei!G195,Jun!G195,Jul!G195,Agu!G195,Sep!G195,Okt!G195,Nov!G195,Des!G195),0)</f>
        <v>0</v>
      </c>
      <c r="AH195" s="68">
        <f>IF(E195&lt;&gt;"",
IF(TEXT(E195,"mmm")=TEXT(DATE(PeriodeTahun,1,1),"mmm"),0, Jan!W195)+
IF(TEXT(E195,"mmm")=TEXT(DATE(PeriodeTahun,2,1),"mmm"),0, Feb!W195)+
IF(TEXT(E195,"mmm")=TEXT(DATE(PeriodeTahun,3,1),"mmm"),0, Mar!W195)+
IF(TEXT(E195,"mmm")=TEXT(DATE(PeriodeTahun,4,1),"mmm"),0, Apr!W195)+
IF(TEXT(E195,"mmm")=TEXT(DATE(PeriodeTahun,5,1),"mmm"),0, Mei!W195)+
IF(TEXT(E195,"mmm")=TEXT(DATE(PeriodeTahun,6,1),"mmm"),0, Jun!W195)+
IF(TEXT(E195,"mmm")=TEXT(DATE(PeriodeTahun,7,1),"mmm"),0, Jul!W195)+
IF(TEXT(E195,"mmm")=TEXT(DATE(PeriodeTahun,8,1),"mmm"),0, Agu!W195)+
IF(TEXT(E195,"mmm")=TEXT(DATE(PeriodeTahun,9,1),"mmm"),0, Sep!W195)+
IF(TEXT(E195,"mmm")=TEXT(DATE(PeriodeTahun,10,1),"mmm"),0, Okt!W195)+
IF(TEXT(E195,"mmm")=TEXT(DATE(PeriodeTahun,11,1),"mmm"),0, Nov!W195),
Jan!W195+Feb!W195+Mar!W195+Apr!W195+Mei!W195+Jun!W195+Jul!W195+Agu!W195+Sep!W195+Okt!W195+Nov!W195)</f>
        <v>0</v>
      </c>
      <c r="AI195" s="68"/>
      <c r="AJ195" s="68">
        <f t="shared" si="31"/>
        <v>0</v>
      </c>
    </row>
    <row r="196" spans="1:36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IF(Master!C196&lt;&gt;"",Master!C196,"")</f>
        <v/>
      </c>
      <c r="D196" s="80" t="str">
        <f>IF(Master!E196&lt;&gt;"",IF(YEAR(Master!E196)&lt;$B$2,DATE($B$2,1,1),Master!E196),"")</f>
        <v/>
      </c>
      <c r="E196" s="80" t="str">
        <f>IF(Master!F196&lt;&gt;"",Master!F196,"")</f>
        <v/>
      </c>
      <c r="F196" s="87" t="str">
        <f t="shared" si="26"/>
        <v/>
      </c>
      <c r="G196" s="71" t="str">
        <f>IF(Master!G196&lt;&gt;"",Master!G196,"")</f>
        <v/>
      </c>
      <c r="H196" s="67">
        <f>IFERROR(IF(E196&lt;&gt;"",Jan!G196+Feb!G196+Mar!G196+Apr!G196+Mei!G196+Jun!G196+Jul!G196+Agu!G196+Sep!G196+Okt!G196+Nov!G196+Des!G196,(Jan!G196+Feb!G196+Mar!G196+Apr!G196+Mei!G196+Jun!G196+Jul!G196+Agu!G196+Sep!G196+Okt!G196+Nov!G196+Des!G196)
/
COUNTA(Jan!G196,Feb!G196,Mar!G196,Apr!G196,Mei!G196,Jun!G196,Jul!G196,Agu!G196,Sep!G196,Okt!G196,Nov!G196,Des!G196)
*F196),0)</f>
        <v>0</v>
      </c>
      <c r="I196" s="1">
        <f>Jan!H196+Feb!H196+Mar!H196+Apr!H196+Mei!H196+Jun!H196+Jul!H196+Agu!H196+Sep!H196+Okt!H196+Nov!H196+Des!H196</f>
        <v>0</v>
      </c>
      <c r="J196" s="1">
        <f>Jan!I196+Feb!I196+Mar!I196+Apr!I196+Mei!I196+Jun!I196+Jul!I196+Agu!I196+Sep!I196+Okt!I196+Nov!I196+Des!I196</f>
        <v>0</v>
      </c>
      <c r="K196" s="1">
        <f>Jan!J196+Feb!J196+Mar!J196+Apr!J196+Mei!J196+Jun!J196+Jul!J196+Agu!J196+Sep!J196+Okt!J196+Nov!J196+Des!J196</f>
        <v>0</v>
      </c>
      <c r="L196" s="1">
        <f>Jan!K196+Feb!K196+Mar!K196+Apr!K196+Mei!K196+Jun!K196+Jul!K196+Agu!K196+Sep!K196+Okt!K196+Nov!K196+Des!K196</f>
        <v>0</v>
      </c>
      <c r="M196" s="67">
        <f>IFERROR(IF(E196&lt;&gt;"",Jan!L196+Feb!L196+Mar!L196+Apr!L196+Mei!L196+Jun!L196+Jul!L196+Agu!L196+Sep!L196+Okt!L196+Nov!L196+Des!L196,(Jan!L196+Feb!L196+Mar!L196+Apr!L196+Mei!L196+Jun!L196+Jul!L196+Agu!L196+Sep!L196+Okt!L196+Nov!L196+Des!L196)
/
COUNTA(Jan!G196,Feb!G196,Mar!G196,Apr!G196,Mei!G196,Jun!G196,Jul!G196,Agu!G196,Sep!G196,Okt!G196,Nov!G196,Des!G196)*F196),0)</f>
        <v>0</v>
      </c>
      <c r="N196" s="67">
        <f>IFERROR(IF(E196&lt;&gt;"",Jan!M196+Feb!M196+Mar!M196+Apr!M196+Mei!M196+Jun!M196+Jul!M196+Agu!M196+Sep!M196+Okt!M196+Nov!M196+Des!M196,(Jan!M196+Feb!M196+Mar!M196+Apr!M196+Mei!M196+Jun!M196+Jul!M196+Agu!M196+Sep!M196+Okt!M196+Nov!M196+Des!M196)
/
COUNTA(Jan!G196,Feb!G196,Mar!G196,Apr!G196,Mei!G196,Jun!G196,Jul!G196,Agu!G196,Sep!G196,Okt!G196,Nov!G196,Des!G196)*F196),0)</f>
        <v>0</v>
      </c>
      <c r="O196" s="67">
        <f>IFERROR(IF(E196&lt;&gt;"",Jan!N196+Feb!N196+Mar!N196+Apr!N196+Mei!N196+Jun!N196+Jul!N196+Agu!N196+Sep!N196+Okt!N196+Nov!N196+Des!N196,(Jan!N196+Feb!N196+Mar!N196+Apr!N196+Mei!N196+Jun!N196+Jul!N196+Agu!N196+Sep!N196+Okt!N196+Nov!N196+Des!N196)
/
COUNTA(Jan!G196,Feb!G196,Mar!G196,Apr!G196,Mei!G196,Jun!G196,Jul!G196,Agu!G196,Sep!G196,Okt!G196,Nov!G196,Des!G196)*F196),0)</f>
        <v>0</v>
      </c>
      <c r="P196" s="67">
        <f>IFERROR(IF(E196&lt;&gt;"",Jan!O196+Feb!O196+Mar!O196+Apr!O196+Mei!O196+Jun!O196+Jul!O196+Agu!O196+Sep!O196+Okt!O196+Nov!O196+Des!O196,(Jan!O196+Feb!O196+Mar!O196+Apr!O196+Mei!O196+Jun!O196+Jul!O196+Agu!O196+Sep!O196+Okt!O196+Nov!O196+Des!O196)
/
COUNTA(Jan!G196,Feb!G196,Mar!G196,Apr!G196,Mei!G196,Jun!G196,Jul!G196,Agu!G196,Sep!G196,Okt!G196,Nov!G196,Des!G196)*F196),0)</f>
        <v>0</v>
      </c>
      <c r="Q196" s="67">
        <f>IFERROR(IF(E196&lt;&gt;"",Jan!P196+Feb!P196+Mar!P196+Apr!P196+Mei!P196+Jun!P196+Jul!P196+Agu!P196+Sep!P196+Okt!P196+Nov!P196+Des!P196,(Jan!P196+Feb!P196+Mar!P196+Apr!P196+Mei!P196+Jun!P196+Jul!P196+Agu!P196+Sep!P196+Okt!P196+Nov!P196+Des!P196)
/
COUNTA(Jan!G196,Feb!G196,Mar!G196,Apr!G196,Mei!G196,Jun!G196,Jul!G196,Agu!G196,Sep!G196,Okt!G196,Nov!G196,Des!G196)*F196),0)</f>
        <v>0</v>
      </c>
      <c r="R196" s="1">
        <f t="shared" si="27"/>
        <v>0</v>
      </c>
      <c r="S196" s="67">
        <f t="shared" si="25"/>
        <v>0</v>
      </c>
      <c r="T196" s="67">
        <f>IFERROR(IF(E196&lt;&gt;"",Jan!R196+Feb!R196+Mar!R196+Apr!R196+Mei!R196+Jun!R196+Jul!R196+Agu!R196+Sep!R196+Okt!R196+Nov!R196+Des!R196,(Jan!R196+Feb!R196+Mar!R196+Apr!R196+Mei!R196+Jun!R196+Jul!R196+Agu!R196+Sep!R196+Okt!R196+Nov!R196+Des!R196)
/
COUNTA(Jan!G196,Feb!G196,Mar!G196,Apr!G196,Mei!G196,Jun!G196,Jul!G196,Agu!G196,Sep!G196,Okt!G196,Nov!G196,Des!G196)*F196),0)</f>
        <v>0</v>
      </c>
      <c r="U196" s="67">
        <f>IFERROR(IF(E196&lt;&gt;"",Jan!S196+Feb!S196+Mar!S196+Apr!S196+Mei!S196+Jun!S196+Jul!S196+Agu!S196+Sep!S196+Okt!S196+Nov!S196+Des!S196,(Jan!S196+Feb!S196+Mar!S196+Apr!S196+Mei!S196+Jun!S196+Jul!S196+Agu!S196+Sep!S196+Okt!S196+Nov!S196+Des!S196)
/
COUNTA(Jan!G196,Feb!G196,Mar!G196,Apr!G196,Mei!G196,Jun!G196,Jul!G196,Agu!G196,Sep!G196,Okt!G196,Nov!G196,Des!G196)*F196),0)</f>
        <v>0</v>
      </c>
      <c r="V196" s="1">
        <f t="shared" si="28"/>
        <v>0</v>
      </c>
      <c r="W196" s="1"/>
      <c r="X196" s="67">
        <f t="shared" si="29"/>
        <v>0</v>
      </c>
      <c r="Y196" s="37">
        <f t="shared" si="32"/>
        <v>0</v>
      </c>
      <c r="Z196" s="68">
        <f t="shared" si="30"/>
        <v>0</v>
      </c>
      <c r="AA196" s="36">
        <f>MIN(Z196,Referensi!$M$2)*$AA$5</f>
        <v>0</v>
      </c>
      <c r="AB196" s="36">
        <f>MIN(Referensi!$M$3,MAX(Z196-Referensi!$L$2,0))*$AB$5</f>
        <v>0</v>
      </c>
      <c r="AC196" s="36">
        <f>MIN(Referensi!$M$4,MAX(Z196-Referensi!$L$3,0))*$AC$5</f>
        <v>0</v>
      </c>
      <c r="AD196" s="36">
        <f>MIN(Referensi!$M$5,MAX(Z196-Referensi!$L$4,0))*$AD$5</f>
        <v>0</v>
      </c>
      <c r="AE196" s="36">
        <f>MIN(Referensi!$M$6,MAX(Z196-Referensi!$L$5,0))*$AE$5</f>
        <v>0</v>
      </c>
      <c r="AF196" s="68">
        <f>IF(Master!G196="",SUM(AA196:AE196)*120%,SUM(AA196:AE196))</f>
        <v>0</v>
      </c>
      <c r="AG196" s="68">
        <f>IF(F196&lt;&gt;"",AF196/F196*COUNTA(Jan!G196,Feb!G196,Mar!G196,Apr!G196,Mei!G196,Jun!G196,Jul!G196,Agu!G196,Sep!G196,Okt!G196,Nov!G196,Des!G196),0)</f>
        <v>0</v>
      </c>
      <c r="AH196" s="68">
        <f>IF(E196&lt;&gt;"",
IF(TEXT(E196,"mmm")=TEXT(DATE(PeriodeTahun,1,1),"mmm"),0, Jan!W196)+
IF(TEXT(E196,"mmm")=TEXT(DATE(PeriodeTahun,2,1),"mmm"),0, Feb!W196)+
IF(TEXT(E196,"mmm")=TEXT(DATE(PeriodeTahun,3,1),"mmm"),0, Mar!W196)+
IF(TEXT(E196,"mmm")=TEXT(DATE(PeriodeTahun,4,1),"mmm"),0, Apr!W196)+
IF(TEXT(E196,"mmm")=TEXT(DATE(PeriodeTahun,5,1),"mmm"),0, Mei!W196)+
IF(TEXT(E196,"mmm")=TEXT(DATE(PeriodeTahun,6,1),"mmm"),0, Jun!W196)+
IF(TEXT(E196,"mmm")=TEXT(DATE(PeriodeTahun,7,1),"mmm"),0, Jul!W196)+
IF(TEXT(E196,"mmm")=TEXT(DATE(PeriodeTahun,8,1),"mmm"),0, Agu!W196)+
IF(TEXT(E196,"mmm")=TEXT(DATE(PeriodeTahun,9,1),"mmm"),0, Sep!W196)+
IF(TEXT(E196,"mmm")=TEXT(DATE(PeriodeTahun,10,1),"mmm"),0, Okt!W196)+
IF(TEXT(E196,"mmm")=TEXT(DATE(PeriodeTahun,11,1),"mmm"),0, Nov!W196),
Jan!W196+Feb!W196+Mar!W196+Apr!W196+Mei!W196+Jun!W196+Jul!W196+Agu!W196+Sep!W196+Okt!W196+Nov!W196)</f>
        <v>0</v>
      </c>
      <c r="AI196" s="68"/>
      <c r="AJ196" s="68">
        <f t="shared" si="31"/>
        <v>0</v>
      </c>
    </row>
    <row r="197" spans="1:36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IF(Master!C197&lt;&gt;"",Master!C197,"")</f>
        <v/>
      </c>
      <c r="D197" s="80" t="str">
        <f>IF(Master!E197&lt;&gt;"",IF(YEAR(Master!E197)&lt;$B$2,DATE($B$2,1,1),Master!E197),"")</f>
        <v/>
      </c>
      <c r="E197" s="80" t="str">
        <f>IF(Master!F197&lt;&gt;"",Master!F197,"")</f>
        <v/>
      </c>
      <c r="F197" s="87" t="str">
        <f t="shared" si="26"/>
        <v/>
      </c>
      <c r="G197" s="71" t="str">
        <f>IF(Master!G197&lt;&gt;"",Master!G197,"")</f>
        <v/>
      </c>
      <c r="H197" s="67">
        <f>IFERROR(IF(E197&lt;&gt;"",Jan!G197+Feb!G197+Mar!G197+Apr!G197+Mei!G197+Jun!G197+Jul!G197+Agu!G197+Sep!G197+Okt!G197+Nov!G197+Des!G197,(Jan!G197+Feb!G197+Mar!G197+Apr!G197+Mei!G197+Jun!G197+Jul!G197+Agu!G197+Sep!G197+Okt!G197+Nov!G197+Des!G197)
/
COUNTA(Jan!G197,Feb!G197,Mar!G197,Apr!G197,Mei!G197,Jun!G197,Jul!G197,Agu!G197,Sep!G197,Okt!G197,Nov!G197,Des!G197)
*F197),0)</f>
        <v>0</v>
      </c>
      <c r="I197" s="1">
        <f>Jan!H197+Feb!H197+Mar!H197+Apr!H197+Mei!H197+Jun!H197+Jul!H197+Agu!H197+Sep!H197+Okt!H197+Nov!H197+Des!H197</f>
        <v>0</v>
      </c>
      <c r="J197" s="1">
        <f>Jan!I197+Feb!I197+Mar!I197+Apr!I197+Mei!I197+Jun!I197+Jul!I197+Agu!I197+Sep!I197+Okt!I197+Nov!I197+Des!I197</f>
        <v>0</v>
      </c>
      <c r="K197" s="1">
        <f>Jan!J197+Feb!J197+Mar!J197+Apr!J197+Mei!J197+Jun!J197+Jul!J197+Agu!J197+Sep!J197+Okt!J197+Nov!J197+Des!J197</f>
        <v>0</v>
      </c>
      <c r="L197" s="1">
        <f>Jan!K197+Feb!K197+Mar!K197+Apr!K197+Mei!K197+Jun!K197+Jul!K197+Agu!K197+Sep!K197+Okt!K197+Nov!K197+Des!K197</f>
        <v>0</v>
      </c>
      <c r="M197" s="67">
        <f>IFERROR(IF(E197&lt;&gt;"",Jan!L197+Feb!L197+Mar!L197+Apr!L197+Mei!L197+Jun!L197+Jul!L197+Agu!L197+Sep!L197+Okt!L197+Nov!L197+Des!L197,(Jan!L197+Feb!L197+Mar!L197+Apr!L197+Mei!L197+Jun!L197+Jul!L197+Agu!L197+Sep!L197+Okt!L197+Nov!L197+Des!L197)
/
COUNTA(Jan!G197,Feb!G197,Mar!G197,Apr!G197,Mei!G197,Jun!G197,Jul!G197,Agu!G197,Sep!G197,Okt!G197,Nov!G197,Des!G197)*F197),0)</f>
        <v>0</v>
      </c>
      <c r="N197" s="67">
        <f>IFERROR(IF(E197&lt;&gt;"",Jan!M197+Feb!M197+Mar!M197+Apr!M197+Mei!M197+Jun!M197+Jul!M197+Agu!M197+Sep!M197+Okt!M197+Nov!M197+Des!M197,(Jan!M197+Feb!M197+Mar!M197+Apr!M197+Mei!M197+Jun!M197+Jul!M197+Agu!M197+Sep!M197+Okt!M197+Nov!M197+Des!M197)
/
COUNTA(Jan!G197,Feb!G197,Mar!G197,Apr!G197,Mei!G197,Jun!G197,Jul!G197,Agu!G197,Sep!G197,Okt!G197,Nov!G197,Des!G197)*F197),0)</f>
        <v>0</v>
      </c>
      <c r="O197" s="67">
        <f>IFERROR(IF(E197&lt;&gt;"",Jan!N197+Feb!N197+Mar!N197+Apr!N197+Mei!N197+Jun!N197+Jul!N197+Agu!N197+Sep!N197+Okt!N197+Nov!N197+Des!N197,(Jan!N197+Feb!N197+Mar!N197+Apr!N197+Mei!N197+Jun!N197+Jul!N197+Agu!N197+Sep!N197+Okt!N197+Nov!N197+Des!N197)
/
COUNTA(Jan!G197,Feb!G197,Mar!G197,Apr!G197,Mei!G197,Jun!G197,Jul!G197,Agu!G197,Sep!G197,Okt!G197,Nov!G197,Des!G197)*F197),0)</f>
        <v>0</v>
      </c>
      <c r="P197" s="67">
        <f>IFERROR(IF(E197&lt;&gt;"",Jan!O197+Feb!O197+Mar!O197+Apr!O197+Mei!O197+Jun!O197+Jul!O197+Agu!O197+Sep!O197+Okt!O197+Nov!O197+Des!O197,(Jan!O197+Feb!O197+Mar!O197+Apr!O197+Mei!O197+Jun!O197+Jul!O197+Agu!O197+Sep!O197+Okt!O197+Nov!O197+Des!O197)
/
COUNTA(Jan!G197,Feb!G197,Mar!G197,Apr!G197,Mei!G197,Jun!G197,Jul!G197,Agu!G197,Sep!G197,Okt!G197,Nov!G197,Des!G197)*F197),0)</f>
        <v>0</v>
      </c>
      <c r="Q197" s="67">
        <f>IFERROR(IF(E197&lt;&gt;"",Jan!P197+Feb!P197+Mar!P197+Apr!P197+Mei!P197+Jun!P197+Jul!P197+Agu!P197+Sep!P197+Okt!P197+Nov!P197+Des!P197,(Jan!P197+Feb!P197+Mar!P197+Apr!P197+Mei!P197+Jun!P197+Jul!P197+Agu!P197+Sep!P197+Okt!P197+Nov!P197+Des!P197)
/
COUNTA(Jan!G197,Feb!G197,Mar!G197,Apr!G197,Mei!G197,Jun!G197,Jul!G197,Agu!G197,Sep!G197,Okt!G197,Nov!G197,Des!G197)*F197),0)</f>
        <v>0</v>
      </c>
      <c r="R197" s="1">
        <f t="shared" si="27"/>
        <v>0</v>
      </c>
      <c r="S197" s="67">
        <f t="shared" si="25"/>
        <v>0</v>
      </c>
      <c r="T197" s="67">
        <f>IFERROR(IF(E197&lt;&gt;"",Jan!R197+Feb!R197+Mar!R197+Apr!R197+Mei!R197+Jun!R197+Jul!R197+Agu!R197+Sep!R197+Okt!R197+Nov!R197+Des!R197,(Jan!R197+Feb!R197+Mar!R197+Apr!R197+Mei!R197+Jun!R197+Jul!R197+Agu!R197+Sep!R197+Okt!R197+Nov!R197+Des!R197)
/
COUNTA(Jan!G197,Feb!G197,Mar!G197,Apr!G197,Mei!G197,Jun!G197,Jul!G197,Agu!G197,Sep!G197,Okt!G197,Nov!G197,Des!G197)*F197),0)</f>
        <v>0</v>
      </c>
      <c r="U197" s="67">
        <f>IFERROR(IF(E197&lt;&gt;"",Jan!S197+Feb!S197+Mar!S197+Apr!S197+Mei!S197+Jun!S197+Jul!S197+Agu!S197+Sep!S197+Okt!S197+Nov!S197+Des!S197,(Jan!S197+Feb!S197+Mar!S197+Apr!S197+Mei!S197+Jun!S197+Jul!S197+Agu!S197+Sep!S197+Okt!S197+Nov!S197+Des!S197)
/
COUNTA(Jan!G197,Feb!G197,Mar!G197,Apr!G197,Mei!G197,Jun!G197,Jul!G197,Agu!G197,Sep!G197,Okt!G197,Nov!G197,Des!G197)*F197),0)</f>
        <v>0</v>
      </c>
      <c r="V197" s="1">
        <f t="shared" si="28"/>
        <v>0</v>
      </c>
      <c r="W197" s="1"/>
      <c r="X197" s="67">
        <f t="shared" si="29"/>
        <v>0</v>
      </c>
      <c r="Y197" s="37">
        <f t="shared" si="32"/>
        <v>0</v>
      </c>
      <c r="Z197" s="68">
        <f t="shared" si="30"/>
        <v>0</v>
      </c>
      <c r="AA197" s="36">
        <f>MIN(Z197,Referensi!$M$2)*$AA$5</f>
        <v>0</v>
      </c>
      <c r="AB197" s="36">
        <f>MIN(Referensi!$M$3,MAX(Z197-Referensi!$L$2,0))*$AB$5</f>
        <v>0</v>
      </c>
      <c r="AC197" s="36">
        <f>MIN(Referensi!$M$4,MAX(Z197-Referensi!$L$3,0))*$AC$5</f>
        <v>0</v>
      </c>
      <c r="AD197" s="36">
        <f>MIN(Referensi!$M$5,MAX(Z197-Referensi!$L$4,0))*$AD$5</f>
        <v>0</v>
      </c>
      <c r="AE197" s="36">
        <f>MIN(Referensi!$M$6,MAX(Z197-Referensi!$L$5,0))*$AE$5</f>
        <v>0</v>
      </c>
      <c r="AF197" s="68">
        <f>IF(Master!G197="",SUM(AA197:AE197)*120%,SUM(AA197:AE197))</f>
        <v>0</v>
      </c>
      <c r="AG197" s="68">
        <f>IF(F197&lt;&gt;"",AF197/F197*COUNTA(Jan!G197,Feb!G197,Mar!G197,Apr!G197,Mei!G197,Jun!G197,Jul!G197,Agu!G197,Sep!G197,Okt!G197,Nov!G197,Des!G197),0)</f>
        <v>0</v>
      </c>
      <c r="AH197" s="68">
        <f>IF(E197&lt;&gt;"",
IF(TEXT(E197,"mmm")=TEXT(DATE(PeriodeTahun,1,1),"mmm"),0, Jan!W197)+
IF(TEXT(E197,"mmm")=TEXT(DATE(PeriodeTahun,2,1),"mmm"),0, Feb!W197)+
IF(TEXT(E197,"mmm")=TEXT(DATE(PeriodeTahun,3,1),"mmm"),0, Mar!W197)+
IF(TEXT(E197,"mmm")=TEXT(DATE(PeriodeTahun,4,1),"mmm"),0, Apr!W197)+
IF(TEXT(E197,"mmm")=TEXT(DATE(PeriodeTahun,5,1),"mmm"),0, Mei!W197)+
IF(TEXT(E197,"mmm")=TEXT(DATE(PeriodeTahun,6,1),"mmm"),0, Jun!W197)+
IF(TEXT(E197,"mmm")=TEXT(DATE(PeriodeTahun,7,1),"mmm"),0, Jul!W197)+
IF(TEXT(E197,"mmm")=TEXT(DATE(PeriodeTahun,8,1),"mmm"),0, Agu!W197)+
IF(TEXT(E197,"mmm")=TEXT(DATE(PeriodeTahun,9,1),"mmm"),0, Sep!W197)+
IF(TEXT(E197,"mmm")=TEXT(DATE(PeriodeTahun,10,1),"mmm"),0, Okt!W197)+
IF(TEXT(E197,"mmm")=TEXT(DATE(PeriodeTahun,11,1),"mmm"),0, Nov!W197),
Jan!W197+Feb!W197+Mar!W197+Apr!W197+Mei!W197+Jun!W197+Jul!W197+Agu!W197+Sep!W197+Okt!W197+Nov!W197)</f>
        <v>0</v>
      </c>
      <c r="AI197" s="68"/>
      <c r="AJ197" s="68">
        <f t="shared" si="31"/>
        <v>0</v>
      </c>
    </row>
    <row r="198" spans="1:36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IF(Master!C198&lt;&gt;"",Master!C198,"")</f>
        <v/>
      </c>
      <c r="D198" s="80" t="str">
        <f>IF(Master!E198&lt;&gt;"",IF(YEAR(Master!E198)&lt;$B$2,DATE($B$2,1,1),Master!E198),"")</f>
        <v/>
      </c>
      <c r="E198" s="80" t="str">
        <f>IF(Master!F198&lt;&gt;"",Master!F198,"")</f>
        <v/>
      </c>
      <c r="F198" s="87" t="str">
        <f t="shared" si="26"/>
        <v/>
      </c>
      <c r="G198" s="71" t="str">
        <f>IF(Master!G198&lt;&gt;"",Master!G198,"")</f>
        <v/>
      </c>
      <c r="H198" s="67">
        <f>IFERROR(IF(E198&lt;&gt;"",Jan!G198+Feb!G198+Mar!G198+Apr!G198+Mei!G198+Jun!G198+Jul!G198+Agu!G198+Sep!G198+Okt!G198+Nov!G198+Des!G198,(Jan!G198+Feb!G198+Mar!G198+Apr!G198+Mei!G198+Jun!G198+Jul!G198+Agu!G198+Sep!G198+Okt!G198+Nov!G198+Des!G198)
/
COUNTA(Jan!G198,Feb!G198,Mar!G198,Apr!G198,Mei!G198,Jun!G198,Jul!G198,Agu!G198,Sep!G198,Okt!G198,Nov!G198,Des!G198)
*F198),0)</f>
        <v>0</v>
      </c>
      <c r="I198" s="1">
        <f>Jan!H198+Feb!H198+Mar!H198+Apr!H198+Mei!H198+Jun!H198+Jul!H198+Agu!H198+Sep!H198+Okt!H198+Nov!H198+Des!H198</f>
        <v>0</v>
      </c>
      <c r="J198" s="1">
        <f>Jan!I198+Feb!I198+Mar!I198+Apr!I198+Mei!I198+Jun!I198+Jul!I198+Agu!I198+Sep!I198+Okt!I198+Nov!I198+Des!I198</f>
        <v>0</v>
      </c>
      <c r="K198" s="1">
        <f>Jan!J198+Feb!J198+Mar!J198+Apr!J198+Mei!J198+Jun!J198+Jul!J198+Agu!J198+Sep!J198+Okt!J198+Nov!J198+Des!J198</f>
        <v>0</v>
      </c>
      <c r="L198" s="1">
        <f>Jan!K198+Feb!K198+Mar!K198+Apr!K198+Mei!K198+Jun!K198+Jul!K198+Agu!K198+Sep!K198+Okt!K198+Nov!K198+Des!K198</f>
        <v>0</v>
      </c>
      <c r="M198" s="67">
        <f>IFERROR(IF(E198&lt;&gt;"",Jan!L198+Feb!L198+Mar!L198+Apr!L198+Mei!L198+Jun!L198+Jul!L198+Agu!L198+Sep!L198+Okt!L198+Nov!L198+Des!L198,(Jan!L198+Feb!L198+Mar!L198+Apr!L198+Mei!L198+Jun!L198+Jul!L198+Agu!L198+Sep!L198+Okt!L198+Nov!L198+Des!L198)
/
COUNTA(Jan!G198,Feb!G198,Mar!G198,Apr!G198,Mei!G198,Jun!G198,Jul!G198,Agu!G198,Sep!G198,Okt!G198,Nov!G198,Des!G198)*F198),0)</f>
        <v>0</v>
      </c>
      <c r="N198" s="67">
        <f>IFERROR(IF(E198&lt;&gt;"",Jan!M198+Feb!M198+Mar!M198+Apr!M198+Mei!M198+Jun!M198+Jul!M198+Agu!M198+Sep!M198+Okt!M198+Nov!M198+Des!M198,(Jan!M198+Feb!M198+Mar!M198+Apr!M198+Mei!M198+Jun!M198+Jul!M198+Agu!M198+Sep!M198+Okt!M198+Nov!M198+Des!M198)
/
COUNTA(Jan!G198,Feb!G198,Mar!G198,Apr!G198,Mei!G198,Jun!G198,Jul!G198,Agu!G198,Sep!G198,Okt!G198,Nov!G198,Des!G198)*F198),0)</f>
        <v>0</v>
      </c>
      <c r="O198" s="67">
        <f>IFERROR(IF(E198&lt;&gt;"",Jan!N198+Feb!N198+Mar!N198+Apr!N198+Mei!N198+Jun!N198+Jul!N198+Agu!N198+Sep!N198+Okt!N198+Nov!N198+Des!N198,(Jan!N198+Feb!N198+Mar!N198+Apr!N198+Mei!N198+Jun!N198+Jul!N198+Agu!N198+Sep!N198+Okt!N198+Nov!N198+Des!N198)
/
COUNTA(Jan!G198,Feb!G198,Mar!G198,Apr!G198,Mei!G198,Jun!G198,Jul!G198,Agu!G198,Sep!G198,Okt!G198,Nov!G198,Des!G198)*F198),0)</f>
        <v>0</v>
      </c>
      <c r="P198" s="67">
        <f>IFERROR(IF(E198&lt;&gt;"",Jan!O198+Feb!O198+Mar!O198+Apr!O198+Mei!O198+Jun!O198+Jul!O198+Agu!O198+Sep!O198+Okt!O198+Nov!O198+Des!O198,(Jan!O198+Feb!O198+Mar!O198+Apr!O198+Mei!O198+Jun!O198+Jul!O198+Agu!O198+Sep!O198+Okt!O198+Nov!O198+Des!O198)
/
COUNTA(Jan!G198,Feb!G198,Mar!G198,Apr!G198,Mei!G198,Jun!G198,Jul!G198,Agu!G198,Sep!G198,Okt!G198,Nov!G198,Des!G198)*F198),0)</f>
        <v>0</v>
      </c>
      <c r="Q198" s="67">
        <f>IFERROR(IF(E198&lt;&gt;"",Jan!P198+Feb!P198+Mar!P198+Apr!P198+Mei!P198+Jun!P198+Jul!P198+Agu!P198+Sep!P198+Okt!P198+Nov!P198+Des!P198,(Jan!P198+Feb!P198+Mar!P198+Apr!P198+Mei!P198+Jun!P198+Jul!P198+Agu!P198+Sep!P198+Okt!P198+Nov!P198+Des!P198)
/
COUNTA(Jan!G198,Feb!G198,Mar!G198,Apr!G198,Mei!G198,Jun!G198,Jul!G198,Agu!G198,Sep!G198,Okt!G198,Nov!G198,Des!G198)*F198),0)</f>
        <v>0</v>
      </c>
      <c r="R198" s="1">
        <f t="shared" si="27"/>
        <v>0</v>
      </c>
      <c r="S198" s="67">
        <f t="shared" si="25"/>
        <v>0</v>
      </c>
      <c r="T198" s="67">
        <f>IFERROR(IF(E198&lt;&gt;"",Jan!R198+Feb!R198+Mar!R198+Apr!R198+Mei!R198+Jun!R198+Jul!R198+Agu!R198+Sep!R198+Okt!R198+Nov!R198+Des!R198,(Jan!R198+Feb!R198+Mar!R198+Apr!R198+Mei!R198+Jun!R198+Jul!R198+Agu!R198+Sep!R198+Okt!R198+Nov!R198+Des!R198)
/
COUNTA(Jan!G198,Feb!G198,Mar!G198,Apr!G198,Mei!G198,Jun!G198,Jul!G198,Agu!G198,Sep!G198,Okt!G198,Nov!G198,Des!G198)*F198),0)</f>
        <v>0</v>
      </c>
      <c r="U198" s="67">
        <f>IFERROR(IF(E198&lt;&gt;"",Jan!S198+Feb!S198+Mar!S198+Apr!S198+Mei!S198+Jun!S198+Jul!S198+Agu!S198+Sep!S198+Okt!S198+Nov!S198+Des!S198,(Jan!S198+Feb!S198+Mar!S198+Apr!S198+Mei!S198+Jun!S198+Jul!S198+Agu!S198+Sep!S198+Okt!S198+Nov!S198+Des!S198)
/
COUNTA(Jan!G198,Feb!G198,Mar!G198,Apr!G198,Mei!G198,Jun!G198,Jul!G198,Agu!G198,Sep!G198,Okt!G198,Nov!G198,Des!G198)*F198),0)</f>
        <v>0</v>
      </c>
      <c r="V198" s="1">
        <f t="shared" si="28"/>
        <v>0</v>
      </c>
      <c r="W198" s="1"/>
      <c r="X198" s="67">
        <f t="shared" si="29"/>
        <v>0</v>
      </c>
      <c r="Y198" s="37">
        <f t="shared" ref="Y198:Y205" si="33">IFERROR(VLOOKUP(C198,tabPTKP,2,FALSE),0)</f>
        <v>0</v>
      </c>
      <c r="Z198" s="68">
        <f t="shared" si="30"/>
        <v>0</v>
      </c>
      <c r="AA198" s="36">
        <f>MIN(Z198,Referensi!$M$2)*$AA$5</f>
        <v>0</v>
      </c>
      <c r="AB198" s="36">
        <f>MIN(Referensi!$M$3,MAX(Z198-Referensi!$L$2,0))*$AB$5</f>
        <v>0</v>
      </c>
      <c r="AC198" s="36">
        <f>MIN(Referensi!$M$4,MAX(Z198-Referensi!$L$3,0))*$AC$5</f>
        <v>0</v>
      </c>
      <c r="AD198" s="36">
        <f>MIN(Referensi!$M$5,MAX(Z198-Referensi!$L$4,0))*$AD$5</f>
        <v>0</v>
      </c>
      <c r="AE198" s="36">
        <f>MIN(Referensi!$M$6,MAX(Z198-Referensi!$L$5,0))*$AE$5</f>
        <v>0</v>
      </c>
      <c r="AF198" s="68">
        <f>IF(Master!G198="",SUM(AA198:AE198)*120%,SUM(AA198:AE198))</f>
        <v>0</v>
      </c>
      <c r="AG198" s="68">
        <f>IF(F198&lt;&gt;"",AF198/F198*COUNTA(Jan!G198,Feb!G198,Mar!G198,Apr!G198,Mei!G198,Jun!G198,Jul!G198,Agu!G198,Sep!G198,Okt!G198,Nov!G198,Des!G198),0)</f>
        <v>0</v>
      </c>
      <c r="AH198" s="68">
        <f>IF(E198&lt;&gt;"",
IF(TEXT(E198,"mmm")=TEXT(DATE(PeriodeTahun,1,1),"mmm"),0, Jan!W198)+
IF(TEXT(E198,"mmm")=TEXT(DATE(PeriodeTahun,2,1),"mmm"),0, Feb!W198)+
IF(TEXT(E198,"mmm")=TEXT(DATE(PeriodeTahun,3,1),"mmm"),0, Mar!W198)+
IF(TEXT(E198,"mmm")=TEXT(DATE(PeriodeTahun,4,1),"mmm"),0, Apr!W198)+
IF(TEXT(E198,"mmm")=TEXT(DATE(PeriodeTahun,5,1),"mmm"),0, Mei!W198)+
IF(TEXT(E198,"mmm")=TEXT(DATE(PeriodeTahun,6,1),"mmm"),0, Jun!W198)+
IF(TEXT(E198,"mmm")=TEXT(DATE(PeriodeTahun,7,1),"mmm"),0, Jul!W198)+
IF(TEXT(E198,"mmm")=TEXT(DATE(PeriodeTahun,8,1),"mmm"),0, Agu!W198)+
IF(TEXT(E198,"mmm")=TEXT(DATE(PeriodeTahun,9,1),"mmm"),0, Sep!W198)+
IF(TEXT(E198,"mmm")=TEXT(DATE(PeriodeTahun,10,1),"mmm"),0, Okt!W198)+
IF(TEXT(E198,"mmm")=TEXT(DATE(PeriodeTahun,11,1),"mmm"),0, Nov!W198),
Jan!W198+Feb!W198+Mar!W198+Apr!W198+Mei!W198+Jun!W198+Jul!W198+Agu!W198+Sep!W198+Okt!W198+Nov!W198)</f>
        <v>0</v>
      </c>
      <c r="AI198" s="68"/>
      <c r="AJ198" s="68">
        <f t="shared" si="31"/>
        <v>0</v>
      </c>
    </row>
    <row r="199" spans="1:36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IF(Master!C199&lt;&gt;"",Master!C199,"")</f>
        <v/>
      </c>
      <c r="D199" s="80" t="str">
        <f>IF(Master!E199&lt;&gt;"",IF(YEAR(Master!E199)&lt;$B$2,DATE($B$2,1,1),Master!E199),"")</f>
        <v/>
      </c>
      <c r="E199" s="80" t="str">
        <f>IF(Master!F199&lt;&gt;"",Master!F199,"")</f>
        <v/>
      </c>
      <c r="F199" s="87" t="str">
        <f t="shared" si="26"/>
        <v/>
      </c>
      <c r="G199" s="71" t="str">
        <f>IF(Master!G199&lt;&gt;"",Master!G199,"")</f>
        <v/>
      </c>
      <c r="H199" s="67">
        <f>IFERROR(IF(E199&lt;&gt;"",Jan!G199+Feb!G199+Mar!G199+Apr!G199+Mei!G199+Jun!G199+Jul!G199+Agu!G199+Sep!G199+Okt!G199+Nov!G199+Des!G199,(Jan!G199+Feb!G199+Mar!G199+Apr!G199+Mei!G199+Jun!G199+Jul!G199+Agu!G199+Sep!G199+Okt!G199+Nov!G199+Des!G199)
/
COUNTA(Jan!G199,Feb!G199,Mar!G199,Apr!G199,Mei!G199,Jun!G199,Jul!G199,Agu!G199,Sep!G199,Okt!G199,Nov!G199,Des!G199)
*F199),0)</f>
        <v>0</v>
      </c>
      <c r="I199" s="1">
        <f>Jan!H199+Feb!H199+Mar!H199+Apr!H199+Mei!H199+Jun!H199+Jul!H199+Agu!H199+Sep!H199+Okt!H199+Nov!H199+Des!H199</f>
        <v>0</v>
      </c>
      <c r="J199" s="1">
        <f>Jan!I199+Feb!I199+Mar!I199+Apr!I199+Mei!I199+Jun!I199+Jul!I199+Agu!I199+Sep!I199+Okt!I199+Nov!I199+Des!I199</f>
        <v>0</v>
      </c>
      <c r="K199" s="1">
        <f>Jan!J199+Feb!J199+Mar!J199+Apr!J199+Mei!J199+Jun!J199+Jul!J199+Agu!J199+Sep!J199+Okt!J199+Nov!J199+Des!J199</f>
        <v>0</v>
      </c>
      <c r="L199" s="1">
        <f>Jan!K199+Feb!K199+Mar!K199+Apr!K199+Mei!K199+Jun!K199+Jul!K199+Agu!K199+Sep!K199+Okt!K199+Nov!K199+Des!K199</f>
        <v>0</v>
      </c>
      <c r="M199" s="67">
        <f>IFERROR(IF(E199&lt;&gt;"",Jan!L199+Feb!L199+Mar!L199+Apr!L199+Mei!L199+Jun!L199+Jul!L199+Agu!L199+Sep!L199+Okt!L199+Nov!L199+Des!L199,(Jan!L199+Feb!L199+Mar!L199+Apr!L199+Mei!L199+Jun!L199+Jul!L199+Agu!L199+Sep!L199+Okt!L199+Nov!L199+Des!L199)
/
COUNTA(Jan!G199,Feb!G199,Mar!G199,Apr!G199,Mei!G199,Jun!G199,Jul!G199,Agu!G199,Sep!G199,Okt!G199,Nov!G199,Des!G199)*F199),0)</f>
        <v>0</v>
      </c>
      <c r="N199" s="67">
        <f>IFERROR(IF(E199&lt;&gt;"",Jan!M199+Feb!M199+Mar!M199+Apr!M199+Mei!M199+Jun!M199+Jul!M199+Agu!M199+Sep!M199+Okt!M199+Nov!M199+Des!M199,(Jan!M199+Feb!M199+Mar!M199+Apr!M199+Mei!M199+Jun!M199+Jul!M199+Agu!M199+Sep!M199+Okt!M199+Nov!M199+Des!M199)
/
COUNTA(Jan!G199,Feb!G199,Mar!G199,Apr!G199,Mei!G199,Jun!G199,Jul!G199,Agu!G199,Sep!G199,Okt!G199,Nov!G199,Des!G199)*F199),0)</f>
        <v>0</v>
      </c>
      <c r="O199" s="67">
        <f>IFERROR(IF(E199&lt;&gt;"",Jan!N199+Feb!N199+Mar!N199+Apr!N199+Mei!N199+Jun!N199+Jul!N199+Agu!N199+Sep!N199+Okt!N199+Nov!N199+Des!N199,(Jan!N199+Feb!N199+Mar!N199+Apr!N199+Mei!N199+Jun!N199+Jul!N199+Agu!N199+Sep!N199+Okt!N199+Nov!N199+Des!N199)
/
COUNTA(Jan!G199,Feb!G199,Mar!G199,Apr!G199,Mei!G199,Jun!G199,Jul!G199,Agu!G199,Sep!G199,Okt!G199,Nov!G199,Des!G199)*F199),0)</f>
        <v>0</v>
      </c>
      <c r="P199" s="67">
        <f>IFERROR(IF(E199&lt;&gt;"",Jan!O199+Feb!O199+Mar!O199+Apr!O199+Mei!O199+Jun!O199+Jul!O199+Agu!O199+Sep!O199+Okt!O199+Nov!O199+Des!O199,(Jan!O199+Feb!O199+Mar!O199+Apr!O199+Mei!O199+Jun!O199+Jul!O199+Agu!O199+Sep!O199+Okt!O199+Nov!O199+Des!O199)
/
COUNTA(Jan!G199,Feb!G199,Mar!G199,Apr!G199,Mei!G199,Jun!G199,Jul!G199,Agu!G199,Sep!G199,Okt!G199,Nov!G199,Des!G199)*F199),0)</f>
        <v>0</v>
      </c>
      <c r="Q199" s="67">
        <f>IFERROR(IF(E199&lt;&gt;"",Jan!P199+Feb!P199+Mar!P199+Apr!P199+Mei!P199+Jun!P199+Jul!P199+Agu!P199+Sep!P199+Okt!P199+Nov!P199+Des!P199,(Jan!P199+Feb!P199+Mar!P199+Apr!P199+Mei!P199+Jun!P199+Jul!P199+Agu!P199+Sep!P199+Okt!P199+Nov!P199+Des!P199)
/
COUNTA(Jan!G199,Feb!G199,Mar!G199,Apr!G199,Mei!G199,Jun!G199,Jul!G199,Agu!G199,Sep!G199,Okt!G199,Nov!G199,Des!G199)*F199),0)</f>
        <v>0</v>
      </c>
      <c r="R199" s="1">
        <f t="shared" si="27"/>
        <v>0</v>
      </c>
      <c r="S199" s="67">
        <f t="shared" ref="S199:S205" si="34">IF(R199&lt;&gt;0,MIN(6000000*F199/12,5%*R199),0)</f>
        <v>0</v>
      </c>
      <c r="T199" s="67">
        <f>IFERROR(IF(E199&lt;&gt;"",Jan!R199+Feb!R199+Mar!R199+Apr!R199+Mei!R199+Jun!R199+Jul!R199+Agu!R199+Sep!R199+Okt!R199+Nov!R199+Des!R199,(Jan!R199+Feb!R199+Mar!R199+Apr!R199+Mei!R199+Jun!R199+Jul!R199+Agu!R199+Sep!R199+Okt!R199+Nov!R199+Des!R199)
/
COUNTA(Jan!G199,Feb!G199,Mar!G199,Apr!G199,Mei!G199,Jun!G199,Jul!G199,Agu!G199,Sep!G199,Okt!G199,Nov!G199,Des!G199)*F199),0)</f>
        <v>0</v>
      </c>
      <c r="U199" s="67">
        <f>IFERROR(IF(E199&lt;&gt;"",Jan!S199+Feb!S199+Mar!S199+Apr!S199+Mei!S199+Jun!S199+Jul!S199+Agu!S199+Sep!S199+Okt!S199+Nov!S199+Des!S199,(Jan!S199+Feb!S199+Mar!S199+Apr!S199+Mei!S199+Jun!S199+Jul!S199+Agu!S199+Sep!S199+Okt!S199+Nov!S199+Des!S199)
/
COUNTA(Jan!G199,Feb!G199,Mar!G199,Apr!G199,Mei!G199,Jun!G199,Jul!G199,Agu!G199,Sep!G199,Okt!G199,Nov!G199,Des!G199)*F199),0)</f>
        <v>0</v>
      </c>
      <c r="V199" s="1">
        <f t="shared" si="28"/>
        <v>0</v>
      </c>
      <c r="W199" s="1"/>
      <c r="X199" s="67">
        <f t="shared" si="29"/>
        <v>0</v>
      </c>
      <c r="Y199" s="37">
        <f t="shared" si="33"/>
        <v>0</v>
      </c>
      <c r="Z199" s="68">
        <f t="shared" si="30"/>
        <v>0</v>
      </c>
      <c r="AA199" s="36">
        <f>MIN(Z199,Referensi!$M$2)*$AA$5</f>
        <v>0</v>
      </c>
      <c r="AB199" s="36">
        <f>MIN(Referensi!$M$3,MAX(Z199-Referensi!$L$2,0))*$AB$5</f>
        <v>0</v>
      </c>
      <c r="AC199" s="36">
        <f>MIN(Referensi!$M$4,MAX(Z199-Referensi!$L$3,0))*$AC$5</f>
        <v>0</v>
      </c>
      <c r="AD199" s="36">
        <f>MIN(Referensi!$M$5,MAX(Z199-Referensi!$L$4,0))*$AD$5</f>
        <v>0</v>
      </c>
      <c r="AE199" s="36">
        <f>MIN(Referensi!$M$6,MAX(Z199-Referensi!$L$5,0))*$AE$5</f>
        <v>0</v>
      </c>
      <c r="AF199" s="68">
        <f>IF(Master!G199="",SUM(AA199:AE199)*120%,SUM(AA199:AE199))</f>
        <v>0</v>
      </c>
      <c r="AG199" s="68">
        <f>IF(F199&lt;&gt;"",AF199/F199*COUNTA(Jan!G199,Feb!G199,Mar!G199,Apr!G199,Mei!G199,Jun!G199,Jul!G199,Agu!G199,Sep!G199,Okt!G199,Nov!G199,Des!G199),0)</f>
        <v>0</v>
      </c>
      <c r="AH199" s="68">
        <f>IF(E199&lt;&gt;"",
IF(TEXT(E199,"mmm")=TEXT(DATE(PeriodeTahun,1,1),"mmm"),0, Jan!W199)+
IF(TEXT(E199,"mmm")=TEXT(DATE(PeriodeTahun,2,1),"mmm"),0, Feb!W199)+
IF(TEXT(E199,"mmm")=TEXT(DATE(PeriodeTahun,3,1),"mmm"),0, Mar!W199)+
IF(TEXT(E199,"mmm")=TEXT(DATE(PeriodeTahun,4,1),"mmm"),0, Apr!W199)+
IF(TEXT(E199,"mmm")=TEXT(DATE(PeriodeTahun,5,1),"mmm"),0, Mei!W199)+
IF(TEXT(E199,"mmm")=TEXT(DATE(PeriodeTahun,6,1),"mmm"),0, Jun!W199)+
IF(TEXT(E199,"mmm")=TEXT(DATE(PeriodeTahun,7,1),"mmm"),0, Jul!W199)+
IF(TEXT(E199,"mmm")=TEXT(DATE(PeriodeTahun,8,1),"mmm"),0, Agu!W199)+
IF(TEXT(E199,"mmm")=TEXT(DATE(PeriodeTahun,9,1),"mmm"),0, Sep!W199)+
IF(TEXT(E199,"mmm")=TEXT(DATE(PeriodeTahun,10,1),"mmm"),0, Okt!W199)+
IF(TEXT(E199,"mmm")=TEXT(DATE(PeriodeTahun,11,1),"mmm"),0, Nov!W199),
Jan!W199+Feb!W199+Mar!W199+Apr!W199+Mei!W199+Jun!W199+Jul!W199+Agu!W199+Sep!W199+Okt!W199+Nov!W199)</f>
        <v>0</v>
      </c>
      <c r="AI199" s="68"/>
      <c r="AJ199" s="68">
        <f t="shared" si="31"/>
        <v>0</v>
      </c>
    </row>
    <row r="200" spans="1:36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IF(Master!C200&lt;&gt;"",Master!C200,"")</f>
        <v/>
      </c>
      <c r="D200" s="80" t="str">
        <f>IF(Master!E200&lt;&gt;"",IF(YEAR(Master!E200)&lt;$B$2,DATE($B$2,1,1),Master!E200),"")</f>
        <v/>
      </c>
      <c r="E200" s="80" t="str">
        <f>IF(Master!F200&lt;&gt;"",Master!F200,"")</f>
        <v/>
      </c>
      <c r="F200" s="87" t="str">
        <f t="shared" si="26"/>
        <v/>
      </c>
      <c r="G200" s="71" t="str">
        <f>IF(Master!G200&lt;&gt;"",Master!G200,"")</f>
        <v/>
      </c>
      <c r="H200" s="67">
        <f>IFERROR(IF(E200&lt;&gt;"",Jan!G200+Feb!G200+Mar!G200+Apr!G200+Mei!G200+Jun!G200+Jul!G200+Agu!G200+Sep!G200+Okt!G200+Nov!G200+Des!G200,(Jan!G200+Feb!G200+Mar!G200+Apr!G200+Mei!G200+Jun!G200+Jul!G200+Agu!G200+Sep!G200+Okt!G200+Nov!G200+Des!G200)
/
COUNTA(Jan!G200,Feb!G200,Mar!G200,Apr!G200,Mei!G200,Jun!G200,Jul!G200,Agu!G200,Sep!G200,Okt!G200,Nov!G200,Des!G200)
*F200),0)</f>
        <v>0</v>
      </c>
      <c r="I200" s="1">
        <f>Jan!H200+Feb!H200+Mar!H200+Apr!H200+Mei!H200+Jun!H200+Jul!H200+Agu!H200+Sep!H200+Okt!H200+Nov!H200+Des!H200</f>
        <v>0</v>
      </c>
      <c r="J200" s="1">
        <f>Jan!I200+Feb!I200+Mar!I200+Apr!I200+Mei!I200+Jun!I200+Jul!I200+Agu!I200+Sep!I200+Okt!I200+Nov!I200+Des!I200</f>
        <v>0</v>
      </c>
      <c r="K200" s="1">
        <f>Jan!J200+Feb!J200+Mar!J200+Apr!J200+Mei!J200+Jun!J200+Jul!J200+Agu!J200+Sep!J200+Okt!J200+Nov!J200+Des!J200</f>
        <v>0</v>
      </c>
      <c r="L200" s="1">
        <f>Jan!K200+Feb!K200+Mar!K200+Apr!K200+Mei!K200+Jun!K200+Jul!K200+Agu!K200+Sep!K200+Okt!K200+Nov!K200+Des!K200</f>
        <v>0</v>
      </c>
      <c r="M200" s="67">
        <f>IFERROR(IF(E200&lt;&gt;"",Jan!L200+Feb!L200+Mar!L200+Apr!L200+Mei!L200+Jun!L200+Jul!L200+Agu!L200+Sep!L200+Okt!L200+Nov!L200+Des!L200,(Jan!L200+Feb!L200+Mar!L200+Apr!L200+Mei!L200+Jun!L200+Jul!L200+Agu!L200+Sep!L200+Okt!L200+Nov!L200+Des!L200)
/
COUNTA(Jan!G200,Feb!G200,Mar!G200,Apr!G200,Mei!G200,Jun!G200,Jul!G200,Agu!G200,Sep!G200,Okt!G200,Nov!G200,Des!G200)*F200),0)</f>
        <v>0</v>
      </c>
      <c r="N200" s="67">
        <f>IFERROR(IF(E200&lt;&gt;"",Jan!M200+Feb!M200+Mar!M200+Apr!M200+Mei!M200+Jun!M200+Jul!M200+Agu!M200+Sep!M200+Okt!M200+Nov!M200+Des!M200,(Jan!M200+Feb!M200+Mar!M200+Apr!M200+Mei!M200+Jun!M200+Jul!M200+Agu!M200+Sep!M200+Okt!M200+Nov!M200+Des!M200)
/
COUNTA(Jan!G200,Feb!G200,Mar!G200,Apr!G200,Mei!G200,Jun!G200,Jul!G200,Agu!G200,Sep!G200,Okt!G200,Nov!G200,Des!G200)*F200),0)</f>
        <v>0</v>
      </c>
      <c r="O200" s="67">
        <f>IFERROR(IF(E200&lt;&gt;"",Jan!N200+Feb!N200+Mar!N200+Apr!N200+Mei!N200+Jun!N200+Jul!N200+Agu!N200+Sep!N200+Okt!N200+Nov!N200+Des!N200,(Jan!N200+Feb!N200+Mar!N200+Apr!N200+Mei!N200+Jun!N200+Jul!N200+Agu!N200+Sep!N200+Okt!N200+Nov!N200+Des!N200)
/
COUNTA(Jan!G200,Feb!G200,Mar!G200,Apr!G200,Mei!G200,Jun!G200,Jul!G200,Agu!G200,Sep!G200,Okt!G200,Nov!G200,Des!G200)*F200),0)</f>
        <v>0</v>
      </c>
      <c r="P200" s="67">
        <f>IFERROR(IF(E200&lt;&gt;"",Jan!O200+Feb!O200+Mar!O200+Apr!O200+Mei!O200+Jun!O200+Jul!O200+Agu!O200+Sep!O200+Okt!O200+Nov!O200+Des!O200,(Jan!O200+Feb!O200+Mar!O200+Apr!O200+Mei!O200+Jun!O200+Jul!O200+Agu!O200+Sep!O200+Okt!O200+Nov!O200+Des!O200)
/
COUNTA(Jan!G200,Feb!G200,Mar!G200,Apr!G200,Mei!G200,Jun!G200,Jul!G200,Agu!G200,Sep!G200,Okt!G200,Nov!G200,Des!G200)*F200),0)</f>
        <v>0</v>
      </c>
      <c r="Q200" s="67">
        <f>IFERROR(IF(E200&lt;&gt;"",Jan!P200+Feb!P200+Mar!P200+Apr!P200+Mei!P200+Jun!P200+Jul!P200+Agu!P200+Sep!P200+Okt!P200+Nov!P200+Des!P200,(Jan!P200+Feb!P200+Mar!P200+Apr!P200+Mei!P200+Jun!P200+Jul!P200+Agu!P200+Sep!P200+Okt!P200+Nov!P200+Des!P200)
/
COUNTA(Jan!G200,Feb!G200,Mar!G200,Apr!G200,Mei!G200,Jun!G200,Jul!G200,Agu!G200,Sep!G200,Okt!G200,Nov!G200,Des!G200)*F200),0)</f>
        <v>0</v>
      </c>
      <c r="R200" s="1">
        <f t="shared" si="27"/>
        <v>0</v>
      </c>
      <c r="S200" s="67">
        <f t="shared" si="34"/>
        <v>0</v>
      </c>
      <c r="T200" s="67">
        <f>IFERROR(IF(E200&lt;&gt;"",Jan!R200+Feb!R200+Mar!R200+Apr!R200+Mei!R200+Jun!R200+Jul!R200+Agu!R200+Sep!R200+Okt!R200+Nov!R200+Des!R200,(Jan!R200+Feb!R200+Mar!R200+Apr!R200+Mei!R200+Jun!R200+Jul!R200+Agu!R200+Sep!R200+Okt!R200+Nov!R200+Des!R200)
/
COUNTA(Jan!G200,Feb!G200,Mar!G200,Apr!G200,Mei!G200,Jun!G200,Jul!G200,Agu!G200,Sep!G200,Okt!G200,Nov!G200,Des!G200)*F200),0)</f>
        <v>0</v>
      </c>
      <c r="U200" s="67">
        <f>IFERROR(IF(E200&lt;&gt;"",Jan!S200+Feb!S200+Mar!S200+Apr!S200+Mei!S200+Jun!S200+Jul!S200+Agu!S200+Sep!S200+Okt!S200+Nov!S200+Des!S200,(Jan!S200+Feb!S200+Mar!S200+Apr!S200+Mei!S200+Jun!S200+Jul!S200+Agu!S200+Sep!S200+Okt!S200+Nov!S200+Des!S200)
/
COUNTA(Jan!G200,Feb!G200,Mar!G200,Apr!G200,Mei!G200,Jun!G200,Jul!G200,Agu!G200,Sep!G200,Okt!G200,Nov!G200,Des!G200)*F200),0)</f>
        <v>0</v>
      </c>
      <c r="V200" s="1">
        <f t="shared" si="28"/>
        <v>0</v>
      </c>
      <c r="W200" s="1"/>
      <c r="X200" s="67">
        <f t="shared" si="29"/>
        <v>0</v>
      </c>
      <c r="Y200" s="37">
        <f t="shared" si="33"/>
        <v>0</v>
      </c>
      <c r="Z200" s="68">
        <f t="shared" si="30"/>
        <v>0</v>
      </c>
      <c r="AA200" s="36">
        <f>MIN(Z200,Referensi!$M$2)*$AA$5</f>
        <v>0</v>
      </c>
      <c r="AB200" s="36">
        <f>MIN(Referensi!$M$3,MAX(Z200-Referensi!$L$2,0))*$AB$5</f>
        <v>0</v>
      </c>
      <c r="AC200" s="36">
        <f>MIN(Referensi!$M$4,MAX(Z200-Referensi!$L$3,0))*$AC$5</f>
        <v>0</v>
      </c>
      <c r="AD200" s="36">
        <f>MIN(Referensi!$M$5,MAX(Z200-Referensi!$L$4,0))*$AD$5</f>
        <v>0</v>
      </c>
      <c r="AE200" s="36">
        <f>MIN(Referensi!$M$6,MAX(Z200-Referensi!$L$5,0))*$AE$5</f>
        <v>0</v>
      </c>
      <c r="AF200" s="68">
        <f>IF(Master!G200="",SUM(AA200:AE200)*120%,SUM(AA200:AE200))</f>
        <v>0</v>
      </c>
      <c r="AG200" s="68">
        <f>IF(F200&lt;&gt;"",AF200/F200*COUNTA(Jan!G200,Feb!G200,Mar!G200,Apr!G200,Mei!G200,Jun!G200,Jul!G200,Agu!G200,Sep!G200,Okt!G200,Nov!G200,Des!G200),0)</f>
        <v>0</v>
      </c>
      <c r="AH200" s="68">
        <f>IF(E200&lt;&gt;"",
IF(TEXT(E200,"mmm")=TEXT(DATE(PeriodeTahun,1,1),"mmm"),0, Jan!W200)+
IF(TEXT(E200,"mmm")=TEXT(DATE(PeriodeTahun,2,1),"mmm"),0, Feb!W200)+
IF(TEXT(E200,"mmm")=TEXT(DATE(PeriodeTahun,3,1),"mmm"),0, Mar!W200)+
IF(TEXT(E200,"mmm")=TEXT(DATE(PeriodeTahun,4,1),"mmm"),0, Apr!W200)+
IF(TEXT(E200,"mmm")=TEXT(DATE(PeriodeTahun,5,1),"mmm"),0, Mei!W200)+
IF(TEXT(E200,"mmm")=TEXT(DATE(PeriodeTahun,6,1),"mmm"),0, Jun!W200)+
IF(TEXT(E200,"mmm")=TEXT(DATE(PeriodeTahun,7,1),"mmm"),0, Jul!W200)+
IF(TEXT(E200,"mmm")=TEXT(DATE(PeriodeTahun,8,1),"mmm"),0, Agu!W200)+
IF(TEXT(E200,"mmm")=TEXT(DATE(PeriodeTahun,9,1),"mmm"),0, Sep!W200)+
IF(TEXT(E200,"mmm")=TEXT(DATE(PeriodeTahun,10,1),"mmm"),0, Okt!W200)+
IF(TEXT(E200,"mmm")=TEXT(DATE(PeriodeTahun,11,1),"mmm"),0, Nov!W200),
Jan!W200+Feb!W200+Mar!W200+Apr!W200+Mei!W200+Jun!W200+Jul!W200+Agu!W200+Sep!W200+Okt!W200+Nov!W200)</f>
        <v>0</v>
      </c>
      <c r="AI200" s="68"/>
      <c r="AJ200" s="68">
        <f t="shared" si="31"/>
        <v>0</v>
      </c>
    </row>
    <row r="201" spans="1:36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IF(Master!C201&lt;&gt;"",Master!C201,"")</f>
        <v/>
      </c>
      <c r="D201" s="80" t="str">
        <f>IF(Master!E201&lt;&gt;"",IF(YEAR(Master!E201)&lt;$B$2,DATE($B$2,1,1),Master!E201),"")</f>
        <v/>
      </c>
      <c r="E201" s="80" t="str">
        <f>IF(Master!F201&lt;&gt;"",Master!F201,"")</f>
        <v/>
      </c>
      <c r="F201" s="87" t="str">
        <f t="shared" si="26"/>
        <v/>
      </c>
      <c r="G201" s="71" t="str">
        <f>IF(Master!G201&lt;&gt;"",Master!G201,"")</f>
        <v/>
      </c>
      <c r="H201" s="67">
        <f>IFERROR(IF(E201&lt;&gt;"",Jan!G201+Feb!G201+Mar!G201+Apr!G201+Mei!G201+Jun!G201+Jul!G201+Agu!G201+Sep!G201+Okt!G201+Nov!G201+Des!G201,(Jan!G201+Feb!G201+Mar!G201+Apr!G201+Mei!G201+Jun!G201+Jul!G201+Agu!G201+Sep!G201+Okt!G201+Nov!G201+Des!G201)
/
COUNTA(Jan!G201,Feb!G201,Mar!G201,Apr!G201,Mei!G201,Jun!G201,Jul!G201,Agu!G201,Sep!G201,Okt!G201,Nov!G201,Des!G201)
*F201),0)</f>
        <v>0</v>
      </c>
      <c r="I201" s="1">
        <f>Jan!H201+Feb!H201+Mar!H201+Apr!H201+Mei!H201+Jun!H201+Jul!H201+Agu!H201+Sep!H201+Okt!H201+Nov!H201+Des!H201</f>
        <v>0</v>
      </c>
      <c r="J201" s="1">
        <f>Jan!I201+Feb!I201+Mar!I201+Apr!I201+Mei!I201+Jun!I201+Jul!I201+Agu!I201+Sep!I201+Okt!I201+Nov!I201+Des!I201</f>
        <v>0</v>
      </c>
      <c r="K201" s="1">
        <f>Jan!J201+Feb!J201+Mar!J201+Apr!J201+Mei!J201+Jun!J201+Jul!J201+Agu!J201+Sep!J201+Okt!J201+Nov!J201+Des!J201</f>
        <v>0</v>
      </c>
      <c r="L201" s="1">
        <f>Jan!K201+Feb!K201+Mar!K201+Apr!K201+Mei!K201+Jun!K201+Jul!K201+Agu!K201+Sep!K201+Okt!K201+Nov!K201+Des!K201</f>
        <v>0</v>
      </c>
      <c r="M201" s="67">
        <f>IFERROR(IF(E201&lt;&gt;"",Jan!L201+Feb!L201+Mar!L201+Apr!L201+Mei!L201+Jun!L201+Jul!L201+Agu!L201+Sep!L201+Okt!L201+Nov!L201+Des!L201,(Jan!L201+Feb!L201+Mar!L201+Apr!L201+Mei!L201+Jun!L201+Jul!L201+Agu!L201+Sep!L201+Okt!L201+Nov!L201+Des!L201)
/
COUNTA(Jan!G201,Feb!G201,Mar!G201,Apr!G201,Mei!G201,Jun!G201,Jul!G201,Agu!G201,Sep!G201,Okt!G201,Nov!G201,Des!G201)*F201),0)</f>
        <v>0</v>
      </c>
      <c r="N201" s="67">
        <f>IFERROR(IF(E201&lt;&gt;"",Jan!M201+Feb!M201+Mar!M201+Apr!M201+Mei!M201+Jun!M201+Jul!M201+Agu!M201+Sep!M201+Okt!M201+Nov!M201+Des!M201,(Jan!M201+Feb!M201+Mar!M201+Apr!M201+Mei!M201+Jun!M201+Jul!M201+Agu!M201+Sep!M201+Okt!M201+Nov!M201+Des!M201)
/
COUNTA(Jan!G201,Feb!G201,Mar!G201,Apr!G201,Mei!G201,Jun!G201,Jul!G201,Agu!G201,Sep!G201,Okt!G201,Nov!G201,Des!G201)*F201),0)</f>
        <v>0</v>
      </c>
      <c r="O201" s="67">
        <f>IFERROR(IF(E201&lt;&gt;"",Jan!N201+Feb!N201+Mar!N201+Apr!N201+Mei!N201+Jun!N201+Jul!N201+Agu!N201+Sep!N201+Okt!N201+Nov!N201+Des!N201,(Jan!N201+Feb!N201+Mar!N201+Apr!N201+Mei!N201+Jun!N201+Jul!N201+Agu!N201+Sep!N201+Okt!N201+Nov!N201+Des!N201)
/
COUNTA(Jan!G201,Feb!G201,Mar!G201,Apr!G201,Mei!G201,Jun!G201,Jul!G201,Agu!G201,Sep!G201,Okt!G201,Nov!G201,Des!G201)*F201),0)</f>
        <v>0</v>
      </c>
      <c r="P201" s="67">
        <f>IFERROR(IF(E201&lt;&gt;"",Jan!O201+Feb!O201+Mar!O201+Apr!O201+Mei!O201+Jun!O201+Jul!O201+Agu!O201+Sep!O201+Okt!O201+Nov!O201+Des!O201,(Jan!O201+Feb!O201+Mar!O201+Apr!O201+Mei!O201+Jun!O201+Jul!O201+Agu!O201+Sep!O201+Okt!O201+Nov!O201+Des!O201)
/
COUNTA(Jan!G201,Feb!G201,Mar!G201,Apr!G201,Mei!G201,Jun!G201,Jul!G201,Agu!G201,Sep!G201,Okt!G201,Nov!G201,Des!G201)*F201),0)</f>
        <v>0</v>
      </c>
      <c r="Q201" s="67">
        <f>IFERROR(IF(E201&lt;&gt;"",Jan!P201+Feb!P201+Mar!P201+Apr!P201+Mei!P201+Jun!P201+Jul!P201+Agu!P201+Sep!P201+Okt!P201+Nov!P201+Des!P201,(Jan!P201+Feb!P201+Mar!P201+Apr!P201+Mei!P201+Jun!P201+Jul!P201+Agu!P201+Sep!P201+Okt!P201+Nov!P201+Des!P201)
/
COUNTA(Jan!G201,Feb!G201,Mar!G201,Apr!G201,Mei!G201,Jun!G201,Jul!G201,Agu!G201,Sep!G201,Okt!G201,Nov!G201,Des!G201)*F201),0)</f>
        <v>0</v>
      </c>
      <c r="R201" s="1">
        <f t="shared" si="27"/>
        <v>0</v>
      </c>
      <c r="S201" s="67">
        <f t="shared" si="34"/>
        <v>0</v>
      </c>
      <c r="T201" s="67">
        <f>IFERROR(IF(E201&lt;&gt;"",Jan!R201+Feb!R201+Mar!R201+Apr!R201+Mei!R201+Jun!R201+Jul!R201+Agu!R201+Sep!R201+Okt!R201+Nov!R201+Des!R201,(Jan!R201+Feb!R201+Mar!R201+Apr!R201+Mei!R201+Jun!R201+Jul!R201+Agu!R201+Sep!R201+Okt!R201+Nov!R201+Des!R201)
/
COUNTA(Jan!G201,Feb!G201,Mar!G201,Apr!G201,Mei!G201,Jun!G201,Jul!G201,Agu!G201,Sep!G201,Okt!G201,Nov!G201,Des!G201)*F201),0)</f>
        <v>0</v>
      </c>
      <c r="U201" s="67">
        <f>IFERROR(IF(E201&lt;&gt;"",Jan!S201+Feb!S201+Mar!S201+Apr!S201+Mei!S201+Jun!S201+Jul!S201+Agu!S201+Sep!S201+Okt!S201+Nov!S201+Des!S201,(Jan!S201+Feb!S201+Mar!S201+Apr!S201+Mei!S201+Jun!S201+Jul!S201+Agu!S201+Sep!S201+Okt!S201+Nov!S201+Des!S201)
/
COUNTA(Jan!G201,Feb!G201,Mar!G201,Apr!G201,Mei!G201,Jun!G201,Jul!G201,Agu!G201,Sep!G201,Okt!G201,Nov!G201,Des!G201)*F201),0)</f>
        <v>0</v>
      </c>
      <c r="V201" s="1">
        <f t="shared" si="28"/>
        <v>0</v>
      </c>
      <c r="W201" s="1"/>
      <c r="X201" s="67">
        <f t="shared" si="29"/>
        <v>0</v>
      </c>
      <c r="Y201" s="37">
        <f t="shared" si="33"/>
        <v>0</v>
      </c>
      <c r="Z201" s="68">
        <f t="shared" si="30"/>
        <v>0</v>
      </c>
      <c r="AA201" s="36">
        <f>MIN(Z201,Referensi!$M$2)*$AA$5</f>
        <v>0</v>
      </c>
      <c r="AB201" s="36">
        <f>MIN(Referensi!$M$3,MAX(Z201-Referensi!$L$2,0))*$AB$5</f>
        <v>0</v>
      </c>
      <c r="AC201" s="36">
        <f>MIN(Referensi!$M$4,MAX(Z201-Referensi!$L$3,0))*$AC$5</f>
        <v>0</v>
      </c>
      <c r="AD201" s="36">
        <f>MIN(Referensi!$M$5,MAX(Z201-Referensi!$L$4,0))*$AD$5</f>
        <v>0</v>
      </c>
      <c r="AE201" s="36">
        <f>MIN(Referensi!$M$6,MAX(Z201-Referensi!$L$5,0))*$AE$5</f>
        <v>0</v>
      </c>
      <c r="AF201" s="68">
        <f>IF(Master!G201="",SUM(AA201:AE201)*120%,SUM(AA201:AE201))</f>
        <v>0</v>
      </c>
      <c r="AG201" s="68">
        <f>IF(F201&lt;&gt;"",AF201/F201*COUNTA(Jan!G201,Feb!G201,Mar!G201,Apr!G201,Mei!G201,Jun!G201,Jul!G201,Agu!G201,Sep!G201,Okt!G201,Nov!G201,Des!G201),0)</f>
        <v>0</v>
      </c>
      <c r="AH201" s="68">
        <f>IF(E201&lt;&gt;"",
IF(TEXT(E201,"mmm")=TEXT(DATE(PeriodeTahun,1,1),"mmm"),0, Jan!W201)+
IF(TEXT(E201,"mmm")=TEXT(DATE(PeriodeTahun,2,1),"mmm"),0, Feb!W201)+
IF(TEXT(E201,"mmm")=TEXT(DATE(PeriodeTahun,3,1),"mmm"),0, Mar!W201)+
IF(TEXT(E201,"mmm")=TEXT(DATE(PeriodeTahun,4,1),"mmm"),0, Apr!W201)+
IF(TEXT(E201,"mmm")=TEXT(DATE(PeriodeTahun,5,1),"mmm"),0, Mei!W201)+
IF(TEXT(E201,"mmm")=TEXT(DATE(PeriodeTahun,6,1),"mmm"),0, Jun!W201)+
IF(TEXT(E201,"mmm")=TEXT(DATE(PeriodeTahun,7,1),"mmm"),0, Jul!W201)+
IF(TEXT(E201,"mmm")=TEXT(DATE(PeriodeTahun,8,1),"mmm"),0, Agu!W201)+
IF(TEXT(E201,"mmm")=TEXT(DATE(PeriodeTahun,9,1),"mmm"),0, Sep!W201)+
IF(TEXT(E201,"mmm")=TEXT(DATE(PeriodeTahun,10,1),"mmm"),0, Okt!W201)+
IF(TEXT(E201,"mmm")=TEXT(DATE(PeriodeTahun,11,1),"mmm"),0, Nov!W201),
Jan!W201+Feb!W201+Mar!W201+Apr!W201+Mei!W201+Jun!W201+Jul!W201+Agu!W201+Sep!W201+Okt!W201+Nov!W201)</f>
        <v>0</v>
      </c>
      <c r="AI201" s="68"/>
      <c r="AJ201" s="68">
        <f t="shared" si="31"/>
        <v>0</v>
      </c>
    </row>
    <row r="202" spans="1:36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IF(Master!C202&lt;&gt;"",Master!C202,"")</f>
        <v/>
      </c>
      <c r="D202" s="80" t="str">
        <f>IF(Master!E202&lt;&gt;"",IF(YEAR(Master!E202)&lt;$B$2,DATE($B$2,1,1),Master!E202),"")</f>
        <v/>
      </c>
      <c r="E202" s="80" t="str">
        <f>IF(Master!F202&lt;&gt;"",Master!F202,"")</f>
        <v/>
      </c>
      <c r="F202" s="87" t="str">
        <f t="shared" ref="F202:F205" si="35">IF(D202 &lt;&gt; "",MIN(12,DATEDIF(D202,IF(E202="",DATE($B$2,12,31),E202),"m")+1),"")</f>
        <v/>
      </c>
      <c r="G202" s="71" t="str">
        <f>IF(Master!G202&lt;&gt;"",Master!G202,"")</f>
        <v/>
      </c>
      <c r="H202" s="67">
        <f>IFERROR(IF(E202&lt;&gt;"",Jan!G202+Feb!G202+Mar!G202+Apr!G202+Mei!G202+Jun!G202+Jul!G202+Agu!G202+Sep!G202+Okt!G202+Nov!G202+Des!G202,(Jan!G202+Feb!G202+Mar!G202+Apr!G202+Mei!G202+Jun!G202+Jul!G202+Agu!G202+Sep!G202+Okt!G202+Nov!G202+Des!G202)
/
COUNTA(Jan!G202,Feb!G202,Mar!G202,Apr!G202,Mei!G202,Jun!G202,Jul!G202,Agu!G202,Sep!G202,Okt!G202,Nov!G202,Des!G202)
*F202),0)</f>
        <v>0</v>
      </c>
      <c r="I202" s="1">
        <f>Jan!H202+Feb!H202+Mar!H202+Apr!H202+Mei!H202+Jun!H202+Jul!H202+Agu!H202+Sep!H202+Okt!H202+Nov!H202+Des!H202</f>
        <v>0</v>
      </c>
      <c r="J202" s="1">
        <f>Jan!I202+Feb!I202+Mar!I202+Apr!I202+Mei!I202+Jun!I202+Jul!I202+Agu!I202+Sep!I202+Okt!I202+Nov!I202+Des!I202</f>
        <v>0</v>
      </c>
      <c r="K202" s="1">
        <f>Jan!J202+Feb!J202+Mar!J202+Apr!J202+Mei!J202+Jun!J202+Jul!J202+Agu!J202+Sep!J202+Okt!J202+Nov!J202+Des!J202</f>
        <v>0</v>
      </c>
      <c r="L202" s="1">
        <f>Jan!K202+Feb!K202+Mar!K202+Apr!K202+Mei!K202+Jun!K202+Jul!K202+Agu!K202+Sep!K202+Okt!K202+Nov!K202+Des!K202</f>
        <v>0</v>
      </c>
      <c r="M202" s="67">
        <f>IFERROR(IF(E202&lt;&gt;"",Jan!L202+Feb!L202+Mar!L202+Apr!L202+Mei!L202+Jun!L202+Jul!L202+Agu!L202+Sep!L202+Okt!L202+Nov!L202+Des!L202,(Jan!L202+Feb!L202+Mar!L202+Apr!L202+Mei!L202+Jun!L202+Jul!L202+Agu!L202+Sep!L202+Okt!L202+Nov!L202+Des!L202)
/
COUNTA(Jan!G202,Feb!G202,Mar!G202,Apr!G202,Mei!G202,Jun!G202,Jul!G202,Agu!G202,Sep!G202,Okt!G202,Nov!G202,Des!G202)*F202),0)</f>
        <v>0</v>
      </c>
      <c r="N202" s="67">
        <f>IFERROR(IF(E202&lt;&gt;"",Jan!M202+Feb!M202+Mar!M202+Apr!M202+Mei!M202+Jun!M202+Jul!M202+Agu!M202+Sep!M202+Okt!M202+Nov!M202+Des!M202,(Jan!M202+Feb!M202+Mar!M202+Apr!M202+Mei!M202+Jun!M202+Jul!M202+Agu!M202+Sep!M202+Okt!M202+Nov!M202+Des!M202)
/
COUNTA(Jan!G202,Feb!G202,Mar!G202,Apr!G202,Mei!G202,Jun!G202,Jul!G202,Agu!G202,Sep!G202,Okt!G202,Nov!G202,Des!G202)*F202),0)</f>
        <v>0</v>
      </c>
      <c r="O202" s="67">
        <f>IFERROR(IF(E202&lt;&gt;"",Jan!N202+Feb!N202+Mar!N202+Apr!N202+Mei!N202+Jun!N202+Jul!N202+Agu!N202+Sep!N202+Okt!N202+Nov!N202+Des!N202,(Jan!N202+Feb!N202+Mar!N202+Apr!N202+Mei!N202+Jun!N202+Jul!N202+Agu!N202+Sep!N202+Okt!N202+Nov!N202+Des!N202)
/
COUNTA(Jan!G202,Feb!G202,Mar!G202,Apr!G202,Mei!G202,Jun!G202,Jul!G202,Agu!G202,Sep!G202,Okt!G202,Nov!G202,Des!G202)*F202),0)</f>
        <v>0</v>
      </c>
      <c r="P202" s="67">
        <f>IFERROR(IF(E202&lt;&gt;"",Jan!O202+Feb!O202+Mar!O202+Apr!O202+Mei!O202+Jun!O202+Jul!O202+Agu!O202+Sep!O202+Okt!O202+Nov!O202+Des!O202,(Jan!O202+Feb!O202+Mar!O202+Apr!O202+Mei!O202+Jun!O202+Jul!O202+Agu!O202+Sep!O202+Okt!O202+Nov!O202+Des!O202)
/
COUNTA(Jan!G202,Feb!G202,Mar!G202,Apr!G202,Mei!G202,Jun!G202,Jul!G202,Agu!G202,Sep!G202,Okt!G202,Nov!G202,Des!G202)*F202),0)</f>
        <v>0</v>
      </c>
      <c r="Q202" s="67">
        <f>IFERROR(IF(E202&lt;&gt;"",Jan!P202+Feb!P202+Mar!P202+Apr!P202+Mei!P202+Jun!P202+Jul!P202+Agu!P202+Sep!P202+Okt!P202+Nov!P202+Des!P202,(Jan!P202+Feb!P202+Mar!P202+Apr!P202+Mei!P202+Jun!P202+Jul!P202+Agu!P202+Sep!P202+Okt!P202+Nov!P202+Des!P202)
/
COUNTA(Jan!G202,Feb!G202,Mar!G202,Apr!G202,Mei!G202,Jun!G202,Jul!G202,Agu!G202,Sep!G202,Okt!G202,Nov!G202,Des!G202)*F202),0)</f>
        <v>0</v>
      </c>
      <c r="R202" s="1">
        <f t="shared" ref="R202:R205" si="36">SUM(H202:O202)</f>
        <v>0</v>
      </c>
      <c r="S202" s="67">
        <f t="shared" si="34"/>
        <v>0</v>
      </c>
      <c r="T202" s="67">
        <f>IFERROR(IF(E202&lt;&gt;"",Jan!R202+Feb!R202+Mar!R202+Apr!R202+Mei!R202+Jun!R202+Jul!R202+Agu!R202+Sep!R202+Okt!R202+Nov!R202+Des!R202,(Jan!R202+Feb!R202+Mar!R202+Apr!R202+Mei!R202+Jun!R202+Jul!R202+Agu!R202+Sep!R202+Okt!R202+Nov!R202+Des!R202)
/
COUNTA(Jan!G202,Feb!G202,Mar!G202,Apr!G202,Mei!G202,Jun!G202,Jul!G202,Agu!G202,Sep!G202,Okt!G202,Nov!G202,Des!G202)*F202),0)</f>
        <v>0</v>
      </c>
      <c r="U202" s="67">
        <f>IFERROR(IF(E202&lt;&gt;"",Jan!S202+Feb!S202+Mar!S202+Apr!S202+Mei!S202+Jun!S202+Jul!S202+Agu!S202+Sep!S202+Okt!S202+Nov!S202+Des!S202,(Jan!S202+Feb!S202+Mar!S202+Apr!S202+Mei!S202+Jun!S202+Jul!S202+Agu!S202+Sep!S202+Okt!S202+Nov!S202+Des!S202)
/
COUNTA(Jan!G202,Feb!G202,Mar!G202,Apr!G202,Mei!G202,Jun!G202,Jul!G202,Agu!G202,Sep!G202,Okt!G202,Nov!G202,Des!G202)*F202),0)</f>
        <v>0</v>
      </c>
      <c r="V202" s="1">
        <f t="shared" ref="V202:V205" si="37">R202-SUM(S202:U202)</f>
        <v>0</v>
      </c>
      <c r="W202" s="1"/>
      <c r="X202" s="67">
        <f t="shared" ref="X202:X205" si="38">V202+W202</f>
        <v>0</v>
      </c>
      <c r="Y202" s="37">
        <f t="shared" si="33"/>
        <v>0</v>
      </c>
      <c r="Z202" s="68">
        <f t="shared" ref="Z202:Z205" si="39">MAX(0,FLOOR(X202-Y202,1000))</f>
        <v>0</v>
      </c>
      <c r="AA202" s="36">
        <f>MIN(Z202,Referensi!$M$2)*$AA$5</f>
        <v>0</v>
      </c>
      <c r="AB202" s="36">
        <f>MIN(Referensi!$M$3,MAX(Z202-Referensi!$L$2,0))*$AB$5</f>
        <v>0</v>
      </c>
      <c r="AC202" s="36">
        <f>MIN(Referensi!$M$4,MAX(Z202-Referensi!$L$3,0))*$AC$5</f>
        <v>0</v>
      </c>
      <c r="AD202" s="36">
        <f>MIN(Referensi!$M$5,MAX(Z202-Referensi!$L$4,0))*$AD$5</f>
        <v>0</v>
      </c>
      <c r="AE202" s="36">
        <f>MIN(Referensi!$M$6,MAX(Z202-Referensi!$L$5,0))*$AE$5</f>
        <v>0</v>
      </c>
      <c r="AF202" s="68">
        <f>IF(Master!G202="",SUM(AA202:AE202)*120%,SUM(AA202:AE202))</f>
        <v>0</v>
      </c>
      <c r="AG202" s="68">
        <f>IF(F202&lt;&gt;"",AF202/F202*COUNTA(Jan!G202,Feb!G202,Mar!G202,Apr!G202,Mei!G202,Jun!G202,Jul!G202,Agu!G202,Sep!G202,Okt!G202,Nov!G202,Des!G202),0)</f>
        <v>0</v>
      </c>
      <c r="AH202" s="68">
        <f>IF(E202&lt;&gt;"",
IF(TEXT(E202,"mmm")=TEXT(DATE(PeriodeTahun,1,1),"mmm"),0, Jan!W202)+
IF(TEXT(E202,"mmm")=TEXT(DATE(PeriodeTahun,2,1),"mmm"),0, Feb!W202)+
IF(TEXT(E202,"mmm")=TEXT(DATE(PeriodeTahun,3,1),"mmm"),0, Mar!W202)+
IF(TEXT(E202,"mmm")=TEXT(DATE(PeriodeTahun,4,1),"mmm"),0, Apr!W202)+
IF(TEXT(E202,"mmm")=TEXT(DATE(PeriodeTahun,5,1),"mmm"),0, Mei!W202)+
IF(TEXT(E202,"mmm")=TEXT(DATE(PeriodeTahun,6,1),"mmm"),0, Jun!W202)+
IF(TEXT(E202,"mmm")=TEXT(DATE(PeriodeTahun,7,1),"mmm"),0, Jul!W202)+
IF(TEXT(E202,"mmm")=TEXT(DATE(PeriodeTahun,8,1),"mmm"),0, Agu!W202)+
IF(TEXT(E202,"mmm")=TEXT(DATE(PeriodeTahun,9,1),"mmm"),0, Sep!W202)+
IF(TEXT(E202,"mmm")=TEXT(DATE(PeriodeTahun,10,1),"mmm"),0, Okt!W202)+
IF(TEXT(E202,"mmm")=TEXT(DATE(PeriodeTahun,11,1),"mmm"),0, Nov!W202),
Jan!W202+Feb!W202+Mar!W202+Apr!W202+Mei!W202+Jun!W202+Jul!W202+Agu!W202+Sep!W202+Okt!W202+Nov!W202)</f>
        <v>0</v>
      </c>
      <c r="AI202" s="68"/>
      <c r="AJ202" s="68">
        <f t="shared" ref="AJ202:AJ205" si="40">AG202-AH202-AI202</f>
        <v>0</v>
      </c>
    </row>
    <row r="203" spans="1:36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IF(Master!C203&lt;&gt;"",Master!C203,"")</f>
        <v/>
      </c>
      <c r="D203" s="80" t="str">
        <f>IF(Master!E203&lt;&gt;"",IF(YEAR(Master!E203)&lt;$B$2,DATE($B$2,1,1),Master!E203),"")</f>
        <v/>
      </c>
      <c r="E203" s="80" t="str">
        <f>IF(Master!F203&lt;&gt;"",Master!F203,"")</f>
        <v/>
      </c>
      <c r="F203" s="87" t="str">
        <f t="shared" si="35"/>
        <v/>
      </c>
      <c r="G203" s="71" t="str">
        <f>IF(Master!G203&lt;&gt;"",Master!G203,"")</f>
        <v/>
      </c>
      <c r="H203" s="67">
        <f>IFERROR(IF(E203&lt;&gt;"",Jan!G203+Feb!G203+Mar!G203+Apr!G203+Mei!G203+Jun!G203+Jul!G203+Agu!G203+Sep!G203+Okt!G203+Nov!G203+Des!G203,(Jan!G203+Feb!G203+Mar!G203+Apr!G203+Mei!G203+Jun!G203+Jul!G203+Agu!G203+Sep!G203+Okt!G203+Nov!G203+Des!G203)
/
COUNTA(Jan!G203,Feb!G203,Mar!G203,Apr!G203,Mei!G203,Jun!G203,Jul!G203,Agu!G203,Sep!G203,Okt!G203,Nov!G203,Des!G203)
*F203),0)</f>
        <v>0</v>
      </c>
      <c r="I203" s="1">
        <f>Jan!H203+Feb!H203+Mar!H203+Apr!H203+Mei!H203+Jun!H203+Jul!H203+Agu!H203+Sep!H203+Okt!H203+Nov!H203+Des!H203</f>
        <v>0</v>
      </c>
      <c r="J203" s="1">
        <f>Jan!I203+Feb!I203+Mar!I203+Apr!I203+Mei!I203+Jun!I203+Jul!I203+Agu!I203+Sep!I203+Okt!I203+Nov!I203+Des!I203</f>
        <v>0</v>
      </c>
      <c r="K203" s="1">
        <f>Jan!J203+Feb!J203+Mar!J203+Apr!J203+Mei!J203+Jun!J203+Jul!J203+Agu!J203+Sep!J203+Okt!J203+Nov!J203+Des!J203</f>
        <v>0</v>
      </c>
      <c r="L203" s="1">
        <f>Jan!K203+Feb!K203+Mar!K203+Apr!K203+Mei!K203+Jun!K203+Jul!K203+Agu!K203+Sep!K203+Okt!K203+Nov!K203+Des!K203</f>
        <v>0</v>
      </c>
      <c r="M203" s="67">
        <f>IFERROR(IF(E203&lt;&gt;"",Jan!L203+Feb!L203+Mar!L203+Apr!L203+Mei!L203+Jun!L203+Jul!L203+Agu!L203+Sep!L203+Okt!L203+Nov!L203+Des!L203,(Jan!L203+Feb!L203+Mar!L203+Apr!L203+Mei!L203+Jun!L203+Jul!L203+Agu!L203+Sep!L203+Okt!L203+Nov!L203+Des!L203)
/
COUNTA(Jan!G203,Feb!G203,Mar!G203,Apr!G203,Mei!G203,Jun!G203,Jul!G203,Agu!G203,Sep!G203,Okt!G203,Nov!G203,Des!G203)*F203),0)</f>
        <v>0</v>
      </c>
      <c r="N203" s="67">
        <f>IFERROR(IF(E203&lt;&gt;"",Jan!M203+Feb!M203+Mar!M203+Apr!M203+Mei!M203+Jun!M203+Jul!M203+Agu!M203+Sep!M203+Okt!M203+Nov!M203+Des!M203,(Jan!M203+Feb!M203+Mar!M203+Apr!M203+Mei!M203+Jun!M203+Jul!M203+Agu!M203+Sep!M203+Okt!M203+Nov!M203+Des!M203)
/
COUNTA(Jan!G203,Feb!G203,Mar!G203,Apr!G203,Mei!G203,Jun!G203,Jul!G203,Agu!G203,Sep!G203,Okt!G203,Nov!G203,Des!G203)*F203),0)</f>
        <v>0</v>
      </c>
      <c r="O203" s="67">
        <f>IFERROR(IF(E203&lt;&gt;"",Jan!N203+Feb!N203+Mar!N203+Apr!N203+Mei!N203+Jun!N203+Jul!N203+Agu!N203+Sep!N203+Okt!N203+Nov!N203+Des!N203,(Jan!N203+Feb!N203+Mar!N203+Apr!N203+Mei!N203+Jun!N203+Jul!N203+Agu!N203+Sep!N203+Okt!N203+Nov!N203+Des!N203)
/
COUNTA(Jan!G203,Feb!G203,Mar!G203,Apr!G203,Mei!G203,Jun!G203,Jul!G203,Agu!G203,Sep!G203,Okt!G203,Nov!G203,Des!G203)*F203),0)</f>
        <v>0</v>
      </c>
      <c r="P203" s="67">
        <f>IFERROR(IF(E203&lt;&gt;"",Jan!O203+Feb!O203+Mar!O203+Apr!O203+Mei!O203+Jun!O203+Jul!O203+Agu!O203+Sep!O203+Okt!O203+Nov!O203+Des!O203,(Jan!O203+Feb!O203+Mar!O203+Apr!O203+Mei!O203+Jun!O203+Jul!O203+Agu!O203+Sep!O203+Okt!O203+Nov!O203+Des!O203)
/
COUNTA(Jan!G203,Feb!G203,Mar!G203,Apr!G203,Mei!G203,Jun!G203,Jul!G203,Agu!G203,Sep!G203,Okt!G203,Nov!G203,Des!G203)*F203),0)</f>
        <v>0</v>
      </c>
      <c r="Q203" s="67">
        <f>IFERROR(IF(E203&lt;&gt;"",Jan!P203+Feb!P203+Mar!P203+Apr!P203+Mei!P203+Jun!P203+Jul!P203+Agu!P203+Sep!P203+Okt!P203+Nov!P203+Des!P203,(Jan!P203+Feb!P203+Mar!P203+Apr!P203+Mei!P203+Jun!P203+Jul!P203+Agu!P203+Sep!P203+Okt!P203+Nov!P203+Des!P203)
/
COUNTA(Jan!G203,Feb!G203,Mar!G203,Apr!G203,Mei!G203,Jun!G203,Jul!G203,Agu!G203,Sep!G203,Okt!G203,Nov!G203,Des!G203)*F203),0)</f>
        <v>0</v>
      </c>
      <c r="R203" s="1">
        <f t="shared" si="36"/>
        <v>0</v>
      </c>
      <c r="S203" s="67">
        <f t="shared" si="34"/>
        <v>0</v>
      </c>
      <c r="T203" s="67">
        <f>IFERROR(IF(E203&lt;&gt;"",Jan!R203+Feb!R203+Mar!R203+Apr!R203+Mei!R203+Jun!R203+Jul!R203+Agu!R203+Sep!R203+Okt!R203+Nov!R203+Des!R203,(Jan!R203+Feb!R203+Mar!R203+Apr!R203+Mei!R203+Jun!R203+Jul!R203+Agu!R203+Sep!R203+Okt!R203+Nov!R203+Des!R203)
/
COUNTA(Jan!G203,Feb!G203,Mar!G203,Apr!G203,Mei!G203,Jun!G203,Jul!G203,Agu!G203,Sep!G203,Okt!G203,Nov!G203,Des!G203)*F203),0)</f>
        <v>0</v>
      </c>
      <c r="U203" s="67">
        <f>IFERROR(IF(E203&lt;&gt;"",Jan!S203+Feb!S203+Mar!S203+Apr!S203+Mei!S203+Jun!S203+Jul!S203+Agu!S203+Sep!S203+Okt!S203+Nov!S203+Des!S203,(Jan!S203+Feb!S203+Mar!S203+Apr!S203+Mei!S203+Jun!S203+Jul!S203+Agu!S203+Sep!S203+Okt!S203+Nov!S203+Des!S203)
/
COUNTA(Jan!G203,Feb!G203,Mar!G203,Apr!G203,Mei!G203,Jun!G203,Jul!G203,Agu!G203,Sep!G203,Okt!G203,Nov!G203,Des!G203)*F203),0)</f>
        <v>0</v>
      </c>
      <c r="V203" s="1">
        <f t="shared" si="37"/>
        <v>0</v>
      </c>
      <c r="W203" s="1"/>
      <c r="X203" s="67">
        <f t="shared" si="38"/>
        <v>0</v>
      </c>
      <c r="Y203" s="37">
        <f t="shared" si="33"/>
        <v>0</v>
      </c>
      <c r="Z203" s="68">
        <f t="shared" si="39"/>
        <v>0</v>
      </c>
      <c r="AA203" s="36">
        <f>MIN(Z203,Referensi!$M$2)*$AA$5</f>
        <v>0</v>
      </c>
      <c r="AB203" s="36">
        <f>MIN(Referensi!$M$3,MAX(Z203-Referensi!$L$2,0))*$AB$5</f>
        <v>0</v>
      </c>
      <c r="AC203" s="36">
        <f>MIN(Referensi!$M$4,MAX(Z203-Referensi!$L$3,0))*$AC$5</f>
        <v>0</v>
      </c>
      <c r="AD203" s="36">
        <f>MIN(Referensi!$M$5,MAX(Z203-Referensi!$L$4,0))*$AD$5</f>
        <v>0</v>
      </c>
      <c r="AE203" s="36">
        <f>MIN(Referensi!$M$6,MAX(Z203-Referensi!$L$5,0))*$AE$5</f>
        <v>0</v>
      </c>
      <c r="AF203" s="68">
        <f>IF(Master!G203="",SUM(AA203:AE203)*120%,SUM(AA203:AE203))</f>
        <v>0</v>
      </c>
      <c r="AG203" s="68">
        <f>IF(F203&lt;&gt;"",AF203/F203*COUNTA(Jan!G203,Feb!G203,Mar!G203,Apr!G203,Mei!G203,Jun!G203,Jul!G203,Agu!G203,Sep!G203,Okt!G203,Nov!G203,Des!G203),0)</f>
        <v>0</v>
      </c>
      <c r="AH203" s="68">
        <f>IF(E203&lt;&gt;"",
IF(TEXT(E203,"mmm")=TEXT(DATE(PeriodeTahun,1,1),"mmm"),0, Jan!W203)+
IF(TEXT(E203,"mmm")=TEXT(DATE(PeriodeTahun,2,1),"mmm"),0, Feb!W203)+
IF(TEXT(E203,"mmm")=TEXT(DATE(PeriodeTahun,3,1),"mmm"),0, Mar!W203)+
IF(TEXT(E203,"mmm")=TEXT(DATE(PeriodeTahun,4,1),"mmm"),0, Apr!W203)+
IF(TEXT(E203,"mmm")=TEXT(DATE(PeriodeTahun,5,1),"mmm"),0, Mei!W203)+
IF(TEXT(E203,"mmm")=TEXT(DATE(PeriodeTahun,6,1),"mmm"),0, Jun!W203)+
IF(TEXT(E203,"mmm")=TEXT(DATE(PeriodeTahun,7,1),"mmm"),0, Jul!W203)+
IF(TEXT(E203,"mmm")=TEXT(DATE(PeriodeTahun,8,1),"mmm"),0, Agu!W203)+
IF(TEXT(E203,"mmm")=TEXT(DATE(PeriodeTahun,9,1),"mmm"),0, Sep!W203)+
IF(TEXT(E203,"mmm")=TEXT(DATE(PeriodeTahun,10,1),"mmm"),0, Okt!W203)+
IF(TEXT(E203,"mmm")=TEXT(DATE(PeriodeTahun,11,1),"mmm"),0, Nov!W203),
Jan!W203+Feb!W203+Mar!W203+Apr!W203+Mei!W203+Jun!W203+Jul!W203+Agu!W203+Sep!W203+Okt!W203+Nov!W203)</f>
        <v>0</v>
      </c>
      <c r="AI203" s="68"/>
      <c r="AJ203" s="68">
        <f t="shared" si="40"/>
        <v>0</v>
      </c>
    </row>
    <row r="204" spans="1:36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IF(Master!C204&lt;&gt;"",Master!C204,"")</f>
        <v/>
      </c>
      <c r="D204" s="80" t="str">
        <f>IF(Master!E204&lt;&gt;"",IF(YEAR(Master!E204)&lt;$B$2,DATE($B$2,1,1),Master!E204),"")</f>
        <v/>
      </c>
      <c r="E204" s="80" t="str">
        <f>IF(Master!F204&lt;&gt;"",Master!F204,"")</f>
        <v/>
      </c>
      <c r="F204" s="87" t="str">
        <f t="shared" si="35"/>
        <v/>
      </c>
      <c r="G204" s="71" t="str">
        <f>IF(Master!G204&lt;&gt;"",Master!G204,"")</f>
        <v/>
      </c>
      <c r="H204" s="67">
        <f>IFERROR(IF(E204&lt;&gt;"",Jan!G204+Feb!G204+Mar!G204+Apr!G204+Mei!G204+Jun!G204+Jul!G204+Agu!G204+Sep!G204+Okt!G204+Nov!G204+Des!G204,(Jan!G204+Feb!G204+Mar!G204+Apr!G204+Mei!G204+Jun!G204+Jul!G204+Agu!G204+Sep!G204+Okt!G204+Nov!G204+Des!G204)
/
COUNTA(Jan!G204,Feb!G204,Mar!G204,Apr!G204,Mei!G204,Jun!G204,Jul!G204,Agu!G204,Sep!G204,Okt!G204,Nov!G204,Des!G204)
*F204),0)</f>
        <v>0</v>
      </c>
      <c r="I204" s="1">
        <f>Jan!H204+Feb!H204+Mar!H204+Apr!H204+Mei!H204+Jun!H204+Jul!H204+Agu!H204+Sep!H204+Okt!H204+Nov!H204+Des!H204</f>
        <v>0</v>
      </c>
      <c r="J204" s="1">
        <f>Jan!I204+Feb!I204+Mar!I204+Apr!I204+Mei!I204+Jun!I204+Jul!I204+Agu!I204+Sep!I204+Okt!I204+Nov!I204+Des!I204</f>
        <v>0</v>
      </c>
      <c r="K204" s="1">
        <f>Jan!J204+Feb!J204+Mar!J204+Apr!J204+Mei!J204+Jun!J204+Jul!J204+Agu!J204+Sep!J204+Okt!J204+Nov!J204+Des!J204</f>
        <v>0</v>
      </c>
      <c r="L204" s="1">
        <f>Jan!K204+Feb!K204+Mar!K204+Apr!K204+Mei!K204+Jun!K204+Jul!K204+Agu!K204+Sep!K204+Okt!K204+Nov!K204+Des!K204</f>
        <v>0</v>
      </c>
      <c r="M204" s="67">
        <f>IFERROR(IF(E204&lt;&gt;"",Jan!L204+Feb!L204+Mar!L204+Apr!L204+Mei!L204+Jun!L204+Jul!L204+Agu!L204+Sep!L204+Okt!L204+Nov!L204+Des!L204,(Jan!L204+Feb!L204+Mar!L204+Apr!L204+Mei!L204+Jun!L204+Jul!L204+Agu!L204+Sep!L204+Okt!L204+Nov!L204+Des!L204)
/
COUNTA(Jan!G204,Feb!G204,Mar!G204,Apr!G204,Mei!G204,Jun!G204,Jul!G204,Agu!G204,Sep!G204,Okt!G204,Nov!G204,Des!G204)*F204),0)</f>
        <v>0</v>
      </c>
      <c r="N204" s="67">
        <f>IFERROR(IF(E204&lt;&gt;"",Jan!M204+Feb!M204+Mar!M204+Apr!M204+Mei!M204+Jun!M204+Jul!M204+Agu!M204+Sep!M204+Okt!M204+Nov!M204+Des!M204,(Jan!M204+Feb!M204+Mar!M204+Apr!M204+Mei!M204+Jun!M204+Jul!M204+Agu!M204+Sep!M204+Okt!M204+Nov!M204+Des!M204)
/
COUNTA(Jan!G204,Feb!G204,Mar!G204,Apr!G204,Mei!G204,Jun!G204,Jul!G204,Agu!G204,Sep!G204,Okt!G204,Nov!G204,Des!G204)*F204),0)</f>
        <v>0</v>
      </c>
      <c r="O204" s="67">
        <f>IFERROR(IF(E204&lt;&gt;"",Jan!N204+Feb!N204+Mar!N204+Apr!N204+Mei!N204+Jun!N204+Jul!N204+Agu!N204+Sep!N204+Okt!N204+Nov!N204+Des!N204,(Jan!N204+Feb!N204+Mar!N204+Apr!N204+Mei!N204+Jun!N204+Jul!N204+Agu!N204+Sep!N204+Okt!N204+Nov!N204+Des!N204)
/
COUNTA(Jan!G204,Feb!G204,Mar!G204,Apr!G204,Mei!G204,Jun!G204,Jul!G204,Agu!G204,Sep!G204,Okt!G204,Nov!G204,Des!G204)*F204),0)</f>
        <v>0</v>
      </c>
      <c r="P204" s="67">
        <f>IFERROR(IF(E204&lt;&gt;"",Jan!O204+Feb!O204+Mar!O204+Apr!O204+Mei!O204+Jun!O204+Jul!O204+Agu!O204+Sep!O204+Okt!O204+Nov!O204+Des!O204,(Jan!O204+Feb!O204+Mar!O204+Apr!O204+Mei!O204+Jun!O204+Jul!O204+Agu!O204+Sep!O204+Okt!O204+Nov!O204+Des!O204)
/
COUNTA(Jan!G204,Feb!G204,Mar!G204,Apr!G204,Mei!G204,Jun!G204,Jul!G204,Agu!G204,Sep!G204,Okt!G204,Nov!G204,Des!G204)*F204),0)</f>
        <v>0</v>
      </c>
      <c r="Q204" s="67">
        <f>IFERROR(IF(E204&lt;&gt;"",Jan!P204+Feb!P204+Mar!P204+Apr!P204+Mei!P204+Jun!P204+Jul!P204+Agu!P204+Sep!P204+Okt!P204+Nov!P204+Des!P204,(Jan!P204+Feb!P204+Mar!P204+Apr!P204+Mei!P204+Jun!P204+Jul!P204+Agu!P204+Sep!P204+Okt!P204+Nov!P204+Des!P204)
/
COUNTA(Jan!G204,Feb!G204,Mar!G204,Apr!G204,Mei!G204,Jun!G204,Jul!G204,Agu!G204,Sep!G204,Okt!G204,Nov!G204,Des!G204)*F204),0)</f>
        <v>0</v>
      </c>
      <c r="R204" s="1">
        <f t="shared" si="36"/>
        <v>0</v>
      </c>
      <c r="S204" s="67">
        <f t="shared" si="34"/>
        <v>0</v>
      </c>
      <c r="T204" s="67">
        <f>IFERROR(IF(E204&lt;&gt;"",Jan!R204+Feb!R204+Mar!R204+Apr!R204+Mei!R204+Jun!R204+Jul!R204+Agu!R204+Sep!R204+Okt!R204+Nov!R204+Des!R204,(Jan!R204+Feb!R204+Mar!R204+Apr!R204+Mei!R204+Jun!R204+Jul!R204+Agu!R204+Sep!R204+Okt!R204+Nov!R204+Des!R204)
/
COUNTA(Jan!G204,Feb!G204,Mar!G204,Apr!G204,Mei!G204,Jun!G204,Jul!G204,Agu!G204,Sep!G204,Okt!G204,Nov!G204,Des!G204)*F204),0)</f>
        <v>0</v>
      </c>
      <c r="U204" s="67">
        <f>IFERROR(IF(E204&lt;&gt;"",Jan!S204+Feb!S204+Mar!S204+Apr!S204+Mei!S204+Jun!S204+Jul!S204+Agu!S204+Sep!S204+Okt!S204+Nov!S204+Des!S204,(Jan!S204+Feb!S204+Mar!S204+Apr!S204+Mei!S204+Jun!S204+Jul!S204+Agu!S204+Sep!S204+Okt!S204+Nov!S204+Des!S204)
/
COUNTA(Jan!G204,Feb!G204,Mar!G204,Apr!G204,Mei!G204,Jun!G204,Jul!G204,Agu!G204,Sep!G204,Okt!G204,Nov!G204,Des!G204)*F204),0)</f>
        <v>0</v>
      </c>
      <c r="V204" s="1">
        <f t="shared" si="37"/>
        <v>0</v>
      </c>
      <c r="W204" s="1"/>
      <c r="X204" s="67">
        <f t="shared" si="38"/>
        <v>0</v>
      </c>
      <c r="Y204" s="37">
        <f t="shared" si="33"/>
        <v>0</v>
      </c>
      <c r="Z204" s="68">
        <f t="shared" si="39"/>
        <v>0</v>
      </c>
      <c r="AA204" s="36">
        <f>MIN(Z204,Referensi!$M$2)*$AA$5</f>
        <v>0</v>
      </c>
      <c r="AB204" s="36">
        <f>MIN(Referensi!$M$3,MAX(Z204-Referensi!$L$2,0))*$AB$5</f>
        <v>0</v>
      </c>
      <c r="AC204" s="36">
        <f>MIN(Referensi!$M$4,MAX(Z204-Referensi!$L$3,0))*$AC$5</f>
        <v>0</v>
      </c>
      <c r="AD204" s="36">
        <f>MIN(Referensi!$M$5,MAX(Z204-Referensi!$L$4,0))*$AD$5</f>
        <v>0</v>
      </c>
      <c r="AE204" s="36">
        <f>MIN(Referensi!$M$6,MAX(Z204-Referensi!$L$5,0))*$AE$5</f>
        <v>0</v>
      </c>
      <c r="AF204" s="68">
        <f>IF(Master!G204="",SUM(AA204:AE204)*120%,SUM(AA204:AE204))</f>
        <v>0</v>
      </c>
      <c r="AG204" s="68">
        <f>IF(F204&lt;&gt;"",AF204/F204*COUNTA(Jan!G204,Feb!G204,Mar!G204,Apr!G204,Mei!G204,Jun!G204,Jul!G204,Agu!G204,Sep!G204,Okt!G204,Nov!G204,Des!G204),0)</f>
        <v>0</v>
      </c>
      <c r="AH204" s="68">
        <f>IF(E204&lt;&gt;"",
IF(TEXT(E204,"mmm")=TEXT(DATE(PeriodeTahun,1,1),"mmm"),0, Jan!W204)+
IF(TEXT(E204,"mmm")=TEXT(DATE(PeriodeTahun,2,1),"mmm"),0, Feb!W204)+
IF(TEXT(E204,"mmm")=TEXT(DATE(PeriodeTahun,3,1),"mmm"),0, Mar!W204)+
IF(TEXT(E204,"mmm")=TEXT(DATE(PeriodeTahun,4,1),"mmm"),0, Apr!W204)+
IF(TEXT(E204,"mmm")=TEXT(DATE(PeriodeTahun,5,1),"mmm"),0, Mei!W204)+
IF(TEXT(E204,"mmm")=TEXT(DATE(PeriodeTahun,6,1),"mmm"),0, Jun!W204)+
IF(TEXT(E204,"mmm")=TEXT(DATE(PeriodeTahun,7,1),"mmm"),0, Jul!W204)+
IF(TEXT(E204,"mmm")=TEXT(DATE(PeriodeTahun,8,1),"mmm"),0, Agu!W204)+
IF(TEXT(E204,"mmm")=TEXT(DATE(PeriodeTahun,9,1),"mmm"),0, Sep!W204)+
IF(TEXT(E204,"mmm")=TEXT(DATE(PeriodeTahun,10,1),"mmm"),0, Okt!W204)+
IF(TEXT(E204,"mmm")=TEXT(DATE(PeriodeTahun,11,1),"mmm"),0, Nov!W204),
Jan!W204+Feb!W204+Mar!W204+Apr!W204+Mei!W204+Jun!W204+Jul!W204+Agu!W204+Sep!W204+Okt!W204+Nov!W204)</f>
        <v>0</v>
      </c>
      <c r="AI204" s="68"/>
      <c r="AJ204" s="68">
        <f t="shared" si="40"/>
        <v>0</v>
      </c>
    </row>
    <row r="205" spans="1:36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IF(Master!C205&lt;&gt;"",Master!C205,"")</f>
        <v/>
      </c>
      <c r="D205" s="80" t="str">
        <f>IF(Master!E205&lt;&gt;"",IF(YEAR(Master!E205)&lt;$B$2,DATE($B$2,1,1),Master!E205),"")</f>
        <v/>
      </c>
      <c r="E205" s="80" t="str">
        <f>IF(Master!F205&lt;&gt;"",Master!F205,"")</f>
        <v/>
      </c>
      <c r="F205" s="87" t="str">
        <f t="shared" si="35"/>
        <v/>
      </c>
      <c r="G205" s="71" t="str">
        <f>IF(Master!G205&lt;&gt;"",Master!G205,"")</f>
        <v/>
      </c>
      <c r="H205" s="67">
        <f>IFERROR(IF(E205&lt;&gt;"",Jan!G205+Feb!G205+Mar!G205+Apr!G205+Mei!G205+Jun!G205+Jul!G205+Agu!G205+Sep!G205+Okt!G205+Nov!G205+Des!G205,(Jan!G205+Feb!G205+Mar!G205+Apr!G205+Mei!G205+Jun!G205+Jul!G205+Agu!G205+Sep!G205+Okt!G205+Nov!G205+Des!G205)
/
COUNTA(Jan!G205,Feb!G205,Mar!G205,Apr!G205,Mei!G205,Jun!G205,Jul!G205,Agu!G205,Sep!G205,Okt!G205,Nov!G205,Des!G205)
*F205),0)</f>
        <v>0</v>
      </c>
      <c r="I205" s="1">
        <f>Jan!H205+Feb!H205+Mar!H205+Apr!H205+Mei!H205+Jun!H205+Jul!H205+Agu!H205+Sep!H205+Okt!H205+Nov!H205+Des!H205</f>
        <v>0</v>
      </c>
      <c r="J205" s="1">
        <f>Jan!I205+Feb!I205+Mar!I205+Apr!I205+Mei!I205+Jun!I205+Jul!I205+Agu!I205+Sep!I205+Okt!I205+Nov!I205+Des!I205</f>
        <v>0</v>
      </c>
      <c r="K205" s="1">
        <f>Jan!J205+Feb!J205+Mar!J205+Apr!J205+Mei!J205+Jun!J205+Jul!J205+Agu!J205+Sep!J205+Okt!J205+Nov!J205+Des!J205</f>
        <v>0</v>
      </c>
      <c r="L205" s="1">
        <f>Jan!K205+Feb!K205+Mar!K205+Apr!K205+Mei!K205+Jun!K205+Jul!K205+Agu!K205+Sep!K205+Okt!K205+Nov!K205+Des!K205</f>
        <v>0</v>
      </c>
      <c r="M205" s="67">
        <f>IFERROR(IF(E205&lt;&gt;"",Jan!L205+Feb!L205+Mar!L205+Apr!L205+Mei!L205+Jun!L205+Jul!L205+Agu!L205+Sep!L205+Okt!L205+Nov!L205+Des!L205,(Jan!L205+Feb!L205+Mar!L205+Apr!L205+Mei!L205+Jun!L205+Jul!L205+Agu!L205+Sep!L205+Okt!L205+Nov!L205+Des!L205)
/
COUNTA(Jan!G205,Feb!G205,Mar!G205,Apr!G205,Mei!G205,Jun!G205,Jul!G205,Agu!G205,Sep!G205,Okt!G205,Nov!G205,Des!G205)*F205),0)</f>
        <v>0</v>
      </c>
      <c r="N205" s="67">
        <f>IFERROR(IF(E205&lt;&gt;"",Jan!M205+Feb!M205+Mar!M205+Apr!M205+Mei!M205+Jun!M205+Jul!M205+Agu!M205+Sep!M205+Okt!M205+Nov!M205+Des!M205,(Jan!M205+Feb!M205+Mar!M205+Apr!M205+Mei!M205+Jun!M205+Jul!M205+Agu!M205+Sep!M205+Okt!M205+Nov!M205+Des!M205)
/
COUNTA(Jan!G205,Feb!G205,Mar!G205,Apr!G205,Mei!G205,Jun!G205,Jul!G205,Agu!G205,Sep!G205,Okt!G205,Nov!G205,Des!G205)*F205),0)</f>
        <v>0</v>
      </c>
      <c r="O205" s="67">
        <f>IFERROR(IF(E205&lt;&gt;"",Jan!N205+Feb!N205+Mar!N205+Apr!N205+Mei!N205+Jun!N205+Jul!N205+Agu!N205+Sep!N205+Okt!N205+Nov!N205+Des!N205,(Jan!N205+Feb!N205+Mar!N205+Apr!N205+Mei!N205+Jun!N205+Jul!N205+Agu!N205+Sep!N205+Okt!N205+Nov!N205+Des!N205)
/
COUNTA(Jan!G205,Feb!G205,Mar!G205,Apr!G205,Mei!G205,Jun!G205,Jul!G205,Agu!G205,Sep!G205,Okt!G205,Nov!G205,Des!G205)*F205),0)</f>
        <v>0</v>
      </c>
      <c r="P205" s="67">
        <f>IFERROR(IF(E205&lt;&gt;"",Jan!O205+Feb!O205+Mar!O205+Apr!O205+Mei!O205+Jun!O205+Jul!O205+Agu!O205+Sep!O205+Okt!O205+Nov!O205+Des!O205,(Jan!O205+Feb!O205+Mar!O205+Apr!O205+Mei!O205+Jun!O205+Jul!O205+Agu!O205+Sep!O205+Okt!O205+Nov!O205+Des!O205)
/
COUNTA(Jan!G205,Feb!G205,Mar!G205,Apr!G205,Mei!G205,Jun!G205,Jul!G205,Agu!G205,Sep!G205,Okt!G205,Nov!G205,Des!G205)*F205),0)</f>
        <v>0</v>
      </c>
      <c r="Q205" s="67">
        <f>IFERROR(IF(E205&lt;&gt;"",Jan!P205+Feb!P205+Mar!P205+Apr!P205+Mei!P205+Jun!P205+Jul!P205+Agu!P205+Sep!P205+Okt!P205+Nov!P205+Des!P205,(Jan!P205+Feb!P205+Mar!P205+Apr!P205+Mei!P205+Jun!P205+Jul!P205+Agu!P205+Sep!P205+Okt!P205+Nov!P205+Des!P205)
/
COUNTA(Jan!G205,Feb!G205,Mar!G205,Apr!G205,Mei!G205,Jun!G205,Jul!G205,Agu!G205,Sep!G205,Okt!G205,Nov!G205,Des!G205)*F205),0)</f>
        <v>0</v>
      </c>
      <c r="R205" s="1">
        <f t="shared" si="36"/>
        <v>0</v>
      </c>
      <c r="S205" s="67">
        <f t="shared" si="34"/>
        <v>0</v>
      </c>
      <c r="T205" s="67">
        <f>IFERROR(IF(E205&lt;&gt;"",Jan!R205+Feb!R205+Mar!R205+Apr!R205+Mei!R205+Jun!R205+Jul!R205+Agu!R205+Sep!R205+Okt!R205+Nov!R205+Des!R205,(Jan!R205+Feb!R205+Mar!R205+Apr!R205+Mei!R205+Jun!R205+Jul!R205+Agu!R205+Sep!R205+Okt!R205+Nov!R205+Des!R205)
/
COUNTA(Jan!G205,Feb!G205,Mar!G205,Apr!G205,Mei!G205,Jun!G205,Jul!G205,Agu!G205,Sep!G205,Okt!G205,Nov!G205,Des!G205)*F205),0)</f>
        <v>0</v>
      </c>
      <c r="U205" s="67">
        <f>IFERROR(IF(E205&lt;&gt;"",Jan!S205+Feb!S205+Mar!S205+Apr!S205+Mei!S205+Jun!S205+Jul!S205+Agu!S205+Sep!S205+Okt!S205+Nov!S205+Des!S205,(Jan!S205+Feb!S205+Mar!S205+Apr!S205+Mei!S205+Jun!S205+Jul!S205+Agu!S205+Sep!S205+Okt!S205+Nov!S205+Des!S205)
/
COUNTA(Jan!G205,Feb!G205,Mar!G205,Apr!G205,Mei!G205,Jun!G205,Jul!G205,Agu!G205,Sep!G205,Okt!G205,Nov!G205,Des!G205)*F205),0)</f>
        <v>0</v>
      </c>
      <c r="V205" s="1">
        <f t="shared" si="37"/>
        <v>0</v>
      </c>
      <c r="W205" s="1"/>
      <c r="X205" s="67">
        <f t="shared" si="38"/>
        <v>0</v>
      </c>
      <c r="Y205" s="37">
        <f t="shared" si="33"/>
        <v>0</v>
      </c>
      <c r="Z205" s="68">
        <f t="shared" si="39"/>
        <v>0</v>
      </c>
      <c r="AA205" s="36">
        <f>MIN(Z205,Referensi!$M$2)*$AA$5</f>
        <v>0</v>
      </c>
      <c r="AB205" s="36">
        <f>MIN(Referensi!$M$3,MAX(Z205-Referensi!$L$2,0))*$AB$5</f>
        <v>0</v>
      </c>
      <c r="AC205" s="36">
        <f>MIN(Referensi!$M$4,MAX(Z205-Referensi!$L$3,0))*$AC$5</f>
        <v>0</v>
      </c>
      <c r="AD205" s="36">
        <f>MIN(Referensi!$M$5,MAX(Z205-Referensi!$L$4,0))*$AD$5</f>
        <v>0</v>
      </c>
      <c r="AE205" s="36">
        <f>MIN(Referensi!$M$6,MAX(Z205-Referensi!$L$5,0))*$AE$5</f>
        <v>0</v>
      </c>
      <c r="AF205" s="68">
        <f>IF(Master!G205="",SUM(AA205:AE205)*120%,SUM(AA205:AE205))</f>
        <v>0</v>
      </c>
      <c r="AG205" s="68">
        <f>IF(F205&lt;&gt;"",AF205/F205*COUNTA(Jan!G205,Feb!G205,Mar!G205,Apr!G205,Mei!G205,Jun!G205,Jul!G205,Agu!G205,Sep!G205,Okt!G205,Nov!G205,Des!G205),0)</f>
        <v>0</v>
      </c>
      <c r="AH205" s="68">
        <f>IF(E205&lt;&gt;"",
IF(TEXT(E205,"mmm")=TEXT(DATE(PeriodeTahun,1,1),"mmm"),0, Jan!W205)+
IF(TEXT(E205,"mmm")=TEXT(DATE(PeriodeTahun,2,1),"mmm"),0, Feb!W205)+
IF(TEXT(E205,"mmm")=TEXT(DATE(PeriodeTahun,3,1),"mmm"),0, Mar!W205)+
IF(TEXT(E205,"mmm")=TEXT(DATE(PeriodeTahun,4,1),"mmm"),0, Apr!W205)+
IF(TEXT(E205,"mmm")=TEXT(DATE(PeriodeTahun,5,1),"mmm"),0, Mei!W205)+
IF(TEXT(E205,"mmm")=TEXT(DATE(PeriodeTahun,6,1),"mmm"),0, Jun!W205)+
IF(TEXT(E205,"mmm")=TEXT(DATE(PeriodeTahun,7,1),"mmm"),0, Jul!W205)+
IF(TEXT(E205,"mmm")=TEXT(DATE(PeriodeTahun,8,1),"mmm"),0, Agu!W205)+
IF(TEXT(E205,"mmm")=TEXT(DATE(PeriodeTahun,9,1),"mmm"),0, Sep!W205)+
IF(TEXT(E205,"mmm")=TEXT(DATE(PeriodeTahun,10,1),"mmm"),0, Okt!W205)+
IF(TEXT(E205,"mmm")=TEXT(DATE(PeriodeTahun,11,1),"mmm"),0, Nov!W205),
Jan!W205+Feb!W205+Mar!W205+Apr!W205+Mei!W205+Jun!W205+Jul!W205+Agu!W205+Sep!W205+Okt!W205+Nov!W205)</f>
        <v>0</v>
      </c>
      <c r="AI205" s="68"/>
      <c r="AJ205" s="68">
        <f t="shared" si="40"/>
        <v>0</v>
      </c>
    </row>
    <row r="206" spans="1:36" x14ac:dyDescent="0.25">
      <c r="A206" s="73"/>
      <c r="B206" s="73"/>
      <c r="C206" s="45"/>
      <c r="D206" s="45"/>
      <c r="E206" s="45"/>
      <c r="F206" s="45"/>
      <c r="G206" s="29"/>
      <c r="H206" s="30">
        <f t="shared" ref="H206:U206" si="41">SUM(H6:H11)</f>
        <v>377328625</v>
      </c>
      <c r="I206" s="30">
        <f t="shared" si="41"/>
        <v>0</v>
      </c>
      <c r="J206" s="30">
        <f t="shared" si="41"/>
        <v>0</v>
      </c>
      <c r="K206" s="30">
        <f t="shared" si="41"/>
        <v>0</v>
      </c>
      <c r="L206" s="30">
        <f t="shared" si="41"/>
        <v>0</v>
      </c>
      <c r="M206" s="30">
        <f t="shared" si="41"/>
        <v>905588.69999999984</v>
      </c>
      <c r="N206" s="30">
        <f t="shared" si="41"/>
        <v>1131985.875</v>
      </c>
      <c r="O206" s="30">
        <f t="shared" si="41"/>
        <v>14443000</v>
      </c>
      <c r="P206" s="30">
        <f t="shared" si="41"/>
        <v>13961159.125</v>
      </c>
      <c r="Q206" s="30">
        <f t="shared" si="41"/>
        <v>7025730</v>
      </c>
      <c r="R206" s="30">
        <f t="shared" si="41"/>
        <v>393809199.57499999</v>
      </c>
      <c r="S206" s="30">
        <f t="shared" si="41"/>
        <v>17692390.25</v>
      </c>
      <c r="T206" s="30">
        <f t="shared" si="41"/>
        <v>3512865</v>
      </c>
      <c r="U206" s="30">
        <f t="shared" si="41"/>
        <v>7546572.5</v>
      </c>
      <c r="V206" s="30"/>
      <c r="W206" s="30"/>
      <c r="X206" s="30"/>
      <c r="Y206" s="30"/>
      <c r="Z206" s="30"/>
      <c r="AA206" s="30">
        <f t="shared" ref="AA206:AF206" si="42">SUM(AA6:AA11)</f>
        <v>7026900</v>
      </c>
      <c r="AB206" s="30">
        <f t="shared" si="42"/>
        <v>554400</v>
      </c>
      <c r="AC206" s="30">
        <f t="shared" si="42"/>
        <v>0</v>
      </c>
      <c r="AD206" s="30">
        <f t="shared" si="42"/>
        <v>0</v>
      </c>
      <c r="AE206" s="30">
        <f t="shared" si="42"/>
        <v>0</v>
      </c>
      <c r="AF206" s="30">
        <f t="shared" si="42"/>
        <v>8236740</v>
      </c>
      <c r="AG206" s="30"/>
      <c r="AH206" s="30">
        <f>SUM(AH6:AH11)</f>
        <v>11299596</v>
      </c>
      <c r="AI206" s="30"/>
      <c r="AJ206" s="30">
        <f>SUM(AJ6:AJ11)</f>
        <v>-3062856</v>
      </c>
    </row>
    <row r="207" spans="1:36" x14ac:dyDescent="0.25">
      <c r="W207" s="100"/>
    </row>
  </sheetData>
  <mergeCells count="24">
    <mergeCell ref="AJ4:AJ5"/>
    <mergeCell ref="I4:I5"/>
    <mergeCell ref="J4:J5"/>
    <mergeCell ref="K4:K5"/>
    <mergeCell ref="L4:L5"/>
    <mergeCell ref="R4:R5"/>
    <mergeCell ref="S4:U4"/>
    <mergeCell ref="V4:V5"/>
    <mergeCell ref="Y4:Y5"/>
    <mergeCell ref="Z4:Z5"/>
    <mergeCell ref="AA4:AF4"/>
    <mergeCell ref="AH4:AH5"/>
    <mergeCell ref="AG4:AG5"/>
    <mergeCell ref="W4:W5"/>
    <mergeCell ref="X4:X5"/>
    <mergeCell ref="AI4:AI5"/>
    <mergeCell ref="H4:H5"/>
    <mergeCell ref="A4:A5"/>
    <mergeCell ref="B4:B5"/>
    <mergeCell ref="C4:C5"/>
    <mergeCell ref="D4:D5"/>
    <mergeCell ref="G4:G5"/>
    <mergeCell ref="E4:E5"/>
    <mergeCell ref="F4:F5"/>
  </mergeCells>
  <conditionalFormatting sqref="F6:F205">
    <cfRule type="expression" dxfId="0" priority="1">
      <formula>$AF6&lt;0</formula>
    </cfRule>
  </conditionalFormatting>
  <dataValidations count="5">
    <dataValidation allowBlank="1" showInputMessage="1" showErrorMessage="1" promptTitle="Premi JKK, JKM, Kes" prompt="Premi JKK, JKM, Kes ditanggung Perusahaan._x000a_DIHITUNG sebagai penambah Penghasilan Bruto._x000a_TIDAK menambah Take Home Pay" sqref="M4:O5" xr:uid="{00000000-0002-0000-0E00-000000000000}"/>
    <dataValidation allowBlank="1" showInputMessage="1" showErrorMessage="1" promptTitle="Premi JHT" prompt="Premi JHT ditanggung Perusahaan._x000a_TIDAK dihitung sebagai penambah Penghasilan Bruto._x000a_TIDAK menambah Take Home Pay" sqref="P4:Q5" xr:uid="{00000000-0002-0000-0E00-000001000000}"/>
    <dataValidation allowBlank="1" showInputMessage="1" showErrorMessage="1" prompt="Kolom ini diisi khusus untuk karyawan yg punya bukti potong tempat sebelumnya bekerja di tahun berjalan." sqref="W4:W5 AI4:AI5" xr:uid="{00000000-0002-0000-0E00-000002000000}"/>
    <dataValidation allowBlank="1" showInputMessage="1" showErrorMessage="1" prompt="Secara umum, start service dihitung mulai dari 1 Januari tahun berjalan._x000a_Untuk pegawai baru, maka start service dihitung mulai dari tanggal masuk." sqref="D4:D5" xr:uid="{00000000-0002-0000-0E00-000003000000}"/>
    <dataValidation allowBlank="1" showInputMessage="1" showErrorMessage="1" prompt="Dilakukan pembulatan per seribu ke bawah menggunakan fungsi FLOOR" sqref="Z4:Z5" xr:uid="{00000000-0002-0000-0E00-000004000000}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"/>
  <dimension ref="A1:Z35"/>
  <sheetViews>
    <sheetView zoomScale="85" zoomScaleNormal="85" workbookViewId="0">
      <selection activeCell="P3" sqref="P3"/>
    </sheetView>
  </sheetViews>
  <sheetFormatPr defaultRowHeight="15" x14ac:dyDescent="0.25"/>
  <cols>
    <col min="1" max="1" width="11.7109375" customWidth="1"/>
    <col min="2" max="2" width="12.5703125" customWidth="1"/>
    <col min="3" max="3" width="10.140625" customWidth="1"/>
    <col min="4" max="4" width="11.5703125" bestFit="1" customWidth="1"/>
    <col min="5" max="5" width="7.28515625" customWidth="1"/>
    <col min="6" max="6" width="8.7109375" customWidth="1"/>
    <col min="7" max="7" width="9.7109375" customWidth="1"/>
    <col min="8" max="8" width="10.42578125" bestFit="1" customWidth="1"/>
    <col min="9" max="10" width="10.5703125" bestFit="1" customWidth="1"/>
    <col min="11" max="11" width="12.42578125" customWidth="1"/>
    <col min="12" max="12" width="14.28515625" bestFit="1" customWidth="1"/>
    <col min="13" max="15" width="10.42578125" customWidth="1"/>
    <col min="16" max="16" width="7.5703125" customWidth="1"/>
    <col min="17" max="17" width="11.5703125" bestFit="1" customWidth="1"/>
    <col min="18" max="18" width="12.28515625" customWidth="1"/>
    <col min="19" max="19" width="12.5703125" bestFit="1" customWidth="1"/>
    <col min="20" max="20" width="4.140625" customWidth="1"/>
    <col min="21" max="21" width="13.85546875" customWidth="1"/>
    <col min="22" max="22" width="10.7109375" style="10" bestFit="1" customWidth="1"/>
    <col min="23" max="23" width="13.5703125" customWidth="1"/>
    <col min="24" max="24" width="13" customWidth="1"/>
    <col min="25" max="25" width="14.28515625" bestFit="1" customWidth="1"/>
    <col min="26" max="26" width="38.42578125" bestFit="1" customWidth="1"/>
    <col min="28" max="29" width="11.5703125" bestFit="1" customWidth="1"/>
    <col min="30" max="30" width="12.5703125" bestFit="1" customWidth="1"/>
  </cols>
  <sheetData>
    <row r="1" spans="1:26" s="5" customFormat="1" ht="16.5" customHeight="1" x14ac:dyDescent="0.25">
      <c r="A1" s="124" t="s">
        <v>19</v>
      </c>
      <c r="B1" s="124" t="s">
        <v>20</v>
      </c>
      <c r="C1" s="124" t="s">
        <v>21</v>
      </c>
      <c r="D1" s="124" t="s">
        <v>22</v>
      </c>
      <c r="E1" s="124" t="s">
        <v>23</v>
      </c>
      <c r="F1" s="122" t="s">
        <v>24</v>
      </c>
      <c r="G1" s="2" t="s">
        <v>25</v>
      </c>
      <c r="H1" s="2" t="s">
        <v>26</v>
      </c>
      <c r="I1" s="3" t="s">
        <v>27</v>
      </c>
      <c r="J1" s="3" t="s">
        <v>29</v>
      </c>
      <c r="K1" s="3" t="s">
        <v>28</v>
      </c>
      <c r="L1" s="122" t="s">
        <v>30</v>
      </c>
      <c r="M1" s="4" t="s">
        <v>28</v>
      </c>
      <c r="N1" s="4" t="s">
        <v>29</v>
      </c>
      <c r="O1" s="4" t="s">
        <v>27</v>
      </c>
      <c r="P1" s="122" t="s">
        <v>31</v>
      </c>
      <c r="Q1" s="124" t="s">
        <v>32</v>
      </c>
      <c r="R1" s="138" t="s">
        <v>63</v>
      </c>
      <c r="S1" s="125" t="s">
        <v>86</v>
      </c>
      <c r="U1" s="98" t="s">
        <v>34</v>
      </c>
      <c r="V1" s="104" t="s">
        <v>61</v>
      </c>
      <c r="W1" s="82" t="s">
        <v>4</v>
      </c>
      <c r="X1" s="104" t="s">
        <v>14</v>
      </c>
      <c r="Y1" s="82" t="s">
        <v>6</v>
      </c>
      <c r="Z1" s="86" t="str">
        <f>VLOOKUP(X1,tabPTKP,3,FALSE)</f>
        <v>Kategori B</v>
      </c>
    </row>
    <row r="2" spans="1:26" s="5" customFormat="1" x14ac:dyDescent="0.25">
      <c r="A2" s="123"/>
      <c r="B2" s="123"/>
      <c r="C2" s="123"/>
      <c r="D2" s="123"/>
      <c r="E2" s="123"/>
      <c r="F2" s="123"/>
      <c r="G2" s="6">
        <f>Referensi!$B$12</f>
        <v>2.3999999999999998E-3</v>
      </c>
      <c r="H2" s="6">
        <f>Referensi!$B$13</f>
        <v>3.0000000000000001E-3</v>
      </c>
      <c r="I2" s="6">
        <f>Referensi!$B$14</f>
        <v>0.04</v>
      </c>
      <c r="J2" s="6">
        <f>Referensi!$B$15</f>
        <v>3.6999999999999998E-2</v>
      </c>
      <c r="K2" s="6">
        <f>Referensi!$B$16</f>
        <v>0.02</v>
      </c>
      <c r="L2" s="123"/>
      <c r="M2" s="7">
        <f>Referensi!$B$19</f>
        <v>0.01</v>
      </c>
      <c r="N2" s="7">
        <f>Referensi!$B$20</f>
        <v>0.02</v>
      </c>
      <c r="O2" s="7">
        <f>Referensi!$B$21</f>
        <v>0.01</v>
      </c>
      <c r="P2" s="123"/>
      <c r="Q2" s="123"/>
      <c r="R2" s="126"/>
      <c r="S2" s="125"/>
      <c r="U2" s="98" t="s">
        <v>110</v>
      </c>
      <c r="V2" s="105">
        <v>45292</v>
      </c>
      <c r="W2" s="82" t="s">
        <v>103</v>
      </c>
      <c r="X2" s="104">
        <v>1234567891</v>
      </c>
      <c r="Y2" s="82"/>
      <c r="Z2" s="86"/>
    </row>
    <row r="3" spans="1:26" x14ac:dyDescent="0.25">
      <c r="A3" s="8" t="s">
        <v>35</v>
      </c>
      <c r="B3" s="1">
        <v>60000000</v>
      </c>
      <c r="C3" s="1"/>
      <c r="D3" s="1"/>
      <c r="E3" s="1"/>
      <c r="F3" s="1"/>
      <c r="G3" s="79">
        <f>G$2*$B3</f>
        <v>144000</v>
      </c>
      <c r="H3" s="79">
        <f t="shared" ref="H3:N14" si="0">H$2*$B3</f>
        <v>180000</v>
      </c>
      <c r="I3" s="79">
        <f>IF(B3="",0,I$2*MIN($B3,Referensi!$C$25))</f>
        <v>480000</v>
      </c>
      <c r="J3" s="79">
        <f>J$2*$B3</f>
        <v>2220000</v>
      </c>
      <c r="K3" s="79">
        <f>IF(B3="",0,K$2*MIN($B3,Referensi!$C$26))</f>
        <v>200846</v>
      </c>
      <c r="L3" s="1">
        <f t="shared" ref="L3:L14" si="1">SUM(B3:I3)</f>
        <v>60804000</v>
      </c>
      <c r="M3" s="1">
        <f>IF(B3="",0,M$2*MIN($B3,Referensi!$C$26))</f>
        <v>100423</v>
      </c>
      <c r="N3" s="1">
        <f t="shared" si="0"/>
        <v>1200000</v>
      </c>
      <c r="O3" s="1">
        <f>IF(B3="",0,O$2*MIN($B3,Referensi!$C$25))</f>
        <v>120000</v>
      </c>
      <c r="P3" s="35" cm="1">
        <f t="array" ref="P3">INDEX(rgTarifPajak, MATCH(1, ($Z$1=rgKategori) * (L3&gt;=rgPenghasilanMulai) * (L3&lt;=rgPenghasilanSampai), 0))</f>
        <v>0.2</v>
      </c>
      <c r="Q3" s="1">
        <f t="shared" ref="Q3:Q13" si="2">ROUNDDOWN(IF(TRIM($X$2)="",P3*L3*120%,P3*L3),0)</f>
        <v>12160800</v>
      </c>
      <c r="R3" s="1">
        <f t="shared" ref="R3:R13" si="3">IF($V$3&lt;&gt;"",IF(A3&lt;&gt;TEXT($V$3,"mmmm"),Q3,$Y$30),Q3)</f>
        <v>12160800</v>
      </c>
      <c r="S3" s="84">
        <f t="shared" ref="S3:S14" si="4">SUM(B3:F3)-SUM(M3:O3)-R3</f>
        <v>46418777</v>
      </c>
      <c r="U3" s="98" t="s">
        <v>107</v>
      </c>
      <c r="V3" s="106"/>
      <c r="W3" s="83" t="s">
        <v>108</v>
      </c>
      <c r="X3" s="81">
        <f>PeriodeTahun</f>
        <v>2024</v>
      </c>
      <c r="Y3" s="83"/>
    </row>
    <row r="4" spans="1:26" x14ac:dyDescent="0.25">
      <c r="A4" s="8" t="s">
        <v>36</v>
      </c>
      <c r="B4" s="1">
        <v>60000000</v>
      </c>
      <c r="C4" s="1"/>
      <c r="D4" s="1"/>
      <c r="E4" s="1"/>
      <c r="F4" s="1"/>
      <c r="G4" s="79">
        <f t="shared" ref="G4:G14" si="5">G$2*$B4</f>
        <v>144000</v>
      </c>
      <c r="H4" s="79">
        <f t="shared" si="0"/>
        <v>180000</v>
      </c>
      <c r="I4" s="79">
        <f>IF(B4="",0,I$2*MIN($B4,Referensi!$C$25))</f>
        <v>480000</v>
      </c>
      <c r="J4" s="79">
        <f t="shared" ref="J4:J14" si="6">J$2*$B4</f>
        <v>2220000</v>
      </c>
      <c r="K4" s="79">
        <f>IF(B4="",0,K$2*MIN($B4,Referensi!$C$26))</f>
        <v>200846</v>
      </c>
      <c r="L4" s="1">
        <f t="shared" si="1"/>
        <v>60804000</v>
      </c>
      <c r="M4" s="1">
        <f>IF(B4="",0,M$2*MIN($B4,Referensi!$C$26))</f>
        <v>100423</v>
      </c>
      <c r="N4" s="1">
        <f t="shared" si="0"/>
        <v>1200000</v>
      </c>
      <c r="O4" s="1">
        <f>IF(B4="",0,O$2*MIN($B4,Referensi!$C$25))</f>
        <v>120000</v>
      </c>
      <c r="P4" s="35" cm="1">
        <f t="array" ref="P4">INDEX(rgTarifPajak, MATCH(1, ($Z$1=rgKategori) * (L4&gt;=rgPenghasilanMulai) * (L4&lt;=rgPenghasilanSampai), 0))</f>
        <v>0.2</v>
      </c>
      <c r="Q4" s="1">
        <f t="shared" si="2"/>
        <v>12160800</v>
      </c>
      <c r="R4" s="1">
        <f t="shared" si="3"/>
        <v>12160800</v>
      </c>
      <c r="S4" s="84">
        <f t="shared" si="4"/>
        <v>46418777</v>
      </c>
      <c r="T4" s="10"/>
      <c r="U4" s="139" t="s">
        <v>119</v>
      </c>
      <c r="V4" s="137">
        <f>MIN(12,IF(V3="",DATEDIF(V2,DATE(X3,12,31),"m"),DATEDIF(V2,V3,"m"))+1)</f>
        <v>12</v>
      </c>
      <c r="W4" s="89" t="s">
        <v>120</v>
      </c>
    </row>
    <row r="5" spans="1:26" x14ac:dyDescent="0.25">
      <c r="A5" s="8" t="s">
        <v>38</v>
      </c>
      <c r="B5" s="1">
        <v>60000000</v>
      </c>
      <c r="C5" s="1"/>
      <c r="D5" s="1"/>
      <c r="E5" s="1"/>
      <c r="F5" s="1"/>
      <c r="G5" s="79">
        <f t="shared" si="5"/>
        <v>144000</v>
      </c>
      <c r="H5" s="79">
        <f t="shared" si="0"/>
        <v>180000</v>
      </c>
      <c r="I5" s="79">
        <f>IF(B5="",0,I$2*MIN($B5,Referensi!$C$25))</f>
        <v>480000</v>
      </c>
      <c r="J5" s="79">
        <f t="shared" si="6"/>
        <v>2220000</v>
      </c>
      <c r="K5" s="79">
        <f>IF(B5="",0,K$2*MIN($B5,Referensi!$C$26))</f>
        <v>200846</v>
      </c>
      <c r="L5" s="1">
        <f t="shared" si="1"/>
        <v>60804000</v>
      </c>
      <c r="M5" s="1">
        <f>IF(B5="",0,M$2*MIN($B5,Referensi!$C$26))</f>
        <v>100423</v>
      </c>
      <c r="N5" s="1">
        <f t="shared" si="0"/>
        <v>1200000</v>
      </c>
      <c r="O5" s="1">
        <f>IF(B5="",0,O$2*MIN($B5,Referensi!$C$25))</f>
        <v>120000</v>
      </c>
      <c r="P5" s="35" cm="1">
        <f t="array" ref="P5">INDEX(rgTarifPajak, MATCH(1, ($Z$1=rgKategori) * (L5&gt;=rgPenghasilanMulai) * (L5&lt;=rgPenghasilanSampai), 0))</f>
        <v>0.2</v>
      </c>
      <c r="Q5" s="1">
        <f t="shared" si="2"/>
        <v>12160800</v>
      </c>
      <c r="R5" s="1">
        <f t="shared" si="3"/>
        <v>12160800</v>
      </c>
      <c r="S5" s="84">
        <f t="shared" si="4"/>
        <v>46418777</v>
      </c>
      <c r="U5" s="139"/>
      <c r="V5" s="137"/>
      <c r="W5" s="89" t="s">
        <v>121</v>
      </c>
    </row>
    <row r="6" spans="1:26" x14ac:dyDescent="0.25">
      <c r="A6" s="8" t="s">
        <v>39</v>
      </c>
      <c r="B6" s="1"/>
      <c r="C6" s="1"/>
      <c r="D6" s="1"/>
      <c r="E6" s="1"/>
      <c r="F6" s="1"/>
      <c r="G6" s="79">
        <f t="shared" si="5"/>
        <v>0</v>
      </c>
      <c r="H6" s="79">
        <f t="shared" si="0"/>
        <v>0</v>
      </c>
      <c r="I6" s="79">
        <f>IF(B6="",0,I$2*MIN($B6,Referensi!$C$25))</f>
        <v>0</v>
      </c>
      <c r="J6" s="79">
        <f t="shared" si="6"/>
        <v>0</v>
      </c>
      <c r="K6" s="79">
        <f>IF(B6="",0,K$2*MIN($B6,Referensi!$C$26))</f>
        <v>0</v>
      </c>
      <c r="L6" s="1">
        <f t="shared" si="1"/>
        <v>0</v>
      </c>
      <c r="M6" s="1">
        <f>IF(B6="",0,M$2*MIN($B6,Referensi!$C$26))</f>
        <v>0</v>
      </c>
      <c r="N6" s="1">
        <f t="shared" si="0"/>
        <v>0</v>
      </c>
      <c r="O6" s="1">
        <f>IF(B6="",0,O$2*MIN($B6,Referensi!$C$25))</f>
        <v>0</v>
      </c>
      <c r="P6" s="35" cm="1">
        <f t="array" ref="P6">INDEX(rgTarifPajak, MATCH(1, ($Z$1=rgKategori) * (L6&gt;=rgPenghasilanMulai) * (L6&lt;=rgPenghasilanSampai), 0))</f>
        <v>0</v>
      </c>
      <c r="Q6" s="1">
        <f t="shared" si="2"/>
        <v>0</v>
      </c>
      <c r="R6" s="1">
        <f t="shared" si="3"/>
        <v>0</v>
      </c>
      <c r="S6" s="84">
        <f t="shared" si="4"/>
        <v>0</v>
      </c>
    </row>
    <row r="7" spans="1:26" x14ac:dyDescent="0.25">
      <c r="A7" s="8" t="s">
        <v>41</v>
      </c>
      <c r="B7" s="1"/>
      <c r="C7" s="1"/>
      <c r="D7" s="1"/>
      <c r="E7" s="1"/>
      <c r="F7" s="1"/>
      <c r="G7" s="79">
        <f t="shared" si="5"/>
        <v>0</v>
      </c>
      <c r="H7" s="79">
        <f t="shared" si="0"/>
        <v>0</v>
      </c>
      <c r="I7" s="79">
        <f>IF(B7="",0,I$2*MIN($B7,Referensi!$C$25))</f>
        <v>0</v>
      </c>
      <c r="J7" s="79">
        <f t="shared" si="6"/>
        <v>0</v>
      </c>
      <c r="K7" s="79">
        <f>IF(B7="",0,K$2*MIN($B7,Referensi!$C$26))</f>
        <v>0</v>
      </c>
      <c r="L7" s="1">
        <f t="shared" si="1"/>
        <v>0</v>
      </c>
      <c r="M7" s="1">
        <f>IF(B7="",0,M$2*MIN($B7,Referensi!$C$26))</f>
        <v>0</v>
      </c>
      <c r="N7" s="1">
        <f t="shared" si="0"/>
        <v>0</v>
      </c>
      <c r="O7" s="1">
        <f>IF(B7="",0,O$2*MIN($B7,Referensi!$C$25))</f>
        <v>0</v>
      </c>
      <c r="P7" s="35" cm="1">
        <f t="array" ref="P7">INDEX(rgTarifPajak, MATCH(1, ($Z$1=rgKategori) * (L7&gt;=rgPenghasilanMulai) * (L7&lt;=rgPenghasilanSampai), 0))</f>
        <v>0</v>
      </c>
      <c r="Q7" s="1">
        <f t="shared" si="2"/>
        <v>0</v>
      </c>
      <c r="R7" s="1">
        <f t="shared" si="3"/>
        <v>0</v>
      </c>
      <c r="S7" s="84">
        <f t="shared" si="4"/>
        <v>0</v>
      </c>
      <c r="U7" s="11" t="str">
        <f>"PPH21 " &amp; IF(V3="","Desember " &amp; X3, TEXT(V3,"mmmm yyyy"))</f>
        <v>PPH21 Desember 2024</v>
      </c>
      <c r="V7" s="11"/>
      <c r="W7" s="11"/>
      <c r="X7" s="11"/>
      <c r="Y7" s="11"/>
      <c r="Z7" s="12" t="s">
        <v>37</v>
      </c>
    </row>
    <row r="8" spans="1:26" x14ac:dyDescent="0.25">
      <c r="A8" s="8" t="s">
        <v>43</v>
      </c>
      <c r="B8" s="1"/>
      <c r="C8" s="1"/>
      <c r="D8" s="1"/>
      <c r="E8" s="1"/>
      <c r="F8" s="1"/>
      <c r="G8" s="79">
        <f t="shared" si="5"/>
        <v>0</v>
      </c>
      <c r="H8" s="79">
        <f t="shared" si="0"/>
        <v>0</v>
      </c>
      <c r="I8" s="79">
        <f>IF(B8="",0,I$2*MIN($B8,Referensi!$C$25))</f>
        <v>0</v>
      </c>
      <c r="J8" s="79">
        <f t="shared" si="6"/>
        <v>0</v>
      </c>
      <c r="K8" s="79">
        <f>IF(B8="",0,K$2*MIN($B8,Referensi!$C$26))</f>
        <v>0</v>
      </c>
      <c r="L8" s="1">
        <f t="shared" si="1"/>
        <v>0</v>
      </c>
      <c r="M8" s="1">
        <f>IF(B8="",0,M$2*MIN($B8,Referensi!$C$26))</f>
        <v>0</v>
      </c>
      <c r="N8" s="1">
        <f t="shared" si="0"/>
        <v>0</v>
      </c>
      <c r="O8" s="1">
        <f>IF(B8="",0,O$2*MIN($B8,Referensi!$C$25))</f>
        <v>0</v>
      </c>
      <c r="P8" s="35" cm="1">
        <f t="array" ref="P8">INDEX(rgTarifPajak, MATCH(1, ($Z$1=rgKategori) * (L8&gt;=rgPenghasilanMulai) * (L8&lt;=rgPenghasilanSampai), 0))</f>
        <v>0</v>
      </c>
      <c r="Q8" s="1">
        <f t="shared" si="2"/>
        <v>0</v>
      </c>
      <c r="R8" s="1">
        <f t="shared" si="3"/>
        <v>0</v>
      </c>
      <c r="S8" s="84">
        <f t="shared" si="4"/>
        <v>0</v>
      </c>
      <c r="U8" s="13" t="str">
        <f>"Penghasilan Bruto" &amp; IF(V3&lt;&gt;"", " sd " &amp; TEXT(V3,"mmmm")," Setahun")</f>
        <v>Penghasilan Bruto Setahun</v>
      </c>
      <c r="V8" s="14"/>
      <c r="W8" s="14"/>
      <c r="X8" s="14"/>
      <c r="Y8" s="15">
        <f>IF(COUNT(B3:B14)&lt;&gt;0,SUM(B3:B14,G3:G14,H3:H14,I3:I14)/COUNT(B3:B14)*$V$4+SUM(C3:F14),0)</f>
        <v>729648000</v>
      </c>
      <c r="Z8" s="16">
        <v>1</v>
      </c>
    </row>
    <row r="9" spans="1:26" x14ac:dyDescent="0.25">
      <c r="A9" s="8" t="s">
        <v>45</v>
      </c>
      <c r="B9" s="1"/>
      <c r="C9" s="1"/>
      <c r="D9" s="1"/>
      <c r="E9" s="1"/>
      <c r="F9" s="1"/>
      <c r="G9" s="79">
        <f t="shared" si="5"/>
        <v>0</v>
      </c>
      <c r="H9" s="79">
        <f t="shared" si="0"/>
        <v>0</v>
      </c>
      <c r="I9" s="79">
        <f>IF(B9="",0,I$2*MIN($B9,Referensi!$C$25))</f>
        <v>0</v>
      </c>
      <c r="J9" s="79">
        <f t="shared" si="6"/>
        <v>0</v>
      </c>
      <c r="K9" s="79">
        <f>IF(B9="",0,K$2*MIN($B9,Referensi!$C$26))</f>
        <v>0</v>
      </c>
      <c r="L9" s="1">
        <f t="shared" si="1"/>
        <v>0</v>
      </c>
      <c r="M9" s="1">
        <f>IF(B9="",0,M$2*MIN($B9,Referensi!$C$26))</f>
        <v>0</v>
      </c>
      <c r="N9" s="1">
        <f t="shared" si="0"/>
        <v>0</v>
      </c>
      <c r="O9" s="1">
        <f>IF(B9="",0,O$2*MIN($B9,Referensi!$C$25))</f>
        <v>0</v>
      </c>
      <c r="P9" s="35" cm="1">
        <f t="array" ref="P9">INDEX(rgTarifPajak, MATCH(1, ($Z$1=rgKategori) * (L9&gt;=rgPenghasilanMulai) * (L9&lt;=rgPenghasilanSampai), 0))</f>
        <v>0</v>
      </c>
      <c r="Q9" s="1">
        <f t="shared" si="2"/>
        <v>0</v>
      </c>
      <c r="R9" s="1">
        <f t="shared" si="3"/>
        <v>0</v>
      </c>
      <c r="S9" s="84">
        <f t="shared" si="4"/>
        <v>0</v>
      </c>
      <c r="U9" s="17" t="s">
        <v>40</v>
      </c>
      <c r="V9" s="18"/>
      <c r="W9" s="18"/>
      <c r="X9" s="18"/>
      <c r="Y9" s="18"/>
      <c r="Z9" s="19"/>
    </row>
    <row r="10" spans="1:26" x14ac:dyDescent="0.25">
      <c r="A10" s="8" t="s">
        <v>47</v>
      </c>
      <c r="B10" s="1"/>
      <c r="C10" s="1"/>
      <c r="D10" s="1"/>
      <c r="E10" s="1"/>
      <c r="F10" s="1"/>
      <c r="G10" s="79">
        <f t="shared" si="5"/>
        <v>0</v>
      </c>
      <c r="H10" s="79">
        <f t="shared" si="0"/>
        <v>0</v>
      </c>
      <c r="I10" s="79">
        <f>IF(B10="",0,I$2*MIN($B10,Referensi!$C$25))</f>
        <v>0</v>
      </c>
      <c r="J10" s="79">
        <f t="shared" si="6"/>
        <v>0</v>
      </c>
      <c r="K10" s="79">
        <f>IF(B10="",0,K$2*MIN($B10,Referensi!$C$26))</f>
        <v>0</v>
      </c>
      <c r="L10" s="1">
        <f t="shared" si="1"/>
        <v>0</v>
      </c>
      <c r="M10" s="1">
        <f>IF(B10="",0,M$2*MIN($B10,Referensi!$C$26))</f>
        <v>0</v>
      </c>
      <c r="N10" s="1">
        <f t="shared" si="0"/>
        <v>0</v>
      </c>
      <c r="O10" s="1">
        <f>IF(B10="",0,O$2*MIN($B10,Referensi!$C$25))</f>
        <v>0</v>
      </c>
      <c r="P10" s="35" cm="1">
        <f t="array" ref="P10">INDEX(rgTarifPajak, MATCH(1, ($Z$1=rgKategori) * (L10&gt;=rgPenghasilanMulai) * (L10&lt;=rgPenghasilanSampai), 0))</f>
        <v>0</v>
      </c>
      <c r="Q10" s="1">
        <f t="shared" si="2"/>
        <v>0</v>
      </c>
      <c r="R10" s="1">
        <f t="shared" si="3"/>
        <v>0</v>
      </c>
      <c r="S10" s="84">
        <f t="shared" si="4"/>
        <v>0</v>
      </c>
      <c r="U10" s="20" t="s">
        <v>42</v>
      </c>
      <c r="V10"/>
      <c r="X10" s="21">
        <f>IF(Y8&lt;&gt;0,MIN(6000000*V4/12,5%*Y8),0)</f>
        <v>6000000</v>
      </c>
      <c r="Z10" s="22">
        <v>2</v>
      </c>
    </row>
    <row r="11" spans="1:26" x14ac:dyDescent="0.25">
      <c r="A11" s="8" t="s">
        <v>49</v>
      </c>
      <c r="B11" s="1"/>
      <c r="C11" s="1"/>
      <c r="D11" s="1"/>
      <c r="E11" s="1"/>
      <c r="F11" s="1"/>
      <c r="G11" s="79">
        <f t="shared" si="5"/>
        <v>0</v>
      </c>
      <c r="H11" s="79">
        <f t="shared" si="0"/>
        <v>0</v>
      </c>
      <c r="I11" s="79">
        <f>IF(B11="",0,I$2*MIN($B11,Referensi!$C$25))</f>
        <v>0</v>
      </c>
      <c r="J11" s="79">
        <f t="shared" si="6"/>
        <v>0</v>
      </c>
      <c r="K11" s="79">
        <f>IF(B11="",0,K$2*MIN($B11,Referensi!$C$26))</f>
        <v>0</v>
      </c>
      <c r="L11" s="1">
        <f t="shared" si="1"/>
        <v>0</v>
      </c>
      <c r="M11" s="1">
        <f>IF(B11="",0,M$2*MIN($B11,Referensi!$C$26))</f>
        <v>0</v>
      </c>
      <c r="N11" s="1">
        <f t="shared" si="0"/>
        <v>0</v>
      </c>
      <c r="O11" s="1">
        <f>IF(B11="",0,O$2*MIN($B11,Referensi!$C$25))</f>
        <v>0</v>
      </c>
      <c r="P11" s="35" cm="1">
        <f t="array" ref="P11">INDEX(rgTarifPajak, MATCH(1, ($Z$1=rgKategori) * (L11&gt;=rgPenghasilanMulai) * (L11&lt;=rgPenghasilanSampai), 0))</f>
        <v>0</v>
      </c>
      <c r="Q11" s="1">
        <f t="shared" si="2"/>
        <v>0</v>
      </c>
      <c r="R11" s="1">
        <f t="shared" si="3"/>
        <v>0</v>
      </c>
      <c r="S11" s="84">
        <f t="shared" si="4"/>
        <v>0</v>
      </c>
      <c r="U11" s="20" t="s">
        <v>44</v>
      </c>
      <c r="V11"/>
      <c r="W11" s="23">
        <f>M2</f>
        <v>0.01</v>
      </c>
      <c r="X11" s="21">
        <f>IF(COUNT(B3:B14)&lt;&gt;0,M15/COUNT(B3:B14)*V4,0)</f>
        <v>1205076</v>
      </c>
      <c r="Z11" s="22">
        <v>3</v>
      </c>
    </row>
    <row r="12" spans="1:26" x14ac:dyDescent="0.25">
      <c r="A12" s="8" t="s">
        <v>51</v>
      </c>
      <c r="B12" s="1"/>
      <c r="C12" s="1"/>
      <c r="D12" s="1"/>
      <c r="E12" s="1"/>
      <c r="F12" s="1"/>
      <c r="G12" s="79">
        <f t="shared" si="5"/>
        <v>0</v>
      </c>
      <c r="H12" s="79">
        <f t="shared" si="0"/>
        <v>0</v>
      </c>
      <c r="I12" s="79">
        <f>IF(B12="",0,I$2*MIN($B12,Referensi!$C$25))</f>
        <v>0</v>
      </c>
      <c r="J12" s="79">
        <f t="shared" si="6"/>
        <v>0</v>
      </c>
      <c r="K12" s="79">
        <f>IF(B12="",0,K$2*MIN($B12,Referensi!$C$26))</f>
        <v>0</v>
      </c>
      <c r="L12" s="1">
        <f t="shared" si="1"/>
        <v>0</v>
      </c>
      <c r="M12" s="1">
        <f>IF(B12="",0,M$2*MIN($B12,Referensi!$C$26))</f>
        <v>0</v>
      </c>
      <c r="N12" s="1">
        <f t="shared" si="0"/>
        <v>0</v>
      </c>
      <c r="O12" s="1">
        <f>IF(B12="",0,O$2*MIN($B12,Referensi!$C$25))</f>
        <v>0</v>
      </c>
      <c r="P12" s="35" cm="1">
        <f t="array" ref="P12">INDEX(rgTarifPajak, MATCH(1, ($Z$1=rgKategori) * (L12&gt;=rgPenghasilanMulai) * (L12&lt;=rgPenghasilanSampai), 0))</f>
        <v>0</v>
      </c>
      <c r="Q12" s="1">
        <f t="shared" si="2"/>
        <v>0</v>
      </c>
      <c r="R12" s="1">
        <f t="shared" si="3"/>
        <v>0</v>
      </c>
      <c r="S12" s="84">
        <f t="shared" si="4"/>
        <v>0</v>
      </c>
      <c r="U12" s="20" t="s">
        <v>46</v>
      </c>
      <c r="V12"/>
      <c r="W12" s="23">
        <f>N2</f>
        <v>0.02</v>
      </c>
      <c r="X12" s="21">
        <f>IF(COUNT(B3:B14)&lt;&gt;0,N15/COUNT(B3:B14)*V4,0)</f>
        <v>14400000</v>
      </c>
      <c r="Z12" s="22">
        <v>4</v>
      </c>
    </row>
    <row r="13" spans="1:26" x14ac:dyDescent="0.25">
      <c r="A13" s="8" t="s">
        <v>53</v>
      </c>
      <c r="B13" s="1"/>
      <c r="C13" s="1"/>
      <c r="D13" s="1"/>
      <c r="E13" s="1"/>
      <c r="F13" s="1"/>
      <c r="G13" s="79">
        <f t="shared" si="5"/>
        <v>0</v>
      </c>
      <c r="H13" s="79">
        <f t="shared" si="0"/>
        <v>0</v>
      </c>
      <c r="I13" s="79">
        <f>IF(B13="",0,I$2*MIN($B13,Referensi!$C$25))</f>
        <v>0</v>
      </c>
      <c r="J13" s="79">
        <f t="shared" si="6"/>
        <v>0</v>
      </c>
      <c r="K13" s="79">
        <f>IF(B13="",0,K$2*MIN($B13,Referensi!$C$26))</f>
        <v>0</v>
      </c>
      <c r="L13" s="1">
        <f t="shared" si="1"/>
        <v>0</v>
      </c>
      <c r="M13" s="1">
        <f>IF(B13="",0,M$2*MIN($B13,Referensi!$C$26))</f>
        <v>0</v>
      </c>
      <c r="N13" s="1">
        <f t="shared" si="0"/>
        <v>0</v>
      </c>
      <c r="O13" s="1">
        <f>IF(B13="",0,O$2*MIN($B13,Referensi!$C$25))</f>
        <v>0</v>
      </c>
      <c r="P13" s="35" cm="1">
        <f t="array" ref="P13">INDEX(rgTarifPajak, MATCH(1, ($Z$1=rgKategori) * (L13&gt;=rgPenghasilanMulai) * (L13&lt;=rgPenghasilanSampai), 0))</f>
        <v>0</v>
      </c>
      <c r="Q13" s="1">
        <f t="shared" si="2"/>
        <v>0</v>
      </c>
      <c r="R13" s="1">
        <f t="shared" si="3"/>
        <v>0</v>
      </c>
      <c r="S13" s="84">
        <f t="shared" si="4"/>
        <v>0</v>
      </c>
      <c r="U13" s="24"/>
      <c r="V13" s="25"/>
      <c r="W13" s="25"/>
      <c r="X13" s="25"/>
      <c r="Y13" s="26">
        <f>SUM(X10:X12)</f>
        <v>21605076</v>
      </c>
      <c r="Z13" s="27" t="s">
        <v>48</v>
      </c>
    </row>
    <row r="14" spans="1:26" x14ac:dyDescent="0.25">
      <c r="A14" s="8" t="s">
        <v>55</v>
      </c>
      <c r="B14" s="1"/>
      <c r="C14" s="1"/>
      <c r="D14" s="28"/>
      <c r="E14" s="1"/>
      <c r="F14" s="1"/>
      <c r="G14" s="79">
        <f t="shared" si="5"/>
        <v>0</v>
      </c>
      <c r="H14" s="79">
        <f t="shared" si="0"/>
        <v>0</v>
      </c>
      <c r="I14" s="79">
        <f>IF(B14="",0,I$2*MIN($B14,Referensi!$C$25))</f>
        <v>0</v>
      </c>
      <c r="J14" s="79">
        <f t="shared" si="6"/>
        <v>0</v>
      </c>
      <c r="K14" s="79">
        <f>IF(B14="",0,K$2*MIN($B14,Referensi!$C$26))</f>
        <v>0</v>
      </c>
      <c r="L14" s="1">
        <f t="shared" si="1"/>
        <v>0</v>
      </c>
      <c r="M14" s="1">
        <f>IF(B14="",0,M$2*MIN($B14,Referensi!$C$26))</f>
        <v>0</v>
      </c>
      <c r="N14" s="1">
        <f t="shared" si="0"/>
        <v>0</v>
      </c>
      <c r="O14" s="1">
        <f>IF(B14="",0,O$2*MIN($B14,Referensi!$C$25))</f>
        <v>0</v>
      </c>
      <c r="P14" s="9"/>
      <c r="Q14" s="1">
        <f>IF(V3="",Y30,0)</f>
        <v>-2441750</v>
      </c>
      <c r="R14" s="1">
        <f t="shared" ref="R14" si="7">Q14</f>
        <v>-2441750</v>
      </c>
      <c r="S14" s="84">
        <f t="shared" si="4"/>
        <v>2441750</v>
      </c>
      <c r="U14" s="13" t="str">
        <f>"Penghasilan Netto" &amp; IF(V3&lt;&gt;"", " sd " &amp; TEXT(V3,"mmmm")," Setahun")</f>
        <v>Penghasilan Netto Setahun</v>
      </c>
      <c r="V14" s="14"/>
      <c r="W14" s="14"/>
      <c r="X14" s="14"/>
      <c r="Y14" s="15">
        <f>Y8-Y13</f>
        <v>708042924</v>
      </c>
      <c r="Z14" s="16" t="s">
        <v>138</v>
      </c>
    </row>
    <row r="15" spans="1:26" x14ac:dyDescent="0.25">
      <c r="A15" s="29" t="s">
        <v>56</v>
      </c>
      <c r="B15" s="30">
        <f>SUM(B3:B14)</f>
        <v>180000000</v>
      </c>
      <c r="C15" s="30">
        <f t="shared" ref="C15:O15" si="8">SUM(C3:C14)</f>
        <v>0</v>
      </c>
      <c r="D15" s="30">
        <f t="shared" si="8"/>
        <v>0</v>
      </c>
      <c r="E15" s="30">
        <f t="shared" si="8"/>
        <v>0</v>
      </c>
      <c r="F15" s="30">
        <f t="shared" si="8"/>
        <v>0</v>
      </c>
      <c r="G15" s="30">
        <f t="shared" si="8"/>
        <v>432000</v>
      </c>
      <c r="H15" s="30">
        <f t="shared" si="8"/>
        <v>540000</v>
      </c>
      <c r="I15" s="30">
        <f t="shared" si="8"/>
        <v>1440000</v>
      </c>
      <c r="J15" s="30">
        <f t="shared" si="8"/>
        <v>6660000</v>
      </c>
      <c r="K15" s="30">
        <f t="shared" si="8"/>
        <v>602538</v>
      </c>
      <c r="L15" s="30">
        <f t="shared" si="8"/>
        <v>182412000</v>
      </c>
      <c r="M15" s="30">
        <f t="shared" si="8"/>
        <v>301269</v>
      </c>
      <c r="N15" s="30">
        <f t="shared" si="8"/>
        <v>3600000</v>
      </c>
      <c r="O15" s="30">
        <f t="shared" si="8"/>
        <v>360000</v>
      </c>
      <c r="P15" s="30"/>
      <c r="Q15" s="30">
        <f>SUM(Q3:Q14)</f>
        <v>34040650</v>
      </c>
      <c r="R15" s="30">
        <f>SUM(R3:R14)</f>
        <v>34040650</v>
      </c>
      <c r="S15" s="85">
        <f>SUM(S3:S14)</f>
        <v>141698081</v>
      </c>
      <c r="U15" s="89" t="s">
        <v>114</v>
      </c>
      <c r="V15" s="90"/>
      <c r="W15" s="90"/>
      <c r="X15" s="90"/>
      <c r="Y15" s="93"/>
      <c r="Z15" s="22" t="s">
        <v>139</v>
      </c>
    </row>
    <row r="16" spans="1:26" x14ac:dyDescent="0.25">
      <c r="U16" s="20" t="s">
        <v>50</v>
      </c>
      <c r="V16"/>
      <c r="Y16" s="88">
        <f>Y14+Y15</f>
        <v>708042924</v>
      </c>
      <c r="Z16" s="22" t="s">
        <v>140</v>
      </c>
    </row>
    <row r="17" spans="11:26" x14ac:dyDescent="0.25">
      <c r="U17" s="20" t="s">
        <v>52</v>
      </c>
      <c r="V17"/>
      <c r="X17" s="21">
        <f>VLOOKUP($X$1,tabPTKP,2,FALSE)</f>
        <v>67500000</v>
      </c>
      <c r="Z17" s="22">
        <v>7</v>
      </c>
    </row>
    <row r="18" spans="11:26" x14ac:dyDescent="0.25">
      <c r="U18" s="24" t="s">
        <v>54</v>
      </c>
      <c r="V18" s="25"/>
      <c r="W18" s="25"/>
      <c r="X18" s="25"/>
      <c r="Y18" s="26">
        <f>MAX(0,FLOOR(Y16-X17,1000))</f>
        <v>640542000</v>
      </c>
      <c r="Z18" s="27" t="s">
        <v>141</v>
      </c>
    </row>
    <row r="19" spans="11:26" x14ac:dyDescent="0.25">
      <c r="U19" s="13"/>
      <c r="V19" s="14"/>
      <c r="W19" s="14"/>
      <c r="X19" s="14"/>
      <c r="Y19" s="14"/>
      <c r="Z19" s="16"/>
    </row>
    <row r="20" spans="11:26" x14ac:dyDescent="0.25">
      <c r="K20" s="28"/>
      <c r="L20" s="28"/>
      <c r="U20" s="33" t="s">
        <v>57</v>
      </c>
      <c r="V20" s="14"/>
      <c r="W20" s="14"/>
      <c r="X20" s="14"/>
      <c r="Y20" s="14"/>
      <c r="Z20" s="16"/>
    </row>
    <row r="21" spans="11:26" x14ac:dyDescent="0.25">
      <c r="K21" s="28"/>
      <c r="L21" s="28"/>
      <c r="U21" s="32">
        <v>0.05</v>
      </c>
      <c r="V21" s="10" t="s">
        <v>58</v>
      </c>
      <c r="W21" s="21">
        <f>MIN(Y18,Referensi!M2)</f>
        <v>60000000</v>
      </c>
      <c r="X21" s="21">
        <f>U21*W21</f>
        <v>3000000</v>
      </c>
      <c r="Z21" s="22">
        <v>9</v>
      </c>
    </row>
    <row r="22" spans="11:26" x14ac:dyDescent="0.25">
      <c r="K22" s="28"/>
      <c r="L22" s="28"/>
      <c r="U22" s="32">
        <v>0.15</v>
      </c>
      <c r="V22" s="10" t="s">
        <v>58</v>
      </c>
      <c r="W22" s="21">
        <f>MIN(Referensi!M3,MAX(Y18-Referensi!L2,0))</f>
        <v>190000000</v>
      </c>
      <c r="X22" s="21">
        <f t="shared" ref="X22:X25" si="9">U22*W22</f>
        <v>28500000</v>
      </c>
      <c r="Z22" s="22">
        <v>10</v>
      </c>
    </row>
    <row r="23" spans="11:26" x14ac:dyDescent="0.25">
      <c r="U23" s="32">
        <v>0.25</v>
      </c>
      <c r="V23" s="10" t="s">
        <v>58</v>
      </c>
      <c r="W23" s="21">
        <f>MIN(Referensi!M4,MAX(Y18-Referensi!L3,0))</f>
        <v>250000000</v>
      </c>
      <c r="X23" s="21">
        <f t="shared" si="9"/>
        <v>62500000</v>
      </c>
      <c r="Z23" s="22">
        <v>11</v>
      </c>
    </row>
    <row r="24" spans="11:26" x14ac:dyDescent="0.25">
      <c r="U24" s="32">
        <v>0.3</v>
      </c>
      <c r="V24" s="10" t="s">
        <v>58</v>
      </c>
      <c r="W24" s="21">
        <f>MIN(Referensi!M5,MAX(Y18-Referensi!L4,0))</f>
        <v>140542000</v>
      </c>
      <c r="X24" s="21">
        <f>U24*W24</f>
        <v>42162600</v>
      </c>
      <c r="Z24" s="22">
        <v>12</v>
      </c>
    </row>
    <row r="25" spans="11:26" x14ac:dyDescent="0.25">
      <c r="U25" s="32">
        <v>0.35</v>
      </c>
      <c r="V25" s="10" t="s">
        <v>58</v>
      </c>
      <c r="W25" s="21">
        <f>MIN(Referensi!M6,MAX(Y18-Referensi!M2-Referensi!M3-Referensi!M4-Referensi!M5,0))</f>
        <v>0</v>
      </c>
      <c r="X25" s="21">
        <f t="shared" si="9"/>
        <v>0</v>
      </c>
      <c r="Z25" s="22">
        <v>13</v>
      </c>
    </row>
    <row r="26" spans="11:26" x14ac:dyDescent="0.25">
      <c r="U26" s="24"/>
      <c r="V26" s="25"/>
      <c r="W26" s="31"/>
      <c r="X26" s="31"/>
      <c r="Y26" s="26">
        <f>IF(TRIM($X$2)="",SUM(X21:X25)*120%,SUM(X21:X25))</f>
        <v>136162600</v>
      </c>
      <c r="Z26" s="27" t="s">
        <v>59</v>
      </c>
    </row>
    <row r="27" spans="11:26" x14ac:dyDescent="0.25">
      <c r="U27" s="34" t="str">
        <f>"PPH 21 Terutang tahun " &amp; X3</f>
        <v>PPH 21 Terutang tahun 2024</v>
      </c>
      <c r="V27" s="25"/>
      <c r="W27" s="31"/>
      <c r="X27" s="31"/>
      <c r="Y27" s="26">
        <f>Y26/$V$4*COUNT(B3:B14)</f>
        <v>34040650</v>
      </c>
      <c r="Z27" s="27">
        <v>15</v>
      </c>
    </row>
    <row r="28" spans="11:26" x14ac:dyDescent="0.25">
      <c r="U28" s="33" t="str">
        <f>"PPH 21 Sudah Dibayarkan"</f>
        <v>PPH 21 Sudah Dibayarkan</v>
      </c>
      <c r="V28" s="14"/>
      <c r="W28" s="14"/>
      <c r="X28" s="14"/>
      <c r="Y28" s="15">
        <f>IF(V3="",SUM(R3:R13),SUMIF(A3:A13,"&lt;&gt;" &amp; TEXT(V3,"mmmm"),R3:R13))</f>
        <v>36482400</v>
      </c>
      <c r="Z28" s="16">
        <v>16</v>
      </c>
    </row>
    <row r="29" spans="11:26" x14ac:dyDescent="0.25">
      <c r="U29" s="92" t="s">
        <v>115</v>
      </c>
      <c r="V29" s="91"/>
      <c r="W29" s="91"/>
      <c r="X29" s="91"/>
      <c r="Y29" s="94">
        <v>0</v>
      </c>
      <c r="Z29" s="27">
        <v>17</v>
      </c>
    </row>
    <row r="30" spans="11:26" x14ac:dyDescent="0.25">
      <c r="U30" s="34" t="str">
        <f>"PPH21 Dipotong " &amp; IF(V3="","Desember " &amp; X3, TEXT(V3,"mmmm yyyy"))</f>
        <v>PPH21 Dipotong Desember 2024</v>
      </c>
      <c r="V30" s="25"/>
      <c r="W30" s="25"/>
      <c r="X30" s="25"/>
      <c r="Y30" s="26">
        <f>Y27-Y28-Y29</f>
        <v>-2441750</v>
      </c>
      <c r="Z30" s="27" t="s">
        <v>137</v>
      </c>
    </row>
    <row r="32" spans="11:26" x14ac:dyDescent="0.25">
      <c r="U32" s="95" t="s">
        <v>116</v>
      </c>
      <c r="V32" s="96"/>
      <c r="W32" s="97"/>
      <c r="X32" s="97"/>
      <c r="Y32" s="97"/>
      <c r="Z32" s="97"/>
    </row>
    <row r="33" spans="21:26" x14ac:dyDescent="0.25">
      <c r="U33" s="95" t="s">
        <v>122</v>
      </c>
      <c r="V33" s="96"/>
      <c r="W33" s="97"/>
      <c r="X33" s="97"/>
      <c r="Y33" s="97"/>
      <c r="Z33" s="97"/>
    </row>
    <row r="34" spans="21:26" x14ac:dyDescent="0.25">
      <c r="U34" s="95" t="s">
        <v>117</v>
      </c>
      <c r="V34" s="96"/>
      <c r="W34" s="97"/>
      <c r="X34" s="97"/>
      <c r="Y34" s="97"/>
      <c r="Z34" s="97"/>
    </row>
    <row r="35" spans="21:26" x14ac:dyDescent="0.25">
      <c r="U35" s="95" t="s">
        <v>118</v>
      </c>
      <c r="V35" s="96"/>
      <c r="W35" s="97"/>
      <c r="X35" s="97"/>
      <c r="Y35" s="97"/>
      <c r="Z35" s="97"/>
    </row>
  </sheetData>
  <mergeCells count="13">
    <mergeCell ref="V4:V5"/>
    <mergeCell ref="F1:F2"/>
    <mergeCell ref="R1:R2"/>
    <mergeCell ref="U4:U5"/>
    <mergeCell ref="A1:A2"/>
    <mergeCell ref="B1:B2"/>
    <mergeCell ref="C1:C2"/>
    <mergeCell ref="D1:D2"/>
    <mergeCell ref="E1:E2"/>
    <mergeCell ref="L1:L2"/>
    <mergeCell ref="P1:P2"/>
    <mergeCell ref="Q1:Q2"/>
    <mergeCell ref="S1:S2"/>
  </mergeCells>
  <dataValidations count="6">
    <dataValidation allowBlank="1" showInputMessage="1" showErrorMessage="1" promptTitle="Premi Dibayar Karyawan" prompt="Kolom L, M, N premi BPJS ditanggung karyawan, mengurangi gaji bulanan." sqref="M1:O2" xr:uid="{00000000-0002-0000-0F00-000000000000}"/>
    <dataValidation allowBlank="1" showInputMessage="1" showErrorMessage="1" promptTitle="Premi Dibayar Perusahaan" prompt="Kolom G H I PremiDibayar Perusahaan._x000a_DIHITUNG sebagai penambah Penghasilan Bruto._x000a_TIDAK menambah Take Home Pay" sqref="G1:I2" xr:uid="{00000000-0002-0000-0F00-000001000000}"/>
    <dataValidation allowBlank="1" showInputMessage="1" showErrorMessage="1" promptTitle="Premi JHT" prompt="Premi JHT Dibayar Perusahaan._x000a_TIDAK dihitung sebagai penambah Penghasilan Bruto._x000a_TIDAK menambah Take Home Pay" sqref="J1:J2" xr:uid="{00000000-0002-0000-0F00-000002000000}"/>
    <dataValidation allowBlank="1" showInputMessage="1" showErrorMessage="1" promptTitle="Premi JP" prompt="Premi JP Dibayar Perusahaan._x000a_TIDAK dihitung sebagai penambah Penghasilan Bruto._x000a_TIDAK menambah Take Home Pay" sqref="K1:K2" xr:uid="{00000000-0002-0000-0F00-000003000000}"/>
    <dataValidation allowBlank="1" showErrorMessage="1" promptTitle="Premi JP" prompt="Premi JP Dibayar Perusahaan._x000a_TIDAK dihitung sebagai penambah Penghasilan Bruto._x000a_TIDAK menambah Take Home Pay" sqref="L1:L2" xr:uid="{00000000-0002-0000-0F00-000004000000}"/>
    <dataValidation allowBlank="1" showInputMessage="1" showErrorMessage="1" prompt="Secara umum, start service dihitung mulai dari 1 Januari tahun berjalan._x000a_Untuk pegawai baru, maka start service dihitung mulai dari tanggal masuk." sqref="U2" xr:uid="{00000000-0002-0000-0F00-000005000000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S22"/>
  <sheetViews>
    <sheetView zoomScale="115" zoomScaleNormal="115" workbookViewId="0">
      <selection activeCell="M12" sqref="M12"/>
    </sheetView>
  </sheetViews>
  <sheetFormatPr defaultRowHeight="15" x14ac:dyDescent="0.25"/>
  <cols>
    <col min="1" max="1" width="3.5703125" style="107" customWidth="1"/>
  </cols>
  <sheetData>
    <row r="1" spans="1:19" ht="21" x14ac:dyDescent="0.35">
      <c r="A1" s="116" t="s">
        <v>152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</row>
    <row r="2" spans="1:19" x14ac:dyDescent="0.25">
      <c r="A2" s="108">
        <v>1</v>
      </c>
      <c r="B2" s="103" t="s">
        <v>135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spans="1:19" x14ac:dyDescent="0.25">
      <c r="A3" s="108">
        <v>2</v>
      </c>
      <c r="B3" s="103" t="s">
        <v>136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spans="1:19" x14ac:dyDescent="0.25">
      <c r="A4" s="108">
        <v>3</v>
      </c>
      <c r="B4" s="103" t="s">
        <v>124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</row>
    <row r="5" spans="1:19" x14ac:dyDescent="0.25">
      <c r="A5" s="108">
        <v>4</v>
      </c>
      <c r="B5" s="103" t="s">
        <v>125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</row>
    <row r="6" spans="1:19" x14ac:dyDescent="0.25">
      <c r="A6" s="108">
        <v>5</v>
      </c>
      <c r="B6" s="103" t="s">
        <v>126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</row>
    <row r="7" spans="1:19" x14ac:dyDescent="0.25">
      <c r="A7" s="108">
        <v>6</v>
      </c>
      <c r="B7" s="103" t="s">
        <v>127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</row>
    <row r="8" spans="1:19" x14ac:dyDescent="0.25">
      <c r="A8" s="108">
        <v>7</v>
      </c>
      <c r="B8" s="103" t="s">
        <v>128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</row>
    <row r="9" spans="1:19" x14ac:dyDescent="0.25">
      <c r="A9" s="108">
        <v>8</v>
      </c>
      <c r="B9" s="103" t="s">
        <v>129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</row>
    <row r="10" spans="1:19" x14ac:dyDescent="0.25">
      <c r="A10" s="108">
        <v>9</v>
      </c>
      <c r="B10" s="103" t="s">
        <v>143</v>
      </c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</row>
    <row r="11" spans="1:19" x14ac:dyDescent="0.25">
      <c r="A11" s="108"/>
      <c r="B11" s="103" t="s">
        <v>142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</row>
    <row r="13" spans="1:19" ht="21" x14ac:dyDescent="0.35">
      <c r="A13" s="116" t="s">
        <v>145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</row>
    <row r="14" spans="1:19" x14ac:dyDescent="0.25">
      <c r="A14" s="108">
        <v>1</v>
      </c>
      <c r="B14" s="103" t="s">
        <v>146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</row>
    <row r="15" spans="1:19" x14ac:dyDescent="0.25">
      <c r="A15" s="108"/>
      <c r="B15" s="103" t="s">
        <v>151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</row>
    <row r="16" spans="1:19" x14ac:dyDescent="0.25">
      <c r="A16" s="108">
        <v>2</v>
      </c>
      <c r="B16" s="103" t="s">
        <v>147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</row>
    <row r="17" spans="1:19" x14ac:dyDescent="0.25">
      <c r="A17" s="108">
        <v>3</v>
      </c>
      <c r="B17" s="103" t="s">
        <v>148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</row>
    <row r="18" spans="1:19" x14ac:dyDescent="0.25">
      <c r="A18" s="108">
        <v>4</v>
      </c>
      <c r="B18" s="103" t="s">
        <v>149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</row>
    <row r="19" spans="1:19" x14ac:dyDescent="0.25">
      <c r="A19" s="108">
        <v>5</v>
      </c>
      <c r="B19" s="103" t="s">
        <v>150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</row>
    <row r="20" spans="1:19" x14ac:dyDescent="0.25">
      <c r="A20" s="108">
        <v>6</v>
      </c>
      <c r="B20" s="103" t="s">
        <v>155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</row>
    <row r="21" spans="1:19" x14ac:dyDescent="0.25">
      <c r="A21" s="108"/>
      <c r="B21" s="103" t="s">
        <v>153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</row>
    <row r="22" spans="1:19" x14ac:dyDescent="0.25">
      <c r="A22" s="108"/>
      <c r="B22" s="103" t="s">
        <v>154</v>
      </c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Referensi</vt:lpstr>
      <vt:lpstr>Master</vt:lpstr>
      <vt:lpstr>Jan</vt:lpstr>
      <vt:lpstr>Feb</vt:lpstr>
      <vt:lpstr>Mar</vt:lpstr>
      <vt:lpstr>Apr</vt:lpstr>
      <vt:lpstr>Mei</vt:lpstr>
      <vt:lpstr>Jun</vt:lpstr>
      <vt:lpstr>Jul</vt:lpstr>
      <vt:lpstr>Agu</vt:lpstr>
      <vt:lpstr>Sep</vt:lpstr>
      <vt:lpstr>Okt</vt:lpstr>
      <vt:lpstr>Nov</vt:lpstr>
      <vt:lpstr>Des</vt:lpstr>
      <vt:lpstr>PPH21 Annual</vt:lpstr>
      <vt:lpstr>Test per Pegawai</vt:lpstr>
      <vt:lpstr>Guidance</vt:lpstr>
      <vt:lpstr>PeriodeTahun</vt:lpstr>
      <vt:lpstr>rgJudul</vt:lpstr>
      <vt:lpstr>rgKategori</vt:lpstr>
      <vt:lpstr>rgPenghasilanMulai</vt:lpstr>
      <vt:lpstr>rgPenghasilanSampai</vt:lpstr>
      <vt:lpstr>rgTarifPajak</vt:lpstr>
      <vt:lpstr>tabPTKP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Henri Kistono</dc:creator>
  <dc:description/>
  <cp:lastModifiedBy>Henri Kistono</cp:lastModifiedBy>
  <dcterms:created xsi:type="dcterms:W3CDTF">2024-01-05T01:57:23Z</dcterms:created>
  <dcterms:modified xsi:type="dcterms:W3CDTF">2024-12-18T12:05:05Z</dcterms:modified>
</cp:coreProperties>
</file>