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UTLER1\Downloads\"/>
    </mc:Choice>
  </mc:AlternateContent>
  <xr:revisionPtr revIDLastSave="0" documentId="13_ncr:1_{3B160533-02EA-4D7A-9E48-0BBE9025A871}" xr6:coauthVersionLast="45" xr6:coauthVersionMax="45" xr10:uidLastSave="{00000000-0000-0000-0000-000000000000}"/>
  <bookViews>
    <workbookView xWindow="-96" yWindow="-96" windowWidth="18192" windowHeight="11592" tabRatio="873" xr2:uid="{00000000-000D-0000-FFFF-FFFF00000000}"/>
  </bookViews>
  <sheets>
    <sheet name="fye 2019" sheetId="1" r:id="rId1"/>
  </sheets>
  <definedNames>
    <definedName name="_xlnm.Print_Area" localSheetId="0">'fye 2019'!$A$1:$J$31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N41" i="1"/>
  <c r="M41" i="1"/>
  <c r="M46" i="1"/>
  <c r="F47" i="1"/>
  <c r="G47" i="1" s="1"/>
  <c r="H47" i="1" s="1"/>
  <c r="I47" i="1" s="1"/>
  <c r="J47" i="1" s="1"/>
  <c r="K47" i="1" s="1"/>
  <c r="L47" i="1" s="1"/>
  <c r="N45" i="1"/>
  <c r="N46" i="1" s="1"/>
  <c r="G45" i="1"/>
  <c r="F45" i="1"/>
  <c r="F46" i="1" s="1"/>
  <c r="N44" i="1"/>
  <c r="M44" i="1"/>
  <c r="M45" i="1" s="1"/>
  <c r="L44" i="1"/>
  <c r="L45" i="1" s="1"/>
  <c r="K44" i="1"/>
  <c r="K45" i="1" s="1"/>
  <c r="J44" i="1"/>
  <c r="J45" i="1" s="1"/>
  <c r="J46" i="1" s="1"/>
  <c r="I44" i="1"/>
  <c r="I45" i="1" s="1"/>
  <c r="I46" i="1" s="1"/>
  <c r="H44" i="1"/>
  <c r="H45" i="1" s="1"/>
  <c r="H46" i="1" s="1"/>
  <c r="G44" i="1"/>
  <c r="F44" i="1"/>
  <c r="E44" i="1"/>
  <c r="E45" i="1" s="1"/>
  <c r="E46" i="1" s="1"/>
  <c r="E48" i="1" s="1"/>
  <c r="G41" i="1"/>
  <c r="H41" i="1"/>
  <c r="I41" i="1"/>
  <c r="J41" i="1"/>
  <c r="K41" i="1"/>
  <c r="L41" i="1"/>
  <c r="F41" i="1"/>
  <c r="E41" i="1"/>
  <c r="F37" i="1"/>
  <c r="G37" i="1"/>
  <c r="H37" i="1"/>
  <c r="I37" i="1"/>
  <c r="J37" i="1"/>
  <c r="K37" i="1"/>
  <c r="K38" i="1" s="1"/>
  <c r="K39" i="1" s="1"/>
  <c r="L37" i="1"/>
  <c r="M37" i="1"/>
  <c r="M38" i="1" s="1"/>
  <c r="M39" i="1" s="1"/>
  <c r="E37" i="1"/>
  <c r="E38" i="1" s="1"/>
  <c r="F38" i="1"/>
  <c r="G38" i="1"/>
  <c r="H38" i="1"/>
  <c r="I38" i="1"/>
  <c r="H39" i="1" s="1"/>
  <c r="J38" i="1"/>
  <c r="L38" i="1"/>
  <c r="N38" i="1"/>
  <c r="N37" i="1"/>
  <c r="F39" i="1"/>
  <c r="G39" i="1"/>
  <c r="F40" i="1"/>
  <c r="G40" i="1" s="1"/>
  <c r="H40" i="1" s="1"/>
  <c r="I40" i="1" s="1"/>
  <c r="J40" i="1" s="1"/>
  <c r="K40" i="1" s="1"/>
  <c r="L40" i="1" s="1"/>
  <c r="M48" i="1" l="1"/>
  <c r="F48" i="1"/>
  <c r="G46" i="1"/>
  <c r="G48" i="1" s="1"/>
  <c r="K46" i="1"/>
  <c r="K48" i="1" s="1"/>
  <c r="H48" i="1"/>
  <c r="I48" i="1"/>
  <c r="J48" i="1"/>
  <c r="L46" i="1"/>
  <c r="L48" i="1" s="1"/>
  <c r="J39" i="1"/>
  <c r="L39" i="1"/>
  <c r="E39" i="1"/>
  <c r="I39" i="1"/>
</calcChain>
</file>

<file path=xl/sharedStrings.xml><?xml version="1.0" encoding="utf-8"?>
<sst xmlns="http://schemas.openxmlformats.org/spreadsheetml/2006/main" count="64" uniqueCount="48">
  <si>
    <t>Table A6</t>
  </si>
  <si>
    <t>Detailed household expenditure by gross income decile group</t>
  </si>
  <si>
    <t>Lowest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</si>
  <si>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</si>
  <si>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</si>
  <si>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</si>
  <si>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</si>
  <si>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</si>
  <si>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</si>
  <si>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</si>
  <si>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</si>
  <si>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Highest</t>
  </si>
  <si>
    <t>All</t>
  </si>
  <si>
    <t>ten</t>
  </si>
  <si>
    <t>decile</t>
  </si>
  <si>
    <t>house-</t>
  </si>
  <si>
    <t>per cent</t>
  </si>
  <si>
    <t>group</t>
  </si>
  <si>
    <t>holds</t>
  </si>
  <si>
    <t xml:space="preserve"> </t>
  </si>
  <si>
    <t>Lower boundary of group (£ per week)</t>
  </si>
  <si>
    <t>Weighted number of households (thousands)</t>
  </si>
  <si>
    <t>Total number of households in sample</t>
  </si>
  <si>
    <t>Total number of persons in sample</t>
  </si>
  <si>
    <t>Total number of adults in sample</t>
  </si>
  <si>
    <t>Weighted average number of persons per household</t>
  </si>
  <si>
    <t>Commodity or service</t>
  </si>
  <si>
    <t>Mean gross income</t>
  </si>
  <si>
    <t>Median gross income</t>
  </si>
  <si>
    <t>United Kingdom, financial year ending 2019</t>
  </si>
  <si>
    <t>Average weekly household income (£)</t>
  </si>
  <si>
    <t xml:space="preserve">1 The income measure used to create the deciles is consistent with previous Family Spending reports. However, this differs </t>
  </si>
  <si>
    <t>from ONS' preferred measure of income, as do the income estimates themselves.</t>
  </si>
  <si>
    <t>Our preferred income measure is given in</t>
  </si>
  <si>
    <t>average household income.</t>
  </si>
  <si>
    <t>Source: Office for National Statistics</t>
  </si>
  <si>
    <t>Dividers yearly</t>
  </si>
  <si>
    <t>Deciles weekly</t>
  </si>
  <si>
    <t>Mean Deciles yearly</t>
  </si>
  <si>
    <t>Scaled to Aug21</t>
  </si>
  <si>
    <t>Differences</t>
  </si>
  <si>
    <t>Indicator of Q</t>
  </si>
  <si>
    <r>
      <t>Net rent</t>
    </r>
    <r>
      <rPr>
        <b/>
        <vertAlign val="superscript"/>
        <sz val="8"/>
        <rFont val="Arial"/>
        <family val="2"/>
      </rPr>
      <t>3</t>
    </r>
  </si>
  <si>
    <t>Annual</t>
  </si>
  <si>
    <t>Convert to Aug 2021</t>
  </si>
  <si>
    <t>Cutoffs</t>
  </si>
  <si>
    <t>Income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</si>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</sst>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"/>
    <numFmt numFmtId="166" formatCode="0.0&quot;0&quot;"/>
  </numFmts>
  <fonts count="41"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2"/>
      <color indexed="18"/>
      <name val="Arial"/>
      <family val="2"/>
    </font>
    <font>
      <b/>
      <sz val="12"/>
      <name val="Arial"/>
      <family val="2"/>
    </font>
    <font>
      <b/>
      <sz val="35"/>
      <name val="Arial Narrow"/>
      <family val="2"/>
    </font>
    <font>
      <b/>
      <sz val="14"/>
      <name val="Arial"/>
      <family val="2"/>
    </font>
    <font>
      <b/>
      <sz val="10"/>
      <color indexed="18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sz val="8"/>
      <color indexed="9"/>
      <name val="Arial"/>
      <family val="2"/>
    </font>
    <font>
      <sz val="9"/>
      <color indexed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Courier"/>
      <family val="3"/>
    </font>
    <font>
      <sz val="8"/>
      <color rgb="FF000000"/>
      <name val="Arial"/>
      <family val="2"/>
    </font>
    <font>
      <u/>
      <sz val="10"/>
      <color theme="10"/>
      <name val="Courier"/>
      <family val="3"/>
    </font>
    <font>
      <u/>
      <sz val="8"/>
      <color theme="10"/>
      <name val="Arial"/>
      <family val="2"/>
    </font>
    <font>
      <b/>
      <vertAlign val="superscript"/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64">
    <xf numFmtId="164" fontId="0" fillId="0" borderId="0"/>
    <xf numFmtId="40" fontId="3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38" fillId="0" borderId="0" applyNumberFormat="0" applyFill="0" applyBorder="0" applyAlignment="0" applyProtection="0"/>
    <xf numFmtId="9" fontId="36" fillId="0" borderId="0" applyFont="0" applyFill="0" applyBorder="0" applyAlignment="0" applyProtection="0"/>
  </cellStyleXfs>
  <cellXfs count="86">
    <xf numFmtId="164" fontId="0" fillId="0" borderId="0" xfId="0"/>
    <xf numFmtId="164" fontId="19" fillId="33" borderId="0" xfId="0" applyFont="1" applyFill="1" applyAlignment="1">
      <alignment vertical="center"/>
    </xf>
    <xf numFmtId="0" fontId="19" fillId="33" borderId="0" xfId="0" applyNumberFormat="1" applyFont="1" applyFill="1" applyAlignment="1">
      <alignment horizontal="left" vertical="center"/>
    </xf>
    <xf numFmtId="164" fontId="19" fillId="33" borderId="0" xfId="0" applyFont="1" applyFill="1" applyAlignment="1">
      <alignment horizontal="left" vertical="center"/>
    </xf>
    <xf numFmtId="2" fontId="19" fillId="33" borderId="0" xfId="0" applyNumberFormat="1" applyFont="1" applyFill="1" applyAlignment="1">
      <alignment vertical="center"/>
    </xf>
    <xf numFmtId="164" fontId="20" fillId="33" borderId="0" xfId="0" applyFont="1" applyFill="1" applyBorder="1" applyAlignment="1">
      <alignment horizontal="left" vertical="center"/>
    </xf>
    <xf numFmtId="164" fontId="21" fillId="33" borderId="0" xfId="0" applyFont="1" applyFill="1" applyAlignment="1">
      <alignment vertical="center"/>
    </xf>
    <xf numFmtId="0" fontId="22" fillId="33" borderId="0" xfId="0" applyNumberFormat="1" applyFont="1" applyFill="1" applyAlignment="1">
      <alignment vertical="center"/>
    </xf>
    <xf numFmtId="164" fontId="21" fillId="33" borderId="0" xfId="0" applyFont="1" applyFill="1" applyBorder="1" applyAlignment="1">
      <alignment horizontal="left" vertical="center"/>
    </xf>
    <xf numFmtId="2" fontId="23" fillId="33" borderId="0" xfId="0" applyNumberFormat="1" applyFont="1" applyFill="1" applyBorder="1" applyAlignment="1">
      <alignment horizontal="left" vertical="center"/>
    </xf>
    <xf numFmtId="1" fontId="21" fillId="33" borderId="0" xfId="0" applyNumberFormat="1" applyFont="1" applyFill="1" applyAlignment="1">
      <alignment horizontal="right" vertical="center"/>
    </xf>
    <xf numFmtId="164" fontId="24" fillId="33" borderId="0" xfId="0" applyFont="1" applyFill="1" applyBorder="1" applyAlignment="1">
      <alignment horizontal="left" vertical="center"/>
    </xf>
    <xf numFmtId="0" fontId="25" fillId="33" borderId="0" xfId="0" applyNumberFormat="1" applyFont="1" applyFill="1" applyAlignment="1">
      <alignment vertical="center"/>
    </xf>
    <xf numFmtId="164" fontId="26" fillId="33" borderId="0" xfId="0" applyFont="1" applyFill="1" applyBorder="1" applyAlignment="1">
      <alignment horizontal="left" vertical="center"/>
    </xf>
    <xf numFmtId="164" fontId="26" fillId="33" borderId="0" xfId="0" applyFont="1" applyFill="1" applyAlignment="1">
      <alignment vertical="center"/>
    </xf>
    <xf numFmtId="0" fontId="19" fillId="33" borderId="10" xfId="0" applyNumberFormat="1" applyFont="1" applyFill="1" applyBorder="1" applyAlignment="1">
      <alignment horizontal="left" vertical="center"/>
    </xf>
    <xf numFmtId="164" fontId="19" fillId="33" borderId="10" xfId="0" applyFont="1" applyFill="1" applyBorder="1" applyAlignment="1">
      <alignment horizontal="left" vertical="center"/>
    </xf>
    <xf numFmtId="164" fontId="19" fillId="33" borderId="10" xfId="0" applyFont="1" applyFill="1" applyBorder="1" applyAlignment="1">
      <alignment vertical="center"/>
    </xf>
    <xf numFmtId="2" fontId="19" fillId="33" borderId="10" xfId="0" applyNumberFormat="1" applyFont="1" applyFill="1" applyBorder="1" applyAlignment="1">
      <alignment vertical="center"/>
    </xf>
    <xf numFmtId="164" fontId="27" fillId="33" borderId="10" xfId="0" applyFont="1" applyFill="1" applyBorder="1"/>
    <xf numFmtId="164" fontId="28" fillId="33" borderId="0" xfId="0" applyFont="1" applyFill="1" applyAlignment="1">
      <alignment vertical="center"/>
    </xf>
    <xf numFmtId="2" fontId="28" fillId="33" borderId="0" xfId="0" applyNumberFormat="1" applyFont="1" applyFill="1" applyAlignment="1">
      <alignment vertical="center"/>
    </xf>
    <xf numFmtId="0" fontId="28" fillId="33" borderId="0" xfId="0" applyNumberFormat="1" applyFont="1" applyFill="1" applyAlignment="1">
      <alignment horizontal="left" vertical="center"/>
    </xf>
    <xf numFmtId="164" fontId="27" fillId="33" borderId="0" xfId="0" applyFont="1" applyFill="1" applyAlignment="1">
      <alignment horizontal="left" vertical="center"/>
    </xf>
    <xf numFmtId="164" fontId="28" fillId="33" borderId="0" xfId="0" applyFont="1" applyFill="1" applyBorder="1" applyAlignment="1">
      <alignment vertical="center"/>
    </xf>
    <xf numFmtId="1" fontId="19" fillId="33" borderId="0" xfId="0" applyNumberFormat="1" applyFont="1" applyFill="1" applyAlignment="1">
      <alignment horizontal="right" vertical="center"/>
    </xf>
    <xf numFmtId="0" fontId="19" fillId="33" borderId="0" xfId="0" applyNumberFormat="1" applyFont="1" applyFill="1" applyAlignment="1">
      <alignment horizontal="right" vertical="center"/>
    </xf>
    <xf numFmtId="2" fontId="29" fillId="33" borderId="0" xfId="0" applyNumberFormat="1" applyFont="1" applyFill="1" applyAlignment="1">
      <alignment horizontal="right" vertical="center"/>
    </xf>
    <xf numFmtId="0" fontId="19" fillId="33" borderId="10" xfId="0" applyNumberFormat="1" applyFont="1" applyFill="1" applyBorder="1" applyAlignment="1">
      <alignment horizontal="right" vertical="center"/>
    </xf>
    <xf numFmtId="1" fontId="19" fillId="33" borderId="10" xfId="0" applyNumberFormat="1" applyFont="1" applyFill="1" applyBorder="1" applyAlignment="1">
      <alignment horizontal="right" vertical="center"/>
    </xf>
    <xf numFmtId="2" fontId="29" fillId="33" borderId="10" xfId="0" applyNumberFormat="1" applyFont="1" applyFill="1" applyBorder="1" applyAlignment="1">
      <alignment horizontal="right" vertical="center"/>
    </xf>
    <xf numFmtId="1" fontId="19" fillId="33" borderId="0" xfId="0" applyNumberFormat="1" applyFont="1" applyFill="1" applyBorder="1" applyAlignment="1">
      <alignment horizontal="right" vertical="center"/>
    </xf>
    <xf numFmtId="1" fontId="30" fillId="33" borderId="0" xfId="0" applyNumberFormat="1" applyFont="1" applyFill="1" applyAlignment="1">
      <alignment horizontal="right" vertical="center"/>
    </xf>
    <xf numFmtId="1" fontId="30" fillId="33" borderId="0" xfId="0" applyNumberFormat="1" applyFont="1" applyFill="1" applyAlignment="1">
      <alignment horizontal="left" vertical="center"/>
    </xf>
    <xf numFmtId="1" fontId="31" fillId="33" borderId="0" xfId="0" applyNumberFormat="1" applyFont="1" applyFill="1" applyAlignment="1">
      <alignment vertical="center"/>
    </xf>
    <xf numFmtId="1" fontId="32" fillId="33" borderId="0" xfId="0" applyNumberFormat="1" applyFont="1" applyFill="1" applyAlignment="1">
      <alignment horizontal="right" vertical="center"/>
    </xf>
    <xf numFmtId="3" fontId="30" fillId="33" borderId="0" xfId="1" applyNumberFormat="1" applyFont="1" applyFill="1" applyAlignment="1">
      <alignment horizontal="right" vertical="center"/>
    </xf>
    <xf numFmtId="164" fontId="27" fillId="33" borderId="0" xfId="0" applyFont="1" applyFill="1" applyAlignment="1">
      <alignment vertical="center"/>
    </xf>
    <xf numFmtId="164" fontId="19" fillId="33" borderId="0" xfId="0" applyFont="1" applyFill="1" applyAlignment="1">
      <alignment horizontal="right" vertical="center"/>
    </xf>
    <xf numFmtId="2" fontId="19" fillId="33" borderId="0" xfId="0" applyNumberFormat="1" applyFont="1" applyFill="1" applyAlignment="1">
      <alignment horizontal="right" vertical="center"/>
    </xf>
    <xf numFmtId="3" fontId="19" fillId="33" borderId="0" xfId="0" applyNumberFormat="1" applyFont="1" applyFill="1" applyAlignment="1">
      <alignment horizontal="right" vertical="center"/>
    </xf>
    <xf numFmtId="38" fontId="19" fillId="33" borderId="0" xfId="1" applyNumberFormat="1" applyFont="1" applyFill="1" applyAlignment="1">
      <alignment vertical="center"/>
    </xf>
    <xf numFmtId="0" fontId="19" fillId="33" borderId="0" xfId="1" applyNumberFormat="1" applyFont="1" applyFill="1" applyAlignment="1">
      <alignment horizontal="left" vertical="center"/>
    </xf>
    <xf numFmtId="38" fontId="27" fillId="33" borderId="0" xfId="1" applyNumberFormat="1" applyFont="1" applyFill="1" applyAlignment="1">
      <alignment vertical="center"/>
    </xf>
    <xf numFmtId="38" fontId="19" fillId="33" borderId="0" xfId="1" applyNumberFormat="1" applyFont="1" applyFill="1" applyAlignment="1">
      <alignment horizontal="right" vertical="center"/>
    </xf>
    <xf numFmtId="165" fontId="19" fillId="33" borderId="0" xfId="0" applyNumberFormat="1" applyFont="1" applyFill="1" applyAlignment="1">
      <alignment vertical="center"/>
    </xf>
    <xf numFmtId="165" fontId="27" fillId="33" borderId="0" xfId="0" applyNumberFormat="1" applyFont="1" applyFill="1" applyAlignment="1">
      <alignment vertical="center"/>
    </xf>
    <xf numFmtId="165" fontId="19" fillId="33" borderId="0" xfId="0" applyNumberFormat="1" applyFont="1" applyFill="1" applyAlignment="1">
      <alignment horizontal="right" vertical="center"/>
    </xf>
    <xf numFmtId="164" fontId="33" fillId="33" borderId="0" xfId="0" applyFont="1" applyFill="1" applyAlignment="1">
      <alignment vertical="center"/>
    </xf>
    <xf numFmtId="0" fontId="30" fillId="33" borderId="0" xfId="0" applyNumberFormat="1" applyFont="1" applyFill="1" applyAlignment="1">
      <alignment horizontal="left" vertical="center"/>
    </xf>
    <xf numFmtId="164" fontId="33" fillId="33" borderId="0" xfId="0" applyFont="1" applyFill="1" applyAlignment="1">
      <alignment horizontal="centerContinuous" vertical="center"/>
    </xf>
    <xf numFmtId="164" fontId="19" fillId="33" borderId="0" xfId="0" applyFont="1" applyFill="1" applyBorder="1" applyAlignment="1">
      <alignment vertical="center"/>
    </xf>
    <xf numFmtId="2" fontId="19" fillId="33" borderId="0" xfId="0" applyNumberFormat="1" applyFont="1" applyFill="1" applyBorder="1" applyAlignment="1">
      <alignment vertical="center"/>
    </xf>
    <xf numFmtId="0" fontId="19" fillId="33" borderId="0" xfId="0" applyNumberFormat="1" applyFont="1" applyFill="1" applyBorder="1" applyAlignment="1">
      <alignment horizontal="left" vertical="center"/>
    </xf>
    <xf numFmtId="164" fontId="19" fillId="33" borderId="0" xfId="0" applyFont="1" applyFill="1" applyBorder="1" applyAlignment="1">
      <alignment horizontal="left" vertical="center"/>
    </xf>
    <xf numFmtId="166" fontId="34" fillId="33" borderId="0" xfId="0" applyNumberFormat="1" applyFont="1" applyFill="1" applyAlignment="1">
      <alignment vertical="center"/>
    </xf>
    <xf numFmtId="0" fontId="35" fillId="33" borderId="0" xfId="0" quotePrefix="1" applyNumberFormat="1" applyFont="1" applyFill="1" applyAlignment="1">
      <alignment horizontal="left" vertical="center"/>
    </xf>
    <xf numFmtId="166" fontId="35" fillId="33" borderId="0" xfId="0" applyNumberFormat="1" applyFont="1" applyFill="1" applyAlignment="1">
      <alignment horizontal="left" vertical="center"/>
    </xf>
    <xf numFmtId="166" fontId="35" fillId="33" borderId="0" xfId="0" applyNumberFormat="1" applyFont="1" applyFill="1" applyAlignment="1">
      <alignment vertical="center"/>
    </xf>
    <xf numFmtId="166" fontId="19" fillId="33" borderId="0" xfId="0" applyNumberFormat="1" applyFont="1" applyFill="1" applyAlignment="1">
      <alignment vertical="center"/>
    </xf>
    <xf numFmtId="164" fontId="27" fillId="33" borderId="0" xfId="0" applyFont="1" applyFill="1"/>
    <xf numFmtId="164" fontId="37" fillId="34" borderId="0" xfId="0" applyFont="1" applyFill="1" applyAlignment="1">
      <alignment horizontal="right" vertical="center"/>
    </xf>
    <xf numFmtId="164" fontId="0" fillId="34" borderId="0" xfId="0" applyFill="1"/>
    <xf numFmtId="2" fontId="39" fillId="34" borderId="0" xfId="62" applyNumberFormat="1" applyFont="1" applyFill="1" applyAlignment="1">
      <alignment vertical="center"/>
    </xf>
    <xf numFmtId="0" fontId="19" fillId="34" borderId="0" xfId="0" applyNumberFormat="1" applyFont="1" applyFill="1" applyAlignment="1">
      <alignment horizontal="left" vertical="center"/>
    </xf>
    <xf numFmtId="164" fontId="37" fillId="34" borderId="0" xfId="0" applyFont="1" applyFill="1" applyAlignment="1">
      <alignment vertical="center"/>
    </xf>
    <xf numFmtId="2" fontId="19" fillId="34" borderId="0" xfId="0" applyNumberFormat="1" applyFont="1" applyFill="1" applyAlignment="1">
      <alignment vertical="center"/>
    </xf>
    <xf numFmtId="164" fontId="19" fillId="34" borderId="0" xfId="0" applyFont="1" applyFill="1" applyAlignment="1">
      <alignment horizontal="left" vertical="center"/>
    </xf>
    <xf numFmtId="164" fontId="19" fillId="33" borderId="10" xfId="0" applyFont="1" applyFill="1" applyBorder="1" applyAlignment="1">
      <alignment horizontal="left" vertical="center"/>
    </xf>
    <xf numFmtId="164" fontId="19" fillId="33" borderId="10" xfId="0" applyFont="1" applyFill="1" applyBorder="1" applyAlignment="1">
      <alignment vertical="center"/>
    </xf>
    <xf numFmtId="2" fontId="19" fillId="33" borderId="10" xfId="0" applyNumberFormat="1" applyFont="1" applyFill="1" applyBorder="1" applyAlignment="1">
      <alignment vertical="center"/>
    </xf>
    <xf numFmtId="166" fontId="19" fillId="33" borderId="0" xfId="0" applyNumberFormat="1" applyFont="1" applyFill="1" applyBorder="1" applyAlignment="1">
      <alignment horizontal="left" vertical="center"/>
    </xf>
    <xf numFmtId="0" fontId="19" fillId="33" borderId="0" xfId="0" quotePrefix="1" applyNumberFormat="1" applyFont="1" applyFill="1" applyBorder="1" applyAlignment="1">
      <alignment horizontal="left" vertical="center"/>
    </xf>
    <xf numFmtId="166" fontId="19" fillId="33" borderId="0" xfId="0" applyNumberFormat="1" applyFont="1" applyFill="1" applyBorder="1" applyAlignment="1">
      <alignment vertical="center"/>
    </xf>
    <xf numFmtId="2" fontId="30" fillId="33" borderId="0" xfId="0" applyNumberFormat="1" applyFont="1" applyFill="1" applyAlignment="1">
      <alignment horizontal="center" vertical="center"/>
    </xf>
    <xf numFmtId="1" fontId="29" fillId="33" borderId="0" xfId="0" applyNumberFormat="1" applyFont="1" applyFill="1" applyAlignment="1">
      <alignment vertical="center"/>
    </xf>
    <xf numFmtId="166" fontId="29" fillId="35" borderId="0" xfId="0" applyNumberFormat="1" applyFont="1" applyFill="1" applyAlignment="1">
      <alignment horizontal="left" vertical="center"/>
    </xf>
    <xf numFmtId="166" fontId="19" fillId="35" borderId="0" xfId="0" applyNumberFormat="1" applyFont="1" applyFill="1" applyAlignment="1">
      <alignment vertical="center"/>
    </xf>
    <xf numFmtId="166" fontId="29" fillId="35" borderId="0" xfId="0" applyNumberFormat="1" applyFont="1" applyFill="1" applyAlignment="1">
      <alignment vertical="center"/>
    </xf>
    <xf numFmtId="1" fontId="29" fillId="35" borderId="0" xfId="0" applyNumberFormat="1" applyFont="1" applyFill="1" applyAlignment="1">
      <alignment vertical="center"/>
    </xf>
    <xf numFmtId="1" fontId="29" fillId="35" borderId="0" xfId="0" applyNumberFormat="1" applyFont="1" applyFill="1" applyAlignment="1">
      <alignment horizontal="left" vertical="center"/>
    </xf>
    <xf numFmtId="165" fontId="29" fillId="35" borderId="0" xfId="0" applyNumberFormat="1" applyFont="1" applyFill="1" applyAlignment="1">
      <alignment vertical="center"/>
    </xf>
    <xf numFmtId="164" fontId="19" fillId="36" borderId="0" xfId="0" applyFont="1" applyFill="1" applyAlignment="1">
      <alignment horizontal="center" vertical="center"/>
    </xf>
    <xf numFmtId="164" fontId="19" fillId="37" borderId="0" xfId="0" applyFont="1" applyFill="1" applyAlignment="1">
      <alignment horizontal="center" vertical="center"/>
    </xf>
    <xf numFmtId="9" fontId="29" fillId="33" borderId="0" xfId="63" applyFont="1" applyFill="1" applyAlignment="1">
      <alignment vertical="center"/>
    </xf>
    <xf numFmtId="164" fontId="29" fillId="33" borderId="0" xfId="0" applyFont="1" applyFill="1" applyAlignment="1">
      <alignment vertical="center"/>
    </xf>
  </cellXfs>
  <cellStyles count="64">
    <cellStyle name="20% - Accent1" xfId="20" builtinId="30" customBuiltin="1"/>
    <cellStyle name="20% - Accent1 2" xfId="44" xr:uid="{37E331CC-FBF9-4A92-A41A-1C2243DE507B}"/>
    <cellStyle name="20% - Accent2" xfId="24" builtinId="34" customBuiltin="1"/>
    <cellStyle name="20% - Accent2 2" xfId="47" xr:uid="{ECB4AF1A-FA1F-4D11-BEA3-FD40805A7CC2}"/>
    <cellStyle name="20% - Accent3" xfId="28" builtinId="38" customBuiltin="1"/>
    <cellStyle name="20% - Accent3 2" xfId="50" xr:uid="{D05446F5-F8F4-48D1-9B9A-1B2521938BEE}"/>
    <cellStyle name="20% - Accent4" xfId="32" builtinId="42" customBuiltin="1"/>
    <cellStyle name="20% - Accent4 2" xfId="53" xr:uid="{21F0E196-1E95-4394-AA56-251539127F7F}"/>
    <cellStyle name="20% - Accent5" xfId="36" builtinId="46" customBuiltin="1"/>
    <cellStyle name="20% - Accent5 2" xfId="56" xr:uid="{AAB7170D-9CCD-4714-855C-BD94D1D71961}"/>
    <cellStyle name="20% - Accent6" xfId="40" builtinId="50" customBuiltin="1"/>
    <cellStyle name="20% - Accent6 2" xfId="59" xr:uid="{C04CA48A-36D7-4AD6-B874-F786F1801E4C}"/>
    <cellStyle name="40% - Accent1" xfId="21" builtinId="31" customBuiltin="1"/>
    <cellStyle name="40% - Accent1 2" xfId="45" xr:uid="{22D13C49-A5D8-4F26-B22B-2416B4905792}"/>
    <cellStyle name="40% - Accent2" xfId="25" builtinId="35" customBuiltin="1"/>
    <cellStyle name="40% - Accent2 2" xfId="48" xr:uid="{5F5772C6-0F2F-47B5-A213-6147F14B0D13}"/>
    <cellStyle name="40% - Accent3" xfId="29" builtinId="39" customBuiltin="1"/>
    <cellStyle name="40% - Accent3 2" xfId="51" xr:uid="{D4DB690E-A7E5-4241-9A30-3B6C9C4FFFCD}"/>
    <cellStyle name="40% - Accent4" xfId="33" builtinId="43" customBuiltin="1"/>
    <cellStyle name="40% - Accent4 2" xfId="54" xr:uid="{1D44560D-2FFB-4BCB-B6B9-2C27D6ADB34A}"/>
    <cellStyle name="40% - Accent5" xfId="37" builtinId="47" customBuiltin="1"/>
    <cellStyle name="40% - Accent5 2" xfId="57" xr:uid="{4F6536C3-518E-49E1-92C5-FC6EE0C78494}"/>
    <cellStyle name="40% - Accent6" xfId="41" builtinId="51" customBuiltin="1"/>
    <cellStyle name="40% - Accent6 2" xfId="60" xr:uid="{E8D69069-A269-4EF4-A592-B849B1DAB8AB}"/>
    <cellStyle name="60% - Accent1" xfId="22" builtinId="32" customBuiltin="1"/>
    <cellStyle name="60% - Accent1 2" xfId="46" xr:uid="{29DC1CD1-EA78-4243-B8D6-175A8E382B2D}"/>
    <cellStyle name="60% - Accent2" xfId="26" builtinId="36" customBuiltin="1"/>
    <cellStyle name="60% - Accent2 2" xfId="49" xr:uid="{F23676D4-DE3F-46C4-8D41-FCDC15D0E2B5}"/>
    <cellStyle name="60% - Accent3" xfId="30" builtinId="40" customBuiltin="1"/>
    <cellStyle name="60% - Accent3 2" xfId="52" xr:uid="{B0CD22DD-3426-4F20-8487-DB1FB251DF2F}"/>
    <cellStyle name="60% - Accent4" xfId="34" builtinId="44" customBuiltin="1"/>
    <cellStyle name="60% - Accent4 2" xfId="55" xr:uid="{92D1C110-E873-4C42-A21D-0A259F21708A}"/>
    <cellStyle name="60% - Accent5" xfId="38" builtinId="48" customBuiltin="1"/>
    <cellStyle name="60% - Accent5 2" xfId="58" xr:uid="{5852B580-6F04-442B-A82F-AF0A958C62EE}"/>
    <cellStyle name="60% - Accent6" xfId="42" builtinId="52" customBuiltin="1"/>
    <cellStyle name="60% - Accent6 2" xfId="61" xr:uid="{C3C565F8-E637-4153-9CC5-3437ADE0EDF7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62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Note 2" xfId="43" xr:uid="{BBCCEF82-57CB-4D91-8F66-7B8C7CD8D613}"/>
    <cellStyle name="Output" xfId="11" builtinId="21" customBuiltin="1"/>
    <cellStyle name="Percent" xfId="6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peoplepopulationandcommunity/personalandhouseholdfinances/incomeandwealth/bulletins/householddisposableincomeandinequality/financialyearending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A19" zoomScale="120" zoomScaleNormal="120" workbookViewId="0">
      <selection activeCell="M46" sqref="M46"/>
    </sheetView>
  </sheetViews>
  <sheetFormatPr defaultColWidth="8.59765625" defaultRowHeight="11.2" customHeight="1"/>
  <cols>
    <col min="1" max="1" width="3.84765625" style="2" customWidth="1"/>
    <col min="2" max="2" width="3.84765625" style="3" customWidth="1"/>
    <col min="3" max="3" width="4.59765625" style="3" customWidth="1"/>
    <col min="4" max="4" width="12.59765625" style="1" customWidth="1"/>
    <col min="5" max="5" width="6.09765625" style="4" customWidth="1"/>
    <col min="6" max="10" width="6.59765625" style="4" customWidth="1"/>
    <col min="11" max="12" width="6.59765625" style="1" customWidth="1"/>
    <col min="13" max="13" width="6.94921875" style="1" bestFit="1" customWidth="1"/>
    <col min="14" max="14" width="10.5" style="1" customWidth="1"/>
    <col min="15" max="15" width="6.59765625" style="1" customWidth="1"/>
    <col min="16" max="16384" width="8.59765625" style="1"/>
  </cols>
  <sheetData>
    <row r="1" spans="1:17" ht="15.75" customHeight="1">
      <c r="A1" s="5" t="s">
        <v>0</v>
      </c>
      <c r="B1" s="5"/>
    </row>
    <row r="2" spans="1:17" s="6" customFormat="1" ht="15.75" customHeight="1">
      <c r="A2" s="5" t="s">
        <v>1</v>
      </c>
      <c r="B2" s="7"/>
      <c r="C2" s="8"/>
      <c r="E2" s="9"/>
      <c r="F2" s="9"/>
      <c r="G2" s="9"/>
      <c r="H2" s="9"/>
      <c r="I2" s="9"/>
      <c r="J2" s="10"/>
    </row>
    <row r="3" spans="1:17" s="6" customFormat="1" ht="15.75" customHeight="1">
      <c r="A3" s="11" t="s">
        <v>29</v>
      </c>
      <c r="B3" s="12"/>
      <c r="C3" s="13"/>
      <c r="D3" s="14"/>
      <c r="E3" s="9"/>
      <c r="F3" s="9"/>
      <c r="G3" s="9"/>
      <c r="H3" s="9"/>
      <c r="I3" s="9"/>
      <c r="J3" s="10"/>
    </row>
    <row r="4" spans="1:17" ht="3.75" customHeight="1">
      <c r="A4" s="15"/>
      <c r="B4" s="16"/>
      <c r="C4" s="16"/>
      <c r="D4" s="17"/>
      <c r="E4" s="18"/>
      <c r="F4" s="18"/>
      <c r="G4" s="18"/>
      <c r="H4" s="18"/>
      <c r="I4" s="18"/>
      <c r="J4" s="18"/>
      <c r="K4" s="19"/>
      <c r="L4" s="17"/>
      <c r="M4" s="19"/>
      <c r="N4" s="17"/>
      <c r="O4" s="19"/>
    </row>
    <row r="5" spans="1:17" s="20" customFormat="1" ht="3" customHeight="1">
      <c r="A5" s="22"/>
      <c r="B5" s="23"/>
      <c r="C5" s="23"/>
      <c r="E5" s="21"/>
      <c r="F5" s="21"/>
      <c r="G5" s="21"/>
      <c r="H5" s="21"/>
      <c r="I5" s="21"/>
      <c r="J5" s="21"/>
      <c r="K5" s="21"/>
      <c r="L5" s="24"/>
      <c r="M5" s="21"/>
      <c r="N5" s="24"/>
      <c r="O5" s="21"/>
    </row>
    <row r="6" spans="1:17" s="25" customFormat="1" ht="12" customHeight="1">
      <c r="A6" s="26"/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O6" s="27" t="s">
        <v>12</v>
      </c>
    </row>
    <row r="7" spans="1:17" s="25" customFormat="1" ht="12" customHeight="1">
      <c r="A7" s="26"/>
      <c r="E7" s="27" t="s">
        <v>13</v>
      </c>
      <c r="F7" s="27" t="s">
        <v>14</v>
      </c>
      <c r="G7" s="27" t="s">
        <v>14</v>
      </c>
      <c r="H7" s="27" t="s">
        <v>14</v>
      </c>
      <c r="I7" s="27" t="s">
        <v>14</v>
      </c>
      <c r="J7" s="27" t="s">
        <v>14</v>
      </c>
      <c r="K7" s="27" t="s">
        <v>14</v>
      </c>
      <c r="L7" s="27" t="s">
        <v>14</v>
      </c>
      <c r="M7" s="27" t="s">
        <v>14</v>
      </c>
      <c r="N7" s="27" t="s">
        <v>13</v>
      </c>
      <c r="O7" s="27" t="s">
        <v>15</v>
      </c>
    </row>
    <row r="8" spans="1:17" s="25" customFormat="1" ht="12" customHeight="1">
      <c r="A8" s="28"/>
      <c r="B8" s="29"/>
      <c r="C8" s="29"/>
      <c r="D8" s="29"/>
      <c r="E8" s="30" t="s">
        <v>16</v>
      </c>
      <c r="F8" s="30" t="s">
        <v>17</v>
      </c>
      <c r="G8" s="30" t="s">
        <v>17</v>
      </c>
      <c r="H8" s="30" t="s">
        <v>17</v>
      </c>
      <c r="I8" s="30" t="s">
        <v>17</v>
      </c>
      <c r="J8" s="30" t="s">
        <v>17</v>
      </c>
      <c r="K8" s="30" t="s">
        <v>17</v>
      </c>
      <c r="L8" s="30" t="s">
        <v>17</v>
      </c>
      <c r="M8" s="30" t="s">
        <v>17</v>
      </c>
      <c r="N8" s="30" t="s">
        <v>16</v>
      </c>
      <c r="O8" s="30" t="s">
        <v>18</v>
      </c>
    </row>
    <row r="9" spans="1:17" s="25" customFormat="1" ht="3" customHeight="1">
      <c r="A9" s="26"/>
      <c r="I9" s="25" t="s">
        <v>19</v>
      </c>
      <c r="L9" s="31"/>
      <c r="N9" s="31"/>
    </row>
    <row r="10" spans="1:17" s="32" customFormat="1" ht="12" customHeight="1">
      <c r="A10" s="33" t="s">
        <v>20</v>
      </c>
      <c r="B10" s="34"/>
      <c r="E10" s="35"/>
      <c r="F10" s="32">
        <v>220</v>
      </c>
      <c r="G10" s="32">
        <v>329</v>
      </c>
      <c r="H10" s="32">
        <v>431</v>
      </c>
      <c r="I10" s="32">
        <v>544</v>
      </c>
      <c r="J10" s="32">
        <v>679</v>
      </c>
      <c r="K10" s="32">
        <v>836</v>
      </c>
      <c r="L10" s="32">
        <v>1024</v>
      </c>
      <c r="M10" s="36">
        <v>1273</v>
      </c>
      <c r="N10" s="36">
        <v>1723</v>
      </c>
      <c r="Q10" s="33"/>
    </row>
    <row r="11" spans="1:17" ht="3" customHeight="1">
      <c r="A11" s="15"/>
      <c r="B11" s="16"/>
      <c r="C11" s="16"/>
      <c r="D11" s="17"/>
      <c r="E11" s="18"/>
      <c r="F11" s="18"/>
      <c r="G11" s="18"/>
      <c r="H11" s="18"/>
      <c r="I11" s="18"/>
      <c r="J11" s="18"/>
      <c r="K11" s="18"/>
      <c r="L11" s="29"/>
      <c r="M11" s="18"/>
      <c r="N11" s="29"/>
      <c r="O11" s="18"/>
    </row>
    <row r="12" spans="1:17" ht="3" customHeight="1">
      <c r="B12" s="37"/>
      <c r="C12" s="37"/>
      <c r="D12" s="38"/>
      <c r="E12" s="39"/>
      <c r="F12" s="39"/>
      <c r="G12" s="39"/>
      <c r="H12" s="39"/>
      <c r="I12" s="39"/>
      <c r="J12" s="39"/>
      <c r="K12" s="39"/>
      <c r="L12" s="31"/>
      <c r="M12" s="39"/>
      <c r="N12" s="31"/>
      <c r="O12" s="39"/>
    </row>
    <row r="13" spans="1:17" ht="12" customHeight="1">
      <c r="A13" s="2" t="s">
        <v>21</v>
      </c>
      <c r="B13" s="37"/>
      <c r="C13" s="37"/>
      <c r="D13" s="38"/>
      <c r="E13" s="40">
        <v>2750</v>
      </c>
      <c r="F13" s="40">
        <v>2750</v>
      </c>
      <c r="G13" s="40">
        <v>2750</v>
      </c>
      <c r="H13" s="40">
        <v>2750</v>
      </c>
      <c r="I13" s="40">
        <v>2750</v>
      </c>
      <c r="J13" s="40">
        <v>2740</v>
      </c>
      <c r="K13" s="40">
        <v>2750</v>
      </c>
      <c r="L13" s="40">
        <v>2750</v>
      </c>
      <c r="M13" s="40">
        <v>2740</v>
      </c>
      <c r="N13" s="40">
        <v>2750</v>
      </c>
      <c r="O13" s="40">
        <v>27480</v>
      </c>
    </row>
    <row r="14" spans="1:17" s="41" customFormat="1" ht="12" customHeight="1">
      <c r="A14" s="42" t="s">
        <v>22</v>
      </c>
      <c r="B14" s="43"/>
      <c r="C14" s="43"/>
      <c r="D14" s="44"/>
      <c r="E14" s="40">
        <v>570</v>
      </c>
      <c r="F14" s="40">
        <v>560</v>
      </c>
      <c r="G14" s="40">
        <v>580</v>
      </c>
      <c r="H14" s="40">
        <v>560</v>
      </c>
      <c r="I14" s="40">
        <v>560</v>
      </c>
      <c r="J14" s="40">
        <v>560</v>
      </c>
      <c r="K14" s="40">
        <v>550</v>
      </c>
      <c r="L14" s="40">
        <v>550</v>
      </c>
      <c r="M14" s="40">
        <v>520</v>
      </c>
      <c r="N14" s="40">
        <v>480</v>
      </c>
      <c r="O14" s="40">
        <v>5480</v>
      </c>
      <c r="P14" s="1"/>
      <c r="Q14" s="1"/>
    </row>
    <row r="15" spans="1:17" s="41" customFormat="1" ht="12" customHeight="1">
      <c r="A15" s="42" t="s">
        <v>23</v>
      </c>
      <c r="B15" s="43"/>
      <c r="C15" s="43"/>
      <c r="D15" s="44"/>
      <c r="E15" s="40">
        <v>770</v>
      </c>
      <c r="F15" s="40">
        <v>920</v>
      </c>
      <c r="G15" s="40">
        <v>1140</v>
      </c>
      <c r="H15" s="40">
        <v>1220</v>
      </c>
      <c r="I15" s="40">
        <v>1270</v>
      </c>
      <c r="J15" s="40">
        <v>1380</v>
      </c>
      <c r="K15" s="40">
        <v>1450</v>
      </c>
      <c r="L15" s="40">
        <v>1550</v>
      </c>
      <c r="M15" s="40">
        <v>1580</v>
      </c>
      <c r="N15" s="40">
        <v>1500</v>
      </c>
      <c r="O15" s="40">
        <v>12790</v>
      </c>
      <c r="P15" s="1"/>
      <c r="Q15" s="1"/>
    </row>
    <row r="16" spans="1:17" s="41" customFormat="1" ht="12" customHeight="1">
      <c r="A16" s="42" t="s">
        <v>24</v>
      </c>
      <c r="B16" s="43"/>
      <c r="C16" s="43"/>
      <c r="D16" s="44"/>
      <c r="E16" s="40">
        <v>650</v>
      </c>
      <c r="F16" s="40">
        <v>740</v>
      </c>
      <c r="G16" s="40">
        <v>860</v>
      </c>
      <c r="H16" s="40">
        <v>950</v>
      </c>
      <c r="I16" s="40">
        <v>1020</v>
      </c>
      <c r="J16" s="40">
        <v>1070</v>
      </c>
      <c r="K16" s="40">
        <v>1120</v>
      </c>
      <c r="L16" s="40">
        <v>1200</v>
      </c>
      <c r="M16" s="40">
        <v>1200</v>
      </c>
      <c r="N16" s="40">
        <v>1160</v>
      </c>
      <c r="O16" s="40">
        <v>9980</v>
      </c>
      <c r="P16" s="1"/>
      <c r="Q16" s="1"/>
    </row>
    <row r="17" spans="1:15" ht="3" customHeight="1">
      <c r="B17" s="37"/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 s="45" customFormat="1" ht="12" customHeight="1">
      <c r="A18" s="2" t="s">
        <v>25</v>
      </c>
      <c r="B18" s="46"/>
      <c r="C18" s="46"/>
      <c r="D18" s="47"/>
      <c r="E18" s="40">
        <v>1.3</v>
      </c>
      <c r="F18" s="40">
        <v>1.6</v>
      </c>
      <c r="G18" s="40">
        <v>2</v>
      </c>
      <c r="H18" s="40">
        <v>2.2000000000000002</v>
      </c>
      <c r="I18" s="40">
        <v>2.2000000000000002</v>
      </c>
      <c r="J18" s="40">
        <v>2.5</v>
      </c>
      <c r="K18" s="40">
        <v>2.7</v>
      </c>
      <c r="L18" s="40">
        <v>2.9</v>
      </c>
      <c r="M18" s="40">
        <v>3.1</v>
      </c>
      <c r="N18" s="40">
        <v>3.3</v>
      </c>
      <c r="O18" s="40">
        <v>2.4</v>
      </c>
    </row>
    <row r="19" spans="1:15" ht="3" customHeight="1">
      <c r="A19" s="15"/>
      <c r="B19" s="16"/>
      <c r="C19" s="16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ht="3" customHeight="1">
      <c r="B20" s="37"/>
      <c r="C20" s="37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 s="48" customFormat="1" ht="12.75" customHeight="1">
      <c r="A21" s="49" t="s">
        <v>26</v>
      </c>
      <c r="D21" s="50"/>
      <c r="E21" s="74" t="s">
        <v>30</v>
      </c>
      <c r="F21" s="74"/>
      <c r="G21" s="74"/>
      <c r="H21" s="74"/>
      <c r="I21" s="74"/>
      <c r="J21" s="74"/>
      <c r="K21" s="74"/>
      <c r="L21" s="74"/>
      <c r="M21" s="74"/>
      <c r="N21" s="74"/>
      <c r="O21" s="74"/>
    </row>
    <row r="22" spans="1:15" s="51" customFormat="1" ht="3" customHeight="1">
      <c r="A22" s="15"/>
      <c r="B22" s="17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ht="3" customHeight="1">
      <c r="A23" s="53"/>
      <c r="B23" s="54"/>
      <c r="C23" s="54"/>
      <c r="D23" s="51"/>
      <c r="E23" s="52"/>
      <c r="F23" s="52"/>
      <c r="G23" s="52"/>
      <c r="H23" s="52"/>
      <c r="I23" s="52"/>
      <c r="J23" s="52"/>
      <c r="K23" s="4"/>
      <c r="L23" s="4"/>
      <c r="M23" s="4"/>
      <c r="N23" s="4"/>
      <c r="O23" s="4"/>
    </row>
    <row r="24" spans="1:15" s="55" customFormat="1" ht="12.75" customHeight="1">
      <c r="A24" s="56"/>
      <c r="B24" s="71" t="s">
        <v>27</v>
      </c>
      <c r="C24" s="57"/>
      <c r="D24" s="58"/>
      <c r="E24" s="59">
        <v>147.9</v>
      </c>
      <c r="F24" s="59">
        <v>278.7</v>
      </c>
      <c r="G24" s="59">
        <v>379.3</v>
      </c>
      <c r="H24" s="59">
        <v>486.8</v>
      </c>
      <c r="I24" s="59">
        <v>610.6</v>
      </c>
      <c r="J24" s="59">
        <v>758.1</v>
      </c>
      <c r="K24" s="59">
        <v>928.4</v>
      </c>
      <c r="L24" s="59">
        <v>1139.0999999999999</v>
      </c>
      <c r="M24" s="59">
        <v>1470.9</v>
      </c>
      <c r="N24" s="59">
        <v>2650.9</v>
      </c>
      <c r="O24" s="59">
        <v>884.9</v>
      </c>
    </row>
    <row r="25" spans="1:15" ht="3" customHeight="1">
      <c r="A25" s="53"/>
      <c r="B25" s="60"/>
      <c r="C25" s="60"/>
      <c r="K25" s="4"/>
      <c r="L25" s="4"/>
      <c r="M25" s="4"/>
      <c r="N25" s="4"/>
      <c r="O25" s="4"/>
    </row>
    <row r="26" spans="1:15" s="59" customFormat="1" ht="10.5" customHeight="1">
      <c r="A26" s="72"/>
      <c r="B26" s="71" t="s">
        <v>28</v>
      </c>
      <c r="C26" s="71"/>
      <c r="D26" s="73"/>
      <c r="E26" s="73">
        <v>166.3</v>
      </c>
      <c r="F26" s="73">
        <v>280.60000000000002</v>
      </c>
      <c r="G26" s="73">
        <v>376.9</v>
      </c>
      <c r="H26" s="73">
        <v>487.7</v>
      </c>
      <c r="I26" s="73">
        <v>610.6</v>
      </c>
      <c r="J26" s="73">
        <v>756.6</v>
      </c>
      <c r="K26" s="73">
        <v>924.2</v>
      </c>
      <c r="L26" s="73">
        <v>1137.8</v>
      </c>
      <c r="M26" s="73">
        <v>1453.1</v>
      </c>
      <c r="N26" s="73">
        <v>2165.6</v>
      </c>
      <c r="O26" s="73">
        <v>679.5</v>
      </c>
    </row>
    <row r="27" spans="1:15" ht="3" customHeight="1">
      <c r="A27" s="68"/>
      <c r="B27" s="68"/>
      <c r="C27" s="68"/>
      <c r="D27" s="69"/>
      <c r="E27" s="70"/>
      <c r="F27" s="70"/>
      <c r="G27" s="70"/>
      <c r="H27" s="70"/>
      <c r="I27" s="70"/>
      <c r="J27" s="70"/>
      <c r="K27" s="69"/>
      <c r="L27" s="69"/>
      <c r="M27" s="69"/>
      <c r="N27" s="69"/>
      <c r="O27" s="69"/>
    </row>
    <row r="28" spans="1:15" ht="11.2" customHeight="1">
      <c r="A28" s="6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15" ht="11.2" customHeight="1">
      <c r="A29" s="65" t="s">
        <v>31</v>
      </c>
      <c r="B29" s="65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15" ht="11.2" customHeight="1">
      <c r="A30" s="65" t="s">
        <v>32</v>
      </c>
      <c r="B30" s="61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15" ht="11.2" customHeight="1">
      <c r="A31" s="67" t="s">
        <v>33</v>
      </c>
      <c r="B31" s="62"/>
      <c r="C31" s="62"/>
      <c r="D31" s="62"/>
      <c r="E31" s="63" t="s">
        <v>34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ht="11.2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6"/>
      <c r="L32" s="66"/>
      <c r="M32" s="66"/>
      <c r="N32" s="66"/>
      <c r="O32" s="62"/>
    </row>
    <row r="33" spans="1:16" ht="11.2" customHeight="1">
      <c r="A33" s="64" t="s">
        <v>35</v>
      </c>
      <c r="B33" s="62"/>
      <c r="C33" s="62"/>
      <c r="D33" s="62"/>
      <c r="E33" s="62"/>
      <c r="F33" s="62"/>
      <c r="G33" s="62"/>
      <c r="H33" s="62"/>
      <c r="I33" s="62"/>
      <c r="J33" s="62"/>
      <c r="K33" s="66"/>
      <c r="L33" s="66"/>
      <c r="M33" s="66"/>
      <c r="N33" s="66"/>
      <c r="O33" s="66"/>
    </row>
    <row r="35" spans="1:16" ht="11.2" customHeight="1">
      <c r="N35" s="1">
        <v>95</v>
      </c>
    </row>
    <row r="36" spans="1:16" ht="11.2" customHeight="1">
      <c r="B36" s="82" t="s">
        <v>46</v>
      </c>
      <c r="C36" s="82"/>
      <c r="D36" s="1" t="s">
        <v>37</v>
      </c>
      <c r="E36" s="59">
        <v>147.9</v>
      </c>
      <c r="F36" s="59">
        <v>278.7</v>
      </c>
      <c r="G36" s="59">
        <v>379.3</v>
      </c>
      <c r="H36" s="59">
        <v>486.8</v>
      </c>
      <c r="I36" s="59">
        <v>610.6</v>
      </c>
      <c r="J36" s="59">
        <v>758.1</v>
      </c>
      <c r="K36" s="59">
        <v>928.4</v>
      </c>
      <c r="L36" s="59">
        <v>1139.0999999999999</v>
      </c>
      <c r="M36" s="59">
        <v>1470.9</v>
      </c>
      <c r="N36" s="59">
        <v>2650.9</v>
      </c>
      <c r="O36" s="59"/>
    </row>
    <row r="37" spans="1:16" ht="11.2" customHeight="1">
      <c r="B37" s="82"/>
      <c r="C37" s="82"/>
      <c r="D37" s="1" t="s">
        <v>39</v>
      </c>
      <c r="E37" s="4">
        <f>E36*1.0919</f>
        <v>161.49201000000002</v>
      </c>
      <c r="F37" s="4">
        <f t="shared" ref="F37:M37" si="0">F36*1.0919</f>
        <v>304.31253000000004</v>
      </c>
      <c r="G37" s="4">
        <f t="shared" si="0"/>
        <v>414.15767000000005</v>
      </c>
      <c r="H37" s="4">
        <f t="shared" si="0"/>
        <v>531.53692000000001</v>
      </c>
      <c r="I37" s="4">
        <f t="shared" si="0"/>
        <v>666.71414000000004</v>
      </c>
      <c r="J37" s="4">
        <f t="shared" si="0"/>
        <v>827.76939000000004</v>
      </c>
      <c r="K37" s="4">
        <f t="shared" si="0"/>
        <v>1013.71996</v>
      </c>
      <c r="L37" s="4">
        <f t="shared" si="0"/>
        <v>1243.7832900000001</v>
      </c>
      <c r="M37" s="4">
        <f t="shared" si="0"/>
        <v>1606.0757100000003</v>
      </c>
      <c r="N37" s="4">
        <f t="shared" ref="F37:N37" si="1">N36*1.1044</f>
        <v>2927.6539600000001</v>
      </c>
      <c r="O37" s="4"/>
    </row>
    <row r="38" spans="1:16" ht="11.2" customHeight="1">
      <c r="B38" s="82"/>
      <c r="C38" s="82"/>
      <c r="D38" s="1" t="s">
        <v>38</v>
      </c>
      <c r="E38" s="4">
        <f>E37*52</f>
        <v>8397.5845200000003</v>
      </c>
      <c r="F38" s="4">
        <f t="shared" ref="F38:N38" si="2">F37*52</f>
        <v>15824.251560000002</v>
      </c>
      <c r="G38" s="4">
        <f t="shared" si="2"/>
        <v>21536.198840000005</v>
      </c>
      <c r="H38" s="4">
        <f t="shared" si="2"/>
        <v>27639.919840000002</v>
      </c>
      <c r="I38" s="4">
        <f t="shared" si="2"/>
        <v>34669.135280000002</v>
      </c>
      <c r="J38" s="4">
        <f t="shared" si="2"/>
        <v>43044.008280000002</v>
      </c>
      <c r="K38" s="4">
        <f t="shared" si="2"/>
        <v>52713.437920000004</v>
      </c>
      <c r="L38" s="4">
        <f t="shared" si="2"/>
        <v>64676.731080000005</v>
      </c>
      <c r="M38" s="4">
        <f t="shared" si="2"/>
        <v>83515.936920000022</v>
      </c>
      <c r="N38" s="4">
        <f t="shared" si="2"/>
        <v>152238.00592</v>
      </c>
      <c r="O38" s="84">
        <v>0.99</v>
      </c>
      <c r="P38" s="85">
        <v>193601.64</v>
      </c>
    </row>
    <row r="39" spans="1:16" ht="11.2" customHeight="1">
      <c r="B39" s="82"/>
      <c r="C39" s="82"/>
      <c r="D39" s="1" t="s">
        <v>36</v>
      </c>
      <c r="E39" s="4">
        <f>(E38+F38)/2</f>
        <v>12110.91804</v>
      </c>
      <c r="F39" s="4">
        <f t="shared" ref="F39:N39" si="3">(F38+G38)/2</f>
        <v>18680.225200000004</v>
      </c>
      <c r="G39" s="4">
        <f t="shared" si="3"/>
        <v>24588.059340000003</v>
      </c>
      <c r="H39" s="4">
        <f t="shared" si="3"/>
        <v>31154.527560000002</v>
      </c>
      <c r="I39" s="4">
        <f t="shared" si="3"/>
        <v>38856.571779999998</v>
      </c>
      <c r="J39" s="4">
        <f t="shared" si="3"/>
        <v>47878.723100000003</v>
      </c>
      <c r="K39" s="4">
        <f t="shared" si="3"/>
        <v>58695.084500000004</v>
      </c>
      <c r="L39" s="4">
        <f t="shared" si="3"/>
        <v>74096.334000000017</v>
      </c>
      <c r="M39" s="4">
        <f t="shared" si="3"/>
        <v>117876.97142000002</v>
      </c>
      <c r="N39" s="4">
        <f>(N38+O38)/2</f>
        <v>76119.497959999993</v>
      </c>
    </row>
    <row r="40" spans="1:16" ht="11.2" customHeight="1">
      <c r="B40" s="82"/>
      <c r="C40" s="82"/>
      <c r="D40" s="1" t="s">
        <v>41</v>
      </c>
      <c r="E40" s="75">
        <v>12</v>
      </c>
      <c r="F40" s="75">
        <f>E40+11</f>
        <v>23</v>
      </c>
      <c r="G40" s="75">
        <f t="shared" ref="G40:L40" si="4">F40+11</f>
        <v>34</v>
      </c>
      <c r="H40" s="75">
        <f t="shared" si="4"/>
        <v>45</v>
      </c>
      <c r="I40" s="75">
        <f t="shared" si="4"/>
        <v>56</v>
      </c>
      <c r="J40" s="75">
        <f t="shared" si="4"/>
        <v>67</v>
      </c>
      <c r="K40" s="75">
        <f t="shared" si="4"/>
        <v>78</v>
      </c>
      <c r="L40" s="75">
        <f t="shared" si="4"/>
        <v>89</v>
      </c>
      <c r="M40" s="75">
        <v>910</v>
      </c>
    </row>
    <row r="41" spans="1:16" ht="11.2" customHeight="1">
      <c r="B41" s="82"/>
      <c r="C41" s="82"/>
      <c r="D41" s="1" t="s">
        <v>40</v>
      </c>
      <c r="E41" s="4">
        <f>E39</f>
        <v>12110.91804</v>
      </c>
      <c r="F41" s="4">
        <f>F39-E39</f>
        <v>6569.3071600000039</v>
      </c>
      <c r="G41" s="4">
        <f t="shared" ref="G41:M41" si="5">G39-F39</f>
        <v>5907.834139999999</v>
      </c>
      <c r="H41" s="4">
        <f t="shared" si="5"/>
        <v>6566.4682199999988</v>
      </c>
      <c r="I41" s="4">
        <f t="shared" si="5"/>
        <v>7702.0442199999961</v>
      </c>
      <c r="J41" s="4">
        <f t="shared" si="5"/>
        <v>9022.1513200000045</v>
      </c>
      <c r="K41" s="4">
        <f t="shared" si="5"/>
        <v>10816.361400000002</v>
      </c>
      <c r="L41" s="4">
        <f t="shared" si="5"/>
        <v>15401.249500000013</v>
      </c>
      <c r="M41" s="4">
        <f>M39-L39</f>
        <v>43780.637419999999</v>
      </c>
      <c r="N41" s="4">
        <f>N39-M39</f>
        <v>-41757.473460000023</v>
      </c>
    </row>
    <row r="43" spans="1:16" ht="11.2" customHeight="1">
      <c r="B43" s="83" t="s">
        <v>47</v>
      </c>
      <c r="C43" s="83"/>
      <c r="D43" s="76" t="s">
        <v>42</v>
      </c>
      <c r="E43" s="77">
        <v>38.700000000000003</v>
      </c>
      <c r="F43" s="77">
        <v>46.6</v>
      </c>
      <c r="G43" s="77">
        <v>72.7</v>
      </c>
      <c r="H43" s="77">
        <v>94.6</v>
      </c>
      <c r="I43" s="77">
        <v>119.6</v>
      </c>
      <c r="J43" s="77">
        <v>142.30000000000001</v>
      </c>
      <c r="K43" s="77">
        <v>168.6</v>
      </c>
      <c r="L43" s="77">
        <v>176.3</v>
      </c>
      <c r="M43" s="77">
        <v>204.9</v>
      </c>
      <c r="N43" s="77">
        <v>304.89999999999998</v>
      </c>
      <c r="O43" s="77">
        <v>107.8</v>
      </c>
    </row>
    <row r="44" spans="1:16" ht="11.2" customHeight="1">
      <c r="B44" s="83"/>
      <c r="C44" s="83"/>
      <c r="D44" s="76" t="s">
        <v>43</v>
      </c>
      <c r="E44" s="77">
        <f>E43*52</f>
        <v>2012.4</v>
      </c>
      <c r="F44" s="77">
        <f t="shared" ref="F44:N44" si="6">F43*52</f>
        <v>2423.2000000000003</v>
      </c>
      <c r="G44" s="77">
        <f t="shared" si="6"/>
        <v>3780.4</v>
      </c>
      <c r="H44" s="77">
        <f t="shared" si="6"/>
        <v>4919.2</v>
      </c>
      <c r="I44" s="77">
        <f t="shared" si="6"/>
        <v>6219.2</v>
      </c>
      <c r="J44" s="77">
        <f t="shared" si="6"/>
        <v>7399.6</v>
      </c>
      <c r="K44" s="77">
        <f t="shared" si="6"/>
        <v>8767.1999999999989</v>
      </c>
      <c r="L44" s="77">
        <f t="shared" si="6"/>
        <v>9167.6</v>
      </c>
      <c r="M44" s="77">
        <f t="shared" si="6"/>
        <v>10654.800000000001</v>
      </c>
      <c r="N44" s="77">
        <f t="shared" si="6"/>
        <v>15854.8</v>
      </c>
      <c r="O44" s="78"/>
    </row>
    <row r="45" spans="1:16" ht="11.2" customHeight="1">
      <c r="B45" s="83"/>
      <c r="C45" s="83"/>
      <c r="D45" s="76" t="s">
        <v>44</v>
      </c>
      <c r="E45" s="77">
        <f>E44*1.049</f>
        <v>2111.0075999999999</v>
      </c>
      <c r="F45" s="77">
        <f t="shared" ref="F45:N45" si="7">F44*1.049</f>
        <v>2541.9367999999999</v>
      </c>
      <c r="G45" s="77">
        <f t="shared" si="7"/>
        <v>3965.6396</v>
      </c>
      <c r="H45" s="77">
        <f t="shared" si="7"/>
        <v>5160.2407999999996</v>
      </c>
      <c r="I45" s="77">
        <f t="shared" si="7"/>
        <v>6523.9407999999994</v>
      </c>
      <c r="J45" s="77">
        <f t="shared" si="7"/>
        <v>7762.1804000000002</v>
      </c>
      <c r="K45" s="77">
        <f t="shared" si="7"/>
        <v>9196.7927999999974</v>
      </c>
      <c r="L45" s="77">
        <f t="shared" si="7"/>
        <v>9616.8123999999989</v>
      </c>
      <c r="M45" s="77">
        <f t="shared" si="7"/>
        <v>11176.885200000001</v>
      </c>
      <c r="N45" s="77">
        <f t="shared" si="7"/>
        <v>16631.6852</v>
      </c>
      <c r="O45" s="78"/>
    </row>
    <row r="46" spans="1:16" ht="11.2" customHeight="1">
      <c r="B46" s="83"/>
      <c r="C46" s="83"/>
      <c r="D46" s="76" t="s">
        <v>45</v>
      </c>
      <c r="E46" s="78">
        <f>(E45+F45)/2</f>
        <v>2326.4722000000002</v>
      </c>
      <c r="F46" s="78">
        <f>(F45+G45)/2</f>
        <v>3253.7882</v>
      </c>
      <c r="G46" s="78">
        <f>(G45+H45)/2</f>
        <v>4562.9402</v>
      </c>
      <c r="H46" s="78">
        <f>(H45+I45)/2</f>
        <v>5842.0907999999999</v>
      </c>
      <c r="I46" s="78">
        <f>(I45+J45)/2</f>
        <v>7143.0605999999998</v>
      </c>
      <c r="J46" s="78">
        <f>(J45+K45)/2</f>
        <v>8479.4865999999984</v>
      </c>
      <c r="K46" s="78">
        <f>(K45+L45)/2</f>
        <v>9406.8025999999991</v>
      </c>
      <c r="L46" s="78">
        <f>(L45+M45)/2</f>
        <v>10396.8488</v>
      </c>
      <c r="M46" s="78">
        <f>(M45+N45)/2</f>
        <v>13904.2852</v>
      </c>
      <c r="N46" s="78">
        <f>(N45+O45)/2</f>
        <v>8315.8425999999999</v>
      </c>
      <c r="O46" s="78"/>
    </row>
    <row r="47" spans="1:16" ht="11.2" customHeight="1">
      <c r="D47" s="76"/>
      <c r="E47" s="79">
        <v>12</v>
      </c>
      <c r="F47" s="79">
        <f>E47+11</f>
        <v>23</v>
      </c>
      <c r="G47" s="79">
        <f t="shared" ref="G47:L47" si="8">F47+11</f>
        <v>34</v>
      </c>
      <c r="H47" s="79">
        <f t="shared" si="8"/>
        <v>45</v>
      </c>
      <c r="I47" s="79">
        <f t="shared" si="8"/>
        <v>56</v>
      </c>
      <c r="J47" s="79">
        <f t="shared" si="8"/>
        <v>67</v>
      </c>
      <c r="K47" s="79">
        <f t="shared" si="8"/>
        <v>78</v>
      </c>
      <c r="L47" s="79">
        <f t="shared" si="8"/>
        <v>89</v>
      </c>
      <c r="M47" s="79">
        <v>910</v>
      </c>
      <c r="N47" s="78"/>
      <c r="O47" s="78"/>
    </row>
    <row r="48" spans="1:16" ht="11.2" customHeight="1">
      <c r="D48" s="80"/>
      <c r="E48" s="81">
        <f>E46</f>
        <v>2326.4722000000002</v>
      </c>
      <c r="F48" s="81">
        <f>F46-E46</f>
        <v>927.3159999999998</v>
      </c>
      <c r="G48" s="81">
        <f t="shared" ref="G48:M48" si="9">G46-F46</f>
        <v>1309.152</v>
      </c>
      <c r="H48" s="81">
        <f t="shared" si="9"/>
        <v>1279.1505999999999</v>
      </c>
      <c r="I48" s="81">
        <f t="shared" si="9"/>
        <v>1300.9697999999999</v>
      </c>
      <c r="J48" s="81">
        <f t="shared" si="9"/>
        <v>1336.4259999999986</v>
      </c>
      <c r="K48" s="81">
        <f t="shared" si="9"/>
        <v>927.31600000000071</v>
      </c>
      <c r="L48" s="81">
        <f t="shared" si="9"/>
        <v>990.04620000000068</v>
      </c>
      <c r="M48" s="81">
        <f t="shared" si="9"/>
        <v>3507.4364000000005</v>
      </c>
      <c r="N48" s="79"/>
      <c r="O48" s="79"/>
    </row>
  </sheetData>
  <mergeCells count="3">
    <mergeCell ref="E21:O21"/>
    <mergeCell ref="B36:C41"/>
    <mergeCell ref="B43:C46"/>
  </mergeCells>
  <hyperlinks>
    <hyperlink ref="E31" r:id="rId1" xr:uid="{0816F04E-B1BE-43FD-A17A-26B5E4F4BB2C}"/>
  </hyperlinks>
  <pageMargins left="0.75" right="0.75" top="1" bottom="1" header="0.5" footer="0.5"/>
  <pageSetup paperSize="9" orientation="portrait" r:id="rId2"/>
  <rowBreaks count="1" manualBreakCount="1">
    <brk id="30" max="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2A247-6ECB-46F8-84BF-65D6F1A884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CD2890-6CDA-41D8-BF97-923B0AC4C3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760704-023B-4D63-8546-38302AEE2E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fye 2019</vt:lpstr>
      <vt:lpstr>'fye 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Whiting</dc:creator>
  <cp:lastModifiedBy>Matt Butler</cp:lastModifiedBy>
  <cp:lastPrinted>2011-10-07T13:41:07Z</cp:lastPrinted>
  <dcterms:created xsi:type="dcterms:W3CDTF">1999-06-03T09:38:19Z</dcterms:created>
  <dcterms:modified xsi:type="dcterms:W3CDTF">2022-03-03T09:35:17Z</dcterms:modified>
</cp:coreProperties>
</file>