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me\Desktop\AMC\ANALYTICS\DA Portfolio Project\Projects\"/>
    </mc:Choice>
  </mc:AlternateContent>
  <xr:revisionPtr revIDLastSave="0" documentId="13_ncr:1_{736E8796-1B66-4502-B256-AF253602ED0D}" xr6:coauthVersionLast="47" xr6:coauthVersionMax="47" xr10:uidLastSave="{00000000-0000-0000-0000-000000000000}"/>
  <bookViews>
    <workbookView xWindow="-120" yWindow="-120" windowWidth="20730" windowHeight="11040" activeTab="2" xr2:uid="{26D4546B-D2A1-4444-8EAF-A6228F96F0C1}"/>
  </bookViews>
  <sheets>
    <sheet name="Data" sheetId="2" r:id="rId1"/>
    <sheet name="Pivots" sheetId="5" r:id="rId2"/>
    <sheet name="Report" sheetId="6" r:id="rId3"/>
    <sheet name="Assets" sheetId="4" r:id="rId4"/>
  </sheets>
  <definedNames>
    <definedName name="_xlnm._FilterDatabase" localSheetId="0" hidden="1">Data!$B$3:$H$1003</definedName>
    <definedName name="_xlcn.WorksheetConnection_sampledataexcelportfolioproject1.xlsxcalls1" hidden="1">calls[]</definedName>
    <definedName name="_xlcn.WorksheetConnection_sampledataexcelportfolioproject1.xlsxcustomers1" hidden="1">customers[]</definedName>
    <definedName name="Slicer_Representative">#N/A</definedName>
  </definedNames>
  <calcPr calcId="191029"/>
  <pivotCaches>
    <pivotCache cacheId="53" r:id="rId5"/>
    <pivotCache cacheId="78" r:id="rId6"/>
    <pivotCache cacheId="292" r:id="rId7"/>
    <pivotCache cacheId="469" r:id="rId8"/>
    <pivotCache cacheId="727" r:id="rId9"/>
    <pivotCache cacheId="730" r:id="rId10"/>
    <pivotCache cacheId="733" r:id="rId11"/>
    <pivotCache cacheId="736" r:id="rId12"/>
    <pivotCache cacheId="739" r:id="rId13"/>
  </pivotCaches>
  <fileRecoveryPr repairLoad="1"/>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 (1).xlsx!customers"/>
          <x15:modelTable id="calls" name="calls" connection="WorksheetConnection_sample-data-excel-portfolio-project (1).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6" l="1" a="1"/>
  <c r="Q18" i="6" s="1"/>
  <c r="P19" i="6" a="1"/>
  <c r="P19" i="6" s="1"/>
  <c r="K34" i="5"/>
  <c r="I38" i="5" s="1"/>
  <c r="F37" i="5" a="1"/>
  <c r="F37" i="5"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J38" i="5" l="1"/>
  <c r="J37" i="5"/>
  <c r="J41" i="5"/>
  <c r="J40" i="5"/>
  <c r="J39" i="5"/>
  <c r="I37" i="5"/>
  <c r="I41" i="5"/>
  <c r="I40" i="5"/>
  <c r="I3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778799-C950-4C88-8802-54411B4F319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B34DA9-178D-4241-8B58-0A8C5DBDAAD7}" name="WorksheetConnection_sample-data-excel-portfolio-project (1).xlsx!calls" type="102" refreshedVersion="7" minRefreshableVersion="5">
    <extLst>
      <ext xmlns:x15="http://schemas.microsoft.com/office/spreadsheetml/2010/11/main" uri="{DE250136-89BD-433C-8126-D09CA5730AF9}">
        <x15:connection id="calls" autoDelete="1">
          <x15:rangePr sourceName="_xlcn.WorksheetConnection_sampledataexcelportfolioproject1.xlsxcalls1"/>
        </x15:connection>
      </ext>
    </extLst>
  </connection>
  <connection id="3" xr16:uid="{A98E4704-329C-4C26-8821-8833730F1D8D}" name="WorksheetConnection_sample-data-excel-portfolio-project (1).xlsx!customers" type="102" refreshedVersion="7" minRefreshableVersion="5">
    <extLst>
      <ext xmlns:x15="http://schemas.microsoft.com/office/spreadsheetml/2010/11/main" uri="{DE250136-89BD-433C-8126-D09CA5730AF9}">
        <x15:connection id="customers">
          <x15:rangePr sourceName="_xlcn.WorksheetConnection_sampledataexcelportfolioproject1.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<sst xmlns="http://schemas.openxmlformats.org/spreadsheetml/2006/main" count="3164" uniqueCount="1079">
  <si>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</si>
  <si>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</si>
  <si>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</si>
  <si>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</si>
  <si>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</si>
  <si>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</si>
  <si>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</si>
  <si>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</si>
  <si>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</si>
  <si>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</si>
  <si>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</si>
  <si>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</si>
  <si>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</si>
  <si>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</si>
  <si>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</si>
  <si>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</si>
  <si>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</si>
  <si>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</si>
  <si>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</si>
  <si>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</si>
  <si>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</si>
  <si>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</si>
  <si>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</si>
  <si>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</si>
  <si>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</si>
  <si>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</si>
  <si>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</si>
  <si>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</si>
  <si>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</si>
  <si>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</si>
  <si>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</si>
  <si>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</si>
  <si>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</si>
  <si>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</si>
  <si>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</si>
  <si>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</si>
  <si>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</si>
  <si>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</si>
  <si>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</si>
  <si>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</si>
  <si>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</si>
  <si>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</si>
  <si>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</si>
  <si>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</si>
  <si>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</si>
  <si>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</si>
  <si>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</si>
  <si>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</si>
  <si>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</si>
  <si>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</si>
  <si>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</si>
  <si>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</si>
  <si>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</si>
  <si>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</si>
  <si>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</si>
  <si>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</si>
  <si>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</si>
  <si>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</si>
  <si>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</si>
  <si>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</si>
  <si>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</si>
  <si>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</si>
  <si>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</si>
  <si>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</si>
  <si>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</si>
  <si>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</si>
  <si>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</si>
  <si>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</si>
  <si>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</si>
  <si>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</si>
  <si>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</si>
  <si>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</si>
  <si>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</si>
  <si>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</si>
  <si>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</si>
  <si>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</si>
  <si>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</si>
  <si>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</si>
  <si>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</si>
  <si>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</si>
  <si>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</si>
  <si>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</si>
  <si>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</si>
  <si>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</si>
  <si>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</si>
  <si>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</si>
  <si>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</si>
  <si>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</si>
  <si>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</si>
  <si>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</si>
  <si>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</si>
  <si>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</si>
  <si>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</si>
  <si>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</si>
  <si>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</si>
  <si>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</si>
  <si>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</si>
  <si>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</si>
  <si>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</si>
  <si>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</si>
  <si>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</si>
  <si>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</si>
  <si>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</si>
  <si>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</si>
  <si>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</si>
  <si>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</si>
  <si>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</si>
  <si>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</si>
  <si>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</si>
  <si>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</si>
  <si>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</si>
  <si>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</si>
  <si>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</si>
  <si>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</si>
  <si>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</si>
  <si>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</si>
  <si>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</si>
  <si>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</si>
  <si>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</si>
  <si>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</si>
  <si>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</si>
  <si>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</si>
  <si>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</si>
  <si>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</si>
  <si>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</si>
  <si>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</si>
  <si>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</si>
  <si>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</si>
  <si>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</si>
  <si>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</si>
  <si>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</si>
  <si>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</si>
  <si>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</si>
  <si>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</si>
  <si>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</si>
  <si>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</si>
  <si>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</si>
  <si>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</si>
  <si>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</si>
  <si>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</si>
  <si>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</si>
  <si>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</si>
  <si>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</si>
  <si>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</si>
  <si>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</si>
  <si>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</si>
  <si>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</si>
  <si>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</si>
  <si>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</si>
  <si>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</si>
  <si>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</si>
  <si>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</si>
  <si>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</si>
  <si>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</si>
  <si>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</si>
  <si>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</si>
  <si>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</si>
  <si>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</si>
  <si>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</si>
  <si>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</si>
  <si>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</si>
  <si>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</si>
  <si>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</si>
  <si>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</si>
  <si>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</si>
  <si>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</si>
  <si>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</si>
  <si>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</si>
  <si>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</si>
  <si>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</si>
  <si>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</si>
  <si>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</si>
  <si>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</si>
  <si>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</si>
  <si>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</si>
  <si>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</si>
  <si>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</si>
  <si>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</si>
  <si>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</si>
  <si>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</si>
  <si>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</si>
  <si>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</si>
  <si>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</si>
  <si>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</si>
  <si>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</si>
  <si>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</si>
  <si>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</si>
  <si>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</si>
  <si>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</si>
  <si>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</si>
  <si>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</si>
  <si>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</si>
  <si>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</si>
  <si>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</si>
  <si>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</si>
  <si>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</si>
  <si>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</si>
  <si>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</si>
  <si>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</si>
  <si>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</si>
  <si>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</si>
  <si>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</si>
  <si>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</si>
  <si>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</si>
  <si>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</si>
  <si>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</si>
  <si>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</si>
  <si>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</si>
  <si>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</si>
  <si>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</si>
  <si>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</si>
  <si>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</si>
  <si>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</si>
  <si>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</si>
  <si>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</si>
  <si>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</si>
  <si>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</si>
  <si>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</si>
  <si>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</si>
  <si>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</si>
  <si>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</si>
  <si>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</si>
  <si>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</si>
  <si>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</si>
  <si>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</si>
  <si>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</si>
  <si>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</si>
  <si>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</si>
  <si>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</si>
  <si>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</si>
  <si>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</si>
  <si>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</si>
  <si>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</si>
  <si>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</si>
  <si>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</si>
  <si>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</si>
  <si>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</si>
  <si>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</si>
  <si>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</si>
  <si>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</si>
  <si>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</si>
  <si>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</si>
  <si>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</si>
  <si>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</si>
  <si>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</si>
  <si>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</si>
  <si>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</si>
  <si>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</si>
  <si>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</si>
  <si>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</si>
  <si>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</si>
  <si>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</si>
  <si>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</si>
  <si>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</si>
  <si>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</si>
  <si>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</si>
  <si>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</si>
  <si>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</si>
  <si>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</si>
  <si>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</si>
  <si>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</si>
  <si>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</si>
  <si>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</si>
  <si>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</si>
  <si>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</si>
  <si>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</si>
  <si>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</si>
  <si>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</si>
  <si>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</si>
  <si>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</si>
  <si>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</si>
  <si>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</si>
  <si>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</si>
  <si>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</si>
  <si>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</si>
  <si>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</si>
  <si>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</si>
  <si>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</si>
  <si>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</si>
  <si>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</si>
  <si>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</si>
  <si>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</si>
  <si>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</si>
  <si>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</si>
  <si>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</si>
  <si>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</si>
  <si>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</si>
  <si>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</si>
  <si>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</si>
  <si>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</si>
  <si>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</si>
  <si>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</si>
  <si>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</si>
  <si>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</si>
  <si>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</si>
  <si>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</si>
  <si>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</si>
  <si>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</si>
  <si>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</si>
  <si>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</si>
  <si>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</si>
  <si>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</si>
  <si>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</si>
  <si>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</si>
  <si>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</si>
  <si>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</si>
  <si>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</si>
  <si>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</si>
  <si>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</si>
  <si>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</si>
  <si>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</si>
  <si>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</si>
  <si>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</si>
  <si>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</si>
  <si>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</si>
  <si>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</si>
  <si>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</si>
  <si>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</si>
  <si>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</si>
  <si>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</si>
  <si>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</si>
  <si>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</si>
  <si>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</si>
  <si>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</si>
  <si>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</si>
  <si>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</si>
  <si>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</si>
  <si>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</si>
  <si>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</si>
  <si>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</si>
  <si>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</si>
  <si>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</si>
  <si>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</si>
  <si>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</si>
  <si>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</si>
  <si>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</si>
  <si>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</si>
  <si>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</si>
  <si>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</si>
  <si>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</si>
  <si>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</si>
  <si>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</si>
  <si>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</si>
  <si>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</si>
  <si>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</si>
  <si>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</si>
  <si>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</si>
  <si>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</si>
  <si>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</si>
  <si>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</si>
  <si>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</si>
  <si>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</si>
  <si>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</si>
  <si>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</si>
  <si>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</si>
  <si>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</si>
  <si>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</si>
  <si>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</si>
  <si>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</si>
  <si>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</si>
  <si>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</si>
  <si>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</si>
  <si>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</si>
  <si>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</si>
  <si>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</si>
  <si>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</si>
  <si>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</si>
  <si>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</si>
  <si>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</si>
  <si>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</si>
  <si>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</si>
  <si>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</si>
  <si>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</si>
  <si>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</si>
  <si>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</si>
  <si>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</si>
  <si>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</si>
  <si>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</si>
  <si>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</si>
  <si>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</si>
  <si>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</si>
  <si>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</si>
  <si>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</si>
  <si>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</si>
  <si>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</si>
  <si>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</si>
  <si>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</si>
  <si>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</si>
  <si>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</si>
  <si>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</si>
  <si>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</si>
  <si>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</si>
  <si>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</si>
  <si>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</si>
  <si>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</si>
  <si>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</si>
  <si>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</si>
  <si>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</si>
  <si>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</si>
  <si>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</si>
  <si>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</si>
  <si>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</si>
  <si>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</si>
  <si>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</si>
  <si>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</si>
  <si>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</si>
  <si>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</si>
  <si>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</si>
  <si>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</si>
  <si>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</si>
  <si>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</si>
  <si>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</si>
  <si>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</si>
  <si>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</si>
  <si>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</si>
  <si>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</si>
  <si>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</si>
  <si>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</si>
  <si>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</si>
  <si>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</si>
  <si>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</si>
  <si>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</si>
  <si>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</si>
  <si>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</si>
  <si>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</si>
  <si>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</si>
  <si>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</si>
  <si>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</si>
  <si>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</si>
  <si>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</si>
  <si>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</si>
  <si>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</si>
  <si>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</si>
  <si>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</si>
  <si>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</si>
  <si>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</si>
  <si>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</si>
  <si>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</si>
  <si>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</si>
  <si>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</si>
  <si>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</si>
  <si>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</si>
  <si>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</si>
  <si>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</si>
  <si>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</si>
  <si>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</si>
  <si>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</si>
  <si>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</si>
  <si>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</si>
  <si>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</si>
  <si>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</si>
  <si>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</si>
  <si>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</si>
  <si>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</si>
  <si>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</si>
  <si>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</si>
  <si>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</si>
  <si>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</si>
  <si>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</si>
  <si>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</si>
  <si>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</si>
  <si>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</si>
  <si>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</si>
  <si>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</si>
  <si>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</si>
  <si>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</si>
  <si>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</si>
  <si>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</si>
  <si>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</si>
  <si>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</si>
  <si>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</si>
  <si>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</si>
  <si>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</si>
  <si>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</si>
  <si>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</si>
  <si>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</si>
  <si>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</si>
  <si>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</si>
  <si>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</si>
  <si>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</si>
  <si>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</si>
  <si>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</si>
  <si>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</si>
  <si>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</si>
  <si>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</si>
  <si>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</si>
  <si>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</si>
  <si>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</si>
  <si>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</si>
  <si>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</si>
  <si>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</si>
  <si>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</si>
  <si>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</si>
  <si>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</si>
  <si>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</si>
  <si>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</si>
  <si>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</si>
  <si>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</si>
  <si>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</si>
  <si>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</si>
  <si>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</si>
  <si>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</si>
  <si>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</si>
  <si>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</si>
  <si>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</si>
  <si>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</si>
  <si>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</si>
  <si>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</si>
  <si>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</si>
  <si>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</si>
  <si>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</si>
  <si>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</si>
  <si>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</si>
  <si>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</si>
  <si>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</si>
  <si>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</si>
  <si>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</si>
  <si>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</si>
  <si>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</si>
  <si>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</si>
  <si>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</si>
  <si>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</si>
  <si>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</si>
  <si>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</si>
  <si>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</si>
  <si>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</si>
  <si>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</si>
  <si>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</si>
  <si>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</si>
  <si>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</si>
  <si>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</si>
  <si>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</si>
  <si>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</si>
  <si>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</si>
  <si>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</si>
  <si>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</si>
  <si>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</si>
  <si>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</si>
  <si>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</si>
  <si>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</si>
  <si>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</si>
  <si>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</si>
  <si>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</si>
  <si>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</si>
  <si>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</si>
  <si>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</si>
  <si>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</si>
  <si>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</si>
  <si>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</si>
  <si>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</si>
  <si>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</si>
  <si>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</si>
  <si>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</si>
  <si>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</si>
  <si>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</si>
  <si>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</si>
  <si>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</si>
  <si>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</si>
  <si>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</si>
  <si>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</si>
  <si>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</si>
  <si>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</si>
  <si>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</si>
  <si>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</si>
  <si>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</si>
  <si>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</si>
  <si>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</si>
  <si>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</si>
  <si>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</si>
  <si>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</si>
  <si>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</si>
  <si>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</si>
  <si>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</si>
  <si>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</si>
  <si>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</si>
  <si>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</si>
  <si>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</si>
  <si>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</si>
  <si>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</si>
  <si>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</si>
  <si>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</si>
  <si>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</si>
  <si>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</si>
  <si>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</si>
  <si>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</si>
  <si>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</si>
  <si>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</si>
  <si>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</si>
  <si>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</si>
  <si>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</si>
  <si>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</si>
  <si>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</si>
  <si>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</si>
  <si>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</si>
  <si>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</si>
  <si>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</si>
  <si>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</si>
  <si>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</si>
  <si>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</si>
  <si>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</si>
  <si>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</si>
  <si>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</si>
  <si>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</si>
  <si>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</si>
  <si>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</si>
  <si>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</si>
  <si>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</si>
  <si>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</si>
  <si>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</si>
  <si>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</si>
  <si>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</si>
  <si>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</si>
  <si>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</si>
  <si>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</si>
  <si>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</si>
  <si>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</si>
  <si>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</si>
  <si>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</si>
  <si>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</si>
  <si>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</si>
  <si>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</si>
  <si>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</si>
  <si>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</si>
  <si>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</si>
  <si>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</si>
  <si>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</si>
  <si>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</si>
  <si>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</si>
  <si>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</si>
  <si>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</si>
  <si>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</si>
  <si>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</si>
  <si>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</si>
  <si>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</si>
  <si>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</si>
  <si>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</si>
  <si>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</si>
  <si>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</si>
  <si>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</si>
  <si>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</si>
  <si>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</si>
  <si>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</si>
  <si>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</si>
  <si>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</si>
  <si>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</si>
  <si>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</si>
  <si>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</si>
  <si>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</si>
  <si>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</si>
  <si>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</si>
  <si>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</si>
  <si>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</si>
  <si>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</si>
  <si>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</si>
  <si>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</si>
  <si>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</si>
  <si>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</si>
  <si>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</si>
  <si>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</si>
  <si>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</si>
  <si>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</si>
  <si>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</si>
  <si>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</si>
  <si>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</si>
  <si>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</si>
  <si>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</si>
  <si>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</si>
  <si>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</si>
  <si>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</si>
  <si>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</si>
  <si>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</si>
  <si>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</si>
  <si>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</si>
  <si>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</si>
  <si>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</si>
  <si>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</si>
  <si>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</si>
  <si>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</si>
  <si>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</si>
  <si>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</si>
  <si>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</si>
  <si>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</si>
  <si>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</si>
  <si>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</si>
  <si>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</si>
  <si>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</si>
  <si>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</si>
  <si>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</si>
  <si>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</si>
  <si>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</si>
  <si>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</si>
  <si>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</si>
  <si>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</si>
  <si>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</si>
  <si>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</si>
  <si>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</si>
  <si>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</si>
  <si>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</si>
  <si>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</si>
  <si>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</si>
  <si>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</si>
  <si>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</si>
  <si>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</si>
  <si>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</si>
  <si>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</si>
  <si>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</si>
  <si>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</si>
  <si>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</si>
  <si>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</si>
  <si>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</si>
  <si>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</si>
  <si>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</si>
  <si>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</si>
  <si>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</si>
  <si>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</si>
  <si>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</si>
  <si>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</si>
  <si>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</si>
  <si>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</si>
  <si>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</si>
  <si>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</si>
  <si>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</si>
  <si>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</si>
  <si>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</si>
  <si>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</si>
  <si>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</si>
  <si>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</si>
  <si>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</si>
  <si>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</si>
  <si>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</si>
  <si>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</si>
  <si>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</si>
  <si>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</si>
  <si>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</si>
  <si>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</si>
  <si>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</si>
  <si>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</si>
  <si>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</si>
  <si>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</si>
  <si>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</si>
  <si>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</si>
  <si>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</si>
  <si>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</si>
  <si>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</si>
  <si>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</si>
  <si>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</si>
  <si>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</si>
  <si>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</si>
  <si>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</si>
  <si>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</si>
  <si>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</si>
  <si>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</si>
  <si>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</si>
  <si>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</si>
  <si>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</si>
  <si>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</si>
  <si>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</si>
  <si>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</si>
  <si>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</si>
  <si>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</si>
  <si>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</si>
  <si>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</si>
  <si>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</si>
  <si>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</si>
  <si>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</si>
  <si>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</si>
  <si>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</si>
  <si>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</si>
  <si>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</si>
  <si>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</si>
  <si>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</si>
  <si>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</si>
  <si>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</si>
  <si>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</si>
  <si>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</si>
  <si>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</si>
  <si>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</si>
  <si>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</si>
  <si>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</si>
  <si>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</si>
  <si>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</si>
  <si>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</si>
  <si>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</si>
  <si>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</si>
  <si>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</si>
  <si>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</si>
  <si>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</si>
  <si>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</si>
  <si>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</si>
  <si>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</si>
  <si>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</si>
  <si>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</si>
  <si>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</si>
  <si>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</si>
  <si>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</si>
  <si>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</si>
  <si>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</si>
  <si>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</si>
  <si>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</si>
  <si>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</si>
  <si>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</si>
  <si>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</si>
  <si>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</si>
  <si>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</si>
  <si>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</si>
  <si>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</si>
  <si>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</si>
  <si>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</si>
  <si>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</si>
  <si>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</si>
  <si>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</si>
  <si>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</si>
  <si>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</si>
  <si>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</si>
  <si>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</si>
  <si>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</si>
  <si>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</si>
  <si>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</si>
  <si>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</si>
  <si>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</si>
  <si>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</si>
  <si>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</si>
  <si>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</si>
  <si>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</si>
  <si>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</si>
  <si>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</si>
  <si>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</si>
  <si>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</si>
  <si>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</si>
  <si>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</si>
  <si>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</si>
  <si>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</si>
  <si>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</si>
  <si>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</si>
  <si>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</si>
  <si>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</si>
  <si>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</si>
  <si>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</si>
  <si>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</si>
  <si>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</si>
  <si>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</si>
  <si>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</si>
  <si>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</si>
  <si>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</si>
  <si>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</si>
  <si>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</si>
  <si>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</si>
  <si>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</si>
  <si>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</si>
  <si>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</si>
  <si>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</si>
  <si>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</si>
  <si>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</si>
  <si>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</si>
  <si>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</si>
  <si>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</si>
  <si>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</si>
  <si>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</si>
  <si>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</si>
  <si>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</si>
  <si>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</si>
  <si>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</si>
  <si>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</si>
  <si>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</si>
  <si>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</si>
  <si>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</si>
  <si>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</si>
  <si>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</si>
  <si>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</si>
  <si>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</si>
  <si>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</si>
  <si>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</si>
  <si>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</si>
  <si>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</si>
  <si>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</si>
  <si>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</si>
  <si>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</si>
  <si>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</si>
  <si>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</si>
  <si>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</si>
  <si>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</si>
  <si>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</si>
  <si>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</si>
  <si>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</si>
  <si>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</si>
  <si>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</si>
  <si>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</si>
  <si>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</si>
  <si>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</si>
  <si>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</si>
  <si>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</si>
  <si>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</si>
  <si>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</si>
  <si>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</si>
  <si>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</si>
  <si>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</si>
  <si>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</si>
  <si>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</si>
  <si>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</si>
  <si>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</si>
  <si>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</si>
  <si>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</si>
  <si>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</si>
  <si>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</si>
  <si>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</si>
  <si>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</si>
  <si>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</si>
  <si>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</si>
  <si>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</si>
  <si>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</si>
  <si>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</si>
  <si>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</si>
  <si>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</si>
  <si>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</si>
  <si>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</si>
  <si>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</si>
  <si>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</si>
  <si>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</si>
  <si>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</si>
  <si>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</si>
  <si>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</si>
  <si>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</si>
  <si>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</si>
  <si>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</si>
  <si>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</si>
  <si>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</si>
  <si>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</si>
  <si>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</si>
  <si>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</si>
  <si>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</si>
  <si>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</si>
  <si>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</si>
  <si>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</si>
  <si>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</si>
  <si>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</si>
  <si>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</si>
  <si>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</si>
  <si>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</si>
  <si>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</si>
  <si>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</si>
  <si>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</si>
  <si>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</si>
  <si>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</si>
  <si>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</si>
  <si>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</si>
  <si>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</si>
  <si>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</si>
  <si>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</si>
  <si>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</si>
  <si>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</si>
  <si>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</si>
  <si>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</si>
  <si>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</si>
  <si>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</si>
  <si>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</si>
  <si>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</si>
  <si>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</si>
  <si>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</si>
  <si>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</si>
  <si>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</si>
  <si>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</si>
  <si>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</si>
  <si>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</si>
  <si>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</si>
  <si>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</si>
  <si>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</si>
  <si>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</si>
  <si>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</si>
  <si>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</si>
  <si>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</si>
  <si>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</si>
  <si>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</si>
  <si>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</si>
  <si>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</si>
  <si>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</si>
  <si>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</si>
  <si>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</si>
  <si>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</si>
  <si>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</si>
  <si>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</si>
  <si>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</si>
  <si>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</si>
  <si>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</si>
  <si>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</si>
  <si>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</si>
  <si>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</si>
  <si>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</si>
  <si>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</si>
  <si>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</si>
  <si>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</si>
  <si>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</si>
  <si>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</si>
  <si>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</si>
  <si>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</si>
  <si>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</si>
  <si>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</si>
  <si>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</si>
  <si>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</si>
  <si>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</si>
  <si>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</si>
  <si>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</si>
  <si>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</si>
  <si>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</si>
  <si>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</si>
  <si>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</si>
  <si>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</si>
  <si>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</si>
  <si>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</si>
  <si>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</si>
  <si>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</si>
  <si>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</si>
  <si>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</si>
  <si>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</si>
  <si>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</si>
  <si>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</si>
  <si>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</si>
  <si>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</si>
  <si>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</si>
  <si>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</si>
  <si>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</si>
  <si>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</si>
  <si>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</si>
  <si>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</si>
  <si>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</si>
  <si>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</si>
  <si>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</si>
  <si>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</si>
  <si>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</si>
  <si>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</si>
  <si>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</si>
  <si>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</si>
  <si>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</si>
  <si>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</si>
  <si>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</si>
  <si>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</si>
  <si>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</si>
  <si>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</si>
  <si>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</si>
  <si>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</si>
  <si>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</si>
  <si>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</si>
  <si>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</si>
  <si>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Average of Satisfaction Rating</t>
  </si>
  <si>
    <t>Total Calls</t>
  </si>
  <si>
    <t>Total Purchase</t>
  </si>
  <si>
    <t>Total Call Duration</t>
  </si>
  <si>
    <t>5* Clients</t>
  </si>
  <si>
    <t>Row Labels</t>
  </si>
  <si>
    <t>Grand Total</t>
  </si>
  <si>
    <t>Jan</t>
  </si>
  <si>
    <t>Feb</t>
  </si>
  <si>
    <t>Mar</t>
  </si>
  <si>
    <t>Apr</t>
  </si>
  <si>
    <t>May</t>
  </si>
  <si>
    <t>Jun</t>
  </si>
  <si>
    <t>Jul</t>
  </si>
  <si>
    <t>Aug</t>
  </si>
  <si>
    <t>Sep</t>
  </si>
  <si>
    <t>Oct</t>
  </si>
  <si>
    <t>Nov</t>
  </si>
  <si>
    <t>Dec</t>
  </si>
  <si>
    <t>Total Calls2</t>
  </si>
  <si>
    <t>Friday</t>
  </si>
  <si>
    <t>Monday</t>
  </si>
  <si>
    <t>Saturday</t>
  </si>
  <si>
    <t>Sunday</t>
  </si>
  <si>
    <t>Thursday</t>
  </si>
  <si>
    <t>Tuesday</t>
  </si>
  <si>
    <t>Wednesday</t>
  </si>
  <si>
    <t>For Graph</t>
  </si>
  <si>
    <t>Rep</t>
  </si>
  <si>
    <t>Calls</t>
  </si>
  <si>
    <t>Amount</t>
  </si>
  <si>
    <t>Sel.Amount</t>
  </si>
  <si>
    <t>Sel. Calls</t>
  </si>
  <si>
    <t>Selected Rep</t>
  </si>
  <si>
    <t>Column Labels</t>
  </si>
  <si>
    <t>TOTAL</t>
  </si>
  <si>
    <t>CALL CENTER REPRESENTATIVES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</si>
</sst>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
    <numFmt numFmtId="166" formatCode="_(&quot;$&quot;* #,##0_);_(&quot;$&quot;* \(#,##0\);_(&quot;$&quot;* &quot;-&quot;??_);_(@_)"/>
    <numFmt numFmtId="167" formatCode="_(* #,##0_);_(* \(#,##0\);_(* &quot;-&quot;??_);_(@_)"/>
    <numFmt numFmtId="168" formatCode="\$#,##0;\(\$#,##0\);\$#,##0"/>
    <numFmt numFmtId="169" formatCode="&quot;$&quot;#,###.0,&quot;K&quot;"/>
    <numFmt numFmtId="173" formatCode="&quot;$&quot;#,##0"/>
  </numFmts>
  <fonts count="9">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11"/>
      <color theme="1"/>
      <name val="Aptos"/>
      <scheme val="minor"/>
    </font>
    <font>
      <b/>
      <sz val="11"/>
      <color theme="0" tint="-0.14999847407452621"/>
      <name val="Aptos"/>
      <scheme val="minor"/>
    </font>
    <font>
      <sz val="11"/>
      <color theme="0" tint="-0.14999847407452621"/>
      <name val="Aptos"/>
      <family val="2"/>
      <scheme val="minor"/>
    </font>
    <font>
      <sz val="11"/>
      <color theme="1"/>
      <name val="Aptos"/>
      <scheme val="minor"/>
    </font>
    <font>
      <b/>
      <sz val="18"/>
      <color theme="0" tint="-4.9989318521683403E-2"/>
      <name val="Aptos ExtraBold"/>
      <scheme val="major"/>
    </font>
  </fonts>
  <fills count="6">
    <fill>
      <patternFill patternType="none"/>
    </fill>
    <fill>
      <patternFill patternType="gray125"/>
    </fill>
    <fill>
      <patternFill patternType="solid">
        <fgColor theme="7"/>
        <bgColor indexed="64"/>
      </patternFill>
    </fill>
    <fill>
      <patternFill patternType="solid">
        <fgColor theme="4" tint="-0.249977111117893"/>
        <bgColor indexed="64"/>
      </patternFill>
    </fill>
    <fill>
      <patternFill patternType="solid">
        <fgColor rgb="FF0070C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9" xfId="0" applyFill="1" applyBorder="1"/>
    <xf numFmtId="0" fontId="5" fillId="5" borderId="10" xfId="0" applyFont="1" applyFill="1" applyBorder="1"/>
    <xf numFmtId="0" fontId="6" fillId="5" borderId="0" xfId="0" applyFont="1" applyFill="1" applyBorder="1"/>
    <xf numFmtId="173" fontId="5" fillId="5" borderId="0" xfId="0" applyNumberFormat="1" applyFont="1" applyFill="1" applyBorder="1"/>
    <xf numFmtId="173" fontId="5" fillId="5" borderId="13" xfId="0" applyNumberFormat="1" applyFont="1" applyFill="1" applyBorder="1"/>
    <xf numFmtId="0" fontId="4" fillId="5" borderId="7" xfId="0" applyFont="1" applyFill="1" applyBorder="1"/>
    <xf numFmtId="0" fontId="7" fillId="5" borderId="12" xfId="0" applyFont="1" applyFill="1" applyBorder="1"/>
    <xf numFmtId="173" fontId="4" fillId="5" borderId="12" xfId="0" applyNumberFormat="1" applyFont="1" applyFill="1" applyBorder="1"/>
    <xf numFmtId="173" fontId="4" fillId="5" borderId="4" xfId="0" applyNumberFormat="1" applyFont="1" applyFill="1" applyBorder="1"/>
    <xf numFmtId="0" fontId="4" fillId="5" borderId="11" xfId="0" applyFont="1" applyFill="1" applyBorder="1"/>
    <xf numFmtId="0" fontId="4" fillId="5" borderId="11" xfId="0" applyFont="1" applyFill="1" applyBorder="1" applyAlignment="1">
      <alignment horizontal="left" indent="1"/>
    </xf>
    <xf numFmtId="0" fontId="4" fillId="5" borderId="6" xfId="0" applyFont="1" applyFill="1" applyBorder="1" applyAlignment="1">
      <alignment horizontal="left" indent="1"/>
    </xf>
    <xf numFmtId="0" fontId="8" fillId="3" borderId="0" xfId="0" applyFont="1" applyFill="1"/>
  </cellXfs>
  <cellStyles count="1">
    <cellStyle name="Normal" xfId="0" builtinId="0"/>
  </cellStyles>
  <dxfs count="25">
    <dxf>
      <font>
        <b/>
        <i val="0"/>
        <color theme="1" tint="4.9989318521683403E-2"/>
      </font>
      <fill>
        <patternFill>
          <bgColor theme="0" tint="-0.34998626667073579"/>
        </patternFill>
      </fill>
      <border>
        <left style="thin">
          <color rgb="FF0070C0"/>
        </left>
        <right style="thin">
          <color rgb="FF0070C0"/>
        </right>
        <vertical/>
        <horizontal/>
      </border>
    </dxf>
    <dxf>
      <fill>
        <patternFill patternType="solid">
          <bgColor rgb="FF0070C0"/>
        </patternFill>
      </fill>
    </dxf>
    <dxf>
      <numFmt numFmtId="166" formatCode="_(&quot;$&quot;* #,##0_);_(&quot;$&quot;* \(#,##0\);_(&quot;$&quot;* &quot;-&quot;??_);_(@_)"/>
    </dxf>
    <dxf>
      <numFmt numFmtId="167" formatCode="_(* #,##0_);_(* \(#,##0\);_(* &quot;-&quot;??_);_(@_)"/>
    </dxf>
    <dxf>
      <numFmt numFmtId="167" formatCode="_(* #,##0_);_(* \(#,##0\);_(* &quot;-&quot;??_);_(@_)"/>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numFmt numFmtId="167" formatCode="_(* #,##0_);_(* \(#,##0\);_(* &quot;-&quot;??_);_(@_)"/>
    </dxf>
    <dxf>
      <numFmt numFmtId="167" formatCode="_(* #,##0_);_(* \(#,##0\);_(* &quot;-&quot;??_);_(@_)"/>
    </dxf>
    <dxf>
      <numFmt numFmtId="166" formatCode="_(&quot;$&quot;* #,##0_);_(&quot;$&quot;* \(#,##0\);_(&quot;$&quot;* &quot;-&quot;??_);_(@_)"/>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4"/>
    </tableStyle>
    <tableStyle name="SlicerStyleOther2 2" pivot="0" table="0" count="10" xr9:uid="{B9FF1C97-FBC8-40F1-B026-8EE5F484DC63}">
      <tableStyleElement type="wholeTable" dxfId="6"/>
      <tableStyleElement type="headerRow" dxfId="5"/>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Report.xlsx]Pivots!Weely Trend</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32727396416187E-2"/>
          <c:y val="6.3768115942028983E-2"/>
          <c:w val="0.8986303950516823"/>
          <c:h val="0.64389044847654908"/>
        </c:manualLayout>
      </c:layout>
      <c:barChart>
        <c:barDir val="col"/>
        <c:grouping val="clustered"/>
        <c:varyColors val="0"/>
        <c:ser>
          <c:idx val="0"/>
          <c:order val="0"/>
          <c:tx>
            <c:strRef>
              <c:f>Pivots!$G$16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Pivots!$F$17:$F$24</c:f>
              <c:strCache>
                <c:ptCount val="7"/>
                <c:pt idx="0">
                  <c:v>Sunday</c:v>
                </c:pt>
                <c:pt idx="1">
                  <c:v>Monday</c:v>
                </c:pt>
                <c:pt idx="2">
                  <c:v>Tuesday</c:v>
                </c:pt>
                <c:pt idx="3">
                  <c:v>Wednesday</c:v>
                </c:pt>
                <c:pt idx="4">
                  <c:v>Thursday</c:v>
                </c:pt>
                <c:pt idx="5">
                  <c:v>Friday</c:v>
                </c:pt>
                <c:pt idx="6">
                  <c:v>Saturday</c:v>
                </c:pt>
              </c:strCache>
            </c:strRef>
          </c:cat>
          <c:val>
            <c:numRef>
              <c:f>Pivots!$G$17:$G$24</c:f>
              <c:numCache>
                <c:formatCode>General</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1206-4D8D-8F17-EA8159262788}"/>
            </c:ext>
          </c:extLst>
        </c:ser>
        <c:dLbls>
          <c:dLblPos val="outEnd"/>
          <c:showLegendKey val="0"/>
          <c:showVal val="1"/>
          <c:showCatName val="0"/>
          <c:showSerName val="0"/>
          <c:showPercent val="0"/>
          <c:showBubbleSize val="0"/>
        </c:dLbls>
        <c:gapWidth val="57"/>
        <c:axId val="633810752"/>
        <c:axId val="633812416"/>
      </c:barChart>
      <c:catAx>
        <c:axId val="633810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812416"/>
        <c:crosses val="autoZero"/>
        <c:auto val="1"/>
        <c:lblAlgn val="ctr"/>
        <c:lblOffset val="100"/>
        <c:noMultiLvlLbl val="0"/>
      </c:catAx>
      <c:valAx>
        <c:axId val="633812416"/>
        <c:scaling>
          <c:orientation val="minMax"/>
        </c:scaling>
        <c:delete val="1"/>
        <c:axPos val="l"/>
        <c:numFmt formatCode="General" sourceLinked="1"/>
        <c:majorTickMark val="out"/>
        <c:minorTickMark val="none"/>
        <c:tickLblPos val="nextTo"/>
        <c:crossAx val="63381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Report.xlsx]Pivots!Monthly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2023 call trend</a:t>
            </a:r>
            <a:endParaRPr lang="en-US" b="1"/>
          </a:p>
        </c:rich>
      </c:tx>
      <c:layout>
        <c:manualLayout>
          <c:xMode val="edge"/>
          <c:yMode val="edge"/>
          <c:x val="5.2071086234438416E-2"/>
          <c:y val="2.3188405797101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4000">
                <a:schemeClr val="accent1">
                  <a:lumMod val="50000"/>
                </a:schemeClr>
              </a:gs>
              <a:gs pos="100000">
                <a:schemeClr val="accent1">
                  <a:lumMod val="75000"/>
                </a:schemeClr>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gradFill flip="none" rotWithShape="1">
              <a:gsLst>
                <a:gs pos="4000">
                  <a:schemeClr val="accent1">
                    <a:lumMod val="45000"/>
                    <a:lumOff val="55000"/>
                  </a:schemeClr>
                </a:gs>
                <a:gs pos="100000">
                  <a:schemeClr val="accent1">
                    <a:lumMod val="30000"/>
                    <a:lumOff val="70000"/>
                  </a:schemeClr>
                </a:gs>
              </a:gsLst>
              <a:path path="circle">
                <a:fillToRect l="100000" t="100000"/>
              </a:path>
              <a:tileRect r="-100000" b="-100000"/>
            </a:gradFill>
            <a:round/>
          </a:ln>
          <a:effectLst/>
        </c:spPr>
        <c:marker>
          <c:symbol val="circle"/>
          <c:size val="5"/>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65417051673541E-2"/>
          <c:y val="3.474472212712542E-2"/>
          <c:w val="0.89752634766807993"/>
          <c:h val="0.85147332153513389"/>
        </c:manualLayout>
      </c:layout>
      <c:areaChart>
        <c:grouping val="standard"/>
        <c:varyColors val="0"/>
        <c:ser>
          <c:idx val="1"/>
          <c:order val="1"/>
          <c:tx>
            <c:strRef>
              <c:f>Pivots!$D$16</c:f>
              <c:strCache>
                <c:ptCount val="1"/>
                <c:pt idx="0">
                  <c:v>Total Calls2</c:v>
                </c:pt>
              </c:strCache>
            </c:strRef>
          </c:tx>
          <c:spPr>
            <a:gradFill flip="none" rotWithShape="1">
              <a:gsLst>
                <a:gs pos="4000">
                  <a:schemeClr val="accent1">
                    <a:lumMod val="50000"/>
                  </a:schemeClr>
                </a:gs>
                <a:gs pos="100000">
                  <a:schemeClr val="accent1">
                    <a:lumMod val="75000"/>
                  </a:schemeClr>
                </a:gs>
              </a:gsLst>
              <a:lin ang="13500000" scaled="1"/>
              <a:tileRect/>
            </a:gradFill>
            <a:ln>
              <a:noFill/>
            </a:ln>
            <a:effectLst/>
          </c:spPr>
          <c:cat>
            <c:strRef>
              <c:f>Pivots!$B$17:$B$29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Pivots!$D$17:$D$29</c:f>
              <c:numCache>
                <c:formatCode>General</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AD00-4220-8018-D582615F7E9F}"/>
            </c:ext>
          </c:extLst>
        </c:ser>
        <c:dLbls>
          <c:showLegendKey val="0"/>
          <c:showVal val="0"/>
          <c:showCatName val="0"/>
          <c:showSerName val="0"/>
          <c:showPercent val="0"/>
          <c:showBubbleSize val="0"/>
        </c:dLbls>
        <c:axId val="636576112"/>
        <c:axId val="636579856"/>
      </c:areaChart>
      <c:lineChart>
        <c:grouping val="standard"/>
        <c:varyColors val="0"/>
        <c:ser>
          <c:idx val="0"/>
          <c:order val="0"/>
          <c:tx>
            <c:strRef>
              <c:f>Pivots!$C$16</c:f>
              <c:strCache>
                <c:ptCount val="1"/>
                <c:pt idx="0">
                  <c:v>Total Calls</c:v>
                </c:pt>
              </c:strCache>
            </c:strRef>
          </c:tx>
          <c:spPr>
            <a:ln w="28575" cap="rnd">
              <a:gradFill flip="none" rotWithShape="1">
                <a:gsLst>
                  <a:gs pos="4000">
                    <a:schemeClr val="accent1">
                      <a:lumMod val="45000"/>
                      <a:lumOff val="55000"/>
                    </a:schemeClr>
                  </a:gs>
                  <a:gs pos="100000">
                    <a:schemeClr val="accent1">
                      <a:lumMod val="30000"/>
                      <a:lumOff val="70000"/>
                    </a:schemeClr>
                  </a:gs>
                </a:gsLst>
                <a:path path="circle">
                  <a:fillToRect l="100000" t="100000"/>
                </a:path>
                <a:tileRect r="-100000" b="-100000"/>
              </a:gradFill>
              <a:round/>
            </a:ln>
            <a:effectLst/>
          </c:spPr>
          <c:marker>
            <c:symbol val="circle"/>
            <c:size val="5"/>
            <c:spPr>
              <a:solidFill>
                <a:schemeClr val="bg1">
                  <a:lumMod val="95000"/>
                </a:schemeClr>
              </a:solidFill>
              <a:ln w="9525">
                <a:solidFill>
                  <a:schemeClr val="accent1"/>
                </a:solidFill>
              </a:ln>
              <a:effectLst/>
            </c:spPr>
          </c:marker>
          <c:cat>
            <c:strRef>
              <c:f>Pivots!$B$17:$B$29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General</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AD00-4220-8018-D582615F7E9F}"/>
            </c:ext>
          </c:extLst>
        </c:ser>
        <c:dLbls>
          <c:showLegendKey val="0"/>
          <c:showVal val="0"/>
          <c:showCatName val="0"/>
          <c:showSerName val="0"/>
          <c:showPercent val="0"/>
          <c:showBubbleSize val="0"/>
        </c:dLbls>
        <c:marker val="1"/>
        <c:smooth val="0"/>
        <c:axId val="636576112"/>
        <c:axId val="636579856"/>
      </c:lineChart>
      <c:catAx>
        <c:axId val="6365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79856"/>
        <c:crosses val="autoZero"/>
        <c:auto val="1"/>
        <c:lblAlgn val="ctr"/>
        <c:lblOffset val="100"/>
        <c:noMultiLvlLbl val="0"/>
      </c:catAx>
      <c:valAx>
        <c:axId val="63657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7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b="1">
                <a:solidFill>
                  <a:schemeClr val="bg1"/>
                </a:solidFill>
              </a:rPr>
              <a:t>Amount</a:t>
            </a:r>
          </a:p>
        </c:rich>
      </c:tx>
      <c:layout>
        <c:manualLayout>
          <c:xMode val="edge"/>
          <c:yMode val="edge"/>
          <c:x val="3.0040072151474519E-3"/>
          <c:y val="4.78325859491778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Pivots!$F$37:$F$41</c:f>
              <c:strCache>
                <c:ptCount val="5"/>
                <c:pt idx="0">
                  <c:v>R01</c:v>
                </c:pt>
                <c:pt idx="1">
                  <c:v>R02</c:v>
                </c:pt>
                <c:pt idx="2">
                  <c:v>R03</c:v>
                </c:pt>
                <c:pt idx="3">
                  <c:v>R04</c:v>
                </c:pt>
                <c:pt idx="4">
                  <c:v>R05</c:v>
                </c:pt>
              </c:strCache>
            </c:strRef>
          </c:cat>
          <c:val>
            <c:numRef>
              <c:f>Pivots!$H$37:$H$41</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204-4B57-A427-A1767E4A86C2}"/>
            </c:ext>
          </c:extLst>
        </c:ser>
        <c:ser>
          <c:idx val="1"/>
          <c:order val="1"/>
          <c:tx>
            <c:strRef>
              <c:f>Pivots!$J$36</c:f>
              <c:strCache>
                <c:ptCount val="1"/>
                <c:pt idx="0">
                  <c:v>Sel.Amount</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val>
            <c:numRef>
              <c:f>Pivots!$J$37:$J$41</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B204-4B57-A427-A1767E4A86C2}"/>
            </c:ext>
          </c:extLst>
        </c:ser>
        <c:dLbls>
          <c:showLegendKey val="0"/>
          <c:showVal val="0"/>
          <c:showCatName val="0"/>
          <c:showSerName val="0"/>
          <c:showPercent val="0"/>
          <c:showBubbleSize val="0"/>
        </c:dLbls>
        <c:gapWidth val="50"/>
        <c:overlap val="100"/>
        <c:axId val="1692029839"/>
        <c:axId val="1692037743"/>
      </c:barChart>
      <c:catAx>
        <c:axId val="1692029839"/>
        <c:scaling>
          <c:orientation val="maxMin"/>
        </c:scaling>
        <c:delete val="1"/>
        <c:axPos val="l"/>
        <c:numFmt formatCode="General" sourceLinked="1"/>
        <c:majorTickMark val="out"/>
        <c:minorTickMark val="none"/>
        <c:tickLblPos val="nextTo"/>
        <c:crossAx val="1692037743"/>
        <c:crosses val="autoZero"/>
        <c:auto val="1"/>
        <c:lblAlgn val="ctr"/>
        <c:lblOffset val="100"/>
        <c:noMultiLvlLbl val="0"/>
      </c:catAx>
      <c:valAx>
        <c:axId val="1692037743"/>
        <c:scaling>
          <c:orientation val="minMax"/>
          <c:min val="0"/>
        </c:scaling>
        <c:delete val="1"/>
        <c:axPos val="t"/>
        <c:numFmt formatCode="&quot;$&quot;#,###.0,&quot;K&quot;" sourceLinked="1"/>
        <c:majorTickMark val="out"/>
        <c:minorTickMark val="none"/>
        <c:tickLblPos val="nextTo"/>
        <c:crossAx val="169202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b="1">
                <a:solidFill>
                  <a:schemeClr val="bg1"/>
                </a:solidFill>
              </a:rPr>
              <a:t>Calls</a:t>
            </a:r>
          </a:p>
        </c:rich>
      </c:tx>
      <c:layout>
        <c:manualLayout>
          <c:xMode val="edge"/>
          <c:yMode val="edge"/>
          <c:x val="1.8143383406110439E-2"/>
          <c:y val="7.174887892376681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40000"/>
                <a:lumOff val="60000"/>
              </a:schemeClr>
            </a:solidFill>
            <a:ln>
              <a:solidFill>
                <a:schemeClr val="accent5">
                  <a:lumMod val="40000"/>
                  <a:lumOff val="6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Pivots!$F$37:$F$41</c:f>
              <c:strCache>
                <c:ptCount val="5"/>
                <c:pt idx="0">
                  <c:v>R01</c:v>
                </c:pt>
                <c:pt idx="1">
                  <c:v>R02</c:v>
                </c:pt>
                <c:pt idx="2">
                  <c:v>R03</c:v>
                </c:pt>
                <c:pt idx="3">
                  <c:v>R04</c:v>
                </c:pt>
                <c:pt idx="4">
                  <c:v>R05</c:v>
                </c:pt>
              </c:strCache>
            </c:strRef>
          </c:cat>
          <c:val>
            <c:numRef>
              <c:f>Pivots!$G$37:$G$41</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CC3-4FDE-A168-5F7B85DD8283}"/>
            </c:ext>
          </c:extLst>
        </c:ser>
        <c:ser>
          <c:idx val="1"/>
          <c:order val="1"/>
          <c:tx>
            <c:strRef>
              <c:f>Pivots!$I$36</c:f>
              <c:strCache>
                <c:ptCount val="1"/>
                <c:pt idx="0">
                  <c:v>Sel. Calls</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val>
            <c:numRef>
              <c:f>Pivots!$I$37:$I$41</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9CC3-4FDE-A168-5F7B85DD8283}"/>
            </c:ext>
          </c:extLst>
        </c:ser>
        <c:dLbls>
          <c:showLegendKey val="0"/>
          <c:showVal val="0"/>
          <c:showCatName val="0"/>
          <c:showSerName val="0"/>
          <c:showPercent val="0"/>
          <c:showBubbleSize val="0"/>
        </c:dLbls>
        <c:gapWidth val="50"/>
        <c:overlap val="100"/>
        <c:axId val="1692029839"/>
        <c:axId val="1692037743"/>
      </c:barChart>
      <c:catAx>
        <c:axId val="169202983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92037743"/>
        <c:crosses val="autoZero"/>
        <c:auto val="1"/>
        <c:lblAlgn val="ctr"/>
        <c:lblOffset val="100"/>
        <c:noMultiLvlLbl val="0"/>
      </c:catAx>
      <c:valAx>
        <c:axId val="1692037743"/>
        <c:scaling>
          <c:orientation val="minMax"/>
          <c:min val="0"/>
        </c:scaling>
        <c:delete val="1"/>
        <c:axPos val="t"/>
        <c:numFmt formatCode="General" sourceLinked="1"/>
        <c:majorTickMark val="out"/>
        <c:minorTickMark val="none"/>
        <c:tickLblPos val="nextTo"/>
        <c:crossAx val="169202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[Call Center Report.xlsx]Pivots!PivotTable4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75000"/>
                    <a:lumOff val="25000"/>
                  </a:schemeClr>
                </a:solidFill>
              </a:rPr>
              <a:t>Gender</a:t>
            </a:r>
            <a:r>
              <a:rPr lang="en-US" b="1" baseline="0">
                <a:solidFill>
                  <a:schemeClr val="tx1">
                    <a:lumMod val="75000"/>
                    <a:lumOff val="25000"/>
                  </a:schemeClr>
                </a:solidFill>
              </a:rPr>
              <a:t> by Town</a:t>
            </a:r>
            <a:endParaRPr lang="en-US" b="1">
              <a:solidFill>
                <a:schemeClr val="tx1">
                  <a:lumMod val="75000"/>
                  <a:lumOff val="25000"/>
                </a:schemeClr>
              </a:solidFill>
            </a:endParaRPr>
          </a:p>
        </c:rich>
      </c:tx>
      <c:layout>
        <c:manualLayout>
          <c:xMode val="edge"/>
          <c:yMode val="edge"/>
          <c:x val="3.0063956896181313E-2"/>
          <c:y val="3.4334763948497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Pivots!$C$54:$C$55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Pivots!$B$56:$B$59</c:f>
              <c:strCache>
                <c:ptCount val="3"/>
                <c:pt idx="0">
                  <c:v>Cincinnati</c:v>
                </c:pt>
                <c:pt idx="1">
                  <c:v>Cleveland</c:v>
                </c:pt>
                <c:pt idx="2">
                  <c:v>Columbus</c:v>
                </c:pt>
              </c:strCache>
            </c:strRef>
          </c:cat>
          <c:val>
            <c:numRef>
              <c:f>Pivots!$C$56:$C$59</c:f>
              <c:numCache>
                <c:formatCode>General</c:formatCode>
                <c:ptCount val="3"/>
                <c:pt idx="0">
                  <c:v>144</c:v>
                </c:pt>
                <c:pt idx="1">
                  <c:v>326</c:v>
                </c:pt>
                <c:pt idx="2">
                  <c:v>129</c:v>
                </c:pt>
              </c:numCache>
            </c:numRef>
          </c:val>
          <c:extLst>
            <c:ext xmlns:c16="http://schemas.microsoft.com/office/drawing/2014/chart" uri="{C3380CC4-5D6E-409C-BE32-E72D297353CC}">
              <c16:uniqueId val="{00000000-5240-477F-B634-AFF50F2DC8E6}"/>
            </c:ext>
          </c:extLst>
        </c:ser>
        <c:ser>
          <c:idx val="1"/>
          <c:order val="1"/>
          <c:tx>
            <c:strRef>
              <c:f>Pivots!$D$54:$D$55</c:f>
              <c:strCache>
                <c:ptCount val="1"/>
                <c:pt idx="0">
                  <c:v>Male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Pivots!$B$56:$B$59</c:f>
              <c:strCache>
                <c:ptCount val="3"/>
                <c:pt idx="0">
                  <c:v>Cincinnati</c:v>
                </c:pt>
                <c:pt idx="1">
                  <c:v>Cleveland</c:v>
                </c:pt>
                <c:pt idx="2">
                  <c:v>Columbus</c:v>
                </c:pt>
              </c:strCache>
            </c:strRef>
          </c:cat>
          <c:val>
            <c:numRef>
              <c:f>Pivots!$D$56:$D$59</c:f>
              <c:numCache>
                <c:formatCode>General</c:formatCode>
                <c:ptCount val="3"/>
                <c:pt idx="0">
                  <c:v>132</c:v>
                </c:pt>
                <c:pt idx="1">
                  <c:v>63</c:v>
                </c:pt>
                <c:pt idx="2">
                  <c:v>206</c:v>
                </c:pt>
              </c:numCache>
            </c:numRef>
          </c:val>
          <c:extLst>
            <c:ext xmlns:c16="http://schemas.microsoft.com/office/drawing/2014/chart" uri="{C3380CC4-5D6E-409C-BE32-E72D297353CC}">
              <c16:uniqueId val="{00000001-5240-477F-B634-AFF50F2DC8E6}"/>
            </c:ext>
          </c:extLst>
        </c:ser>
        <c:dLbls>
          <c:dLblPos val="ctr"/>
          <c:showLegendKey val="0"/>
          <c:showVal val="1"/>
          <c:showCatName val="0"/>
          <c:showSerName val="0"/>
          <c:showPercent val="0"/>
          <c:showBubbleSize val="0"/>
        </c:dLbls>
        <c:gapWidth val="25"/>
        <c:overlap val="100"/>
        <c:axId val="1697683791"/>
        <c:axId val="1697698767"/>
      </c:barChart>
      <c:catAx>
        <c:axId val="1697683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698767"/>
        <c:crosses val="autoZero"/>
        <c:auto val="1"/>
        <c:lblAlgn val="ctr"/>
        <c:lblOffset val="100"/>
        <c:noMultiLvlLbl val="0"/>
      </c:catAx>
      <c:valAx>
        <c:axId val="1697698767"/>
        <c:scaling>
          <c:orientation val="minMax"/>
        </c:scaling>
        <c:delete val="1"/>
        <c:axPos val="l"/>
        <c:numFmt formatCode="0%" sourceLinked="1"/>
        <c:majorTickMark val="none"/>
        <c:minorTickMark val="none"/>
        <c:tickLblPos val="nextTo"/>
        <c:crossAx val="169768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Report.xlsx]Pivots!Satisaction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p>
        </c:rich>
      </c:tx>
      <c:layout>
        <c:manualLayout>
          <c:xMode val="edge"/>
          <c:yMode val="edge"/>
          <c:x val="3.2605448966766454E-2"/>
          <c:y val="3.4334763948497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Pivots!$C$65</c:f>
              <c:strCache>
                <c:ptCount val="1"/>
                <c:pt idx="0">
                  <c:v>Total</c:v>
                </c:pt>
              </c:strCache>
            </c:strRef>
          </c:tx>
          <c:spPr>
            <a:solidFill>
              <a:schemeClr val="accent1"/>
            </a:solidFill>
            <a:ln>
              <a:noFill/>
            </a:ln>
            <a:effectLst/>
          </c:spPr>
          <c:invertIfNegative val="0"/>
          <c:cat>
            <c:strRef>
              <c:f>Pivots!$B$66:$B$71</c:f>
              <c:strCache>
                <c:ptCount val="5"/>
                <c:pt idx="0">
                  <c:v>1</c:v>
                </c:pt>
                <c:pt idx="1">
                  <c:v>2</c:v>
                </c:pt>
                <c:pt idx="2">
                  <c:v>3</c:v>
                </c:pt>
                <c:pt idx="3">
                  <c:v>4</c:v>
                </c:pt>
                <c:pt idx="4">
                  <c:v>5</c:v>
                </c:pt>
              </c:strCache>
            </c:strRef>
          </c:cat>
          <c:val>
            <c:numRef>
              <c:f>Pivots!$C$66:$C$71</c:f>
              <c:numCache>
                <c:formatCode>General</c:formatCode>
                <c:ptCount val="5"/>
                <c:pt idx="0">
                  <c:v>1</c:v>
                </c:pt>
                <c:pt idx="1">
                  <c:v>9</c:v>
                </c:pt>
                <c:pt idx="2">
                  <c:v>31</c:v>
                </c:pt>
                <c:pt idx="3">
                  <c:v>88</c:v>
                </c:pt>
                <c:pt idx="4">
                  <c:v>60</c:v>
                </c:pt>
              </c:numCache>
            </c:numRef>
          </c:val>
          <c:extLst>
            <c:ext xmlns:c16="http://schemas.microsoft.com/office/drawing/2014/chart" uri="{C3380CC4-5D6E-409C-BE32-E72D297353CC}">
              <c16:uniqueId val="{00000000-6603-4070-9856-D8A827DA153A}"/>
            </c:ext>
          </c:extLst>
        </c:ser>
        <c:dLbls>
          <c:showLegendKey val="0"/>
          <c:showVal val="0"/>
          <c:showCatName val="0"/>
          <c:showSerName val="0"/>
          <c:showPercent val="0"/>
          <c:showBubbleSize val="0"/>
        </c:dLbls>
        <c:gapWidth val="25"/>
        <c:overlap val="-27"/>
        <c:axId val="1876683711"/>
        <c:axId val="1876685375"/>
      </c:barChart>
      <c:catAx>
        <c:axId val="187668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85375"/>
        <c:crosses val="autoZero"/>
        <c:auto val="1"/>
        <c:lblAlgn val="ctr"/>
        <c:lblOffset val="100"/>
        <c:noMultiLvlLbl val="0"/>
      </c:catAx>
      <c:valAx>
        <c:axId val="187668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68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4</xdr:col>
      <xdr:colOff>123825</xdr:colOff>
      <xdr:row>16</xdr:row>
      <xdr:rowOff>95250</xdr:rowOff>
    </xdr:from>
    <xdr:to>
      <xdr:col>12</xdr:col>
      <xdr:colOff>571500</xdr:colOff>
      <xdr:row>36</xdr:row>
      <xdr:rowOff>19050</xdr:rowOff>
    </xdr:to>
    <xdr:sp macro="" textlink="">
      <xdr:nvSpPr>
        <xdr:cNvPr id="2" name="Rectangle 1">
          <a:extLst>
            <a:ext uri="{FF2B5EF4-FFF2-40B4-BE49-F238E27FC236}">
              <a16:creationId xmlns:a16="http://schemas.microsoft.com/office/drawing/2014/main" id="{7AA1B5E7-3ACF-426D-86B4-4EA92843D936}"/>
            </a:ext>
          </a:extLst>
        </xdr:cNvPr>
        <xdr:cNvSpPr/>
      </xdr:nvSpPr>
      <xdr:spPr>
        <a:xfrm>
          <a:off x="1895475" y="2990850"/>
          <a:ext cx="5429250" cy="3543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590551</xdr:colOff>
      <xdr:row>2</xdr:row>
      <xdr:rowOff>161925</xdr:rowOff>
    </xdr:from>
    <xdr:to>
      <xdr:col>15</xdr:col>
      <xdr:colOff>219075</xdr:colOff>
      <xdr:row>15</xdr:row>
      <xdr:rowOff>0</xdr:rowOff>
    </xdr:to>
    <xdr:graphicFrame macro="">
      <xdr:nvGraphicFramePr>
        <xdr:cNvPr id="24" name="Chart 23">
          <a:extLst>
            <a:ext uri="{FF2B5EF4-FFF2-40B4-BE49-F238E27FC236}">
              <a16:creationId xmlns:a16="http://schemas.microsoft.com/office/drawing/2014/main" id="{61BD65A0-D1DA-4B76-A45E-DDC74BFE9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28574</xdr:colOff>
      <xdr:row>2</xdr:row>
      <xdr:rowOff>152400</xdr:rowOff>
    </xdr:from>
    <xdr:to>
      <xdr:col>4</xdr:col>
      <xdr:colOff>38099</xdr:colOff>
      <xdr:row>7</xdr:row>
      <xdr:rowOff>161925</xdr:rowOff>
    </xdr:to>
    <xdr:sp macro="" textlink="Pivots!B4">
      <xdr:nvSpPr>
        <xdr:cNvPr id="5" name="Rectangle 4">
          <a:extLst>
            <a:ext uri="{FF2B5EF4-FFF2-40B4-BE49-F238E27FC236}">
              <a16:creationId xmlns:a16="http://schemas.microsoft.com/office/drawing/2014/main" id="{A4C308C0-9E50-4A68-A4D4-85FC3AD08A85}"/>
            </a:ext>
          </a:extLst>
        </xdr:cNvPr>
        <xdr:cNvSpPr/>
      </xdr:nvSpPr>
      <xdr:spPr>
        <a:xfrm>
          <a:off x="428624" y="514350"/>
          <a:ext cx="1381125" cy="914400"/>
        </a:xfrm>
        <a:prstGeom prst="rect">
          <a:avLst/>
        </a:prstGeom>
        <a:solidFill>
          <a:srgbClr val="00206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1F6E803-9A40-4A72-8D3A-FBBE7521631F}" type="TxLink">
            <a:rPr lang="en-US" sz="2400" b="1" i="0" u="none" strike="noStrike">
              <a:solidFill>
                <a:schemeClr val="bg1">
                  <a:lumMod val="85000"/>
                </a:schemeClr>
              </a:solidFill>
              <a:latin typeface="+mj-lt"/>
            </a:rPr>
            <a:pPr algn="ctr"/>
            <a:t> 1,000 </a:t>
          </a:fld>
          <a:endParaRPr lang="en-US" sz="2400" b="1">
            <a:solidFill>
              <a:schemeClr val="bg1">
                <a:lumMod val="85000"/>
              </a:schemeClr>
            </a:solidFill>
            <a:latin typeface="+mj-lt"/>
          </a:endParaRPr>
        </a:p>
      </xdr:txBody>
    </xdr:sp>
    <xdr:clientData/>
  </xdr:twoCellAnchor>
  <xdr:twoCellAnchor>
    <xdr:from>
      <xdr:col>2</xdr:col>
      <xdr:colOff>228600</xdr:colOff>
      <xdr:row>3</xdr:row>
      <xdr:rowOff>47625</xdr:rowOff>
    </xdr:from>
    <xdr:to>
      <xdr:col>3</xdr:col>
      <xdr:colOff>504825</xdr:colOff>
      <xdr:row>4</xdr:row>
      <xdr:rowOff>76200</xdr:rowOff>
    </xdr:to>
    <xdr:sp macro="" textlink="">
      <xdr:nvSpPr>
        <xdr:cNvPr id="6" name="TextBox 5">
          <a:extLst>
            <a:ext uri="{FF2B5EF4-FFF2-40B4-BE49-F238E27FC236}">
              <a16:creationId xmlns:a16="http://schemas.microsoft.com/office/drawing/2014/main" id="{59CBD5B1-69F7-4E80-AC92-1B04264A5CC0}"/>
            </a:ext>
          </a:extLst>
        </xdr:cNvPr>
        <xdr:cNvSpPr txBox="1"/>
      </xdr:nvSpPr>
      <xdr:spPr>
        <a:xfrm>
          <a:off x="628650" y="590550"/>
          <a:ext cx="9620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85000"/>
                </a:schemeClr>
              </a:solidFill>
              <a:latin typeface="+mj-lt"/>
            </a:rPr>
            <a:t>Total Calls</a:t>
          </a:r>
        </a:p>
      </xdr:txBody>
    </xdr:sp>
    <xdr:clientData/>
  </xdr:twoCellAnchor>
  <xdr:twoCellAnchor editAs="oneCell">
    <xdr:from>
      <xdr:col>2</xdr:col>
      <xdr:colOff>47625</xdr:colOff>
      <xdr:row>2</xdr:row>
      <xdr:rowOff>133350</xdr:rowOff>
    </xdr:from>
    <xdr:to>
      <xdr:col>2</xdr:col>
      <xdr:colOff>315639</xdr:colOff>
      <xdr:row>4</xdr:row>
      <xdr:rowOff>28575</xdr:rowOff>
    </xdr:to>
    <xdr:pic>
      <xdr:nvPicPr>
        <xdr:cNvPr id="7" name="Graphic 6" descr="Receiver with solid fill">
          <a:extLst>
            <a:ext uri="{FF2B5EF4-FFF2-40B4-BE49-F238E27FC236}">
              <a16:creationId xmlns:a16="http://schemas.microsoft.com/office/drawing/2014/main" id="{D93D2C62-D36F-4A4B-B84D-45CD9CC38F6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47675" y="495300"/>
          <a:ext cx="268014" cy="257175"/>
        </a:xfrm>
        <a:prstGeom prst="rect">
          <a:avLst/>
        </a:prstGeom>
      </xdr:spPr>
    </xdr:pic>
    <xdr:clientData/>
  </xdr:twoCellAnchor>
  <xdr:twoCellAnchor>
    <xdr:from>
      <xdr:col>2</xdr:col>
      <xdr:colOff>285750</xdr:colOff>
      <xdr:row>6</xdr:row>
      <xdr:rowOff>38100</xdr:rowOff>
    </xdr:from>
    <xdr:to>
      <xdr:col>3</xdr:col>
      <xdr:colOff>457200</xdr:colOff>
      <xdr:row>7</xdr:row>
      <xdr:rowOff>95250</xdr:rowOff>
    </xdr:to>
    <xdr:sp macro="" textlink="Pivots!B9">
      <xdr:nvSpPr>
        <xdr:cNvPr id="9" name="TextBox 8">
          <a:extLst>
            <a:ext uri="{FF2B5EF4-FFF2-40B4-BE49-F238E27FC236}">
              <a16:creationId xmlns:a16="http://schemas.microsoft.com/office/drawing/2014/main" id="{1B6D5E65-263F-400A-B6F9-66EDBE4FAA7F}"/>
            </a:ext>
          </a:extLst>
        </xdr:cNvPr>
        <xdr:cNvSpPr txBox="1"/>
      </xdr:nvSpPr>
      <xdr:spPr>
        <a:xfrm>
          <a:off x="685800" y="112395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4D5BD9-9FBB-48B2-AEDC-73543B1DB30D}" type="TxLink">
            <a:rPr lang="en-US" sz="1100" b="0" i="0" u="none" strike="noStrike">
              <a:ln>
                <a:noFill/>
              </a:ln>
              <a:solidFill>
                <a:schemeClr val="bg1">
                  <a:lumMod val="85000"/>
                </a:schemeClr>
              </a:solidFill>
              <a:latin typeface="+mj-lt"/>
            </a:rPr>
            <a:pPr algn="ctr"/>
            <a:t> 189 </a:t>
          </a:fld>
          <a:endParaRPr lang="en-US" sz="1100">
            <a:ln>
              <a:noFill/>
            </a:ln>
            <a:solidFill>
              <a:schemeClr val="bg1">
                <a:lumMod val="85000"/>
              </a:schemeClr>
            </a:solidFill>
            <a:latin typeface="+mj-lt"/>
          </a:endParaRPr>
        </a:p>
      </xdr:txBody>
    </xdr:sp>
    <xdr:clientData/>
  </xdr:twoCellAnchor>
  <xdr:twoCellAnchor>
    <xdr:from>
      <xdr:col>2</xdr:col>
      <xdr:colOff>0</xdr:colOff>
      <xdr:row>10</xdr:row>
      <xdr:rowOff>19050</xdr:rowOff>
    </xdr:from>
    <xdr:to>
      <xdr:col>4</xdr:col>
      <xdr:colOff>9525</xdr:colOff>
      <xdr:row>15</xdr:row>
      <xdr:rowOff>47625</xdr:rowOff>
    </xdr:to>
    <xdr:sp macro="" textlink="Pivots!C4">
      <xdr:nvSpPr>
        <xdr:cNvPr id="26" name="Rectangle 25">
          <a:extLst>
            <a:ext uri="{FF2B5EF4-FFF2-40B4-BE49-F238E27FC236}">
              <a16:creationId xmlns:a16="http://schemas.microsoft.com/office/drawing/2014/main" id="{4B50DE12-0F59-4B32-A6BB-B4576C1549B0}"/>
            </a:ext>
          </a:extLst>
        </xdr:cNvPr>
        <xdr:cNvSpPr/>
      </xdr:nvSpPr>
      <xdr:spPr>
        <a:xfrm>
          <a:off x="400050" y="1828800"/>
          <a:ext cx="1381125" cy="933450"/>
        </a:xfrm>
        <a:prstGeom prst="rect">
          <a:avLst/>
        </a:prstGeom>
        <a:solidFill>
          <a:srgbClr val="00206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11341ED-9D3F-4333-8992-3FB2DF00EBD7}" type="TxLink">
            <a:rPr lang="en-US" sz="2400" b="1" i="0" u="none" strike="noStrike">
              <a:solidFill>
                <a:schemeClr val="bg1">
                  <a:lumMod val="85000"/>
                </a:schemeClr>
              </a:solidFill>
              <a:latin typeface="+mj-lt"/>
              <a:ea typeface="+mn-ea"/>
              <a:cs typeface="+mn-cs"/>
            </a:rPr>
            <a:pPr marL="0" indent="0" algn="ctr"/>
            <a:t> 89,850 </a:t>
          </a:fld>
          <a:endParaRPr lang="en-US" sz="2400" b="1" i="0" u="none" strike="noStrike">
            <a:solidFill>
              <a:schemeClr val="bg1">
                <a:lumMod val="85000"/>
              </a:schemeClr>
            </a:solidFill>
            <a:latin typeface="+mj-lt"/>
            <a:ea typeface="+mn-ea"/>
            <a:cs typeface="+mn-cs"/>
          </a:endParaRPr>
        </a:p>
      </xdr:txBody>
    </xdr:sp>
    <xdr:clientData/>
  </xdr:twoCellAnchor>
  <xdr:twoCellAnchor>
    <xdr:from>
      <xdr:col>2</xdr:col>
      <xdr:colOff>200026</xdr:colOff>
      <xdr:row>10</xdr:row>
      <xdr:rowOff>95250</xdr:rowOff>
    </xdr:from>
    <xdr:to>
      <xdr:col>3</xdr:col>
      <xdr:colOff>476251</xdr:colOff>
      <xdr:row>11</xdr:row>
      <xdr:rowOff>123825</xdr:rowOff>
    </xdr:to>
    <xdr:sp macro="" textlink="">
      <xdr:nvSpPr>
        <xdr:cNvPr id="27" name="TextBox 26">
          <a:extLst>
            <a:ext uri="{FF2B5EF4-FFF2-40B4-BE49-F238E27FC236}">
              <a16:creationId xmlns:a16="http://schemas.microsoft.com/office/drawing/2014/main" id="{0E9F72FD-A3DD-4664-AF6A-7311FFC538D4}"/>
            </a:ext>
          </a:extLst>
        </xdr:cNvPr>
        <xdr:cNvSpPr txBox="1"/>
      </xdr:nvSpPr>
      <xdr:spPr>
        <a:xfrm>
          <a:off x="600076" y="1905000"/>
          <a:ext cx="9620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85000"/>
                </a:schemeClr>
              </a:solidFill>
              <a:latin typeface="+mj-lt"/>
            </a:rPr>
            <a:t>Call</a:t>
          </a:r>
          <a:r>
            <a:rPr lang="en-US" sz="1100" b="1" baseline="0">
              <a:solidFill>
                <a:schemeClr val="bg1">
                  <a:lumMod val="85000"/>
                </a:schemeClr>
              </a:solidFill>
              <a:latin typeface="+mj-lt"/>
            </a:rPr>
            <a:t> Duration</a:t>
          </a:r>
          <a:endParaRPr lang="en-US" sz="1100" b="1">
            <a:solidFill>
              <a:schemeClr val="bg1">
                <a:lumMod val="85000"/>
              </a:schemeClr>
            </a:solidFill>
            <a:latin typeface="+mj-lt"/>
          </a:endParaRPr>
        </a:p>
      </xdr:txBody>
    </xdr:sp>
    <xdr:clientData/>
  </xdr:twoCellAnchor>
  <xdr:twoCellAnchor>
    <xdr:from>
      <xdr:col>2</xdr:col>
      <xdr:colOff>257176</xdr:colOff>
      <xdr:row>13</xdr:row>
      <xdr:rowOff>85725</xdr:rowOff>
    </xdr:from>
    <xdr:to>
      <xdr:col>3</xdr:col>
      <xdr:colOff>428626</xdr:colOff>
      <xdr:row>14</xdr:row>
      <xdr:rowOff>142875</xdr:rowOff>
    </xdr:to>
    <xdr:sp macro="" textlink="Pivots!C9">
      <xdr:nvSpPr>
        <xdr:cNvPr id="29" name="TextBox 28">
          <a:extLst>
            <a:ext uri="{FF2B5EF4-FFF2-40B4-BE49-F238E27FC236}">
              <a16:creationId xmlns:a16="http://schemas.microsoft.com/office/drawing/2014/main" id="{2F6BF094-158E-4669-9D74-BB0228E2CFD0}"/>
            </a:ext>
          </a:extLst>
        </xdr:cNvPr>
        <xdr:cNvSpPr txBox="1"/>
      </xdr:nvSpPr>
      <xdr:spPr>
        <a:xfrm>
          <a:off x="657226" y="243840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34A1F3-2022-4E63-95D9-757E3686276E}" type="TxLink">
            <a:rPr lang="en-US" sz="1100" b="0" i="0" u="none" strike="noStrike">
              <a:ln>
                <a:noFill/>
              </a:ln>
              <a:solidFill>
                <a:schemeClr val="bg1">
                  <a:lumMod val="85000"/>
                </a:schemeClr>
              </a:solidFill>
              <a:latin typeface="Aptos"/>
            </a:rPr>
            <a:pPr algn="ctr"/>
            <a:t> 16,834 </a:t>
          </a:fld>
          <a:endParaRPr lang="en-US" sz="1100">
            <a:ln>
              <a:noFill/>
            </a:ln>
            <a:solidFill>
              <a:schemeClr val="bg1">
                <a:lumMod val="85000"/>
              </a:schemeClr>
            </a:solidFill>
            <a:latin typeface="+mj-lt"/>
          </a:endParaRPr>
        </a:p>
      </xdr:txBody>
    </xdr:sp>
    <xdr:clientData/>
  </xdr:twoCellAnchor>
  <xdr:twoCellAnchor>
    <xdr:from>
      <xdr:col>2</xdr:col>
      <xdr:colOff>0</xdr:colOff>
      <xdr:row>17</xdr:row>
      <xdr:rowOff>19050</xdr:rowOff>
    </xdr:from>
    <xdr:to>
      <xdr:col>4</xdr:col>
      <xdr:colOff>9525</xdr:colOff>
      <xdr:row>22</xdr:row>
      <xdr:rowOff>28575</xdr:rowOff>
    </xdr:to>
    <xdr:sp macro="" textlink="Pivots!D4">
      <xdr:nvSpPr>
        <xdr:cNvPr id="30" name="Rectangle 29">
          <a:extLst>
            <a:ext uri="{FF2B5EF4-FFF2-40B4-BE49-F238E27FC236}">
              <a16:creationId xmlns:a16="http://schemas.microsoft.com/office/drawing/2014/main" id="{D66B8A88-52C9-404B-AE65-FAC47AEFE21C}"/>
            </a:ext>
          </a:extLst>
        </xdr:cNvPr>
        <xdr:cNvSpPr/>
      </xdr:nvSpPr>
      <xdr:spPr>
        <a:xfrm>
          <a:off x="400050" y="3095625"/>
          <a:ext cx="1381125" cy="914400"/>
        </a:xfrm>
        <a:prstGeom prst="rect">
          <a:avLst/>
        </a:prstGeom>
        <a:solidFill>
          <a:srgbClr val="00206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C5B7AC7-DED8-471A-B852-031841E54F4F}" type="TxLink">
            <a:rPr lang="en-US" sz="2400" b="1" i="0" u="none" strike="noStrike">
              <a:solidFill>
                <a:schemeClr val="bg1">
                  <a:lumMod val="85000"/>
                </a:schemeClr>
              </a:solidFill>
              <a:latin typeface="+mj-lt"/>
            </a:rPr>
            <a:pPr algn="ctr"/>
            <a:t> $96,623 </a:t>
          </a:fld>
          <a:endParaRPr lang="en-US" sz="4800" b="1">
            <a:solidFill>
              <a:schemeClr val="bg1">
                <a:lumMod val="85000"/>
              </a:schemeClr>
            </a:solidFill>
            <a:latin typeface="+mj-lt"/>
          </a:endParaRPr>
        </a:p>
      </xdr:txBody>
    </xdr:sp>
    <xdr:clientData/>
  </xdr:twoCellAnchor>
  <xdr:twoCellAnchor>
    <xdr:from>
      <xdr:col>2</xdr:col>
      <xdr:colOff>200026</xdr:colOff>
      <xdr:row>17</xdr:row>
      <xdr:rowOff>95250</xdr:rowOff>
    </xdr:from>
    <xdr:to>
      <xdr:col>3</xdr:col>
      <xdr:colOff>476251</xdr:colOff>
      <xdr:row>18</xdr:row>
      <xdr:rowOff>123825</xdr:rowOff>
    </xdr:to>
    <xdr:sp macro="" textlink="">
      <xdr:nvSpPr>
        <xdr:cNvPr id="31" name="TextBox 30">
          <a:extLst>
            <a:ext uri="{FF2B5EF4-FFF2-40B4-BE49-F238E27FC236}">
              <a16:creationId xmlns:a16="http://schemas.microsoft.com/office/drawing/2014/main" id="{D1A863DD-D1E3-4D77-AD68-C092076EB048}"/>
            </a:ext>
          </a:extLst>
        </xdr:cNvPr>
        <xdr:cNvSpPr txBox="1"/>
      </xdr:nvSpPr>
      <xdr:spPr>
        <a:xfrm>
          <a:off x="600076" y="3171825"/>
          <a:ext cx="9620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lumMod val="85000"/>
                </a:schemeClr>
              </a:solidFill>
              <a:latin typeface="+mj-lt"/>
            </a:rPr>
            <a:t> Purchase</a:t>
          </a:r>
          <a:endParaRPr lang="en-US" sz="1100" b="1">
            <a:solidFill>
              <a:schemeClr val="bg1">
                <a:lumMod val="85000"/>
              </a:schemeClr>
            </a:solidFill>
            <a:latin typeface="+mj-lt"/>
          </a:endParaRPr>
        </a:p>
      </xdr:txBody>
    </xdr:sp>
    <xdr:clientData/>
  </xdr:twoCellAnchor>
  <xdr:twoCellAnchor>
    <xdr:from>
      <xdr:col>2</xdr:col>
      <xdr:colOff>257176</xdr:colOff>
      <xdr:row>20</xdr:row>
      <xdr:rowOff>85725</xdr:rowOff>
    </xdr:from>
    <xdr:to>
      <xdr:col>3</xdr:col>
      <xdr:colOff>428626</xdr:colOff>
      <xdr:row>21</xdr:row>
      <xdr:rowOff>142875</xdr:rowOff>
    </xdr:to>
    <xdr:sp macro="" textlink="Pivots!B9">
      <xdr:nvSpPr>
        <xdr:cNvPr id="33" name="TextBox 32">
          <a:extLst>
            <a:ext uri="{FF2B5EF4-FFF2-40B4-BE49-F238E27FC236}">
              <a16:creationId xmlns:a16="http://schemas.microsoft.com/office/drawing/2014/main" id="{1B575E43-8992-472B-AAC0-40A7545715D6}"/>
            </a:ext>
          </a:extLst>
        </xdr:cNvPr>
        <xdr:cNvSpPr txBox="1"/>
      </xdr:nvSpPr>
      <xdr:spPr>
        <a:xfrm>
          <a:off x="657226" y="3705225"/>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4D5BD9-9FBB-48B2-AEDC-73543B1DB30D}" type="TxLink">
            <a:rPr lang="en-US" sz="1100" b="0" i="0" u="none" strike="noStrike">
              <a:ln>
                <a:noFill/>
              </a:ln>
              <a:solidFill>
                <a:schemeClr val="bg1">
                  <a:lumMod val="85000"/>
                </a:schemeClr>
              </a:solidFill>
              <a:latin typeface="+mj-lt"/>
            </a:rPr>
            <a:pPr algn="ctr"/>
            <a:t> 189 </a:t>
          </a:fld>
          <a:endParaRPr lang="en-US" sz="1100">
            <a:ln>
              <a:noFill/>
            </a:ln>
            <a:solidFill>
              <a:schemeClr val="bg1">
                <a:lumMod val="85000"/>
              </a:schemeClr>
            </a:solidFill>
            <a:latin typeface="+mj-lt"/>
          </a:endParaRPr>
        </a:p>
      </xdr:txBody>
    </xdr:sp>
    <xdr:clientData/>
  </xdr:twoCellAnchor>
  <xdr:twoCellAnchor>
    <xdr:from>
      <xdr:col>2</xdr:col>
      <xdr:colOff>0</xdr:colOff>
      <xdr:row>24</xdr:row>
      <xdr:rowOff>19050</xdr:rowOff>
    </xdr:from>
    <xdr:to>
      <xdr:col>4</xdr:col>
      <xdr:colOff>9525</xdr:colOff>
      <xdr:row>29</xdr:row>
      <xdr:rowOff>28575</xdr:rowOff>
    </xdr:to>
    <xdr:sp macro="" textlink="Pivots!E4">
      <xdr:nvSpPr>
        <xdr:cNvPr id="34" name="Rectangle 33">
          <a:extLst>
            <a:ext uri="{FF2B5EF4-FFF2-40B4-BE49-F238E27FC236}">
              <a16:creationId xmlns:a16="http://schemas.microsoft.com/office/drawing/2014/main" id="{33B8D188-6116-4161-9936-BF3881FD51B1}"/>
            </a:ext>
          </a:extLst>
        </xdr:cNvPr>
        <xdr:cNvSpPr/>
      </xdr:nvSpPr>
      <xdr:spPr>
        <a:xfrm>
          <a:off x="400050" y="4362450"/>
          <a:ext cx="1381125" cy="914400"/>
        </a:xfrm>
        <a:prstGeom prst="rect">
          <a:avLst/>
        </a:prstGeom>
        <a:solidFill>
          <a:srgbClr val="00206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74F4EC-CB00-4E8B-B8C1-4B07E45F722F}" type="TxLink">
            <a:rPr lang="en-US" sz="2400" b="1" i="0" u="none" strike="noStrike">
              <a:solidFill>
                <a:schemeClr val="bg1">
                  <a:lumMod val="85000"/>
                </a:schemeClr>
              </a:solidFill>
              <a:latin typeface="Aptos"/>
            </a:rPr>
            <a:pPr algn="ctr"/>
            <a:t>3.9</a:t>
          </a:fld>
          <a:endParaRPr lang="en-US" sz="4800" b="1">
            <a:solidFill>
              <a:schemeClr val="bg1">
                <a:lumMod val="85000"/>
              </a:schemeClr>
            </a:solidFill>
            <a:latin typeface="+mj-lt"/>
          </a:endParaRPr>
        </a:p>
      </xdr:txBody>
    </xdr:sp>
    <xdr:clientData/>
  </xdr:twoCellAnchor>
  <xdr:twoCellAnchor>
    <xdr:from>
      <xdr:col>2</xdr:col>
      <xdr:colOff>200026</xdr:colOff>
      <xdr:row>24</xdr:row>
      <xdr:rowOff>95250</xdr:rowOff>
    </xdr:from>
    <xdr:to>
      <xdr:col>3</xdr:col>
      <xdr:colOff>476251</xdr:colOff>
      <xdr:row>25</xdr:row>
      <xdr:rowOff>123825</xdr:rowOff>
    </xdr:to>
    <xdr:sp macro="" textlink="">
      <xdr:nvSpPr>
        <xdr:cNvPr id="35" name="TextBox 34">
          <a:extLst>
            <a:ext uri="{FF2B5EF4-FFF2-40B4-BE49-F238E27FC236}">
              <a16:creationId xmlns:a16="http://schemas.microsoft.com/office/drawing/2014/main" id="{4BDAB9FA-582A-4933-AD95-3C86766C7429}"/>
            </a:ext>
          </a:extLst>
        </xdr:cNvPr>
        <xdr:cNvSpPr txBox="1"/>
      </xdr:nvSpPr>
      <xdr:spPr>
        <a:xfrm>
          <a:off x="600076" y="4438650"/>
          <a:ext cx="9620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85000"/>
                </a:schemeClr>
              </a:solidFill>
              <a:latin typeface="+mj-lt"/>
            </a:rPr>
            <a:t>Avg.</a:t>
          </a:r>
          <a:r>
            <a:rPr lang="en-US" sz="1100" b="1" baseline="0">
              <a:solidFill>
                <a:schemeClr val="bg1">
                  <a:lumMod val="85000"/>
                </a:schemeClr>
              </a:solidFill>
              <a:latin typeface="+mj-lt"/>
            </a:rPr>
            <a:t> Satif</a:t>
          </a:r>
          <a:endParaRPr lang="en-US" sz="1100" b="1">
            <a:solidFill>
              <a:schemeClr val="bg1">
                <a:lumMod val="85000"/>
              </a:schemeClr>
            </a:solidFill>
            <a:latin typeface="+mj-lt"/>
          </a:endParaRPr>
        </a:p>
      </xdr:txBody>
    </xdr:sp>
    <xdr:clientData/>
  </xdr:twoCellAnchor>
  <xdr:twoCellAnchor>
    <xdr:from>
      <xdr:col>2</xdr:col>
      <xdr:colOff>257176</xdr:colOff>
      <xdr:row>27</xdr:row>
      <xdr:rowOff>85725</xdr:rowOff>
    </xdr:from>
    <xdr:to>
      <xdr:col>3</xdr:col>
      <xdr:colOff>428626</xdr:colOff>
      <xdr:row>28</xdr:row>
      <xdr:rowOff>142875</xdr:rowOff>
    </xdr:to>
    <xdr:sp macro="" textlink="Pivots!B9">
      <xdr:nvSpPr>
        <xdr:cNvPr id="37" name="TextBox 36">
          <a:extLst>
            <a:ext uri="{FF2B5EF4-FFF2-40B4-BE49-F238E27FC236}">
              <a16:creationId xmlns:a16="http://schemas.microsoft.com/office/drawing/2014/main" id="{159E3864-3CF4-4170-9335-63E0341022DB}"/>
            </a:ext>
          </a:extLst>
        </xdr:cNvPr>
        <xdr:cNvSpPr txBox="1"/>
      </xdr:nvSpPr>
      <xdr:spPr>
        <a:xfrm>
          <a:off x="657226" y="497205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4D5BD9-9FBB-48B2-AEDC-73543B1DB30D}" type="TxLink">
            <a:rPr lang="en-US" sz="1100" b="0" i="0" u="none" strike="noStrike">
              <a:ln>
                <a:noFill/>
              </a:ln>
              <a:solidFill>
                <a:schemeClr val="bg1">
                  <a:lumMod val="85000"/>
                </a:schemeClr>
              </a:solidFill>
              <a:latin typeface="+mj-lt"/>
            </a:rPr>
            <a:pPr algn="ctr"/>
            <a:t> 189 </a:t>
          </a:fld>
          <a:endParaRPr lang="en-US" sz="1100">
            <a:ln>
              <a:noFill/>
            </a:ln>
            <a:solidFill>
              <a:schemeClr val="bg1">
                <a:lumMod val="85000"/>
              </a:schemeClr>
            </a:solidFill>
            <a:latin typeface="+mj-lt"/>
          </a:endParaRPr>
        </a:p>
      </xdr:txBody>
    </xdr:sp>
    <xdr:clientData/>
  </xdr:twoCellAnchor>
  <xdr:twoCellAnchor>
    <xdr:from>
      <xdr:col>2</xdr:col>
      <xdr:colOff>0</xdr:colOff>
      <xdr:row>31</xdr:row>
      <xdr:rowOff>19050</xdr:rowOff>
    </xdr:from>
    <xdr:to>
      <xdr:col>4</xdr:col>
      <xdr:colOff>9525</xdr:colOff>
      <xdr:row>36</xdr:row>
      <xdr:rowOff>28575</xdr:rowOff>
    </xdr:to>
    <xdr:sp macro="" textlink="Pivots!F4">
      <xdr:nvSpPr>
        <xdr:cNvPr id="38" name="Rectangle 37">
          <a:extLst>
            <a:ext uri="{FF2B5EF4-FFF2-40B4-BE49-F238E27FC236}">
              <a16:creationId xmlns:a16="http://schemas.microsoft.com/office/drawing/2014/main" id="{F3C39EF1-D94C-4325-9960-DE388137D156}"/>
            </a:ext>
          </a:extLst>
        </xdr:cNvPr>
        <xdr:cNvSpPr/>
      </xdr:nvSpPr>
      <xdr:spPr>
        <a:xfrm>
          <a:off x="400050" y="5448300"/>
          <a:ext cx="1381125" cy="914400"/>
        </a:xfrm>
        <a:prstGeom prst="rect">
          <a:avLst/>
        </a:prstGeom>
        <a:solidFill>
          <a:srgbClr val="002060"/>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66A8F44-9C79-43A1-B578-5CA957C91DC2}" type="TxLink">
            <a:rPr lang="en-US" sz="2400" b="1" i="0" u="none" strike="noStrike">
              <a:solidFill>
                <a:schemeClr val="bg1">
                  <a:lumMod val="85000"/>
                </a:schemeClr>
              </a:solidFill>
              <a:latin typeface="+mj-lt"/>
            </a:rPr>
            <a:pPr algn="ctr"/>
            <a:t>307</a:t>
          </a:fld>
          <a:endParaRPr lang="en-US" sz="4800" b="1">
            <a:solidFill>
              <a:schemeClr val="bg1">
                <a:lumMod val="85000"/>
              </a:schemeClr>
            </a:solidFill>
            <a:latin typeface="+mj-lt"/>
          </a:endParaRPr>
        </a:p>
      </xdr:txBody>
    </xdr:sp>
    <xdr:clientData/>
  </xdr:twoCellAnchor>
  <xdr:twoCellAnchor>
    <xdr:from>
      <xdr:col>2</xdr:col>
      <xdr:colOff>200026</xdr:colOff>
      <xdr:row>31</xdr:row>
      <xdr:rowOff>95250</xdr:rowOff>
    </xdr:from>
    <xdr:to>
      <xdr:col>3</xdr:col>
      <xdr:colOff>476251</xdr:colOff>
      <xdr:row>32</xdr:row>
      <xdr:rowOff>123825</xdr:rowOff>
    </xdr:to>
    <xdr:sp macro="" textlink="">
      <xdr:nvSpPr>
        <xdr:cNvPr id="39" name="TextBox 38">
          <a:extLst>
            <a:ext uri="{FF2B5EF4-FFF2-40B4-BE49-F238E27FC236}">
              <a16:creationId xmlns:a16="http://schemas.microsoft.com/office/drawing/2014/main" id="{4BF62F1D-85A4-4180-84A3-C4788259AE00}"/>
            </a:ext>
          </a:extLst>
        </xdr:cNvPr>
        <xdr:cNvSpPr txBox="1"/>
      </xdr:nvSpPr>
      <xdr:spPr>
        <a:xfrm>
          <a:off x="600076" y="5524500"/>
          <a:ext cx="9620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lumMod val="85000"/>
                </a:schemeClr>
              </a:solidFill>
              <a:latin typeface="+mj-lt"/>
            </a:rPr>
            <a:t>5* Clients</a:t>
          </a:r>
        </a:p>
      </xdr:txBody>
    </xdr:sp>
    <xdr:clientData/>
  </xdr:twoCellAnchor>
  <xdr:twoCellAnchor>
    <xdr:from>
      <xdr:col>2</xdr:col>
      <xdr:colOff>257176</xdr:colOff>
      <xdr:row>34</xdr:row>
      <xdr:rowOff>85725</xdr:rowOff>
    </xdr:from>
    <xdr:to>
      <xdr:col>3</xdr:col>
      <xdr:colOff>428626</xdr:colOff>
      <xdr:row>35</xdr:row>
      <xdr:rowOff>142875</xdr:rowOff>
    </xdr:to>
    <xdr:sp macro="" textlink="Pivots!B9">
      <xdr:nvSpPr>
        <xdr:cNvPr id="41" name="TextBox 40">
          <a:extLst>
            <a:ext uri="{FF2B5EF4-FFF2-40B4-BE49-F238E27FC236}">
              <a16:creationId xmlns:a16="http://schemas.microsoft.com/office/drawing/2014/main" id="{EEEC443A-59C5-4A9E-BC41-EF49B55EE210}"/>
            </a:ext>
          </a:extLst>
        </xdr:cNvPr>
        <xdr:cNvSpPr txBox="1"/>
      </xdr:nvSpPr>
      <xdr:spPr>
        <a:xfrm>
          <a:off x="657226" y="605790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4D5BD9-9FBB-48B2-AEDC-73543B1DB30D}" type="TxLink">
            <a:rPr lang="en-US" sz="1100" b="0" i="0" u="none" strike="noStrike">
              <a:ln>
                <a:noFill/>
              </a:ln>
              <a:solidFill>
                <a:schemeClr val="bg1">
                  <a:lumMod val="85000"/>
                </a:schemeClr>
              </a:solidFill>
              <a:latin typeface="+mj-lt"/>
            </a:rPr>
            <a:pPr algn="ctr"/>
            <a:t> 189 </a:t>
          </a:fld>
          <a:endParaRPr lang="en-US" sz="1100">
            <a:ln>
              <a:noFill/>
            </a:ln>
            <a:solidFill>
              <a:schemeClr val="bg1">
                <a:lumMod val="85000"/>
              </a:schemeClr>
            </a:solidFill>
            <a:latin typeface="+mj-lt"/>
          </a:endParaRPr>
        </a:p>
      </xdr:txBody>
    </xdr:sp>
    <xdr:clientData/>
  </xdr:twoCellAnchor>
  <xdr:twoCellAnchor editAs="oneCell">
    <xdr:from>
      <xdr:col>1</xdr:col>
      <xdr:colOff>133350</xdr:colOff>
      <xdr:row>10</xdr:row>
      <xdr:rowOff>9525</xdr:rowOff>
    </xdr:from>
    <xdr:to>
      <xdr:col>2</xdr:col>
      <xdr:colOff>247650</xdr:colOff>
      <xdr:row>11</xdr:row>
      <xdr:rowOff>136520</xdr:rowOff>
    </xdr:to>
    <xdr:pic>
      <xdr:nvPicPr>
        <xdr:cNvPr id="42" name="Graphic 41" descr="Hourglass Finished with solid fill">
          <a:extLst>
            <a:ext uri="{FF2B5EF4-FFF2-40B4-BE49-F238E27FC236}">
              <a16:creationId xmlns:a16="http://schemas.microsoft.com/office/drawing/2014/main" id="{7FE0ED11-F1DB-49EE-814D-493C6DCDD63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33375" y="1819275"/>
          <a:ext cx="314325" cy="307970"/>
        </a:xfrm>
        <a:prstGeom prst="rect">
          <a:avLst/>
        </a:prstGeom>
      </xdr:spPr>
    </xdr:pic>
    <xdr:clientData/>
  </xdr:twoCellAnchor>
  <xdr:twoCellAnchor editAs="oneCell">
    <xdr:from>
      <xdr:col>1</xdr:col>
      <xdr:colOff>180975</xdr:colOff>
      <xdr:row>17</xdr:row>
      <xdr:rowOff>9525</xdr:rowOff>
    </xdr:from>
    <xdr:to>
      <xdr:col>2</xdr:col>
      <xdr:colOff>304800</xdr:colOff>
      <xdr:row>18</xdr:row>
      <xdr:rowOff>104775</xdr:rowOff>
    </xdr:to>
    <xdr:pic>
      <xdr:nvPicPr>
        <xdr:cNvPr id="43" name="Graphic 42" descr="Shopping cart with solid fill">
          <a:extLst>
            <a:ext uri="{FF2B5EF4-FFF2-40B4-BE49-F238E27FC236}">
              <a16:creationId xmlns:a16="http://schemas.microsoft.com/office/drawing/2014/main" id="{EECE413D-ABA0-4681-A15F-20EC7EDE30B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81000" y="3086100"/>
          <a:ext cx="323850" cy="285750"/>
        </a:xfrm>
        <a:prstGeom prst="rect">
          <a:avLst/>
        </a:prstGeom>
      </xdr:spPr>
    </xdr:pic>
    <xdr:clientData/>
  </xdr:twoCellAnchor>
  <xdr:twoCellAnchor editAs="oneCell">
    <xdr:from>
      <xdr:col>1</xdr:col>
      <xdr:colOff>180975</xdr:colOff>
      <xdr:row>23</xdr:row>
      <xdr:rowOff>133350</xdr:rowOff>
    </xdr:from>
    <xdr:to>
      <xdr:col>2</xdr:col>
      <xdr:colOff>387856</xdr:colOff>
      <xdr:row>25</xdr:row>
      <xdr:rowOff>142875</xdr:rowOff>
    </xdr:to>
    <xdr:pic>
      <xdr:nvPicPr>
        <xdr:cNvPr id="44" name="Graphic 43" descr="Rating Star with solid fill">
          <a:extLst>
            <a:ext uri="{FF2B5EF4-FFF2-40B4-BE49-F238E27FC236}">
              <a16:creationId xmlns:a16="http://schemas.microsoft.com/office/drawing/2014/main" id="{CEAC5F3D-56BC-44BD-9435-97AD2C20E0D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81000" y="4295775"/>
          <a:ext cx="406906" cy="390525"/>
        </a:xfrm>
        <a:prstGeom prst="rect">
          <a:avLst/>
        </a:prstGeom>
      </xdr:spPr>
    </xdr:pic>
    <xdr:clientData/>
  </xdr:twoCellAnchor>
  <xdr:twoCellAnchor editAs="oneCell">
    <xdr:from>
      <xdr:col>1</xdr:col>
      <xdr:colOff>180975</xdr:colOff>
      <xdr:row>31</xdr:row>
      <xdr:rowOff>1</xdr:rowOff>
    </xdr:from>
    <xdr:to>
      <xdr:col>2</xdr:col>
      <xdr:colOff>342900</xdr:colOff>
      <xdr:row>32</xdr:row>
      <xdr:rowOff>156815</xdr:rowOff>
    </xdr:to>
    <xdr:pic>
      <xdr:nvPicPr>
        <xdr:cNvPr id="45" name="Graphic 44" descr="Star-struck face outline with solid fill">
          <a:extLst>
            <a:ext uri="{FF2B5EF4-FFF2-40B4-BE49-F238E27FC236}">
              <a16:creationId xmlns:a16="http://schemas.microsoft.com/office/drawing/2014/main" id="{6FA9F6F7-7455-4716-9597-9ED518144DD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81000" y="5610226"/>
          <a:ext cx="361950" cy="347314"/>
        </a:xfrm>
        <a:prstGeom prst="rect">
          <a:avLst/>
        </a:prstGeom>
      </xdr:spPr>
    </xdr:pic>
    <xdr:clientData/>
  </xdr:twoCellAnchor>
  <xdr:twoCellAnchor editAs="oneCell">
    <xdr:from>
      <xdr:col>12</xdr:col>
      <xdr:colOff>590550</xdr:colOff>
      <xdr:row>16</xdr:row>
      <xdr:rowOff>95250</xdr:rowOff>
    </xdr:from>
    <xdr:to>
      <xdr:col>14</xdr:col>
      <xdr:colOff>352425</xdr:colOff>
      <xdr:row>24</xdr:row>
      <xdr:rowOff>57150</xdr:rowOff>
    </xdr:to>
    <mc:AlternateContent xmlns:mc="http://schemas.openxmlformats.org/markup-compatibility/2006">
      <mc:Choice xmlns:a14="http://schemas.microsoft.com/office/drawing/2010/main" Requires="a14">
        <xdr:graphicFrame macro="">
          <xdr:nvGraphicFramePr>
            <xdr:cNvPr id="46" name="Representative">
              <a:extLst>
                <a:ext uri="{FF2B5EF4-FFF2-40B4-BE49-F238E27FC236}">
                  <a16:creationId xmlns:a16="http://schemas.microsoft.com/office/drawing/2014/main" id="{215B993A-2A4B-4706-B818-D8FFD1F3C9A4}"/>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343775" y="3009900"/>
              <a:ext cx="1133475"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19051</xdr:colOff>
      <xdr:row>2</xdr:row>
      <xdr:rowOff>161926</xdr:rowOff>
    </xdr:from>
    <xdr:to>
      <xdr:col>11</xdr:col>
      <xdr:colOff>1</xdr:colOff>
      <xdr:row>15</xdr:row>
      <xdr:rowOff>1</xdr:rowOff>
    </xdr:to>
    <xdr:graphicFrame macro="">
      <xdr:nvGraphicFramePr>
        <xdr:cNvPr id="47" name="Chart 46">
          <a:extLst>
            <a:ext uri="{FF2B5EF4-FFF2-40B4-BE49-F238E27FC236}">
              <a16:creationId xmlns:a16="http://schemas.microsoft.com/office/drawing/2014/main" id="{ABF75087-C184-4657-8D19-16CB0308A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457200</xdr:colOff>
      <xdr:row>17</xdr:row>
      <xdr:rowOff>9525</xdr:rowOff>
    </xdr:from>
    <xdr:to>
      <xdr:col>12</xdr:col>
      <xdr:colOff>523875</xdr:colOff>
      <xdr:row>35</xdr:row>
      <xdr:rowOff>142875</xdr:rowOff>
    </xdr:to>
    <xdr:graphicFrame macro="">
      <xdr:nvGraphicFramePr>
        <xdr:cNvPr id="28" name="Chart 27">
          <a:extLst>
            <a:ext uri="{FF2B5EF4-FFF2-40B4-BE49-F238E27FC236}">
              <a16:creationId xmlns:a16="http://schemas.microsoft.com/office/drawing/2014/main" id="{41F7DD8E-4CA0-4CC4-BD1B-2A291C056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0</xdr:rowOff>
    </xdr:from>
    <xdr:to>
      <xdr:col>9</xdr:col>
      <xdr:colOff>642938</xdr:colOff>
      <xdr:row>35</xdr:row>
      <xdr:rowOff>142875</xdr:rowOff>
    </xdr:to>
    <xdr:graphicFrame macro="">
      <xdr:nvGraphicFramePr>
        <xdr:cNvPr id="32" name="Chart 31">
          <a:extLst>
            <a:ext uri="{FF2B5EF4-FFF2-40B4-BE49-F238E27FC236}">
              <a16:creationId xmlns:a16="http://schemas.microsoft.com/office/drawing/2014/main" id="{D11E5989-E21F-4BF7-B9F0-3571645DC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390526</xdr:colOff>
      <xdr:row>2</xdr:row>
      <xdr:rowOff>171450</xdr:rowOff>
    </xdr:from>
    <xdr:to>
      <xdr:col>19</xdr:col>
      <xdr:colOff>66675</xdr:colOff>
      <xdr:row>15</xdr:row>
      <xdr:rowOff>38100</xdr:rowOff>
    </xdr:to>
    <xdr:graphicFrame macro="">
      <xdr:nvGraphicFramePr>
        <xdr:cNvPr id="40" name="Chart 39">
          <a:extLst>
            <a:ext uri="{FF2B5EF4-FFF2-40B4-BE49-F238E27FC236}">
              <a16:creationId xmlns:a16="http://schemas.microsoft.com/office/drawing/2014/main" id="{C7B9302B-6640-44E8-BDD8-D6BA4DD50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276225</xdr:colOff>
      <xdr:row>2</xdr:row>
      <xdr:rowOff>171450</xdr:rowOff>
    </xdr:from>
    <xdr:to>
      <xdr:col>22</xdr:col>
      <xdr:colOff>142875</xdr:colOff>
      <xdr:row>15</xdr:row>
      <xdr:rowOff>38100</xdr:rowOff>
    </xdr:to>
    <xdr:graphicFrame macro="">
      <xdr:nvGraphicFramePr>
        <xdr:cNvPr id="48" name="Chart 47">
          <a:extLst>
            <a:ext uri="{FF2B5EF4-FFF2-40B4-BE49-F238E27FC236}">
              <a16:creationId xmlns:a16="http://schemas.microsoft.com/office/drawing/2014/main" id="{F1C67B92-809C-4468-9555-C811A6454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64558</xdr:colOff>
      <xdr:row>3</xdr:row>
      <xdr:rowOff>9525</xdr:rowOff>
    </xdr:from>
    <xdr:to>
      <xdr:col>5</xdr:col>
      <xdr:colOff>676151</xdr:colOff>
      <xdr:row>4</xdr:row>
      <xdr:rowOff>19051</xdr:rowOff>
    </xdr:to>
    <xdr:pic>
      <xdr:nvPicPr>
        <xdr:cNvPr id="9" name="Picture 8" descr="Businesswoman explaining">
          <a:extLst>
            <a:ext uri="{FF2B5EF4-FFF2-40B4-BE49-F238E27FC236}">
              <a16:creationId xmlns:a16="http://schemas.microsoft.com/office/drawing/2014/main" id="{937C7A24-B4BC-48FB-86AB-D57EAF56449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5668" t="-204" r="19596" b="77906"/>
        <a:stretch/>
      </xdr:blipFill>
      <xdr:spPr>
        <a:xfrm>
          <a:off x="3636433" y="695325"/>
          <a:ext cx="611593" cy="333376"/>
        </a:xfrm>
        <a:prstGeom prst="flowChartConnector">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59.501761805557" backgroundQuery="1" createdVersion="7" refreshedVersion="7" minRefreshableVersion="3" recordCount="0" supportSubquery="1" supportAdvancedDrill="1" xr:uid="{581E6B44-B97A-41EF-8F09-784BB3E62DB5}">
  <cacheSource type="external" connectionId="1"/>
  <cacheFields count="5">
    <cacheField name="[Measures].[Average of Satisfaction Rating]" caption="Average of Satisfaction Rating" numFmtId="0" hierarchy="28" level="32767"/>
    <cacheField name="[Measures].[5* Clients]" caption="5* Clients" numFmtId="0" hierarchy="17" level="32767"/>
    <cacheField name="[Measures].[Total Calls]" caption="Total Calls" numFmtId="0" hierarchy="18" level="32767"/>
    <cacheField name="[Measures].[Total Purchase]" caption="Total Purchase" numFmtId="0" hierarchy="19" level="32767"/>
    <cacheField name="[Measures].[Total Call Duration]" caption="Total Call Duration" numFmtId="0" hierarchy="20"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oneField="1">
      <fieldsUsage count="1">
        <fieldUsage x="1"/>
      </fieldsUsage>
    </cacheHierarchy>
    <cacheHierarchy uniqueName="[Measures].[Total Calls]" caption="Total Calls" measure="1" displayFolder="" measureGroup="calls" count="0" oneField="1">
      <fieldsUsage count="1">
        <fieldUsage x="2"/>
      </fieldsUsage>
    </cacheHierarchy>
    <cacheHierarchy uniqueName="[Measures].[Total Purchase]" caption="Total Purchase" measure="1" displayFolder="" measureGroup="calls" count="0" oneField="1">
      <fieldsUsage count="1">
        <fieldUsage x="3"/>
      </fieldsUsage>
    </cacheHierarchy>
    <cacheHierarchy uniqueName="[Measures].[Total Call Duration]" caption="Total Call Duration"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59.602470717589" backgroundQuery="1" createdVersion="7" refreshedVersion="7" minRefreshableVersion="3" recordCount="0" supportSubquery="1" supportAdvancedDrill="1" xr:uid="{7E637059-D442-41A9-9C96-1CD071A8C548}">
  <cacheSource type="external" connectionId="1"/>
  <cacheFields count="3">
    <cacheField name="[calls].[Representative].[Representative]" caption="Representative" numFmtId="0" hierarchy="3" level="1">
      <sharedItems count="5">
        <s v="R01"/>
        <s v="R02"/>
        <s v="R03"/>
        <s v="R04"/>
        <s v="R05"/>
      </sharedItems>
    </cacheField>
    <cacheField name="[Measures].[Total Calls]" caption="Total Calls" numFmtId="0" hierarchy="18" level="32767"/>
    <cacheField name="[Measures].[Total Purchase]" caption="Total Purchase" numFmtId="0" hierarchy="19"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oneField="1">
      <fieldsUsage count="1">
        <fieldUsage x="1"/>
      </fieldsUsage>
    </cacheHierarchy>
    <cacheHierarchy uniqueName="[Measures].[Total Purchase]" caption="Total Purchase" measure="1" displayFolder="" measureGroup="calls" count="0" oneField="1">
      <fieldsUsage count="1">
        <fieldUsage x="2"/>
      </fieldsUsage>
    </cacheHierarchy>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59.651466203701" backgroundQuery="1" createdVersion="7" refreshedVersion="7" minRefreshableVersion="3" recordCount="0" supportSubquery="1" supportAdvancedDrill="1" xr:uid="{677AEC91-19A3-40C1-A543-40DE0CC9D253}">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Total Calls]" caption="Total Calls" numFmtId="0" hierarchy="18"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oneField="1">
      <fieldsUsage count="1">
        <fieldUsage x="2"/>
      </fieldsUsage>
    </cacheHierarchy>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59.670000115744" backgroundQuery="1" createdVersion="7" refreshedVersion="7" minRefreshableVersion="3" recordCount="0" supportSubquery="1" supportAdvancedDrill="1" xr:uid="{63261313-35C8-41A9-AB5B-C8398508724F}">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Purchase]" caption="Total Purchase" numFmtId="0" hierarchy="19"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cacheHierarchy uniqueName="[Measures].[Total Purchase]" caption="Total Purchase" measure="1" displayFolder="" measureGroup="calls" count="0" oneField="1">
      <fieldsUsage count="1">
        <fieldUsage x="3"/>
      </fieldsUsage>
    </cacheHierarchy>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60.719597569441" backgroundQuery="1" createdVersion="7" refreshedVersion="7" minRefreshableVersion="3" recordCount="0" supportSubquery="1" supportAdvancedDrill="1" xr:uid="{182962D5-4E31-4175-97BB-DDDF6129946A}">
  <cacheSource type="external" connectionId="1"/>
  <cacheFields count="6">
    <cacheField name="[Measures].[Average of Satisfaction Rating]" caption="Average of Satisfaction Rating" numFmtId="0" hierarchy="28" level="32767"/>
    <cacheField name="[Measures].[5* Clients]" caption="5* Clients" numFmtId="0" hierarchy="17" level="32767"/>
    <cacheField name="[Measures].[Total Calls]" caption="Total Calls" numFmtId="0" hierarchy="18" level="32767"/>
    <cacheField name="[Measures].[Total Purchase]" caption="Total Purchase" numFmtId="0" hierarchy="19" level="32767"/>
    <cacheField name="[Measures].[Total Call Duration]" caption="Total Call Duration" numFmtId="0" hierarchy="20"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oneField="1">
      <fieldsUsage count="1">
        <fieldUsage x="1"/>
      </fieldsUsage>
    </cacheHierarchy>
    <cacheHierarchy uniqueName="[Measures].[Total Calls]" caption="Total Calls" measure="1" displayFolder="" measureGroup="calls" count="0" oneField="1">
      <fieldsUsage count="1">
        <fieldUsage x="2"/>
      </fieldsUsage>
    </cacheHierarchy>
    <cacheHierarchy uniqueName="[Measures].[Total Purchase]" caption="Total Purchase" measure="1" displayFolder="" measureGroup="calls" count="0" oneField="1">
      <fieldsUsage count="1">
        <fieldUsage x="3"/>
      </fieldsUsage>
    </cacheHierarchy>
    <cacheHierarchy uniqueName="[Measures].[Total Call Duration]" caption="Total Call Duration"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60.719598611111" backgroundQuery="1" createdVersion="7" refreshedVersion="7" minRefreshableVersion="3" recordCount="0" supportSubquery="1" supportAdvancedDrill="1" xr:uid="{5C271E15-B067-4154-AB7F-9F20FF483B7E}">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Total Calls]" caption="Total Calls" numFmtId="0" hierarchy="18" level="32767"/>
    <cacheField name="Dummy0" numFmtId="0" hierarchy="30" level="32767">
      <extLst>
        <ext xmlns:x14="http://schemas.microsoft.com/office/spreadsheetml/2009/9/main" uri="{63CAB8AC-B538-458d-9737-405883B0398D}">
          <x14:cacheField ignore="1"/>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oneField="1">
      <fieldsUsage count="1">
        <fieldUsage x="3"/>
      </fieldsUsage>
    </cacheHierarchy>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60.719599074073" backgroundQuery="1" createdVersion="7" refreshedVersion="7" minRefreshableVersion="3" recordCount="0" supportSubquery="1" supportAdvancedDrill="1" xr:uid="{5B1514DD-662F-4ED2-914C-D944B4371389}">
  <cacheSource type="external" connectionId="1"/>
  <cacheFields count="3">
    <cacheField name="[Measures].[Total Calls]" caption="Total Calls" numFmtId="0" hierarchy="18" level="32767"/>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oneField="1">
      <fieldsUsage count="1">
        <fieldUsage x="0"/>
      </fieldsUsage>
    </cacheHierarchy>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60.719599652781" backgroundQuery="1" createdVersion="7" refreshedVersion="7" minRefreshableVersion="3" recordCount="0" supportSubquery="1" supportAdvancedDrill="1" xr:uid="{50A51BDF-F962-4796-B8E0-F656BF23FA4B}">
  <cacheSource type="external" connectionId="1"/>
  <cacheFields count="1">
    <cacheField name="[calls].[Representative].[Representative]" caption="Representative" numFmtId="0" hierarchy="3" level="1">
      <sharedItems count="1">
        <s v="R01"/>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60.719600694443" backgroundQuery="1" createdVersion="7" refreshedVersion="7" minRefreshableVersion="3" recordCount="0" supportSubquery="1" supportAdvancedDrill="1" xr:uid="{EDE84FE7-19AC-492E-B50C-5E488D0229C5}">
  <cacheSource type="external" connectionId="1"/>
  <cacheFields count="3">
    <cacheField name="[Measures].[Total Calls]" caption="Total Calls"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5* Clients]" caption="5* Clients" measure="1" displayFolder="" measureGroup="calls" count="0"/>
    <cacheHierarchy uniqueName="[Measures].[Total Calls]" caption="Total Calls" measure="1" displayFolder="" measureGroup="calls" count="0" oneField="1">
      <fieldsUsage count="1">
        <fieldUsage x="0"/>
      </fieldsUsage>
    </cacheHierarchy>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lenga" refreshedDate="45559.501757638885" backgroundQuery="1" createdVersion="3" refreshedVersion="7" minRefreshableVersion="3" recordCount="0" supportSubquery="1" supportAdvancedDrill="1" xr:uid="{12DB43BF-EDAD-470E-87DD-47A3E45DFE3D}">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Satisfaction Rating]" caption="Sum of Satisfaction Rating" measure="1" displayFolder="" measureGroup="calls" count="0">
      <extLst>
        <ext xmlns:x15="http://schemas.microsoft.com/office/spreadsheetml/2010/11/main" uri="{B97F6D7D-B522-45F9-BDA1-12C45D357490}">
          <x15:cacheHierarchy aggregatedColumn="6"/>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5* Clients]" caption="5* Clients" measure="1" displayFolder="" measureGroup="calls" count="0"/>
    <cacheHierarchy uniqueName="[Measures].[Total Calls]" caption="Total Calls" measure="1" displayFolder="" measureGroup="calls" count="0"/>
    <cacheHierarchy uniqueName="[Measures].[Total Purchase]" caption="Total Purchase" measure="1" displayFolder="" measureGroup="calls" count="0"/>
    <cacheHierarchy uniqueName="[Measures].[Total Call Duration]" caption="Total Call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9101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B72122-BDB8-4E35-B3CD-EA9C5A8BC8D7}" name="Rep. Amounts" cacheId="469"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location ref="B76:H95"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756D8B-0646-43A9-BA17-46DE6EFFB46A}" name="Satisaction" cacheId="73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location ref="B65:C71"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B1AA5B-C652-4969-BCC4-DBE280DC8BAC}" name="PivotTable4" cacheId="2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54:E5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BF894F-9EFB-4729-A90E-6AEB074D300A}" name="Selected Rep" cacheId="73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B48:B4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B1D47B-3071-4A8A-AB8E-B60DFAB4E0BD}" name="Agents Pivot" cacheId="7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7:D4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174564-6361-4254-9F6E-15B5E36B33DC}" name="Representatives" cacheId="72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8:F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2" subtotal="count" baseField="0" baseItem="0" numFmtId="167"/>
    <dataField fld="4" subtotal="count" baseField="0" baseItem="0" numFmtId="167"/>
    <dataField fld="3" subtotal="count" baseField="0" baseItem="0" numFmtId="166"/>
    <dataField name="Average of Satisfaction Rating" fld="0" subtotal="average" baseField="0" baseItem="0" numFmtId="165"/>
    <dataField fld="1" subtotal="count" baseField="0" baseItem="0"/>
  </dataFields>
  <formats count="3">
    <format dxfId="2">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tisfaction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525CDA-7263-48C4-9334-AD2E4E53C623}" name="Summary Pivot" cacheId="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F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2" subtotal="count" baseField="0" baseItem="0" numFmtId="167"/>
    <dataField fld="4" subtotal="count" baseField="0" baseItem="0" numFmtId="167"/>
    <dataField fld="3" subtotal="count" baseField="0" baseItem="0" numFmtId="166"/>
    <dataField name="Average of Satisfaction Rating" fld="0" subtotal="average" baseField="0" baseItem="0" numFmtId="165"/>
    <dataField fld="1" subtotal="count" baseField="0" baseItem="0"/>
  </dataFields>
  <formats count="3">
    <format dxfId="9">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tisfaction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5820AB-72A5-428E-BDFD-3E36240F86DD}" name="Weely Trend" cacheId="7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F16:G2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3">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tisfaction Rating"/>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5CD26A-891D-47EB-9067-E4758F8AFB63}" name="Monthly Trend" cacheId="73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B16:D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Total Calls2" fld="4" subtotal="count" baseField="0" baseItem="0">
      <extLst>
        <ext xmlns:x14="http://schemas.microsoft.com/office/spreadsheetml/2009/9/main" uri="{E15A36E0-9728-4e99-A89B-3F7291B0FE68}">
          <x14:dataField sourceField="3" uniqueName="[__Xl2].[Measures].[Total Calls]"/>
        </ext>
      </extLst>
    </dataField>
  </dataFields>
  <chartFormats count="2">
    <chartFormat chart="5" format="6" series="1">
      <pivotArea type="data" outline="0" fieldPosition="0">
        <references count="1">
          <reference field="4294967294" count="1" selected="0">
            <x v="1"/>
          </reference>
        </references>
      </pivotArea>
    </chartFormat>
    <chartFormat chart="5" format="7"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Satisfaction Rating"/>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v>A person in a skirt and a cardigan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21E2D33-BBF1-4887-8CBE-A9B699A23E78}" sourceName="[calls].[Representative]">
  <pivotTables>
    <pivotTable tabId="5" name="Representatives"/>
    <pivotTable tabId="5" name="Monthly Trend"/>
    <pivotTable tabId="5" name="Weely Trend"/>
    <pivotTable tabId="5" name="Selected Rep"/>
    <pivotTable tabId="5" name="Satisaction"/>
  </pivotTables>
  <data>
    <olap pivotCacheId="45691012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6EA590C-D932-434C-859D-63A082EAE4B8}" cache="Slicer_Representative" caption="Representative"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3"/>
    <tableColumn id="5" xr3:uid="{5A35565E-8707-4DED-AD15-A0669D67B382}" name="Date of Call" dataDxfId="22"/>
    <tableColumn id="6" xr3:uid="{F2E4F158-B41F-47BC-8DF8-DFCADFEE4E40}" name="Purchase Amount"/>
    <tableColumn id="7" xr3:uid="{04B291B5-47BD-4F78-8FD8-D1551CCA6BD9}" name="Satisfaction Rating"/>
    <tableColumn id="8" xr3:uid="{6E4123C0-0B17-43B8-A142-A1E540CE974C}" name="FY" dataDxfId="21">
      <calculatedColumnFormula>IF(MONTH(calls[[#This Row],[Date of Call]])&lt;=6, YEAR(calls[[#This Row],[Date of Call]]), YEAR(calls[[#This Row],[Date of Call]])+1)</calculatedColumnFormula>
    </tableColumn>
    <tableColumn id="9" xr3:uid="{199FA271-5E9B-46CE-9BC6-2801F92CD17E}" name="Day of week" dataDxfId="20">
      <calculatedColumnFormula>TEXT(calls[[#This Row],[Date of Call]],"DDDD")</calculatedColumnFormula>
    </tableColumn>
    <tableColumn id="10" xr3:uid="{328CDB09-95B8-4D5E-9ED9-EF0D363735A1}" name="Duration Bucket" dataDxfId="1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7" headerRowBorderDxfId="16" tableBorderDxfId="15" totalsRowBorderDxfId="14">
  <autoFilter ref="Q3:T18" xr:uid="{27158F51-A707-4171-8A04-81FB0AABCBA5}"/>
  <tableColumns count="4">
    <tableColumn id="1" xr3:uid="{02688061-6A8C-4E23-B7FF-D00CD8B58CAC}" name="Customer ID" dataDxfId="13"/>
    <tableColumn id="2" xr3:uid="{771678B6-DB44-426B-9874-B4E421A440D5}" name="Gedner" dataDxfId="12"/>
    <tableColumn id="3" xr3:uid="{B0D41C62-587E-494D-B49A-603F2C05F8D3}" name="Age" dataDxfId="11"/>
    <tableColumn id="4" xr3:uid="{663F92D6-FE31-4D81-9E01-8D066DDC8A88}" name="City" dataDxfId="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E984" zoomScale="115" zoomScaleNormal="115" workbookViewId="0">
      <selection activeCell="H989" sqref="H989"/>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0492F-C457-42E2-8A6A-408429E35057}">
  <dimension ref="B3:K95"/>
  <sheetViews>
    <sheetView topLeftCell="A39" workbookViewId="0">
      <selection activeCell="H95" sqref="B76:H95"/>
    </sheetView>
  </sheetViews>
  <sheetFormatPr defaultRowHeight="14.25"/>
  <cols>
    <col min="2" max="2" width="13.125" bestFit="1" customWidth="1"/>
    <col min="3" max="3" width="10.25" bestFit="1" customWidth="1"/>
    <col min="4" max="4" width="11.25" bestFit="1" customWidth="1"/>
    <col min="5" max="5" width="28.125" bestFit="1" customWidth="1"/>
    <col min="6" max="6" width="13.125" bestFit="1" customWidth="1"/>
    <col min="7" max="7" width="10.25" bestFit="1" customWidth="1"/>
    <col min="8" max="8" width="11.375" bestFit="1" customWidth="1"/>
  </cols>
  <sheetData>
    <row r="3" spans="2:7">
      <c r="B3" t="s">
        <v>1043</v>
      </c>
      <c r="C3" t="s">
        <v>1045</v>
      </c>
      <c r="D3" t="s">
        <v>1044</v>
      </c>
      <c r="E3" t="s">
        <v>1042</v>
      </c>
      <c r="F3" t="s">
        <v>1046</v>
      </c>
    </row>
    <row r="4" spans="2:7">
      <c r="B4" s="24">
        <v>1000</v>
      </c>
      <c r="C4" s="24">
        <v>89850</v>
      </c>
      <c r="D4" s="23">
        <v>96623</v>
      </c>
      <c r="E4" s="22">
        <v>3.8854000000000033</v>
      </c>
      <c r="F4" s="21">
        <v>307</v>
      </c>
    </row>
    <row r="8" spans="2:7">
      <c r="B8" t="s">
        <v>1043</v>
      </c>
      <c r="C8" t="s">
        <v>1045</v>
      </c>
      <c r="D8" t="s">
        <v>1044</v>
      </c>
      <c r="E8" t="s">
        <v>1042</v>
      </c>
      <c r="F8" t="s">
        <v>1046</v>
      </c>
    </row>
    <row r="9" spans="2:7">
      <c r="B9" s="24">
        <v>189</v>
      </c>
      <c r="C9" s="24">
        <v>16834</v>
      </c>
      <c r="D9" s="23">
        <v>18415</v>
      </c>
      <c r="E9" s="22">
        <v>3.9227513227513247</v>
      </c>
      <c r="F9" s="21">
        <v>60</v>
      </c>
    </row>
    <row r="16" spans="2:7">
      <c r="B16" s="25" t="s">
        <v>1047</v>
      </c>
      <c r="C16" t="s">
        <v>1043</v>
      </c>
      <c r="D16" t="s">
        <v>1061</v>
      </c>
      <c r="F16" s="25" t="s">
        <v>1047</v>
      </c>
      <c r="G16" t="s">
        <v>1043</v>
      </c>
    </row>
    <row r="17" spans="2:7">
      <c r="B17" s="26" t="s">
        <v>1049</v>
      </c>
      <c r="C17" s="21">
        <v>16</v>
      </c>
      <c r="D17" s="21">
        <v>16</v>
      </c>
      <c r="F17" s="26" t="s">
        <v>1065</v>
      </c>
      <c r="G17" s="21">
        <v>36</v>
      </c>
    </row>
    <row r="18" spans="2:7">
      <c r="B18" s="26" t="s">
        <v>1050</v>
      </c>
      <c r="C18" s="21">
        <v>14</v>
      </c>
      <c r="D18" s="21">
        <v>14</v>
      </c>
      <c r="F18" s="26" t="s">
        <v>1063</v>
      </c>
      <c r="G18" s="21">
        <v>30</v>
      </c>
    </row>
    <row r="19" spans="2:7">
      <c r="B19" s="26" t="s">
        <v>1051</v>
      </c>
      <c r="C19" s="21">
        <v>26</v>
      </c>
      <c r="D19" s="21">
        <v>26</v>
      </c>
      <c r="F19" s="26" t="s">
        <v>1067</v>
      </c>
      <c r="G19" s="21">
        <v>13</v>
      </c>
    </row>
    <row r="20" spans="2:7">
      <c r="B20" s="26" t="s">
        <v>1052</v>
      </c>
      <c r="C20" s="21">
        <v>29</v>
      </c>
      <c r="D20" s="21">
        <v>29</v>
      </c>
      <c r="F20" s="26" t="s">
        <v>1068</v>
      </c>
      <c r="G20" s="21">
        <v>23</v>
      </c>
    </row>
    <row r="21" spans="2:7">
      <c r="B21" s="26" t="s">
        <v>1053</v>
      </c>
      <c r="C21" s="21">
        <v>17</v>
      </c>
      <c r="D21" s="21">
        <v>17</v>
      </c>
      <c r="F21" s="26" t="s">
        <v>1066</v>
      </c>
      <c r="G21" s="21">
        <v>23</v>
      </c>
    </row>
    <row r="22" spans="2:7">
      <c r="B22" s="26" t="s">
        <v>1054</v>
      </c>
      <c r="C22" s="21">
        <v>15</v>
      </c>
      <c r="D22" s="21">
        <v>15</v>
      </c>
      <c r="F22" s="26" t="s">
        <v>1062</v>
      </c>
      <c r="G22" s="21">
        <v>24</v>
      </c>
    </row>
    <row r="23" spans="2:7">
      <c r="B23" s="26" t="s">
        <v>1055</v>
      </c>
      <c r="C23" s="21">
        <v>15</v>
      </c>
      <c r="D23" s="21">
        <v>15</v>
      </c>
      <c r="F23" s="26" t="s">
        <v>1064</v>
      </c>
      <c r="G23" s="21">
        <v>40</v>
      </c>
    </row>
    <row r="24" spans="2:7">
      <c r="B24" s="26" t="s">
        <v>1056</v>
      </c>
      <c r="C24" s="21">
        <v>7</v>
      </c>
      <c r="D24" s="21">
        <v>7</v>
      </c>
      <c r="F24" s="26" t="s">
        <v>1048</v>
      </c>
      <c r="G24" s="21">
        <v>189</v>
      </c>
    </row>
    <row r="25" spans="2:7">
      <c r="B25" s="26" t="s">
        <v>1057</v>
      </c>
      <c r="C25" s="21">
        <v>11</v>
      </c>
      <c r="D25" s="21">
        <v>11</v>
      </c>
    </row>
    <row r="26" spans="2:7">
      <c r="B26" s="26" t="s">
        <v>1058</v>
      </c>
      <c r="C26" s="21">
        <v>24</v>
      </c>
      <c r="D26" s="21">
        <v>24</v>
      </c>
    </row>
    <row r="27" spans="2:7">
      <c r="B27" s="26" t="s">
        <v>1059</v>
      </c>
      <c r="C27" s="21">
        <v>9</v>
      </c>
      <c r="D27" s="21">
        <v>9</v>
      </c>
    </row>
    <row r="28" spans="2:7">
      <c r="B28" s="26" t="s">
        <v>1060</v>
      </c>
      <c r="C28" s="21">
        <v>6</v>
      </c>
      <c r="D28" s="21">
        <v>6</v>
      </c>
    </row>
    <row r="29" spans="2:7">
      <c r="B29" s="26" t="s">
        <v>1048</v>
      </c>
      <c r="C29" s="21">
        <v>189</v>
      </c>
      <c r="D29" s="21">
        <v>189</v>
      </c>
    </row>
    <row r="34" spans="2:11">
      <c r="I34" t="s">
        <v>1075</v>
      </c>
      <c r="K34" t="str">
        <f>B49</f>
        <v>R01</v>
      </c>
    </row>
    <row r="35" spans="2:11">
      <c r="F35" t="s">
        <v>1069</v>
      </c>
    </row>
    <row r="36" spans="2:11">
      <c r="F36" t="s">
        <v>1070</v>
      </c>
      <c r="G36" t="s">
        <v>1071</v>
      </c>
      <c r="H36" t="s">
        <v>1072</v>
      </c>
      <c r="I36" t="s">
        <v>1074</v>
      </c>
      <c r="J36" t="s">
        <v>1073</v>
      </c>
    </row>
    <row r="37" spans="2:11">
      <c r="B37" s="25" t="s">
        <v>1047</v>
      </c>
      <c r="C37" t="s">
        <v>1043</v>
      </c>
      <c r="D37" t="s">
        <v>1044</v>
      </c>
      <c r="F37" t="str" cm="1">
        <f t="array" ref="F37:H41">B38:D42</f>
        <v>R01</v>
      </c>
      <c r="G37">
        <v>189</v>
      </c>
      <c r="H37" s="28">
        <v>18415</v>
      </c>
      <c r="I37">
        <f>IF(F37=$K$34,G37,NA())</f>
        <v>189</v>
      </c>
      <c r="J37">
        <f>IF(F37=$K$34,H37,NA())</f>
        <v>18415</v>
      </c>
    </row>
    <row r="38" spans="2:11">
      <c r="B38" s="26" t="s">
        <v>11</v>
      </c>
      <c r="C38" s="21">
        <v>189</v>
      </c>
      <c r="D38" s="27">
        <v>18415</v>
      </c>
      <c r="F38" t="str">
        <v>R02</v>
      </c>
      <c r="G38">
        <v>218</v>
      </c>
      <c r="H38" s="28">
        <v>20581</v>
      </c>
      <c r="I38" t="e">
        <f t="shared" ref="I38:I41" si="0">IF(F38=$K$34,G38,NA())</f>
        <v>#N/A</v>
      </c>
      <c r="J38" t="e">
        <f t="shared" ref="J38:J41" si="1">IF(F38=$K$34,H38,NA())</f>
        <v>#N/A</v>
      </c>
    </row>
    <row r="39" spans="2:11">
      <c r="B39" s="26" t="s">
        <v>9</v>
      </c>
      <c r="C39" s="21">
        <v>218</v>
      </c>
      <c r="D39" s="27">
        <v>20581</v>
      </c>
      <c r="F39" t="str">
        <v>R03</v>
      </c>
      <c r="G39">
        <v>207</v>
      </c>
      <c r="H39" s="28">
        <v>20872</v>
      </c>
      <c r="I39" t="e">
        <f t="shared" si="0"/>
        <v>#N/A</v>
      </c>
      <c r="J39" t="e">
        <f t="shared" si="1"/>
        <v>#N/A</v>
      </c>
    </row>
    <row r="40" spans="2:11">
      <c r="B40" s="26" t="s">
        <v>6</v>
      </c>
      <c r="C40" s="21">
        <v>207</v>
      </c>
      <c r="D40" s="27">
        <v>20872</v>
      </c>
      <c r="F40" t="str">
        <v>R04</v>
      </c>
      <c r="G40">
        <v>186</v>
      </c>
      <c r="H40" s="28">
        <v>16651</v>
      </c>
      <c r="I40" t="e">
        <f t="shared" si="0"/>
        <v>#N/A</v>
      </c>
      <c r="J40" t="e">
        <f t="shared" si="1"/>
        <v>#N/A</v>
      </c>
    </row>
    <row r="41" spans="2:11">
      <c r="B41" s="26" t="s">
        <v>13</v>
      </c>
      <c r="C41" s="21">
        <v>186</v>
      </c>
      <c r="D41" s="27">
        <v>16651</v>
      </c>
      <c r="F41" t="str">
        <v>R05</v>
      </c>
      <c r="G41">
        <v>200</v>
      </c>
      <c r="H41" s="28">
        <v>20104</v>
      </c>
      <c r="I41" t="e">
        <f t="shared" si="0"/>
        <v>#N/A</v>
      </c>
      <c r="J41" t="e">
        <f t="shared" si="1"/>
        <v>#N/A</v>
      </c>
    </row>
    <row r="42" spans="2:11">
      <c r="B42" s="26" t="s">
        <v>10</v>
      </c>
      <c r="C42" s="21">
        <v>200</v>
      </c>
      <c r="D42" s="27">
        <v>20104</v>
      </c>
    </row>
    <row r="43" spans="2:11">
      <c r="B43" s="26" t="s">
        <v>1048</v>
      </c>
      <c r="C43" s="21">
        <v>1000</v>
      </c>
      <c r="D43" s="27">
        <v>96623</v>
      </c>
    </row>
    <row r="48" spans="2:11">
      <c r="B48" s="25" t="s">
        <v>1047</v>
      </c>
    </row>
    <row r="49" spans="2:5">
      <c r="B49" s="29" t="s">
        <v>11</v>
      </c>
    </row>
    <row r="54" spans="2:5">
      <c r="B54" s="25" t="s">
        <v>1043</v>
      </c>
      <c r="C54" s="25" t="s">
        <v>1076</v>
      </c>
    </row>
    <row r="55" spans="2:5">
      <c r="B55" s="25" t="s">
        <v>1047</v>
      </c>
      <c r="C55" t="s">
        <v>999</v>
      </c>
      <c r="D55" t="s">
        <v>998</v>
      </c>
      <c r="E55" t="s">
        <v>1048</v>
      </c>
    </row>
    <row r="56" spans="2:5">
      <c r="B56" s="26" t="s">
        <v>1002</v>
      </c>
      <c r="C56" s="21">
        <v>144</v>
      </c>
      <c r="D56" s="21">
        <v>132</v>
      </c>
      <c r="E56" s="21">
        <v>276</v>
      </c>
    </row>
    <row r="57" spans="2:5">
      <c r="B57" s="26" t="s">
        <v>1001</v>
      </c>
      <c r="C57" s="21">
        <v>326</v>
      </c>
      <c r="D57" s="21">
        <v>63</v>
      </c>
      <c r="E57" s="21">
        <v>389</v>
      </c>
    </row>
    <row r="58" spans="2:5">
      <c r="B58" s="26" t="s">
        <v>1000</v>
      </c>
      <c r="C58" s="21">
        <v>129</v>
      </c>
      <c r="D58" s="21">
        <v>206</v>
      </c>
      <c r="E58" s="21">
        <v>335</v>
      </c>
    </row>
    <row r="59" spans="2:5">
      <c r="B59" s="26" t="s">
        <v>1048</v>
      </c>
      <c r="C59" s="21">
        <v>599</v>
      </c>
      <c r="D59" s="21">
        <v>401</v>
      </c>
      <c r="E59" s="21">
        <v>1000</v>
      </c>
    </row>
    <row r="65" spans="2:8">
      <c r="B65" s="25" t="s">
        <v>1047</v>
      </c>
      <c r="C65" t="s">
        <v>1043</v>
      </c>
    </row>
    <row r="66" spans="2:8">
      <c r="B66" s="26">
        <v>1</v>
      </c>
      <c r="C66" s="21">
        <v>1</v>
      </c>
    </row>
    <row r="67" spans="2:8">
      <c r="B67" s="26">
        <v>2</v>
      </c>
      <c r="C67" s="21">
        <v>9</v>
      </c>
    </row>
    <row r="68" spans="2:8">
      <c r="B68" s="26">
        <v>3</v>
      </c>
      <c r="C68" s="21">
        <v>31</v>
      </c>
    </row>
    <row r="69" spans="2:8">
      <c r="B69" s="26">
        <v>4</v>
      </c>
      <c r="C69" s="21">
        <v>88</v>
      </c>
    </row>
    <row r="70" spans="2:8">
      <c r="B70" s="26">
        <v>5</v>
      </c>
      <c r="C70" s="21">
        <v>60</v>
      </c>
    </row>
    <row r="71" spans="2:8">
      <c r="B71" s="26" t="s">
        <v>1048</v>
      </c>
      <c r="C71" s="21">
        <v>189</v>
      </c>
    </row>
    <row r="76" spans="2:8">
      <c r="B76" s="25" t="s">
        <v>1044</v>
      </c>
      <c r="C76" s="25" t="s">
        <v>1076</v>
      </c>
    </row>
    <row r="77" spans="2:8">
      <c r="B77" s="25" t="s">
        <v>1047</v>
      </c>
      <c r="C77" t="s">
        <v>11</v>
      </c>
      <c r="D77" t="s">
        <v>9</v>
      </c>
      <c r="E77" t="s">
        <v>6</v>
      </c>
      <c r="F77" t="s">
        <v>13</v>
      </c>
      <c r="G77" t="s">
        <v>10</v>
      </c>
      <c r="H77" t="s">
        <v>1048</v>
      </c>
    </row>
    <row r="78" spans="2:8">
      <c r="B78" s="26" t="s">
        <v>1002</v>
      </c>
      <c r="C78" s="21"/>
      <c r="D78" s="21"/>
      <c r="E78" s="21"/>
      <c r="F78" s="21"/>
      <c r="G78" s="21"/>
      <c r="H78" s="21"/>
    </row>
    <row r="79" spans="2:8">
      <c r="B79" s="30" t="s">
        <v>20</v>
      </c>
      <c r="C79" s="27">
        <v>891</v>
      </c>
      <c r="D79" s="27">
        <v>1332</v>
      </c>
      <c r="E79" s="27">
        <v>1282</v>
      </c>
      <c r="F79" s="27">
        <v>739</v>
      </c>
      <c r="G79" s="27">
        <v>560</v>
      </c>
      <c r="H79" s="27">
        <v>4804</v>
      </c>
    </row>
    <row r="80" spans="2:8">
      <c r="B80" s="30" t="s">
        <v>12</v>
      </c>
      <c r="C80" s="27">
        <v>1991</v>
      </c>
      <c r="D80" s="27">
        <v>1886</v>
      </c>
      <c r="E80" s="27">
        <v>1206</v>
      </c>
      <c r="F80" s="27">
        <v>884</v>
      </c>
      <c r="G80" s="27">
        <v>1722</v>
      </c>
      <c r="H80" s="27">
        <v>7689</v>
      </c>
    </row>
    <row r="81" spans="2:8">
      <c r="B81" s="30" t="s">
        <v>8</v>
      </c>
      <c r="C81" s="27">
        <v>1163</v>
      </c>
      <c r="D81" s="27">
        <v>1180</v>
      </c>
      <c r="E81" s="27">
        <v>1616</v>
      </c>
      <c r="F81" s="27">
        <v>1043</v>
      </c>
      <c r="G81" s="27">
        <v>1747</v>
      </c>
      <c r="H81" s="27">
        <v>6749</v>
      </c>
    </row>
    <row r="82" spans="2:8">
      <c r="B82" s="30" t="s">
        <v>16</v>
      </c>
      <c r="C82" s="27">
        <v>1438</v>
      </c>
      <c r="D82" s="27">
        <v>1616</v>
      </c>
      <c r="E82" s="27">
        <v>866</v>
      </c>
      <c r="F82" s="27">
        <v>829</v>
      </c>
      <c r="G82" s="27">
        <v>2070</v>
      </c>
      <c r="H82" s="27">
        <v>6819</v>
      </c>
    </row>
    <row r="83" spans="2:8">
      <c r="B83" s="26" t="s">
        <v>1001</v>
      </c>
      <c r="C83" s="21"/>
      <c r="D83" s="21"/>
      <c r="E83" s="21"/>
      <c r="F83" s="21"/>
      <c r="G83" s="21"/>
      <c r="H83" s="21"/>
    </row>
    <row r="84" spans="2:8">
      <c r="B84" s="30" t="s">
        <v>24</v>
      </c>
      <c r="C84" s="27">
        <v>1233</v>
      </c>
      <c r="D84" s="27">
        <v>223</v>
      </c>
      <c r="E84" s="27">
        <v>1680</v>
      </c>
      <c r="F84" s="27">
        <v>990</v>
      </c>
      <c r="G84" s="27">
        <v>1508</v>
      </c>
      <c r="H84" s="27">
        <v>5634</v>
      </c>
    </row>
    <row r="85" spans="2:8">
      <c r="B85" s="30" t="s">
        <v>15</v>
      </c>
      <c r="C85" s="27">
        <v>1598</v>
      </c>
      <c r="D85" s="27">
        <v>1907</v>
      </c>
      <c r="E85" s="27">
        <v>869</v>
      </c>
      <c r="F85" s="27">
        <v>1426</v>
      </c>
      <c r="G85" s="27">
        <v>1416</v>
      </c>
      <c r="H85" s="27">
        <v>7216</v>
      </c>
    </row>
    <row r="86" spans="2:8">
      <c r="B86" s="30" t="s">
        <v>5</v>
      </c>
      <c r="C86" s="27">
        <v>900</v>
      </c>
      <c r="D86" s="27">
        <v>1016</v>
      </c>
      <c r="E86" s="27">
        <v>960</v>
      </c>
      <c r="F86" s="27">
        <v>940</v>
      </c>
      <c r="G86" s="27">
        <v>1193</v>
      </c>
      <c r="H86" s="27">
        <v>5009</v>
      </c>
    </row>
    <row r="87" spans="2:8">
      <c r="B87" s="30" t="s">
        <v>18</v>
      </c>
      <c r="C87" s="27">
        <v>900</v>
      </c>
      <c r="D87" s="27">
        <v>1470</v>
      </c>
      <c r="E87" s="27">
        <v>1617</v>
      </c>
      <c r="F87" s="27">
        <v>1314</v>
      </c>
      <c r="G87" s="27">
        <v>941</v>
      </c>
      <c r="H87" s="27">
        <v>6242</v>
      </c>
    </row>
    <row r="88" spans="2:8">
      <c r="B88" s="30" t="s">
        <v>14</v>
      </c>
      <c r="C88" s="27">
        <v>1255</v>
      </c>
      <c r="D88" s="27">
        <v>516</v>
      </c>
      <c r="E88" s="27">
        <v>1874</v>
      </c>
      <c r="F88" s="27">
        <v>1863</v>
      </c>
      <c r="G88" s="27">
        <v>1722</v>
      </c>
      <c r="H88" s="27">
        <v>7230</v>
      </c>
    </row>
    <row r="89" spans="2:8">
      <c r="B89" s="30" t="s">
        <v>19</v>
      </c>
      <c r="C89" s="27">
        <v>1138</v>
      </c>
      <c r="D89" s="27">
        <v>1898</v>
      </c>
      <c r="E89" s="27">
        <v>1482</v>
      </c>
      <c r="F89" s="27">
        <v>846</v>
      </c>
      <c r="G89" s="27">
        <v>1154</v>
      </c>
      <c r="H89" s="27">
        <v>6518</v>
      </c>
    </row>
    <row r="90" spans="2:8">
      <c r="B90" s="26" t="s">
        <v>1000</v>
      </c>
      <c r="C90" s="21"/>
      <c r="D90" s="21"/>
      <c r="E90" s="21"/>
      <c r="F90" s="21"/>
      <c r="G90" s="21"/>
      <c r="H90" s="21"/>
    </row>
    <row r="91" spans="2:8">
      <c r="B91" s="30" t="s">
        <v>17</v>
      </c>
      <c r="C91" s="27">
        <v>1655</v>
      </c>
      <c r="D91" s="27">
        <v>805</v>
      </c>
      <c r="E91" s="27">
        <v>2263</v>
      </c>
      <c r="F91" s="27">
        <v>987</v>
      </c>
      <c r="G91" s="27">
        <v>1075</v>
      </c>
      <c r="H91" s="27">
        <v>6785</v>
      </c>
    </row>
    <row r="92" spans="2:8">
      <c r="B92" s="30" t="s">
        <v>23</v>
      </c>
      <c r="C92" s="27">
        <v>1104</v>
      </c>
      <c r="D92" s="27">
        <v>2280</v>
      </c>
      <c r="E92" s="27">
        <v>1445</v>
      </c>
      <c r="F92" s="27">
        <v>1722</v>
      </c>
      <c r="G92" s="27">
        <v>1196</v>
      </c>
      <c r="H92" s="27">
        <v>7747</v>
      </c>
    </row>
    <row r="93" spans="2:8">
      <c r="B93" s="30" t="s">
        <v>7</v>
      </c>
      <c r="C93" s="27">
        <v>372</v>
      </c>
      <c r="D93" s="27">
        <v>1818</v>
      </c>
      <c r="E93" s="27">
        <v>1346</v>
      </c>
      <c r="F93" s="27">
        <v>1156</v>
      </c>
      <c r="G93" s="27">
        <v>1484</v>
      </c>
      <c r="H93" s="27">
        <v>6176</v>
      </c>
    </row>
    <row r="94" spans="2:8">
      <c r="B94" s="30" t="s">
        <v>22</v>
      </c>
      <c r="C94" s="27">
        <v>1415</v>
      </c>
      <c r="D94" s="27">
        <v>1271</v>
      </c>
      <c r="E94" s="27">
        <v>1214</v>
      </c>
      <c r="F94" s="27">
        <v>1135</v>
      </c>
      <c r="G94" s="27">
        <v>1566</v>
      </c>
      <c r="H94" s="27">
        <v>6601</v>
      </c>
    </row>
    <row r="95" spans="2:8">
      <c r="B95" s="30" t="s">
        <v>21</v>
      </c>
      <c r="C95" s="27">
        <v>1362</v>
      </c>
      <c r="D95" s="27">
        <v>1363</v>
      </c>
      <c r="E95" s="27">
        <v>1152</v>
      </c>
      <c r="F95" s="27">
        <v>777</v>
      </c>
      <c r="G95" s="27">
        <v>750</v>
      </c>
      <c r="H95" s="27">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0091C-5097-4848-9AA9-F7E2BEC52C02}">
  <dimension ref="A1:Z51"/>
  <sheetViews>
    <sheetView showGridLines="0" tabSelected="1" topLeftCell="G23" workbookViewId="0">
      <selection activeCell="C1" sqref="C1:W38"/>
    </sheetView>
  </sheetViews>
  <sheetFormatPr defaultRowHeight="14.25"/>
  <cols>
    <col min="1" max="2" width="2.625" customWidth="1"/>
    <col min="5" max="5" width="2.375" customWidth="1"/>
    <col min="16" max="16" width="9.625" customWidth="1"/>
    <col min="22" max="22" width="9.125" customWidth="1"/>
  </cols>
  <sheetData>
    <row r="1" spans="1:26" ht="27.75" customHeight="1">
      <c r="A1" s="20"/>
      <c r="B1" s="20"/>
      <c r="C1" s="43" t="s">
        <v>1078</v>
      </c>
      <c r="D1" s="20"/>
      <c r="E1" s="20"/>
      <c r="F1" s="20"/>
      <c r="G1" s="20"/>
      <c r="H1" s="20"/>
      <c r="I1" s="20"/>
      <c r="J1" s="20"/>
      <c r="K1" s="20"/>
      <c r="L1" s="20"/>
      <c r="M1" s="20"/>
      <c r="N1" s="20"/>
      <c r="O1" s="20"/>
      <c r="P1" s="20"/>
      <c r="Q1" s="20"/>
      <c r="R1" s="20"/>
      <c r="S1" s="20"/>
      <c r="T1" s="20"/>
      <c r="U1" s="20"/>
      <c r="V1" s="20"/>
      <c r="W1" s="20"/>
      <c r="X1" s="20"/>
      <c r="Y1" s="20"/>
      <c r="Z1" s="20"/>
    </row>
    <row r="2" spans="1:26" ht="2.25" customHeight="1">
      <c r="A2" s="20"/>
      <c r="B2" s="20"/>
      <c r="C2" s="20"/>
      <c r="D2" s="20"/>
      <c r="E2" s="20"/>
      <c r="F2" s="20"/>
      <c r="G2" s="20"/>
      <c r="H2" s="20"/>
      <c r="I2" s="20"/>
      <c r="J2" s="20"/>
      <c r="K2" s="20"/>
      <c r="L2" s="20"/>
      <c r="M2" s="20"/>
      <c r="N2" s="20"/>
      <c r="O2" s="20"/>
      <c r="P2" s="20"/>
      <c r="Q2" s="20"/>
      <c r="R2" s="20"/>
      <c r="S2" s="20"/>
      <c r="T2" s="20"/>
      <c r="U2" s="20"/>
      <c r="V2" s="20"/>
      <c r="W2" s="20"/>
      <c r="X2" s="20"/>
      <c r="Y2" s="20"/>
      <c r="Z2" s="20"/>
    </row>
    <row r="3" spans="1:26">
      <c r="A3" s="20"/>
      <c r="B3" s="20"/>
      <c r="C3" s="20"/>
      <c r="D3" s="20"/>
      <c r="E3" s="20"/>
      <c r="F3" s="20"/>
      <c r="G3" s="20"/>
      <c r="H3" s="20"/>
      <c r="I3" s="20"/>
      <c r="J3" s="20"/>
      <c r="K3" s="20"/>
      <c r="L3" s="20"/>
      <c r="M3" s="20"/>
      <c r="N3" s="20"/>
      <c r="O3" s="20"/>
      <c r="P3" s="20"/>
      <c r="Q3" s="20"/>
      <c r="R3" s="20"/>
      <c r="S3" s="20"/>
      <c r="T3" s="20"/>
      <c r="U3" s="20"/>
      <c r="V3" s="20"/>
      <c r="W3" s="20"/>
      <c r="X3" s="20"/>
      <c r="Y3" s="20"/>
      <c r="Z3" s="20"/>
    </row>
    <row r="4" spans="1:26">
      <c r="A4" s="20"/>
      <c r="B4" s="20"/>
      <c r="C4" s="20"/>
      <c r="D4" s="20"/>
      <c r="E4" s="20"/>
      <c r="F4" s="20"/>
      <c r="G4" s="20"/>
      <c r="H4" s="20"/>
      <c r="I4" s="20"/>
      <c r="J4" s="20"/>
      <c r="K4" s="20"/>
      <c r="L4" s="20"/>
      <c r="M4" s="20"/>
      <c r="N4" s="20"/>
      <c r="O4" s="20"/>
      <c r="P4" s="20"/>
      <c r="Q4" s="20"/>
      <c r="R4" s="20"/>
      <c r="S4" s="20"/>
      <c r="T4" s="20"/>
      <c r="U4" s="20"/>
      <c r="V4" s="20"/>
      <c r="W4" s="20"/>
      <c r="X4" s="20"/>
      <c r="Y4" s="20"/>
      <c r="Z4" s="20"/>
    </row>
    <row r="5" spans="1:26">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5">
      <c r="A18" s="20"/>
      <c r="B18" s="20"/>
      <c r="C18" s="20"/>
      <c r="D18" s="20"/>
      <c r="E18" s="20"/>
      <c r="F18" s="20"/>
      <c r="G18" s="20"/>
      <c r="H18" s="20"/>
      <c r="I18" s="20"/>
      <c r="J18" s="20"/>
      <c r="K18" s="20"/>
      <c r="L18" s="20"/>
      <c r="M18" s="20"/>
      <c r="N18" s="20"/>
      <c r="O18" s="20"/>
      <c r="P18" s="31"/>
      <c r="Q18" s="32" t="str" cm="1">
        <f t="array" ref="Q18:U18">Pivots!C77:G77</f>
        <v>R01</v>
      </c>
      <c r="R18" s="32" t="str">
        <v>R02</v>
      </c>
      <c r="S18" s="32" t="str">
        <v>R03</v>
      </c>
      <c r="T18" s="32" t="str">
        <v>R04</v>
      </c>
      <c r="U18" s="32" t="str">
        <v>R05</v>
      </c>
      <c r="V18" s="36" t="s">
        <v>1077</v>
      </c>
      <c r="W18" s="20"/>
      <c r="X18" s="20"/>
      <c r="Y18" s="20"/>
      <c r="Z18" s="20"/>
    </row>
    <row r="19" spans="1:26" ht="15">
      <c r="A19" s="20"/>
      <c r="B19" s="20"/>
      <c r="C19" s="20"/>
      <c r="D19" s="20"/>
      <c r="E19" s="20"/>
      <c r="F19" s="20"/>
      <c r="G19" s="20"/>
      <c r="H19" s="20"/>
      <c r="I19" s="20"/>
      <c r="J19" s="20"/>
      <c r="K19" s="20"/>
      <c r="L19" s="20"/>
      <c r="M19" s="20"/>
      <c r="N19" s="20"/>
      <c r="O19" s="20"/>
      <c r="P19" s="40" t="str" cm="1">
        <f t="array" ref="P19:V36">IF(Pivots!B78:H95="","",Pivots!B78:H95)</f>
        <v>Cincinnati</v>
      </c>
      <c r="Q19" s="33" t="str">
        <v/>
      </c>
      <c r="R19" s="33" t="str">
        <v/>
      </c>
      <c r="S19" s="33" t="str">
        <v/>
      </c>
      <c r="T19" s="33" t="str">
        <v/>
      </c>
      <c r="U19" s="33" t="str">
        <v/>
      </c>
      <c r="V19" s="37" t="str">
        <v/>
      </c>
      <c r="W19" s="20"/>
      <c r="X19" s="20"/>
      <c r="Y19" s="20"/>
      <c r="Z19" s="20"/>
    </row>
    <row r="20" spans="1:26" ht="15">
      <c r="A20" s="20"/>
      <c r="B20" s="20"/>
      <c r="C20" s="20"/>
      <c r="D20" s="20"/>
      <c r="E20" s="20"/>
      <c r="F20" s="20"/>
      <c r="G20" s="20"/>
      <c r="H20" s="20"/>
      <c r="I20" s="20"/>
      <c r="J20" s="20"/>
      <c r="K20" s="20"/>
      <c r="L20" s="20"/>
      <c r="M20" s="20"/>
      <c r="N20" s="20"/>
      <c r="O20" s="20"/>
      <c r="P20" s="41" t="str">
        <v>C0003</v>
      </c>
      <c r="Q20" s="34">
        <v>891</v>
      </c>
      <c r="R20" s="34">
        <v>1332</v>
      </c>
      <c r="S20" s="34">
        <v>1282</v>
      </c>
      <c r="T20" s="34">
        <v>739</v>
      </c>
      <c r="U20" s="34">
        <v>560</v>
      </c>
      <c r="V20" s="38">
        <v>4804</v>
      </c>
      <c r="W20" s="20"/>
      <c r="X20" s="20"/>
      <c r="Y20" s="20"/>
      <c r="Z20" s="20"/>
    </row>
    <row r="21" spans="1:26" ht="15">
      <c r="A21" s="20"/>
      <c r="B21" s="20"/>
      <c r="C21" s="20"/>
      <c r="D21" s="20"/>
      <c r="E21" s="20"/>
      <c r="F21" s="20"/>
      <c r="G21" s="20"/>
      <c r="H21" s="20"/>
      <c r="I21" s="20"/>
      <c r="J21" s="20"/>
      <c r="K21" s="20"/>
      <c r="L21" s="20"/>
      <c r="M21" s="20"/>
      <c r="N21" s="20"/>
      <c r="O21" s="20"/>
      <c r="P21" s="41" t="str">
        <v>C0004</v>
      </c>
      <c r="Q21" s="34">
        <v>1991</v>
      </c>
      <c r="R21" s="34">
        <v>1886</v>
      </c>
      <c r="S21" s="34">
        <v>1206</v>
      </c>
      <c r="T21" s="34">
        <v>884</v>
      </c>
      <c r="U21" s="34">
        <v>1722</v>
      </c>
      <c r="V21" s="38">
        <v>7689</v>
      </c>
      <c r="W21" s="20"/>
      <c r="X21" s="20"/>
      <c r="Y21" s="20"/>
      <c r="Z21" s="20"/>
    </row>
    <row r="22" spans="1:26" ht="15">
      <c r="A22" s="20"/>
      <c r="B22" s="20"/>
      <c r="C22" s="20"/>
      <c r="D22" s="20"/>
      <c r="E22" s="20"/>
      <c r="F22" s="20"/>
      <c r="G22" s="20"/>
      <c r="H22" s="20"/>
      <c r="I22" s="20"/>
      <c r="J22" s="20"/>
      <c r="K22" s="20"/>
      <c r="L22" s="20"/>
      <c r="M22" s="20"/>
      <c r="N22" s="20"/>
      <c r="O22" s="20"/>
      <c r="P22" s="41" t="str">
        <v>C0011</v>
      </c>
      <c r="Q22" s="34">
        <v>1163</v>
      </c>
      <c r="R22" s="34">
        <v>1180</v>
      </c>
      <c r="S22" s="34">
        <v>1616</v>
      </c>
      <c r="T22" s="34">
        <v>1043</v>
      </c>
      <c r="U22" s="34">
        <v>1747</v>
      </c>
      <c r="V22" s="38">
        <v>6749</v>
      </c>
      <c r="W22" s="20"/>
      <c r="X22" s="20"/>
      <c r="Y22" s="20"/>
      <c r="Z22" s="20"/>
    </row>
    <row r="23" spans="1:26" ht="15">
      <c r="A23" s="20"/>
      <c r="B23" s="20"/>
      <c r="C23" s="20"/>
      <c r="D23" s="20"/>
      <c r="E23" s="20"/>
      <c r="F23" s="20"/>
      <c r="G23" s="20"/>
      <c r="H23" s="20"/>
      <c r="I23" s="20"/>
      <c r="J23" s="20"/>
      <c r="K23" s="20"/>
      <c r="L23" s="20"/>
      <c r="M23" s="20"/>
      <c r="N23" s="20"/>
      <c r="O23" s="20"/>
      <c r="P23" s="41" t="str">
        <v>C0012</v>
      </c>
      <c r="Q23" s="34">
        <v>1438</v>
      </c>
      <c r="R23" s="34">
        <v>1616</v>
      </c>
      <c r="S23" s="34">
        <v>866</v>
      </c>
      <c r="T23" s="34">
        <v>829</v>
      </c>
      <c r="U23" s="34">
        <v>2070</v>
      </c>
      <c r="V23" s="38">
        <v>6819</v>
      </c>
      <c r="W23" s="20"/>
      <c r="X23" s="20"/>
      <c r="Y23" s="20"/>
      <c r="Z23" s="20"/>
    </row>
    <row r="24" spans="1:26" ht="15">
      <c r="A24" s="20"/>
      <c r="B24" s="20"/>
      <c r="C24" s="20"/>
      <c r="D24" s="20"/>
      <c r="E24" s="20"/>
      <c r="F24" s="20"/>
      <c r="G24" s="20"/>
      <c r="H24" s="20"/>
      <c r="I24" s="20"/>
      <c r="J24" s="20"/>
      <c r="K24" s="20"/>
      <c r="L24" s="20"/>
      <c r="M24" s="20"/>
      <c r="N24" s="20"/>
      <c r="O24" s="20"/>
      <c r="P24" s="40" t="str">
        <v>Cleveland</v>
      </c>
      <c r="Q24" s="34" t="str">
        <v/>
      </c>
      <c r="R24" s="34" t="str">
        <v/>
      </c>
      <c r="S24" s="34" t="str">
        <v/>
      </c>
      <c r="T24" s="34" t="str">
        <v/>
      </c>
      <c r="U24" s="34" t="str">
        <v/>
      </c>
      <c r="V24" s="38" t="str">
        <v/>
      </c>
      <c r="W24" s="20"/>
      <c r="X24" s="20"/>
      <c r="Y24" s="20"/>
      <c r="Z24" s="20"/>
    </row>
    <row r="25" spans="1:26" ht="15">
      <c r="A25" s="20"/>
      <c r="B25" s="20"/>
      <c r="C25" s="20"/>
      <c r="D25" s="20"/>
      <c r="E25" s="20"/>
      <c r="F25" s="20"/>
      <c r="G25" s="20"/>
      <c r="H25" s="20"/>
      <c r="I25" s="20"/>
      <c r="J25" s="20"/>
      <c r="K25" s="20"/>
      <c r="L25" s="20"/>
      <c r="M25" s="20"/>
      <c r="N25" s="20"/>
      <c r="O25" s="20"/>
      <c r="P25" s="41" t="str">
        <v>C0002</v>
      </c>
      <c r="Q25" s="34">
        <v>1233</v>
      </c>
      <c r="R25" s="34">
        <v>223</v>
      </c>
      <c r="S25" s="34">
        <v>1680</v>
      </c>
      <c r="T25" s="34">
        <v>990</v>
      </c>
      <c r="U25" s="34">
        <v>1508</v>
      </c>
      <c r="V25" s="38">
        <v>5634</v>
      </c>
      <c r="W25" s="20"/>
      <c r="X25" s="20"/>
      <c r="Y25" s="20"/>
      <c r="Z25" s="20"/>
    </row>
    <row r="26" spans="1:26" ht="15">
      <c r="A26" s="20"/>
      <c r="B26" s="20"/>
      <c r="C26" s="20"/>
      <c r="D26" s="20"/>
      <c r="E26" s="20"/>
      <c r="F26" s="20"/>
      <c r="G26" s="20"/>
      <c r="H26" s="20"/>
      <c r="I26" s="20"/>
      <c r="J26" s="20"/>
      <c r="K26" s="20"/>
      <c r="L26" s="20"/>
      <c r="M26" s="20"/>
      <c r="N26" s="20"/>
      <c r="O26" s="20"/>
      <c r="P26" s="41" t="str">
        <v>C0007</v>
      </c>
      <c r="Q26" s="34">
        <v>1598</v>
      </c>
      <c r="R26" s="34">
        <v>1907</v>
      </c>
      <c r="S26" s="34">
        <v>869</v>
      </c>
      <c r="T26" s="34">
        <v>1426</v>
      </c>
      <c r="U26" s="34">
        <v>1416</v>
      </c>
      <c r="V26" s="38">
        <v>7216</v>
      </c>
      <c r="W26" s="20"/>
      <c r="X26" s="20"/>
      <c r="Y26" s="20"/>
      <c r="Z26" s="20"/>
    </row>
    <row r="27" spans="1:26" ht="15">
      <c r="A27" s="20"/>
      <c r="B27" s="20"/>
      <c r="C27" s="20"/>
      <c r="D27" s="20"/>
      <c r="E27" s="20"/>
      <c r="F27" s="20"/>
      <c r="G27" s="20"/>
      <c r="H27" s="20"/>
      <c r="I27" s="20"/>
      <c r="J27" s="20"/>
      <c r="K27" s="20"/>
      <c r="L27" s="20"/>
      <c r="M27" s="20"/>
      <c r="N27" s="20"/>
      <c r="O27" s="20"/>
      <c r="P27" s="41" t="str">
        <v>C0008</v>
      </c>
      <c r="Q27" s="34">
        <v>900</v>
      </c>
      <c r="R27" s="34">
        <v>1016</v>
      </c>
      <c r="S27" s="34">
        <v>960</v>
      </c>
      <c r="T27" s="34">
        <v>940</v>
      </c>
      <c r="U27" s="34">
        <v>1193</v>
      </c>
      <c r="V27" s="38">
        <v>5009</v>
      </c>
      <c r="W27" s="20"/>
      <c r="X27" s="20"/>
      <c r="Y27" s="20"/>
      <c r="Z27" s="20"/>
    </row>
    <row r="28" spans="1:26" ht="15">
      <c r="A28" s="20"/>
      <c r="B28" s="20"/>
      <c r="C28" s="20"/>
      <c r="D28" s="20"/>
      <c r="E28" s="20"/>
      <c r="F28" s="20"/>
      <c r="G28" s="20"/>
      <c r="H28" s="20"/>
      <c r="I28" s="20"/>
      <c r="J28" s="20"/>
      <c r="K28" s="20"/>
      <c r="L28" s="20"/>
      <c r="M28" s="20"/>
      <c r="N28" s="20"/>
      <c r="O28" s="20"/>
      <c r="P28" s="41" t="str">
        <v>C0010</v>
      </c>
      <c r="Q28" s="34">
        <v>900</v>
      </c>
      <c r="R28" s="34">
        <v>1470</v>
      </c>
      <c r="S28" s="34">
        <v>1617</v>
      </c>
      <c r="T28" s="34">
        <v>1314</v>
      </c>
      <c r="U28" s="34">
        <v>941</v>
      </c>
      <c r="V28" s="38">
        <v>6242</v>
      </c>
      <c r="W28" s="20"/>
      <c r="X28" s="20"/>
      <c r="Y28" s="20"/>
      <c r="Z28" s="20"/>
    </row>
    <row r="29" spans="1:26" ht="15">
      <c r="A29" s="20"/>
      <c r="B29" s="20"/>
      <c r="C29" s="20"/>
      <c r="D29" s="20"/>
      <c r="E29" s="20"/>
      <c r="F29" s="20"/>
      <c r="G29" s="20"/>
      <c r="H29" s="20"/>
      <c r="I29" s="20"/>
      <c r="J29" s="20"/>
      <c r="K29" s="20"/>
      <c r="L29" s="20"/>
      <c r="M29" s="20"/>
      <c r="N29" s="20"/>
      <c r="O29" s="20"/>
      <c r="P29" s="41" t="str">
        <v>C0013</v>
      </c>
      <c r="Q29" s="34">
        <v>1255</v>
      </c>
      <c r="R29" s="34">
        <v>516</v>
      </c>
      <c r="S29" s="34">
        <v>1874</v>
      </c>
      <c r="T29" s="34">
        <v>1863</v>
      </c>
      <c r="U29" s="34">
        <v>1722</v>
      </c>
      <c r="V29" s="38">
        <v>7230</v>
      </c>
      <c r="W29" s="20"/>
      <c r="X29" s="20"/>
      <c r="Y29" s="20"/>
      <c r="Z29" s="20"/>
    </row>
    <row r="30" spans="1:26" ht="15">
      <c r="A30" s="20"/>
      <c r="B30" s="20"/>
      <c r="C30" s="20"/>
      <c r="D30" s="20"/>
      <c r="E30" s="20"/>
      <c r="F30" s="20"/>
      <c r="G30" s="20"/>
      <c r="H30" s="20"/>
      <c r="I30" s="20"/>
      <c r="J30" s="20"/>
      <c r="K30" s="20"/>
      <c r="L30" s="20"/>
      <c r="M30" s="20"/>
      <c r="N30" s="20"/>
      <c r="O30" s="20"/>
      <c r="P30" s="41" t="str">
        <v>C0015</v>
      </c>
      <c r="Q30" s="34">
        <v>1138</v>
      </c>
      <c r="R30" s="34">
        <v>1898</v>
      </c>
      <c r="S30" s="34">
        <v>1482</v>
      </c>
      <c r="T30" s="34">
        <v>846</v>
      </c>
      <c r="U30" s="34">
        <v>1154</v>
      </c>
      <c r="V30" s="38">
        <v>6518</v>
      </c>
      <c r="W30" s="20"/>
      <c r="X30" s="20"/>
      <c r="Y30" s="20"/>
      <c r="Z30" s="20"/>
    </row>
    <row r="31" spans="1:26" ht="15">
      <c r="A31" s="20"/>
      <c r="B31" s="20"/>
      <c r="C31" s="20"/>
      <c r="D31" s="20"/>
      <c r="E31" s="20"/>
      <c r="F31" s="20"/>
      <c r="G31" s="20"/>
      <c r="H31" s="20"/>
      <c r="I31" s="20"/>
      <c r="J31" s="20"/>
      <c r="K31" s="20"/>
      <c r="L31" s="20"/>
      <c r="M31" s="20"/>
      <c r="N31" s="20"/>
      <c r="O31" s="20"/>
      <c r="P31" s="40" t="str">
        <v>Columbus</v>
      </c>
      <c r="Q31" s="34" t="str">
        <v/>
      </c>
      <c r="R31" s="34" t="str">
        <v/>
      </c>
      <c r="S31" s="34" t="str">
        <v/>
      </c>
      <c r="T31" s="34" t="str">
        <v/>
      </c>
      <c r="U31" s="34" t="str">
        <v/>
      </c>
      <c r="V31" s="38" t="str">
        <v/>
      </c>
      <c r="W31" s="20"/>
      <c r="X31" s="20"/>
      <c r="Y31" s="20"/>
      <c r="Z31" s="20"/>
    </row>
    <row r="32" spans="1:26" ht="15">
      <c r="A32" s="20"/>
      <c r="B32" s="20"/>
      <c r="C32" s="20"/>
      <c r="D32" s="20"/>
      <c r="E32" s="20"/>
      <c r="F32" s="20"/>
      <c r="G32" s="20"/>
      <c r="H32" s="20"/>
      <c r="I32" s="20"/>
      <c r="J32" s="20"/>
      <c r="K32" s="20"/>
      <c r="L32" s="20"/>
      <c r="M32" s="20"/>
      <c r="N32" s="20"/>
      <c r="O32" s="20"/>
      <c r="P32" s="41" t="str">
        <v>C0001</v>
      </c>
      <c r="Q32" s="34">
        <v>1655</v>
      </c>
      <c r="R32" s="34">
        <v>805</v>
      </c>
      <c r="S32" s="34">
        <v>2263</v>
      </c>
      <c r="T32" s="34">
        <v>987</v>
      </c>
      <c r="U32" s="34">
        <v>1075</v>
      </c>
      <c r="V32" s="38">
        <v>6785</v>
      </c>
      <c r="W32" s="20"/>
      <c r="X32" s="20"/>
      <c r="Y32" s="20"/>
      <c r="Z32" s="20"/>
    </row>
    <row r="33" spans="1:26" ht="15">
      <c r="A33" s="20"/>
      <c r="B33" s="20"/>
      <c r="C33" s="20"/>
      <c r="D33" s="20"/>
      <c r="E33" s="20"/>
      <c r="F33" s="20"/>
      <c r="G33" s="20"/>
      <c r="H33" s="20"/>
      <c r="I33" s="20"/>
      <c r="J33" s="20"/>
      <c r="K33" s="20"/>
      <c r="L33" s="20"/>
      <c r="M33" s="20"/>
      <c r="N33" s="20"/>
      <c r="O33" s="20"/>
      <c r="P33" s="41" t="str">
        <v>C0005</v>
      </c>
      <c r="Q33" s="34">
        <v>1104</v>
      </c>
      <c r="R33" s="34">
        <v>2280</v>
      </c>
      <c r="S33" s="34">
        <v>1445</v>
      </c>
      <c r="T33" s="34">
        <v>1722</v>
      </c>
      <c r="U33" s="34">
        <v>1196</v>
      </c>
      <c r="V33" s="38">
        <v>7747</v>
      </c>
      <c r="W33" s="20"/>
      <c r="X33" s="20"/>
      <c r="Y33" s="20"/>
      <c r="Z33" s="20"/>
    </row>
    <row r="34" spans="1:26" ht="15">
      <c r="A34" s="20"/>
      <c r="B34" s="20"/>
      <c r="C34" s="20"/>
      <c r="D34" s="20"/>
      <c r="E34" s="20"/>
      <c r="F34" s="20"/>
      <c r="G34" s="20"/>
      <c r="H34" s="20"/>
      <c r="I34" s="20"/>
      <c r="J34" s="20"/>
      <c r="K34" s="20"/>
      <c r="L34" s="20"/>
      <c r="M34" s="20"/>
      <c r="N34" s="20"/>
      <c r="O34" s="20"/>
      <c r="P34" s="41" t="str">
        <v>C0006</v>
      </c>
      <c r="Q34" s="34">
        <v>372</v>
      </c>
      <c r="R34" s="34">
        <v>1818</v>
      </c>
      <c r="S34" s="34">
        <v>1346</v>
      </c>
      <c r="T34" s="34">
        <v>1156</v>
      </c>
      <c r="U34" s="34">
        <v>1484</v>
      </c>
      <c r="V34" s="38">
        <v>6176</v>
      </c>
      <c r="W34" s="20"/>
      <c r="X34" s="20"/>
      <c r="Y34" s="20"/>
      <c r="Z34" s="20"/>
    </row>
    <row r="35" spans="1:26" ht="15">
      <c r="A35" s="20"/>
      <c r="B35" s="20"/>
      <c r="C35" s="20"/>
      <c r="D35" s="20"/>
      <c r="E35" s="20"/>
      <c r="F35" s="20"/>
      <c r="G35" s="20"/>
      <c r="H35" s="20"/>
      <c r="I35" s="20"/>
      <c r="J35" s="20"/>
      <c r="K35" s="20"/>
      <c r="L35" s="20"/>
      <c r="M35" s="20"/>
      <c r="N35" s="20"/>
      <c r="O35" s="20"/>
      <c r="P35" s="41" t="str">
        <v>C0009</v>
      </c>
      <c r="Q35" s="34">
        <v>1415</v>
      </c>
      <c r="R35" s="34">
        <v>1271</v>
      </c>
      <c r="S35" s="34">
        <v>1214</v>
      </c>
      <c r="T35" s="34">
        <v>1135</v>
      </c>
      <c r="U35" s="34">
        <v>1566</v>
      </c>
      <c r="V35" s="38">
        <v>6601</v>
      </c>
      <c r="W35" s="20"/>
      <c r="X35" s="20"/>
      <c r="Y35" s="20"/>
      <c r="Z35" s="20"/>
    </row>
    <row r="36" spans="1:26" ht="15">
      <c r="A36" s="20"/>
      <c r="B36" s="20"/>
      <c r="C36" s="20"/>
      <c r="D36" s="20"/>
      <c r="E36" s="20"/>
      <c r="F36" s="20"/>
      <c r="G36" s="20"/>
      <c r="H36" s="20"/>
      <c r="I36" s="20"/>
      <c r="J36" s="20"/>
      <c r="K36" s="20"/>
      <c r="L36" s="20"/>
      <c r="M36" s="20"/>
      <c r="N36" s="20"/>
      <c r="O36" s="20"/>
      <c r="P36" s="42" t="str">
        <v>C0014</v>
      </c>
      <c r="Q36" s="35">
        <v>1362</v>
      </c>
      <c r="R36" s="35">
        <v>1363</v>
      </c>
      <c r="S36" s="35">
        <v>1152</v>
      </c>
      <c r="T36" s="35">
        <v>777</v>
      </c>
      <c r="U36" s="35">
        <v>750</v>
      </c>
      <c r="V36" s="39">
        <v>5404</v>
      </c>
      <c r="W36" s="20"/>
      <c r="X36" s="20"/>
      <c r="Y36" s="20"/>
      <c r="Z36" s="20"/>
    </row>
    <row r="37" spans="1:26">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sheetData>
  <conditionalFormatting sqref="Q19:U36">
    <cfRule type="dataBar" priority="7">
      <dataBar>
        <cfvo type="min"/>
        <cfvo type="max"/>
        <color rgb="FF008AEF"/>
      </dataBar>
      <extLst>
        <ext xmlns:x14="http://schemas.microsoft.com/office/spreadsheetml/2009/9/main" uri="{B025F937-C7B1-47D3-B67F-A62EFF666E3E}">
          <x14:id>{3313A295-B6A6-4398-B3FC-C9DD88D0CB76}</x14:id>
        </ext>
      </extLst>
    </cfRule>
    <cfRule type="dataBar" priority="6">
      <dataBar>
        <cfvo type="num" val="0"/>
        <cfvo type="formula" val="MAX($Q$19:$U$36)*2"/>
        <color rgb="FF638EC6"/>
      </dataBar>
      <extLst>
        <ext xmlns:x14="http://schemas.microsoft.com/office/spreadsheetml/2009/9/main" uri="{B025F937-C7B1-47D3-B67F-A62EFF666E3E}">
          <x14:id>{D0CEAF4C-B963-4531-B218-8CE3D762454B}</x14:id>
        </ext>
      </extLst>
    </cfRule>
  </conditionalFormatting>
  <pageMargins left="0.7" right="0.7" top="0.75" bottom="0.75" header="0.3" footer="0.3"/>
  <pageSetup orientation="portrait" horizontalDpi="300" verticalDpi="0" copies="0" r:id="rId1"/>
  <drawing r:id="rId2"/>
  <extLst>
    <ext xmlns:x14="http://schemas.microsoft.com/office/spreadsheetml/2009/9/main" uri="{78C0D931-6437-407d-A8EE-F0AAD7539E65}">
      <x14:conditionalFormattings>
        <x14:conditionalFormatting xmlns:xm="http://schemas.microsoft.com/office/excel/2006/main">
          <x14:cfRule type="dataBar" id="{3313A295-B6A6-4398-B3FC-C9DD88D0CB76}">
            <x14:dataBar minLength="0" maxLength="100" gradient="0">
              <x14:cfvo type="autoMin"/>
              <x14:cfvo type="autoMax"/>
              <x14:negativeFillColor rgb="FFFF0000"/>
              <x14:axisColor rgb="FF000000"/>
            </x14:dataBar>
          </x14:cfRule>
          <x14:cfRule type="dataBar" id="{D0CEAF4C-B963-4531-B218-8CE3D762454B}">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1" id="{F7D84B76-B846-45DA-B41E-28D32F904E3B}">
            <xm:f>Q$18=Pivots!$B$49</xm:f>
            <x14:dxf>
              <font>
                <b/>
                <i val="0"/>
                <color theme="1" tint="4.9989318521683403E-2"/>
              </font>
              <fill>
                <patternFill>
                  <bgColor theme="0" tint="-0.34998626667073579"/>
                </patternFill>
              </fill>
              <border>
                <left style="thin">
                  <color rgb="FF0070C0"/>
                </left>
                <right style="thin">
                  <color rgb="FF0070C0"/>
                </right>
                <vertical/>
                <horizontal/>
              </border>
            </x14:dxf>
          </x14:cfRule>
          <xm:sqref>Q18:U36</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Normal="100" workbookViewId="0">
      <selection activeCell="F15" sqref="F15"/>
    </sheetView>
  </sheetViews>
  <sheetFormatPr defaultRowHeight="14.25"/>
  <cols>
    <col min="5" max="5" width="10.875" customWidth="1"/>
    <col min="6" max="6" width="12.125" bestFit="1" customWidth="1"/>
  </cols>
  <sheetData>
    <row r="2" spans="5:6">
      <c r="E2" t="s">
        <v>1040</v>
      </c>
      <c r="F2" t="s">
        <v>1041</v>
      </c>
    </row>
    <row r="3" spans="5:6" ht="25.5" customHeight="1">
      <c r="E3" t="s">
        <v>11</v>
      </c>
      <c r="F3" t="e" vm="1">
        <v>#VALUE!</v>
      </c>
    </row>
    <row r="4" spans="5:6" ht="25.5" customHeight="1">
      <c r="E4" t="s">
        <v>9</v>
      </c>
    </row>
    <row r="5" spans="5:6" ht="25.5" customHeight="1">
      <c r="E5" t="s">
        <v>6</v>
      </c>
      <c r="F5" t="e" vm="2">
        <v>#VALUE!</v>
      </c>
    </row>
    <row r="6" spans="5:6" ht="25.5" customHeight="1">
      <c r="E6" t="s">
        <v>13</v>
      </c>
      <c r="F6" t="e" vm="3">
        <v>#VALUE!</v>
      </c>
    </row>
    <row r="7" spans="5:6" ht="25.5" customHeight="1">
      <c r="E7" t="s">
        <v>10</v>
      </c>
      <c r="F7" t="e" vm="4">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Mulenga Chibamba</cp:lastModifiedBy>
  <dcterms:created xsi:type="dcterms:W3CDTF">2021-03-14T20:21:32Z</dcterms:created>
  <dcterms:modified xsi:type="dcterms:W3CDTF">2024-09-25T15:56:25Z</dcterms:modified>
</cp:coreProperties>
</file>