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1dda95f1c95601fb/Documents/Amirah Kyouth Power BI/Data/Excel Unit performance/"/>
    </mc:Choice>
  </mc:AlternateContent>
  <xr:revisionPtr revIDLastSave="133" documentId="8_{7C00C2B2-9647-4879-8E6E-2BAF52EF5BCD}" xr6:coauthVersionLast="47" xr6:coauthVersionMax="47" xr10:uidLastSave="{76B265E0-6922-4137-8659-9323481A79CF}"/>
  <bookViews>
    <workbookView xWindow="-108" yWindow="-108" windowWidth="23256" windowHeight="12456" xr2:uid="{6E1E3625-6685-413F-A12D-41ED0919A6AD}"/>
  </bookViews>
  <sheets>
    <sheet name="DASHBOARD" sheetId="5" r:id="rId1"/>
    <sheet name="Pivot Monthly &amp; Weekly" sheetId="8" r:id="rId2"/>
    <sheet name="Pivot A" sheetId="9" r:id="rId3"/>
    <sheet name="Performance table " sheetId="7" r:id="rId4"/>
  </sheets>
  <externalReferences>
    <externalReference r:id="rId5"/>
  </externalReferences>
  <definedNames>
    <definedName name="_xlchart.v1.0" hidden="1">'Pivot A'!$I$10</definedName>
    <definedName name="_xlchart.v1.1" hidden="1">'Pivot A'!$I$9</definedName>
    <definedName name="_xlchart.v1.2" hidden="1">'Pivot A'!$J$10:$T$10</definedName>
    <definedName name="_xlchart.v1.3" hidden="1">'Pivot A'!$J$8:$T$8</definedName>
    <definedName name="_xlchart.v1.4" hidden="1">'Pivot A'!$J$9:$T$9</definedName>
    <definedName name="_xlcn.WorksheetConnection_QueryTable.xlsxPerformance1" localSheetId="0" hidden="1">[1]!SAPerformance[#Data]</definedName>
    <definedName name="_xlcn.WorksheetConnection_QueryTable.xlsxPerformance1" hidden="1">#REF!</definedName>
    <definedName name="_xlnm.Print_Area" localSheetId="0">DASHBOARD!$A$1:$AB$156</definedName>
    <definedName name="Slicer_Date">#N/A</definedName>
    <definedName name="Slicer_Date2">#N/A</definedName>
    <definedName name="Slicer_Fas2">#N/A</definedName>
    <definedName name="Slicer_Name1">#N/A</definedName>
    <definedName name="Slicer_SHIFT">#N/A</definedName>
    <definedName name="Slicer_Unit">#N/A</definedName>
  </definedNames>
  <calcPr calcId="191029"/>
  <pivotCaches>
    <pivotCache cacheId="67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7" l="1"/>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Z2"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Y2" i="7"/>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T10" i="9"/>
  <c r="T9" i="9"/>
  <c r="S10" i="9"/>
  <c r="S9" i="9"/>
  <c r="R10" i="9"/>
  <c r="R9" i="9"/>
  <c r="Q10" i="9"/>
  <c r="Q9" i="9"/>
  <c r="P10" i="9"/>
  <c r="P9" i="9"/>
  <c r="O10" i="9"/>
  <c r="O9" i="9"/>
  <c r="N10" i="9"/>
  <c r="N9" i="9"/>
  <c r="M10" i="9"/>
  <c r="M9" i="9"/>
  <c r="L10" i="9"/>
  <c r="L9" i="9"/>
  <c r="K10" i="9"/>
  <c r="K9" i="9"/>
  <c r="J10" i="9"/>
  <c r="J9" i="9"/>
  <c r="T314" i="7"/>
  <c r="S314" i="7"/>
  <c r="S313" i="7"/>
  <c r="T313" i="7" s="1"/>
  <c r="S312" i="7"/>
  <c r="T312" i="7" s="1"/>
  <c r="S311" i="7"/>
  <c r="T311" i="7" s="1"/>
  <c r="S310" i="7"/>
  <c r="T310" i="7" s="1"/>
  <c r="S309" i="7"/>
  <c r="T309" i="7" s="1"/>
  <c r="S308" i="7"/>
  <c r="T308" i="7" s="1"/>
  <c r="S307" i="7"/>
  <c r="T307" i="7" s="1"/>
  <c r="S306" i="7"/>
  <c r="T306" i="7" s="1"/>
  <c r="S305" i="7"/>
  <c r="T305" i="7" s="1"/>
  <c r="S304" i="7"/>
  <c r="T304" i="7" s="1"/>
  <c r="S303" i="7"/>
  <c r="S302" i="7"/>
  <c r="T302" i="7" s="1"/>
  <c r="S301" i="7"/>
  <c r="T301" i="7" s="1"/>
  <c r="S300" i="7"/>
  <c r="T300" i="7" s="1"/>
  <c r="S299" i="7"/>
  <c r="T299" i="7" s="1"/>
  <c r="S298" i="7"/>
  <c r="T298" i="7" s="1"/>
  <c r="S297" i="7"/>
  <c r="T297" i="7" s="1"/>
  <c r="S296" i="7"/>
  <c r="T296" i="7" s="1"/>
  <c r="S295" i="7"/>
  <c r="T295" i="7" s="1"/>
  <c r="S294" i="7"/>
  <c r="T294" i="7" s="1"/>
  <c r="S293" i="7"/>
  <c r="T293" i="7" s="1"/>
  <c r="T292" i="7"/>
  <c r="S292" i="7"/>
  <c r="T291" i="7"/>
  <c r="S291" i="7"/>
  <c r="S290" i="7"/>
  <c r="T290" i="7" s="1"/>
  <c r="S289" i="7"/>
  <c r="T289" i="7" s="1"/>
  <c r="S288" i="7"/>
  <c r="T288" i="7" s="1"/>
  <c r="S287" i="7"/>
  <c r="T287" i="7" s="1"/>
  <c r="S286" i="7"/>
  <c r="T286" i="7" s="1"/>
  <c r="T285" i="7"/>
  <c r="S285" i="7"/>
  <c r="S284" i="7"/>
  <c r="T284" i="7" s="1"/>
  <c r="T283" i="7"/>
  <c r="S283" i="7"/>
  <c r="S282" i="7"/>
  <c r="T282" i="7" s="1"/>
  <c r="S281" i="7"/>
  <c r="T281" i="7" s="1"/>
  <c r="T280" i="7"/>
  <c r="S280" i="7"/>
  <c r="T279" i="7"/>
  <c r="S279" i="7"/>
  <c r="S278" i="7"/>
  <c r="T278" i="7" s="1"/>
  <c r="S277" i="7"/>
  <c r="T277" i="7" s="1"/>
  <c r="S276" i="7"/>
  <c r="T276" i="7" s="1"/>
  <c r="S275" i="7"/>
  <c r="T275" i="7" s="1"/>
  <c r="S274" i="7"/>
  <c r="T274" i="7" s="1"/>
  <c r="S273" i="7"/>
  <c r="T273" i="7" s="1"/>
  <c r="S272" i="7"/>
  <c r="T272" i="7" s="1"/>
  <c r="T271" i="7"/>
  <c r="S271" i="7"/>
  <c r="S270" i="7"/>
  <c r="T270" i="7" s="1"/>
  <c r="S269" i="7"/>
  <c r="T269" i="7" s="1"/>
  <c r="S268" i="7"/>
  <c r="T268" i="7" s="1"/>
  <c r="T267" i="7"/>
  <c r="S267" i="7"/>
  <c r="S266" i="7"/>
  <c r="T266" i="7" s="1"/>
  <c r="S265" i="7"/>
  <c r="T265" i="7" s="1"/>
  <c r="S264" i="7"/>
  <c r="T264" i="7" s="1"/>
  <c r="S263" i="7"/>
  <c r="T262" i="7"/>
  <c r="S262" i="7"/>
  <c r="S261" i="7"/>
  <c r="T261" i="7" s="1"/>
  <c r="S260" i="7"/>
  <c r="T260" i="7" s="1"/>
  <c r="S259" i="7"/>
  <c r="T259" i="7" s="1"/>
  <c r="S258" i="7"/>
  <c r="T258" i="7" s="1"/>
  <c r="S257" i="7"/>
  <c r="T257" i="7" s="1"/>
  <c r="S256" i="7"/>
  <c r="T256" i="7" s="1"/>
  <c r="S255" i="7"/>
  <c r="S254" i="7"/>
  <c r="T254" i="7" s="1"/>
  <c r="S253" i="7"/>
  <c r="T253" i="7" s="1"/>
  <c r="S252" i="7"/>
  <c r="T252" i="7" s="1"/>
  <c r="S251" i="7"/>
  <c r="T251" i="7" s="1"/>
  <c r="S250" i="7"/>
  <c r="T250" i="7" s="1"/>
  <c r="T249" i="7"/>
  <c r="S249" i="7"/>
  <c r="S248" i="7"/>
  <c r="T248" i="7" s="1"/>
  <c r="S247" i="7"/>
  <c r="T246" i="7"/>
  <c r="S246" i="7"/>
  <c r="S245" i="7"/>
  <c r="T245" i="7" s="1"/>
  <c r="T244" i="7"/>
  <c r="S244" i="7"/>
  <c r="T243" i="7"/>
  <c r="S243" i="7"/>
  <c r="S242" i="7"/>
  <c r="T242" i="7" s="1"/>
  <c r="T241" i="7"/>
  <c r="S241" i="7"/>
  <c r="T240" i="7"/>
  <c r="S240" i="7"/>
  <c r="S239" i="7"/>
  <c r="T239" i="7" s="1"/>
  <c r="S238" i="7"/>
  <c r="T238" i="7" s="1"/>
  <c r="S237" i="7"/>
  <c r="T237" i="7" s="1"/>
  <c r="T236" i="7"/>
  <c r="S236" i="7"/>
  <c r="S235" i="7"/>
  <c r="T235" i="7" s="1"/>
  <c r="S234" i="7"/>
  <c r="T234" i="7" s="1"/>
  <c r="S233" i="7"/>
  <c r="T233" i="7" s="1"/>
  <c r="S232" i="7"/>
  <c r="T232" i="7" s="1"/>
  <c r="T231" i="7"/>
  <c r="S231" i="7"/>
  <c r="S230" i="7"/>
  <c r="T230" i="7" s="1"/>
  <c r="S229" i="7"/>
  <c r="T229" i="7" s="1"/>
  <c r="S228" i="7"/>
  <c r="T228" i="7" s="1"/>
  <c r="S227" i="7"/>
  <c r="T227" i="7" s="1"/>
  <c r="S226" i="7"/>
  <c r="T226" i="7" s="1"/>
  <c r="S225" i="7"/>
  <c r="T225" i="7" s="1"/>
  <c r="S224" i="7"/>
  <c r="T224" i="7" s="1"/>
  <c r="S223" i="7"/>
  <c r="T223" i="7" s="1"/>
  <c r="S222" i="7"/>
  <c r="T222" i="7" s="1"/>
  <c r="S221" i="7"/>
  <c r="T221" i="7" s="1"/>
  <c r="S220" i="7"/>
  <c r="T220" i="7" s="1"/>
  <c r="S219" i="7"/>
  <c r="T219" i="7" s="1"/>
  <c r="S218" i="7"/>
  <c r="T218" i="7" s="1"/>
  <c r="S217" i="7"/>
  <c r="T217" i="7" s="1"/>
  <c r="S216" i="7"/>
  <c r="T216" i="7" s="1"/>
  <c r="S215" i="7"/>
  <c r="T215" i="7" s="1"/>
  <c r="S214" i="7"/>
  <c r="T214" i="7" s="1"/>
  <c r="S213" i="7"/>
  <c r="T213" i="7" s="1"/>
  <c r="S212" i="7"/>
  <c r="T212" i="7" s="1"/>
  <c r="S211" i="7"/>
  <c r="T211" i="7" s="1"/>
  <c r="S210" i="7"/>
  <c r="T210" i="7" s="1"/>
  <c r="S209" i="7"/>
  <c r="T209" i="7" s="1"/>
  <c r="S208" i="7"/>
  <c r="T208" i="7" s="1"/>
  <c r="S207" i="7"/>
  <c r="T207" i="7" s="1"/>
  <c r="S206" i="7"/>
  <c r="T206" i="7" s="1"/>
  <c r="S205" i="7"/>
  <c r="T205" i="7" s="1"/>
  <c r="S204" i="7"/>
  <c r="T204" i="7" s="1"/>
  <c r="S203" i="7"/>
  <c r="T203" i="7" s="1"/>
  <c r="S202" i="7"/>
  <c r="T202" i="7" s="1"/>
  <c r="S201" i="7"/>
  <c r="T201" i="7" s="1"/>
  <c r="S200" i="7"/>
  <c r="T200" i="7" s="1"/>
  <c r="S199" i="7"/>
  <c r="T199" i="7" s="1"/>
  <c r="S198" i="7"/>
  <c r="T198" i="7" s="1"/>
  <c r="S197" i="7"/>
  <c r="T197" i="7" s="1"/>
  <c r="S196" i="7"/>
  <c r="T196" i="7" s="1"/>
  <c r="S195" i="7"/>
  <c r="T195" i="7" s="1"/>
  <c r="S194" i="7"/>
  <c r="T194" i="7" s="1"/>
  <c r="T193" i="7"/>
  <c r="S193" i="7"/>
  <c r="S192" i="7"/>
  <c r="T192" i="7" s="1"/>
  <c r="S191" i="7"/>
  <c r="T191" i="7" s="1"/>
  <c r="S190" i="7"/>
  <c r="T190" i="7" s="1"/>
  <c r="S189" i="7"/>
  <c r="T189" i="7" s="1"/>
  <c r="S188" i="7"/>
  <c r="T188" i="7" s="1"/>
  <c r="S187" i="7"/>
  <c r="T187" i="7" s="1"/>
  <c r="S186" i="7"/>
  <c r="T186" i="7" s="1"/>
  <c r="S185" i="7"/>
  <c r="T185" i="7" s="1"/>
  <c r="T184" i="7"/>
  <c r="S184" i="7"/>
  <c r="S183" i="7"/>
  <c r="T183" i="7" s="1"/>
  <c r="S182" i="7"/>
  <c r="T182" i="7" s="1"/>
  <c r="T181" i="7"/>
  <c r="S181" i="7"/>
  <c r="S180" i="7"/>
  <c r="T180" i="7" s="1"/>
  <c r="S179" i="7"/>
  <c r="T179" i="7" s="1"/>
  <c r="S178" i="7"/>
  <c r="T178" i="7" s="1"/>
  <c r="S177" i="7"/>
  <c r="T177" i="7" s="1"/>
  <c r="T176" i="7"/>
  <c r="S176" i="7"/>
  <c r="S175" i="7"/>
  <c r="T175" i="7" s="1"/>
  <c r="S174" i="7"/>
  <c r="T174" i="7" s="1"/>
  <c r="S173" i="7"/>
  <c r="T173" i="7" s="1"/>
  <c r="T172" i="7"/>
  <c r="S172" i="7"/>
  <c r="S171" i="7"/>
  <c r="T171" i="7" s="1"/>
  <c r="S170" i="7"/>
  <c r="T170" i="7" s="1"/>
  <c r="T169" i="7"/>
  <c r="S169" i="7"/>
  <c r="T168" i="7"/>
  <c r="S168" i="7"/>
  <c r="S167" i="7"/>
  <c r="T167" i="7" s="1"/>
  <c r="S166" i="7"/>
  <c r="T166" i="7" s="1"/>
  <c r="S165" i="7"/>
  <c r="T165" i="7" s="1"/>
  <c r="T164" i="7"/>
  <c r="S164" i="7"/>
  <c r="S163" i="7"/>
  <c r="T163" i="7" s="1"/>
  <c r="S162" i="7"/>
  <c r="T162" i="7" s="1"/>
  <c r="S161" i="7"/>
  <c r="T161" i="7" s="1"/>
  <c r="T160" i="7"/>
  <c r="S160" i="7"/>
  <c r="T159" i="7"/>
  <c r="S159" i="7"/>
  <c r="S158" i="7"/>
  <c r="T158" i="7" s="1"/>
  <c r="T157" i="7"/>
  <c r="S157" i="7"/>
  <c r="T156" i="7"/>
  <c r="S156" i="7"/>
  <c r="S155" i="7"/>
  <c r="T155" i="7" s="1"/>
  <c r="S154" i="7"/>
  <c r="T154" i="7" s="1"/>
  <c r="S153" i="7"/>
  <c r="T153" i="7" s="1"/>
  <c r="T152" i="7"/>
  <c r="S152" i="7"/>
  <c r="S151" i="7"/>
  <c r="T151" i="7" s="1"/>
  <c r="S150" i="7"/>
  <c r="T150" i="7" s="1"/>
  <c r="S149" i="7"/>
  <c r="T149" i="7" s="1"/>
  <c r="T148" i="7"/>
  <c r="S148" i="7"/>
  <c r="T147" i="7"/>
  <c r="S147" i="7"/>
  <c r="S146" i="7"/>
  <c r="T146" i="7" s="1"/>
  <c r="T145" i="7"/>
  <c r="S145" i="7"/>
  <c r="T144" i="7"/>
  <c r="S144" i="7"/>
  <c r="S143" i="7"/>
  <c r="T143" i="7" s="1"/>
  <c r="S142" i="7"/>
  <c r="T142" i="7" s="1"/>
  <c r="S141" i="7"/>
  <c r="T141" i="7" s="1"/>
  <c r="T140" i="7"/>
  <c r="S140" i="7"/>
  <c r="S139" i="7"/>
  <c r="T139" i="7" s="1"/>
  <c r="S138" i="7"/>
  <c r="T138" i="7" s="1"/>
  <c r="S137" i="7"/>
  <c r="T137" i="7" s="1"/>
  <c r="T136" i="7"/>
  <c r="S136" i="7"/>
  <c r="T135" i="7"/>
  <c r="S135" i="7"/>
  <c r="S134" i="7"/>
  <c r="T134" i="7" s="1"/>
  <c r="T133" i="7"/>
  <c r="S133" i="7"/>
  <c r="T132" i="7"/>
  <c r="S132" i="7"/>
  <c r="S131" i="7"/>
  <c r="T131" i="7" s="1"/>
  <c r="S130" i="7"/>
  <c r="T130" i="7" s="1"/>
  <c r="S129" i="7"/>
  <c r="T128" i="7"/>
  <c r="S128" i="7"/>
  <c r="T127" i="7"/>
  <c r="S127" i="7"/>
  <c r="S126" i="7"/>
  <c r="T126" i="7" s="1"/>
  <c r="S125" i="7"/>
  <c r="T125" i="7" s="1"/>
  <c r="S124" i="7"/>
  <c r="T124" i="7" s="1"/>
  <c r="T123" i="7"/>
  <c r="S123" i="7"/>
  <c r="S122" i="7"/>
  <c r="T122" i="7" s="1"/>
  <c r="S121" i="7"/>
  <c r="T121" i="7" s="1"/>
  <c r="S120" i="7"/>
  <c r="T120" i="7" s="1"/>
  <c r="T119" i="7"/>
  <c r="S119" i="7"/>
  <c r="T118" i="7"/>
  <c r="S118" i="7"/>
  <c r="S117" i="7"/>
  <c r="T117" i="7" s="1"/>
  <c r="T116" i="7"/>
  <c r="S116" i="7"/>
  <c r="T115" i="7"/>
  <c r="S115" i="7"/>
  <c r="S114" i="7"/>
  <c r="T114" i="7" s="1"/>
  <c r="T113" i="7"/>
  <c r="S113" i="7"/>
  <c r="S112" i="7"/>
  <c r="T112" i="7" s="1"/>
  <c r="S111" i="7"/>
  <c r="T111" i="7" s="1"/>
  <c r="S110" i="7"/>
  <c r="T110" i="7" s="1"/>
  <c r="S109" i="7"/>
  <c r="T109" i="7" s="1"/>
  <c r="S108" i="7"/>
  <c r="T108" i="7" s="1"/>
  <c r="S107" i="7"/>
  <c r="T107" i="7" s="1"/>
  <c r="S106" i="7"/>
  <c r="S105" i="7"/>
  <c r="T105" i="7" s="1"/>
  <c r="S104" i="7"/>
  <c r="T104" i="7" s="1"/>
  <c r="S103" i="7"/>
  <c r="T103" i="7" s="1"/>
  <c r="T102" i="7"/>
  <c r="S102" i="7"/>
  <c r="T101" i="7"/>
  <c r="S101" i="7"/>
  <c r="S100" i="7"/>
  <c r="T100" i="7" s="1"/>
  <c r="T99" i="7"/>
  <c r="S99" i="7"/>
  <c r="T98" i="7"/>
  <c r="S98" i="7"/>
  <c r="S97" i="7"/>
  <c r="T97" i="7" s="1"/>
  <c r="S96" i="7"/>
  <c r="T96" i="7" s="1"/>
  <c r="S95" i="7"/>
  <c r="T95" i="7" s="1"/>
  <c r="T94" i="7"/>
  <c r="S94" i="7"/>
  <c r="S93" i="7"/>
  <c r="T93" i="7" s="1"/>
  <c r="S92" i="7"/>
  <c r="T92" i="7" s="1"/>
  <c r="S91" i="7"/>
  <c r="T91" i="7" s="1"/>
  <c r="T90" i="7"/>
  <c r="S90" i="7"/>
  <c r="T89" i="7"/>
  <c r="S89" i="7"/>
  <c r="S88" i="7"/>
  <c r="T88" i="7" s="1"/>
  <c r="T87" i="7"/>
  <c r="S87" i="7"/>
  <c r="T86" i="7"/>
  <c r="S86" i="7"/>
  <c r="T85" i="7"/>
  <c r="S85" i="7"/>
  <c r="T84" i="7"/>
  <c r="S84" i="7"/>
  <c r="S83" i="7"/>
  <c r="T83" i="7" s="1"/>
  <c r="T82" i="7"/>
  <c r="S82" i="7"/>
  <c r="S81" i="7"/>
  <c r="T81" i="7" s="1"/>
  <c r="S80" i="7"/>
  <c r="T80" i="7" s="1"/>
  <c r="S79" i="7"/>
  <c r="T79" i="7" s="1"/>
  <c r="S78" i="7"/>
  <c r="T78" i="7" s="1"/>
  <c r="T77" i="7"/>
  <c r="S77" i="7"/>
  <c r="S76" i="7"/>
  <c r="T76" i="7" s="1"/>
  <c r="S75" i="7"/>
  <c r="T75" i="7" s="1"/>
  <c r="S74" i="7"/>
  <c r="T74" i="7" s="1"/>
  <c r="S73" i="7"/>
  <c r="T73" i="7" s="1"/>
  <c r="T72" i="7"/>
  <c r="S72" i="7"/>
  <c r="S71" i="7"/>
  <c r="T71" i="7" s="1"/>
  <c r="S70" i="7"/>
  <c r="T70" i="7" s="1"/>
  <c r="S69" i="7"/>
  <c r="T69" i="7" s="1"/>
  <c r="S68" i="7"/>
  <c r="T68" i="7" s="1"/>
  <c r="S67" i="7"/>
  <c r="T67" i="7" s="1"/>
  <c r="S66" i="7"/>
  <c r="T66" i="7" s="1"/>
  <c r="S65" i="7"/>
  <c r="T65" i="7" s="1"/>
  <c r="S64" i="7"/>
  <c r="T64" i="7" s="1"/>
  <c r="S63" i="7"/>
  <c r="T63" i="7" s="1"/>
  <c r="S62" i="7"/>
  <c r="T62" i="7" s="1"/>
  <c r="T61" i="7"/>
  <c r="S61" i="7"/>
  <c r="T60" i="7"/>
  <c r="S60" i="7"/>
  <c r="S59" i="7"/>
  <c r="T59" i="7" s="1"/>
  <c r="T58" i="7"/>
  <c r="S58" i="7"/>
  <c r="S57" i="7"/>
  <c r="T57" i="7" s="1"/>
  <c r="S56" i="7"/>
  <c r="T56" i="7" s="1"/>
  <c r="S55" i="7"/>
  <c r="T55" i="7" s="1"/>
  <c r="S54" i="7"/>
  <c r="T54" i="7" s="1"/>
  <c r="T53" i="7"/>
  <c r="S53" i="7"/>
  <c r="S52" i="7"/>
  <c r="T52" i="7" s="1"/>
  <c r="S51" i="7"/>
  <c r="T51" i="7" s="1"/>
  <c r="S50" i="7"/>
  <c r="T50" i="7" s="1"/>
  <c r="S49" i="7"/>
  <c r="T49" i="7" s="1"/>
  <c r="T48" i="7"/>
  <c r="S48" i="7"/>
  <c r="S47" i="7"/>
  <c r="T47" i="7" s="1"/>
  <c r="S46" i="7"/>
  <c r="T46" i="7" s="1"/>
  <c r="S45" i="7"/>
  <c r="T45" i="7" s="1"/>
  <c r="S44" i="7"/>
  <c r="T44" i="7" s="1"/>
  <c r="S43" i="7"/>
  <c r="T43" i="7" s="1"/>
  <c r="S42" i="7"/>
  <c r="T42" i="7" s="1"/>
  <c r="S41" i="7"/>
  <c r="T41" i="7" s="1"/>
  <c r="S40" i="7"/>
  <c r="T40" i="7" s="1"/>
  <c r="S39" i="7"/>
  <c r="T39" i="7" s="1"/>
  <c r="T38" i="7"/>
  <c r="S38" i="7"/>
  <c r="T37" i="7"/>
  <c r="S37" i="7"/>
  <c r="T36" i="7"/>
  <c r="S36" i="7"/>
  <c r="S35" i="7"/>
  <c r="T35" i="7" s="1"/>
  <c r="T34" i="7"/>
  <c r="S34" i="7"/>
  <c r="T33" i="7"/>
  <c r="S33" i="7"/>
  <c r="S32" i="7"/>
  <c r="T32" i="7" s="1"/>
  <c r="S31" i="7"/>
  <c r="T31" i="7" s="1"/>
  <c r="S30" i="7"/>
  <c r="T30" i="7" s="1"/>
  <c r="T29" i="7"/>
  <c r="S29" i="7"/>
  <c r="S28" i="7"/>
  <c r="T28" i="7" s="1"/>
  <c r="S27" i="7"/>
  <c r="T27" i="7" s="1"/>
  <c r="S26" i="7"/>
  <c r="T26" i="7" s="1"/>
  <c r="T25" i="7"/>
  <c r="S25" i="7"/>
  <c r="T24" i="7"/>
  <c r="S24" i="7"/>
  <c r="S23" i="7"/>
  <c r="T23" i="7" s="1"/>
  <c r="S22" i="7"/>
  <c r="T22" i="7" s="1"/>
  <c r="S21" i="7"/>
  <c r="T21" i="7" s="1"/>
  <c r="S20" i="7"/>
  <c r="T20" i="7" s="1"/>
  <c r="S19" i="7"/>
  <c r="T19" i="7" s="1"/>
  <c r="S18" i="7"/>
  <c r="T18" i="7" s="1"/>
  <c r="S17" i="7"/>
  <c r="T17" i="7" s="1"/>
  <c r="S16" i="7"/>
  <c r="T16" i="7" s="1"/>
  <c r="S15" i="7"/>
  <c r="T15" i="7" s="1"/>
  <c r="S14" i="7"/>
  <c r="T14" i="7" s="1"/>
  <c r="T13" i="7"/>
  <c r="S13" i="7"/>
  <c r="T12" i="7"/>
  <c r="S12" i="7"/>
  <c r="S11" i="7"/>
  <c r="T11" i="7" s="1"/>
  <c r="T10" i="7"/>
  <c r="S10" i="7"/>
  <c r="S9" i="7"/>
  <c r="T9" i="7" s="1"/>
  <c r="S8" i="7"/>
  <c r="T8" i="7" s="1"/>
  <c r="S7" i="7"/>
  <c r="T7" i="7" s="1"/>
  <c r="S6" i="7"/>
  <c r="T6" i="7" s="1"/>
  <c r="T5" i="7"/>
  <c r="S5" i="7"/>
  <c r="S4" i="7"/>
  <c r="T4" i="7" s="1"/>
  <c r="S3" i="7"/>
  <c r="T3" i="7" s="1"/>
  <c r="S2" i="7"/>
  <c r="T2" i="7" s="1"/>
  <c r="T106"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Azammuddin Mohd Radzi</author>
  </authors>
  <commentList>
    <comment ref="L10" authorId="0" shapeId="0" xr:uid="{BDEC451F-4E33-49BD-9B79-15AE4A79F7B0}">
      <text>
        <r>
          <rPr>
            <b/>
            <sz val="9"/>
            <color indexed="81"/>
            <rFont val="Tahoma"/>
            <family val="2"/>
          </rPr>
          <t>6-NO PRINTING</t>
        </r>
      </text>
    </comment>
    <comment ref="L12" authorId="0" shapeId="0" xr:uid="{3FC137AD-567E-48B3-B6F2-3F0D3846F1D5}">
      <text>
        <r>
          <rPr>
            <b/>
            <sz val="9"/>
            <color indexed="81"/>
            <rFont val="Tahoma"/>
            <family val="2"/>
          </rPr>
          <t>25-NO PRINTING</t>
        </r>
      </text>
    </comment>
    <comment ref="R34" authorId="0" shapeId="0" xr:uid="{EEC0C787-2D84-411E-A2C5-71704BCC6BA4}">
      <text>
        <r>
          <rPr>
            <b/>
            <sz val="9"/>
            <color indexed="81"/>
            <rFont val="Tahoma"/>
            <family val="2"/>
          </rPr>
          <t>pouch awal</t>
        </r>
      </text>
    </comment>
    <comment ref="L35" authorId="0" shapeId="0" xr:uid="{545C287C-9914-4F04-9D26-4E8574D70922}">
      <text>
        <r>
          <rPr>
            <b/>
            <sz val="9"/>
            <color indexed="81"/>
            <rFont val="Tahoma"/>
            <family val="2"/>
          </rPr>
          <t>4-change ribbon           5-no printing</t>
        </r>
      </text>
    </comment>
    <comment ref="L36" authorId="0" shapeId="0" xr:uid="{D2B22861-AA0D-4247-9BF6-6A627E9AC0C1}">
      <text>
        <r>
          <rPr>
            <b/>
            <sz val="9"/>
            <color indexed="81"/>
            <rFont val="Tahoma"/>
            <family val="2"/>
          </rPr>
          <t>6-change ribbon           10-change pouch</t>
        </r>
      </text>
    </comment>
    <comment ref="L37" authorId="0" shapeId="0" xr:uid="{6B5F7F75-7E23-4B8D-A62F-47CE70F7C852}">
      <text>
        <r>
          <rPr>
            <b/>
            <sz val="9"/>
            <color indexed="81"/>
            <rFont val="Tahoma"/>
            <family val="2"/>
          </rPr>
          <t>11-no printing</t>
        </r>
      </text>
    </comment>
    <comment ref="L38" authorId="0" shapeId="0" xr:uid="{78BA6EAF-28DB-438F-8070-E6DC2FFAE8D0}">
      <text>
        <r>
          <rPr>
            <b/>
            <sz val="9"/>
            <color indexed="81"/>
            <rFont val="Tahoma"/>
            <family val="2"/>
          </rPr>
          <t>13-NO PRINTING</t>
        </r>
      </text>
    </comment>
    <comment ref="R38" authorId="0" shapeId="0" xr:uid="{FBB378D9-5776-4536-8552-406DD84A8E36}">
      <text>
        <r>
          <rPr>
            <b/>
            <sz val="9"/>
            <color indexed="81"/>
            <rFont val="Tahoma"/>
            <family val="2"/>
          </rPr>
          <t>TAPE HIJAU</t>
        </r>
      </text>
    </comment>
    <comment ref="L39" authorId="0" shapeId="0" xr:uid="{3C38EAF5-55C5-4637-88B0-05E2EBA2A388}">
      <text>
        <r>
          <rPr>
            <b/>
            <sz val="9"/>
            <color indexed="81"/>
            <rFont val="Tahoma"/>
            <family val="2"/>
          </rPr>
          <t>6-no printing</t>
        </r>
      </text>
    </comment>
    <comment ref="L40" authorId="0" shapeId="0" xr:uid="{31041F74-3E89-433F-80EF-F5B8A2DFFB27}">
      <text>
        <r>
          <rPr>
            <b/>
            <sz val="9"/>
            <color indexed="81"/>
            <rFont val="Tahoma"/>
            <family val="2"/>
          </rPr>
          <t>4-NO PRINTING</t>
        </r>
      </text>
    </comment>
    <comment ref="L41" authorId="0" shapeId="0" xr:uid="{6BEA9311-B405-4555-AF01-D0F9FCBC4A7E}">
      <text>
        <r>
          <rPr>
            <b/>
            <sz val="9"/>
            <color indexed="81"/>
            <rFont val="Tahoma"/>
            <family val="2"/>
          </rPr>
          <t>NO PRINTING</t>
        </r>
      </text>
    </comment>
    <comment ref="R41" authorId="0" shapeId="0" xr:uid="{1501D311-432A-48BF-8261-1E515013E85D}">
      <text>
        <r>
          <rPr>
            <b/>
            <sz val="9"/>
            <color indexed="81"/>
            <rFont val="Tahoma"/>
            <family val="2"/>
          </rPr>
          <t>TAPE HIJAU</t>
        </r>
      </text>
    </comment>
    <comment ref="L42" authorId="0" shapeId="0" xr:uid="{8587B2C8-9BC2-4140-942C-3E25E1B3DD1F}">
      <text>
        <r>
          <rPr>
            <b/>
            <sz val="9"/>
            <color indexed="81"/>
            <rFont val="Tahoma"/>
            <family val="2"/>
          </rPr>
          <t>Muhammad Azammuddin Mohd Radzi:</t>
        </r>
        <r>
          <rPr>
            <sz val="9"/>
            <color indexed="81"/>
            <rFont val="Tahoma"/>
            <family val="2"/>
          </rPr>
          <t xml:space="preserve">
PRINTING KOSONG</t>
        </r>
      </text>
    </comment>
    <comment ref="L43" authorId="0" shapeId="0" xr:uid="{1576BED8-9CE4-48C4-96DA-315245FB7906}">
      <text>
        <r>
          <rPr>
            <b/>
            <sz val="9"/>
            <color indexed="81"/>
            <rFont val="Tahoma"/>
            <family val="2"/>
          </rPr>
          <t>Muhammad Azammuddin Mohd Radzi:</t>
        </r>
        <r>
          <rPr>
            <sz val="9"/>
            <color indexed="81"/>
            <rFont val="Tahoma"/>
            <family val="2"/>
          </rPr>
          <t xml:space="preserve">
23-CHANGE RIBBON
9-PRINTING KOSONG
</t>
        </r>
      </text>
    </comment>
    <comment ref="L50" authorId="0" shapeId="0" xr:uid="{8772F667-59E9-4EEF-8469-F3AB8EE59AC3}">
      <text>
        <r>
          <rPr>
            <b/>
            <sz val="9"/>
            <color indexed="81"/>
            <rFont val="Tahoma"/>
            <family val="2"/>
          </rPr>
          <t>NO PRINTING</t>
        </r>
      </text>
    </comment>
    <comment ref="L51" authorId="0" shapeId="0" xr:uid="{F5A4914F-445F-4E7E-B1F3-544E90233C2C}">
      <text>
        <r>
          <rPr>
            <b/>
            <sz val="9"/>
            <color indexed="81"/>
            <rFont val="Tahoma"/>
            <family val="2"/>
          </rPr>
          <t>NO PRINTING</t>
        </r>
      </text>
    </comment>
    <comment ref="L52" authorId="0" shapeId="0" xr:uid="{BA350F7D-09AB-47A4-B45F-E4A7F75AA1FB}">
      <text>
        <r>
          <rPr>
            <b/>
            <sz val="9"/>
            <color indexed="81"/>
            <rFont val="Tahoma"/>
            <family val="2"/>
          </rPr>
          <t>7-RIBBON PUTUS             8-NO PRINTING</t>
        </r>
      </text>
    </comment>
    <comment ref="L53" authorId="0" shapeId="0" xr:uid="{6D5260E9-B9E8-42E6-A4DC-D05DEBB7D17B}">
      <text>
        <r>
          <rPr>
            <b/>
            <sz val="9"/>
            <color indexed="81"/>
            <rFont val="Tahoma"/>
            <family val="2"/>
          </rPr>
          <t>7-NO PRINTING           8-FADED</t>
        </r>
      </text>
    </comment>
    <comment ref="L54" authorId="0" shapeId="0" xr:uid="{6C3758EC-ED17-4CFC-9066-F82D8E637220}">
      <text>
        <r>
          <rPr>
            <b/>
            <sz val="9"/>
            <color indexed="81"/>
            <rFont val="Tahoma"/>
            <family val="2"/>
          </rPr>
          <t>NO PRINTING</t>
        </r>
      </text>
    </comment>
    <comment ref="L55" authorId="0" shapeId="0" xr:uid="{FD285097-A873-4872-BFE3-8DD06142BC12}">
      <text>
        <r>
          <rPr>
            <b/>
            <sz val="9"/>
            <color indexed="81"/>
            <rFont val="Tahoma"/>
            <family val="2"/>
          </rPr>
          <t>NO PRINTING</t>
        </r>
      </text>
    </comment>
    <comment ref="L56" authorId="0" shapeId="0" xr:uid="{C20DACDC-28A8-48B8-8468-62D25449BF8C}">
      <text>
        <r>
          <rPr>
            <b/>
            <sz val="9"/>
            <color indexed="81"/>
            <rFont val="Tahoma"/>
            <family val="2"/>
          </rPr>
          <t>4-NO PRINTING</t>
        </r>
      </text>
    </comment>
    <comment ref="R56" authorId="0" shapeId="0" xr:uid="{C7EC65D6-3F26-4305-9040-35F5192A333A}">
      <text>
        <r>
          <rPr>
            <b/>
            <sz val="9"/>
            <color indexed="81"/>
            <rFont val="Tahoma"/>
            <family val="2"/>
          </rPr>
          <t>PRINTING TAK NAMPAK</t>
        </r>
      </text>
    </comment>
    <comment ref="L57" authorId="0" shapeId="0" xr:uid="{AFE1BABC-0B52-44BA-89E3-FB0E1C1F4CC5}">
      <text>
        <r>
          <rPr>
            <b/>
            <sz val="9"/>
            <color indexed="81"/>
            <rFont val="Tahoma"/>
            <family val="2"/>
          </rPr>
          <t>NO PRINTING</t>
        </r>
      </text>
    </comment>
    <comment ref="L63" authorId="0" shapeId="0" xr:uid="{2A9B6A7C-5DE9-484E-B630-4DB95B503848}">
      <text>
        <r>
          <rPr>
            <b/>
            <sz val="9"/>
            <color indexed="81"/>
            <rFont val="Tahoma"/>
            <family val="2"/>
          </rPr>
          <t>Muhammad Azammuddin Mohd Radzi:</t>
        </r>
        <r>
          <rPr>
            <sz val="9"/>
            <color indexed="81"/>
            <rFont val="Tahoma"/>
            <family val="2"/>
          </rPr>
          <t xml:space="preserve">
printing kosong</t>
        </r>
      </text>
    </comment>
    <comment ref="L65" authorId="0" shapeId="0" xr:uid="{122B3A19-8F5D-4C67-A483-0407950F77E3}">
      <text>
        <r>
          <rPr>
            <b/>
            <sz val="9"/>
            <color indexed="81"/>
            <rFont val="Tahoma"/>
            <family val="2"/>
          </rPr>
          <t>Muhammad Azammuddin Mohd Radzi:</t>
        </r>
        <r>
          <rPr>
            <sz val="9"/>
            <color indexed="81"/>
            <rFont val="Tahoma"/>
            <family val="2"/>
          </rPr>
          <t xml:space="preserve">
3-no printing</t>
        </r>
      </text>
    </comment>
    <comment ref="L66" authorId="0" shapeId="0" xr:uid="{7047C362-DAF0-4FB2-850E-0ACE09C686B0}">
      <text>
        <r>
          <rPr>
            <b/>
            <sz val="9"/>
            <color indexed="81"/>
            <rFont val="Tahoma"/>
            <family val="2"/>
          </rPr>
          <t>RIBBON PUTUS</t>
        </r>
      </text>
    </comment>
    <comment ref="L68" authorId="0" shapeId="0" xr:uid="{E5DBF3F3-4D58-4303-9D1E-4A4FDC1D09D7}">
      <text>
        <r>
          <rPr>
            <b/>
            <sz val="9"/>
            <color indexed="81"/>
            <rFont val="Tahoma"/>
            <family val="2"/>
          </rPr>
          <t>14-CHANGE RIBBON</t>
        </r>
      </text>
    </comment>
    <comment ref="L69" authorId="0" shapeId="0" xr:uid="{0F16DB05-0C31-4A50-822E-5EB19E39171A}">
      <text>
        <r>
          <rPr>
            <b/>
            <sz val="9"/>
            <color indexed="81"/>
            <rFont val="Tahoma"/>
            <family val="2"/>
          </rPr>
          <t>5-NO PRINTING</t>
        </r>
      </text>
    </comment>
    <comment ref="L71" authorId="0" shapeId="0" xr:uid="{DE425191-BBC8-4038-B9BB-2170040F9056}">
      <text>
        <r>
          <rPr>
            <b/>
            <sz val="9"/>
            <color indexed="81"/>
            <rFont val="Tahoma"/>
            <family val="2"/>
          </rPr>
          <t>11-NO PRINTING</t>
        </r>
      </text>
    </comment>
    <comment ref="L72" authorId="0" shapeId="0" xr:uid="{51B3C3AE-CBAD-44F7-AAA3-B9D1AEE92D77}">
      <text>
        <r>
          <rPr>
            <b/>
            <sz val="9"/>
            <color indexed="81"/>
            <rFont val="Tahoma"/>
            <family val="2"/>
          </rPr>
          <t>10-NO PRINTING</t>
        </r>
      </text>
    </comment>
    <comment ref="L73" authorId="0" shapeId="0" xr:uid="{E5C758FA-CE45-4698-B2CA-5F500AF307C9}">
      <text>
        <r>
          <rPr>
            <b/>
            <sz val="9"/>
            <color indexed="81"/>
            <rFont val="Tahoma"/>
            <family val="2"/>
          </rPr>
          <t>4-CHANGE RIBBON      6-NO PRINTING</t>
        </r>
      </text>
    </comment>
    <comment ref="L82" authorId="0" shapeId="0" xr:uid="{97BE6107-2938-4D7A-9A83-EA8E3F858141}">
      <text>
        <r>
          <rPr>
            <b/>
            <sz val="9"/>
            <color indexed="81"/>
            <rFont val="Tahoma"/>
            <family val="2"/>
          </rPr>
          <t>NO PRINTING</t>
        </r>
      </text>
    </comment>
    <comment ref="L83" authorId="0" shapeId="0" xr:uid="{7AD7C53C-2C28-4652-A3DA-74CCE5886D32}">
      <text>
        <r>
          <rPr>
            <b/>
            <sz val="9"/>
            <color indexed="81"/>
            <rFont val="Tahoma"/>
            <family val="2"/>
          </rPr>
          <t>NO PRINTING</t>
        </r>
      </text>
    </comment>
    <comment ref="L85" authorId="0" shapeId="0" xr:uid="{6AD9CA0A-2618-4806-B017-1E80DDC46A77}">
      <text>
        <r>
          <rPr>
            <b/>
            <sz val="9"/>
            <color indexed="81"/>
            <rFont val="Tahoma"/>
            <family val="2"/>
          </rPr>
          <t>PRINTING PUDAR</t>
        </r>
      </text>
    </comment>
    <comment ref="U85" authorId="0" shapeId="0" xr:uid="{21B6B37B-B62E-420B-9638-704021F4CFAA}">
      <text>
        <r>
          <rPr>
            <b/>
            <sz val="9"/>
            <color indexed="81"/>
            <rFont val="Tahoma"/>
            <family val="2"/>
          </rPr>
          <t>LOT LAMA</t>
        </r>
      </text>
    </comment>
    <comment ref="L86" authorId="0" shapeId="0" xr:uid="{9245DF67-1C3C-4B38-9220-9D4AED43295F}">
      <text>
        <r>
          <rPr>
            <b/>
            <sz val="9"/>
            <color indexed="81"/>
            <rFont val="Tahoma"/>
            <family val="2"/>
          </rPr>
          <t>8-NO PRINTING             4-PRINTING PUDAR</t>
        </r>
      </text>
    </comment>
    <comment ref="L87" authorId="0" shapeId="0" xr:uid="{5F9F3CC7-08EE-40E4-B3B8-25B95E24AEC2}">
      <text>
        <r>
          <rPr>
            <b/>
            <sz val="9"/>
            <color indexed="81"/>
            <rFont val="Tahoma"/>
            <family val="2"/>
          </rPr>
          <t>6-printing pudar          16-no printing                46- printing problem</t>
        </r>
      </text>
    </comment>
    <comment ref="L88" authorId="0" shapeId="0" xr:uid="{BBDB89D6-1683-41D6-9C01-8930E272EB25}">
      <text>
        <r>
          <rPr>
            <b/>
            <sz val="9"/>
            <color indexed="81"/>
            <rFont val="Tahoma"/>
            <family val="2"/>
          </rPr>
          <t>NO PRINTING</t>
        </r>
      </text>
    </comment>
    <comment ref="L89" authorId="0" shapeId="0" xr:uid="{01708F03-0E75-4F1D-B9EF-FAC1AA0E258A}">
      <text>
        <r>
          <rPr>
            <b/>
            <sz val="9"/>
            <color indexed="81"/>
            <rFont val="Tahoma"/>
            <family val="2"/>
          </rPr>
          <t>NO PRINTING</t>
        </r>
      </text>
    </comment>
    <comment ref="L90" authorId="0" shapeId="0" xr:uid="{C12B6C5F-B79E-4BC1-BF18-596E2A82CCD1}">
      <text>
        <r>
          <rPr>
            <b/>
            <sz val="9"/>
            <color indexed="81"/>
            <rFont val="Tahoma"/>
            <family val="2"/>
          </rPr>
          <t>Muhammad Azammuddin Mohd Radzi:</t>
        </r>
        <r>
          <rPr>
            <sz val="9"/>
            <color indexed="81"/>
            <rFont val="Tahoma"/>
            <family val="2"/>
          </rPr>
          <t xml:space="preserve">
PRINTING KOSONG</t>
        </r>
      </text>
    </comment>
    <comment ref="L91" authorId="0" shapeId="0" xr:uid="{78974753-9326-4AFD-A1FA-507DCEE74D9B}">
      <text>
        <r>
          <rPr>
            <b/>
            <sz val="9"/>
            <color indexed="81"/>
            <rFont val="Tahoma"/>
            <family val="2"/>
          </rPr>
          <t>Muhammad Azammuddin Mohd Radzi:PRINTING KOSONG</t>
        </r>
      </text>
    </comment>
    <comment ref="L92" authorId="0" shapeId="0" xr:uid="{6E12E612-7C34-4554-AF0D-FC6F8E69BF91}">
      <text>
        <r>
          <rPr>
            <b/>
            <sz val="9"/>
            <color indexed="81"/>
            <rFont val="Tahoma"/>
            <family val="2"/>
          </rPr>
          <t>Muhammad Azammuddin Mohd Radzi:</t>
        </r>
        <r>
          <rPr>
            <sz val="9"/>
            <color indexed="81"/>
            <rFont val="Tahoma"/>
            <family val="2"/>
          </rPr>
          <t xml:space="preserve">
PRINTING KOSONG</t>
        </r>
      </text>
    </comment>
    <comment ref="L94" authorId="0" shapeId="0" xr:uid="{3E2CA820-51F9-4F8E-BF9C-CCBE29E738DE}">
      <text>
        <r>
          <rPr>
            <b/>
            <sz val="9"/>
            <color indexed="81"/>
            <rFont val="Tahoma"/>
            <family val="2"/>
          </rPr>
          <t>Muhammad Azammuddin Mohd Radzi:</t>
        </r>
        <r>
          <rPr>
            <sz val="9"/>
            <color indexed="81"/>
            <rFont val="Tahoma"/>
            <family val="2"/>
          </rPr>
          <t xml:space="preserve">
PRINTING KOSONG</t>
        </r>
      </text>
    </comment>
    <comment ref="L96" authorId="0" shapeId="0" xr:uid="{4C853F0B-F68D-49BB-B0D2-E9465B91B8D9}">
      <text>
        <r>
          <rPr>
            <b/>
            <sz val="9"/>
            <color indexed="81"/>
            <rFont val="Tahoma"/>
            <family val="2"/>
          </rPr>
          <t>Muhammad Azammuddin Mohd Radzi:</t>
        </r>
        <r>
          <rPr>
            <sz val="9"/>
            <color indexed="81"/>
            <rFont val="Tahoma"/>
            <family val="2"/>
          </rPr>
          <t xml:space="preserve">
PRINTING KOSONG</t>
        </r>
      </text>
    </comment>
    <comment ref="L98" authorId="0" shapeId="0" xr:uid="{C60C9B4A-751D-4592-A076-C66710157124}">
      <text>
        <r>
          <rPr>
            <b/>
            <sz val="9"/>
            <color indexed="81"/>
            <rFont val="Tahoma"/>
            <family val="2"/>
          </rPr>
          <t>70-NO PRINTING           3-PRINTING PUDAR</t>
        </r>
      </text>
    </comment>
    <comment ref="L99" authorId="0" shapeId="0" xr:uid="{B17860F4-27D7-43D8-A7E1-1B719216C136}">
      <text>
        <r>
          <rPr>
            <b/>
            <sz val="9"/>
            <color indexed="81"/>
            <rFont val="Tahoma"/>
            <family val="2"/>
          </rPr>
          <t>NO PRINTING</t>
        </r>
      </text>
    </comment>
    <comment ref="L100" authorId="0" shapeId="0" xr:uid="{BECA6050-646B-4067-B6E6-6395BFB51ED2}">
      <text>
        <r>
          <rPr>
            <b/>
            <sz val="9"/>
            <color indexed="81"/>
            <rFont val="Tahoma"/>
            <family val="2"/>
          </rPr>
          <t>26-NO PRINTING          4-CHANGE RIBBON</t>
        </r>
      </text>
    </comment>
    <comment ref="L101" authorId="0" shapeId="0" xr:uid="{7C81A087-2DD2-45C3-ACEB-FF321013CDCD}">
      <text>
        <r>
          <rPr>
            <b/>
            <sz val="9"/>
            <color indexed="81"/>
            <rFont val="Tahoma"/>
            <family val="2"/>
          </rPr>
          <t>NO PRINTING</t>
        </r>
      </text>
    </comment>
    <comment ref="L102" authorId="0" shapeId="0" xr:uid="{3D779A47-1F11-4577-8ADF-C3F0B52E8F76}">
      <text>
        <r>
          <rPr>
            <b/>
            <sz val="9"/>
            <color indexed="81"/>
            <rFont val="Tahoma"/>
            <family val="2"/>
          </rPr>
          <t>18-NO PRINTING          3-CHANGE POUCH        5-PRINTING PUDAR</t>
        </r>
      </text>
    </comment>
    <comment ref="L103" authorId="0" shapeId="0" xr:uid="{BF6061CF-8601-4D95-BF84-01ED362BE657}">
      <text>
        <r>
          <rPr>
            <b/>
            <sz val="9"/>
            <color indexed="81"/>
            <rFont val="Tahoma"/>
            <family val="2"/>
          </rPr>
          <t>34-no printing              11-printing pudar        2-change ribbon</t>
        </r>
      </text>
    </comment>
    <comment ref="L104" authorId="0" shapeId="0" xr:uid="{E578A8D9-9174-464E-9C62-79835844EF10}">
      <text>
        <r>
          <rPr>
            <b/>
            <sz val="9"/>
            <color indexed="81"/>
            <rFont val="Tahoma"/>
            <family val="2"/>
          </rPr>
          <t>no printing</t>
        </r>
      </text>
    </comment>
    <comment ref="L105" authorId="0" shapeId="0" xr:uid="{8EB30C2A-D9C6-4336-9A9E-CBDD69F2A8BC}">
      <text>
        <r>
          <rPr>
            <b/>
            <sz val="9"/>
            <color indexed="81"/>
            <rFont val="Tahoma"/>
            <family val="2"/>
          </rPr>
          <t>4-CHANGE RIBBON       40-NO PRINTING</t>
        </r>
      </text>
    </comment>
    <comment ref="L106" authorId="0" shapeId="0" xr:uid="{327525A4-6AF6-417A-9471-A50BD4EF28B8}">
      <text>
        <r>
          <rPr>
            <b/>
            <sz val="9"/>
            <color indexed="81"/>
            <rFont val="Tahoma"/>
            <family val="2"/>
          </rPr>
          <t>Muhammad Azammuddin Mohd Radzi:</t>
        </r>
        <r>
          <rPr>
            <sz val="9"/>
            <color indexed="81"/>
            <rFont val="Tahoma"/>
            <family val="2"/>
          </rPr>
          <t xml:space="preserve">
PRINTING KOSONG</t>
        </r>
      </text>
    </comment>
    <comment ref="L107" authorId="0" shapeId="0" xr:uid="{FB7D0811-FF3F-4111-99F3-965C954EEE58}">
      <text>
        <r>
          <rPr>
            <b/>
            <sz val="9"/>
            <color indexed="81"/>
            <rFont val="Tahoma"/>
            <family val="2"/>
          </rPr>
          <t>Muhammad Azammuddin Mohd Radzi:</t>
        </r>
        <r>
          <rPr>
            <sz val="9"/>
            <color indexed="81"/>
            <rFont val="Tahoma"/>
            <family val="2"/>
          </rPr>
          <t xml:space="preserve">
PRINTING KOSONG</t>
        </r>
      </text>
    </comment>
    <comment ref="L108" authorId="0" shapeId="0" xr:uid="{FBC68D64-0B4C-4527-9400-D2E2DB8990DA}">
      <text>
        <r>
          <rPr>
            <b/>
            <sz val="9"/>
            <color indexed="81"/>
            <rFont val="Tahoma"/>
            <family val="2"/>
          </rPr>
          <t>Muhammad Azammuddin Mohd Radzi:</t>
        </r>
        <r>
          <rPr>
            <sz val="9"/>
            <color indexed="81"/>
            <rFont val="Tahoma"/>
            <family val="2"/>
          </rPr>
          <t xml:space="preserve">
PRINTING KOSONG</t>
        </r>
      </text>
    </comment>
    <comment ref="L111" authorId="0" shapeId="0" xr:uid="{5C83B989-19D3-475A-A8A6-480EAFB6385E}">
      <text>
        <r>
          <rPr>
            <b/>
            <sz val="9"/>
            <color indexed="81"/>
            <rFont val="Tahoma"/>
            <family val="2"/>
          </rPr>
          <t>Muhammad Azammuddin Mohd Radzi:</t>
        </r>
        <r>
          <rPr>
            <sz val="9"/>
            <color indexed="81"/>
            <rFont val="Tahoma"/>
            <family val="2"/>
          </rPr>
          <t xml:space="preserve">
PRINTING KOSONG</t>
        </r>
      </text>
    </comment>
    <comment ref="U113" authorId="0" shapeId="0" xr:uid="{F1DB81EC-626A-4ABA-833E-453CDFFDF8FF}">
      <text>
        <r>
          <rPr>
            <b/>
            <sz val="9"/>
            <color indexed="81"/>
            <rFont val="Tahoma"/>
            <family val="2"/>
          </rPr>
          <t>Muhammad Azammuddin Mohd Radzi:</t>
        </r>
        <r>
          <rPr>
            <sz val="9"/>
            <color indexed="81"/>
            <rFont val="Tahoma"/>
            <family val="2"/>
          </rPr>
          <t xml:space="preserve">
LOT LAMA</t>
        </r>
      </text>
    </comment>
    <comment ref="L114" authorId="0" shapeId="0" xr:uid="{ADDD00AF-510F-4C45-AF6A-719A9AD72E67}">
      <text>
        <r>
          <rPr>
            <b/>
            <sz val="9"/>
            <color indexed="81"/>
            <rFont val="Tahoma"/>
            <family val="2"/>
          </rPr>
          <t>NP PRINTING</t>
        </r>
      </text>
    </comment>
    <comment ref="L115" authorId="0" shapeId="0" xr:uid="{543A726E-CF35-4C09-AD6B-836D50FA8995}">
      <text>
        <r>
          <rPr>
            <b/>
            <sz val="9"/>
            <color indexed="81"/>
            <rFont val="Tahoma"/>
            <family val="2"/>
          </rPr>
          <t xml:space="preserve">26-NO PRINTING          3-PRINTING PUDAR  </t>
        </r>
      </text>
    </comment>
    <comment ref="L116" authorId="0" shapeId="0" xr:uid="{44821BFF-65AC-498E-8C4C-9C7D51EE1172}">
      <text>
        <r>
          <rPr>
            <b/>
            <sz val="9"/>
            <color indexed="81"/>
            <rFont val="Tahoma"/>
            <family val="2"/>
          </rPr>
          <t>NP PRINTING</t>
        </r>
      </text>
    </comment>
    <comment ref="L117" authorId="0" shapeId="0" xr:uid="{B437056A-9AD2-4D54-AB3D-D5CD64997980}">
      <text>
        <r>
          <rPr>
            <b/>
            <sz val="9"/>
            <color indexed="81"/>
            <rFont val="Tahoma"/>
            <family val="2"/>
          </rPr>
          <t>NP PRINTING</t>
        </r>
      </text>
    </comment>
    <comment ref="R117" authorId="0" shapeId="0" xr:uid="{321A6A93-AD44-42EA-9772-D7BF61BBB89A}">
      <text>
        <r>
          <rPr>
            <b/>
            <sz val="9"/>
            <color indexed="81"/>
            <rFont val="Tahoma"/>
            <family val="2"/>
          </rPr>
          <t>TAPE HIJAU</t>
        </r>
      </text>
    </comment>
    <comment ref="L118" authorId="0" shapeId="0" xr:uid="{0FB19212-F115-4CF4-AA86-2B8F675D9641}">
      <text>
        <r>
          <rPr>
            <b/>
            <sz val="9"/>
            <color indexed="81"/>
            <rFont val="Tahoma"/>
            <family val="2"/>
          </rPr>
          <t>30-NO PRINTING</t>
        </r>
      </text>
    </comment>
    <comment ref="L119" authorId="0" shapeId="0" xr:uid="{38A994CE-4EE4-42C3-A443-01B042636B86}">
      <text>
        <r>
          <rPr>
            <b/>
            <sz val="9"/>
            <color indexed="81"/>
            <rFont val="Tahoma"/>
            <family val="2"/>
          </rPr>
          <t>NO PRINTING</t>
        </r>
      </text>
    </comment>
    <comment ref="L120" authorId="0" shapeId="0" xr:uid="{760D454F-80AE-4638-9D94-6B29271E4B45}">
      <text>
        <r>
          <rPr>
            <b/>
            <sz val="9"/>
            <color indexed="81"/>
            <rFont val="Tahoma"/>
            <family val="2"/>
          </rPr>
          <t>NO PRINTING</t>
        </r>
      </text>
    </comment>
    <comment ref="L121" authorId="0" shapeId="0" xr:uid="{CFE4C204-80AB-423D-8754-3EFB4CBBCF2D}">
      <text>
        <r>
          <rPr>
            <b/>
            <sz val="9"/>
            <color indexed="81"/>
            <rFont val="Tahoma"/>
            <family val="2"/>
          </rPr>
          <t>NO PRINTING</t>
        </r>
      </text>
    </comment>
    <comment ref="L122" authorId="0" shapeId="0" xr:uid="{BAC1511A-E96D-42CA-970E-D3241D1BB182}">
      <text>
        <r>
          <rPr>
            <b/>
            <sz val="9"/>
            <color indexed="81"/>
            <rFont val="Tahoma"/>
            <family val="2"/>
          </rPr>
          <t>Muhammad Azammuddin Mohd Radzi:</t>
        </r>
        <r>
          <rPr>
            <sz val="9"/>
            <color indexed="81"/>
            <rFont val="Tahoma"/>
            <family val="2"/>
          </rPr>
          <t xml:space="preserve">
10 no printing</t>
        </r>
      </text>
    </comment>
    <comment ref="L123" authorId="0" shapeId="0" xr:uid="{F16580B4-B396-4749-BD0D-E6F77BB927E3}">
      <text>
        <r>
          <rPr>
            <b/>
            <sz val="9"/>
            <color indexed="81"/>
            <rFont val="Tahoma"/>
            <family val="2"/>
          </rPr>
          <t>Muhammad Azammuddin Mohd Radzi:</t>
        </r>
        <r>
          <rPr>
            <sz val="9"/>
            <color indexed="81"/>
            <rFont val="Tahoma"/>
            <family val="2"/>
          </rPr>
          <t xml:space="preserve">
no printing</t>
        </r>
      </text>
    </comment>
    <comment ref="L124" authorId="0" shapeId="0" xr:uid="{D51100D6-B548-4EE1-AD68-62409347B27C}">
      <text>
        <r>
          <rPr>
            <b/>
            <sz val="9"/>
            <color indexed="81"/>
            <rFont val="Tahoma"/>
            <family val="2"/>
          </rPr>
          <t>Muhammad Azammuddin Mohd Radzi:</t>
        </r>
        <r>
          <rPr>
            <sz val="9"/>
            <color indexed="81"/>
            <rFont val="Tahoma"/>
            <family val="2"/>
          </rPr>
          <t xml:space="preserve">
7 no printing</t>
        </r>
      </text>
    </comment>
    <comment ref="L125" authorId="0" shapeId="0" xr:uid="{22634412-591D-48FE-B0B4-D38DA33F5F21}">
      <text>
        <r>
          <rPr>
            <b/>
            <sz val="9"/>
            <color indexed="81"/>
            <rFont val="Tahoma"/>
            <family val="2"/>
          </rPr>
          <t>Muhammad Azammuddin Mohd Radzi:</t>
        </r>
        <r>
          <rPr>
            <sz val="9"/>
            <color indexed="81"/>
            <rFont val="Tahoma"/>
            <family val="2"/>
          </rPr>
          <t xml:space="preserve">
6 no printing</t>
        </r>
      </text>
    </comment>
    <comment ref="L132" authorId="0" shapeId="0" xr:uid="{0B3AB749-2F59-4724-AC76-19FF25BC5D39}">
      <text>
        <r>
          <rPr>
            <b/>
            <sz val="9"/>
            <color indexed="81"/>
            <rFont val="Tahoma"/>
            <family val="2"/>
          </rPr>
          <t>4-NO PRINTING</t>
        </r>
      </text>
    </comment>
    <comment ref="L133" authorId="0" shapeId="0" xr:uid="{2DE30084-F004-457C-AA86-4133C62140E4}">
      <text>
        <r>
          <rPr>
            <b/>
            <sz val="9"/>
            <color indexed="81"/>
            <rFont val="Tahoma"/>
            <family val="2"/>
          </rPr>
          <t>NO PRINTING</t>
        </r>
      </text>
    </comment>
    <comment ref="L136" authorId="0" shapeId="0" xr:uid="{56A99151-674E-49B2-9BF3-D4C9D1769647}">
      <text>
        <r>
          <rPr>
            <b/>
            <sz val="9"/>
            <color indexed="81"/>
            <rFont val="Tahoma"/>
            <family val="2"/>
          </rPr>
          <t>12-NP PRINTING</t>
        </r>
      </text>
    </comment>
    <comment ref="L137" authorId="0" shapeId="0" xr:uid="{CD9A2C2F-FB4B-4355-BA9A-ADB238F8F79D}">
      <text>
        <r>
          <rPr>
            <b/>
            <sz val="9"/>
            <color indexed="81"/>
            <rFont val="Tahoma"/>
            <family val="2"/>
          </rPr>
          <t>NO PRINTING</t>
        </r>
      </text>
    </comment>
    <comment ref="R145" authorId="0" shapeId="0" xr:uid="{F3209D46-F0DF-4000-BDCC-CC68A7700C4D}">
      <text>
        <r>
          <rPr>
            <b/>
            <sz val="9"/>
            <color indexed="81"/>
            <rFont val="Tahoma"/>
            <family val="2"/>
          </rPr>
          <t>Muhammad Azammuddin Mohd Radzi:</t>
        </r>
        <r>
          <rPr>
            <sz val="9"/>
            <color indexed="81"/>
            <rFont val="Tahoma"/>
            <family val="2"/>
          </rPr>
          <t xml:space="preserve">
UNDER TECH</t>
        </r>
      </text>
    </comment>
    <comment ref="L148" authorId="0" shapeId="0" xr:uid="{C2DA65FB-07C9-49CB-82B1-F1222FF02F3A}">
      <text>
        <r>
          <rPr>
            <b/>
            <sz val="9"/>
            <color indexed="81"/>
            <rFont val="Tahoma"/>
            <family val="2"/>
          </rPr>
          <t>9-NO PRINTING              4-CHANGE RIBBON</t>
        </r>
      </text>
    </comment>
    <comment ref="L149" authorId="0" shapeId="0" xr:uid="{CA74F95E-9E2C-42F0-A2C1-255909BC6A09}">
      <text>
        <r>
          <rPr>
            <b/>
            <sz val="9"/>
            <color indexed="81"/>
            <rFont val="Tahoma"/>
            <family val="2"/>
          </rPr>
          <t xml:space="preserve">NO PRINTING              </t>
        </r>
      </text>
    </comment>
    <comment ref="L150" authorId="0" shapeId="0" xr:uid="{7A52063A-ADA5-4060-935F-ADBA2B480C40}">
      <text>
        <r>
          <rPr>
            <b/>
            <sz val="9"/>
            <color indexed="81"/>
            <rFont val="Tahoma"/>
            <family val="2"/>
          </rPr>
          <t>TESTING VENDOR</t>
        </r>
      </text>
    </comment>
    <comment ref="L151" authorId="0" shapeId="0" xr:uid="{29FAC47F-CC95-43C1-B56D-83650C57676E}">
      <text>
        <r>
          <rPr>
            <b/>
            <sz val="9"/>
            <color indexed="81"/>
            <rFont val="Tahoma"/>
            <family val="2"/>
          </rPr>
          <t>TESTING VENDOR</t>
        </r>
      </text>
    </comment>
    <comment ref="L153" authorId="0" shapeId="0" xr:uid="{79DAFF0A-0AFC-40A9-A413-3F98E22FACDC}">
      <text>
        <r>
          <rPr>
            <b/>
            <sz val="9"/>
            <color indexed="81"/>
            <rFont val="Tahoma"/>
            <family val="2"/>
          </rPr>
          <t>NO PRINTING</t>
        </r>
      </text>
    </comment>
    <comment ref="R153" authorId="0" shapeId="0" xr:uid="{4D06FBCD-97C4-415A-832B-1942873CFB6E}">
      <text>
        <r>
          <rPr>
            <b/>
            <sz val="9"/>
            <color indexed="81"/>
            <rFont val="Tahoma"/>
            <family val="2"/>
          </rPr>
          <t>wick berlubang</t>
        </r>
      </text>
    </comment>
    <comment ref="L154" authorId="0" shapeId="0" xr:uid="{91215C50-D0F9-4D61-964D-107CCA1724BD}">
      <text>
        <r>
          <rPr>
            <b/>
            <sz val="9"/>
            <color indexed="81"/>
            <rFont val="Tahoma"/>
            <family val="2"/>
          </rPr>
          <t>Muhammad Azammuddin Mohd Radzi:</t>
        </r>
        <r>
          <rPr>
            <sz val="9"/>
            <color indexed="81"/>
            <rFont val="Tahoma"/>
            <family val="2"/>
          </rPr>
          <t xml:space="preserve">
PRINTING KOSONG</t>
        </r>
      </text>
    </comment>
    <comment ref="L162" authorId="0" shapeId="0" xr:uid="{798A6EE0-FF8C-49F2-83D0-01055EF6E3B7}">
      <text>
        <r>
          <rPr>
            <b/>
            <sz val="9"/>
            <color indexed="81"/>
            <rFont val="Tahoma"/>
            <family val="2"/>
          </rPr>
          <t>N0 PRINTING</t>
        </r>
      </text>
    </comment>
    <comment ref="L163" authorId="0" shapeId="0" xr:uid="{6E80CEB7-2877-46AD-B1FB-3DDD0E63ACC5}">
      <text>
        <r>
          <rPr>
            <b/>
            <sz val="9"/>
            <color indexed="81"/>
            <rFont val="Tahoma"/>
            <family val="2"/>
          </rPr>
          <t>CHANGE RIBBON</t>
        </r>
      </text>
    </comment>
    <comment ref="L164" authorId="0" shapeId="0" xr:uid="{9C313C29-C4C1-4302-BE6B-B73C73A54A92}">
      <text>
        <r>
          <rPr>
            <b/>
            <sz val="9"/>
            <color indexed="81"/>
            <rFont val="Tahoma"/>
            <family val="2"/>
          </rPr>
          <t>NO PRINTING</t>
        </r>
      </text>
    </comment>
    <comment ref="R164" authorId="0" shapeId="0" xr:uid="{A20BA105-9E42-4AF9-A88A-7B35ADC6D6D0}">
      <text>
        <r>
          <rPr>
            <b/>
            <sz val="9"/>
            <color indexed="81"/>
            <rFont val="Tahoma"/>
            <family val="2"/>
          </rPr>
          <t>TAPE HIJAU</t>
        </r>
      </text>
    </comment>
    <comment ref="L165" authorId="0" shapeId="0" xr:uid="{BD2115F1-6B37-414D-B0C2-D11C655653AF}">
      <text>
        <r>
          <rPr>
            <b/>
            <sz val="9"/>
            <color indexed="81"/>
            <rFont val="Tahoma"/>
            <family val="2"/>
          </rPr>
          <t>5-NO PRINTING              6-CHANGE RIBBON</t>
        </r>
      </text>
    </comment>
    <comment ref="L166" authorId="0" shapeId="0" xr:uid="{9C3C85B2-6D4E-489C-8F90-1BEF0EA1B41A}">
      <text>
        <r>
          <rPr>
            <b/>
            <sz val="9"/>
            <color indexed="81"/>
            <rFont val="Tahoma"/>
            <family val="2"/>
          </rPr>
          <t>7-NO PRINTING</t>
        </r>
      </text>
    </comment>
    <comment ref="L167" authorId="0" shapeId="0" xr:uid="{7289B957-B4E3-470D-AB7B-BF07B5614E7C}">
      <text>
        <r>
          <rPr>
            <b/>
            <sz val="9"/>
            <color indexed="81"/>
            <rFont val="Tahoma"/>
            <family val="2"/>
          </rPr>
          <t>10-NO PRINTING             4-CHANGE RIBBON</t>
        </r>
      </text>
    </comment>
    <comment ref="L168" authorId="0" shapeId="0" xr:uid="{50B2B45F-E287-490A-84FE-22EF60FFC2ED}">
      <text>
        <r>
          <rPr>
            <b/>
            <sz val="9"/>
            <color indexed="81"/>
            <rFont val="Tahoma"/>
            <family val="2"/>
          </rPr>
          <t>NO PRINTING</t>
        </r>
      </text>
    </comment>
    <comment ref="L169" authorId="0" shapeId="0" xr:uid="{D5B0A803-AA0D-47BB-B9AE-82622AFFB4B0}">
      <text>
        <r>
          <rPr>
            <b/>
            <sz val="9"/>
            <color indexed="81"/>
            <rFont val="Tahoma"/>
            <family val="2"/>
          </rPr>
          <t>NO PRINTING</t>
        </r>
      </text>
    </comment>
    <comment ref="M173" authorId="0" shapeId="0" xr:uid="{8FE46A51-8DF7-4890-8093-BA03B58C1E38}">
      <text>
        <r>
          <rPr>
            <b/>
            <sz val="9"/>
            <color indexed="81"/>
            <rFont val="Tahoma"/>
            <family val="2"/>
          </rPr>
          <t>Muhammad Azammuddin Mohd Radzi:</t>
        </r>
        <r>
          <rPr>
            <sz val="9"/>
            <color indexed="81"/>
            <rFont val="Tahoma"/>
            <family val="2"/>
          </rPr>
          <t xml:space="preserve">
TRIM WEB BROKEN</t>
        </r>
      </text>
    </comment>
    <comment ref="M175" authorId="0" shapeId="0" xr:uid="{53C004E7-8165-43A5-AEA0-AFBB16985D6A}">
      <text>
        <r>
          <rPr>
            <b/>
            <sz val="9"/>
            <color indexed="81"/>
            <rFont val="Tahoma"/>
            <family val="2"/>
          </rPr>
          <t>Muhammad Azammuddin Mohd Radzi:</t>
        </r>
        <r>
          <rPr>
            <sz val="9"/>
            <color indexed="81"/>
            <rFont val="Tahoma"/>
            <family val="2"/>
          </rPr>
          <t xml:space="preserve">
UNDER TECH</t>
        </r>
      </text>
    </comment>
    <comment ref="L178" authorId="0" shapeId="0" xr:uid="{03BECA4B-4398-4820-83C0-0DAA6D75B37E}">
      <text>
        <r>
          <rPr>
            <b/>
            <sz val="9"/>
            <color indexed="81"/>
            <rFont val="Tahoma"/>
            <family val="2"/>
          </rPr>
          <t>NO PRINTING(THREAD BAG)</t>
        </r>
      </text>
    </comment>
    <comment ref="L179" authorId="0" shapeId="0" xr:uid="{2D9D50F1-9996-4023-BAC8-5235520075AA}">
      <text>
        <r>
          <rPr>
            <b/>
            <sz val="9"/>
            <color indexed="81"/>
            <rFont val="Tahoma"/>
            <family val="2"/>
          </rPr>
          <t>15-NO PRINTING           5-RIBBON PUTUS</t>
        </r>
      </text>
    </comment>
    <comment ref="P179" authorId="0" shapeId="0" xr:uid="{BAC555FC-77F3-414A-947D-C49855624964}">
      <text>
        <r>
          <rPr>
            <b/>
            <sz val="9"/>
            <color indexed="81"/>
            <rFont val="Tahoma"/>
            <family val="2"/>
          </rPr>
          <t>POUCH SANGKUT</t>
        </r>
      </text>
    </comment>
    <comment ref="L180" authorId="0" shapeId="0" xr:uid="{F9C8EDB9-74D4-4115-A1F2-1AB88A474541}">
      <text>
        <r>
          <rPr>
            <b/>
            <sz val="9"/>
            <color indexed="81"/>
            <rFont val="Tahoma"/>
            <family val="2"/>
          </rPr>
          <t>23-NO PRINTING            5-CHANGE RIBBON</t>
        </r>
      </text>
    </comment>
    <comment ref="L181" authorId="0" shapeId="0" xr:uid="{705B7D20-0CF1-4A6D-90CF-90654D39F84E}">
      <text>
        <r>
          <rPr>
            <b/>
            <sz val="9"/>
            <color indexed="81"/>
            <rFont val="Tahoma"/>
            <family val="2"/>
          </rPr>
          <t>NO PRINTING</t>
        </r>
      </text>
    </comment>
    <comment ref="L182" authorId="0" shapeId="0" xr:uid="{A892E1ED-6C2C-41DA-AD33-1E5676119FDA}">
      <text>
        <r>
          <rPr>
            <b/>
            <sz val="9"/>
            <color indexed="81"/>
            <rFont val="Tahoma"/>
            <family val="2"/>
          </rPr>
          <t>NO PRINTING</t>
        </r>
      </text>
    </comment>
    <comment ref="L183" authorId="0" shapeId="0" xr:uid="{EFD0FEB3-CC64-43B2-A17D-3FE2A0D6BDF4}">
      <text>
        <r>
          <rPr>
            <b/>
            <sz val="9"/>
            <color indexed="81"/>
            <rFont val="Tahoma"/>
            <family val="2"/>
          </rPr>
          <t>NP PRINTING</t>
        </r>
      </text>
    </comment>
    <comment ref="L184" authorId="0" shapeId="0" xr:uid="{DB1A47F0-D06E-4333-9ABC-DF71EBEF3823}">
      <text>
        <r>
          <rPr>
            <b/>
            <sz val="9"/>
            <color indexed="81"/>
            <rFont val="Tahoma"/>
            <family val="2"/>
          </rPr>
          <t>NO PRINTING</t>
        </r>
      </text>
    </comment>
    <comment ref="L185" authorId="0" shapeId="0" xr:uid="{A6CA3052-AE92-495A-A9C3-BA061A938D90}">
      <text>
        <r>
          <rPr>
            <b/>
            <sz val="9"/>
            <color indexed="81"/>
            <rFont val="Tahoma"/>
            <family val="2"/>
          </rPr>
          <t>6-CHANGE RIBBON         3-NO PRINTING</t>
        </r>
      </text>
    </comment>
    <comment ref="L186" authorId="0" shapeId="0" xr:uid="{68D6BFEE-F949-4CE9-9C7A-D1D2E2F4A413}">
      <text>
        <r>
          <rPr>
            <b/>
            <sz val="9"/>
            <color indexed="81"/>
            <rFont val="Tahoma"/>
            <family val="2"/>
          </rPr>
          <t>Muhammad Azammuddin Mohd Radzi:</t>
        </r>
        <r>
          <rPr>
            <sz val="9"/>
            <color indexed="81"/>
            <rFont val="Tahoma"/>
            <family val="2"/>
          </rPr>
          <t xml:space="preserve">
27-no printing</t>
        </r>
      </text>
    </comment>
    <comment ref="L187" authorId="0" shapeId="0" xr:uid="{829D22A7-9472-4EE5-965D-F2DE456EAFBE}">
      <text>
        <r>
          <rPr>
            <b/>
            <sz val="9"/>
            <color indexed="81"/>
            <rFont val="Tahoma"/>
            <family val="2"/>
          </rPr>
          <t>Muhammad Azammuddin Mohd Radzi:</t>
        </r>
        <r>
          <rPr>
            <sz val="9"/>
            <color indexed="81"/>
            <rFont val="Tahoma"/>
            <family val="2"/>
          </rPr>
          <t xml:space="preserve">
10-no printing 
13-ribbon putus</t>
        </r>
      </text>
    </comment>
    <comment ref="L188" authorId="0" shapeId="0" xr:uid="{D4C919EC-AE9E-446D-8001-F538F239707B}">
      <text>
        <r>
          <rPr>
            <b/>
            <sz val="9"/>
            <color indexed="81"/>
            <rFont val="Tahoma"/>
            <family val="2"/>
          </rPr>
          <t>Muhammad Azammuddin Mohd Radzi:</t>
        </r>
        <r>
          <rPr>
            <sz val="9"/>
            <color indexed="81"/>
            <rFont val="Tahoma"/>
            <family val="2"/>
          </rPr>
          <t xml:space="preserve">
no printing</t>
        </r>
      </text>
    </comment>
    <comment ref="L196" authorId="0" shapeId="0" xr:uid="{36C60E5B-BCF1-460F-80DA-D9FCD4EB7326}">
      <text>
        <r>
          <rPr>
            <b/>
            <sz val="9"/>
            <color indexed="81"/>
            <rFont val="Tahoma"/>
            <family val="2"/>
          </rPr>
          <t>Muhammad Azammuddin Mohd Radzi:</t>
        </r>
        <r>
          <rPr>
            <sz val="9"/>
            <color indexed="81"/>
            <rFont val="Tahoma"/>
            <family val="2"/>
          </rPr>
          <t xml:space="preserve">
NO PRINTING</t>
        </r>
      </text>
    </comment>
    <comment ref="L197" authorId="0" shapeId="0" xr:uid="{7402396F-4650-4F7E-AF8B-2065161AA685}">
      <text>
        <r>
          <rPr>
            <b/>
            <sz val="9"/>
            <color indexed="81"/>
            <rFont val="Tahoma"/>
            <family val="2"/>
          </rPr>
          <t>Muhammad Azammuddin Mohd Radzi:</t>
        </r>
        <r>
          <rPr>
            <sz val="9"/>
            <color indexed="81"/>
            <rFont val="Tahoma"/>
            <family val="2"/>
          </rPr>
          <t xml:space="preserve">
NO PRINTING</t>
        </r>
      </text>
    </comment>
    <comment ref="L198" authorId="0" shapeId="0" xr:uid="{FAECBC1D-6025-4766-9823-FE994522899B}">
      <text>
        <r>
          <rPr>
            <b/>
            <sz val="9"/>
            <color indexed="81"/>
            <rFont val="Tahoma"/>
            <family val="2"/>
          </rPr>
          <t>Muhammad Azammuddin Mohd Radzi:</t>
        </r>
        <r>
          <rPr>
            <sz val="9"/>
            <color indexed="81"/>
            <rFont val="Tahoma"/>
            <family val="2"/>
          </rPr>
          <t xml:space="preserve">
</t>
        </r>
      </text>
    </comment>
    <comment ref="L199" authorId="0" shapeId="0" xr:uid="{9BA6BB42-7176-4075-A585-C9B7C159E992}">
      <text>
        <r>
          <rPr>
            <b/>
            <sz val="9"/>
            <color indexed="81"/>
            <rFont val="Tahoma"/>
            <family val="2"/>
          </rPr>
          <t>Muhammad Azammuddin Mohd Radzi:</t>
        </r>
        <r>
          <rPr>
            <sz val="9"/>
            <color indexed="81"/>
            <rFont val="Tahoma"/>
            <family val="2"/>
          </rPr>
          <t xml:space="preserve">
PRINTING - 8
NO PRINTING - 36</t>
        </r>
      </text>
    </comment>
    <comment ref="L201" authorId="0" shapeId="0" xr:uid="{971D6A35-A4B7-4705-8951-DDA82DB9DA09}">
      <text>
        <r>
          <rPr>
            <b/>
            <sz val="9"/>
            <color indexed="81"/>
            <rFont val="Tahoma"/>
            <family val="2"/>
          </rPr>
          <t>Muhammad Azammuddin Mohd Radzi:</t>
        </r>
        <r>
          <rPr>
            <sz val="9"/>
            <color indexed="81"/>
            <rFont val="Tahoma"/>
            <family val="2"/>
          </rPr>
          <t xml:space="preserve">
PRINTING ISSUE:18
NO PRINTING:23</t>
        </r>
      </text>
    </comment>
    <comment ref="L202" authorId="0" shapeId="0" xr:uid="{D937135E-EE66-46FE-9FFD-93533EC5C045}">
      <text>
        <r>
          <rPr>
            <b/>
            <sz val="9"/>
            <color indexed="81"/>
            <rFont val="Tahoma"/>
            <family val="2"/>
          </rPr>
          <t>126-NO PRINTING        7-PRINTING TEPI</t>
        </r>
      </text>
    </comment>
    <comment ref="L203" authorId="0" shapeId="0" xr:uid="{18D4B4EA-8EE6-49A2-8EA4-C7C20B5C4FC6}">
      <text>
        <r>
          <rPr>
            <b/>
            <sz val="9"/>
            <color indexed="81"/>
            <rFont val="Tahoma"/>
            <family val="2"/>
          </rPr>
          <t>114-NO PRINTING</t>
        </r>
      </text>
    </comment>
    <comment ref="L204" authorId="0" shapeId="0" xr:uid="{A430B7B6-7C0D-4D5F-9C2A-6365BC78A30C}">
      <text>
        <r>
          <rPr>
            <b/>
            <sz val="9"/>
            <color indexed="81"/>
            <rFont val="Tahoma"/>
            <family val="2"/>
          </rPr>
          <t>263-NO PRINTING         5-CHANGE RIBBON</t>
        </r>
      </text>
    </comment>
    <comment ref="L205" authorId="0" shapeId="0" xr:uid="{0C85E15B-2B7C-4524-939A-4A88212B105C}">
      <text>
        <r>
          <rPr>
            <b/>
            <sz val="9"/>
            <color indexed="81"/>
            <rFont val="Tahoma"/>
            <family val="2"/>
          </rPr>
          <t>44-NO PRINTING</t>
        </r>
      </text>
    </comment>
    <comment ref="L206" authorId="0" shapeId="0" xr:uid="{430E537C-042D-488F-914B-FC13F65AF97D}">
      <text>
        <r>
          <rPr>
            <b/>
            <sz val="9"/>
            <color indexed="81"/>
            <rFont val="Tahoma"/>
            <family val="2"/>
          </rPr>
          <t>13-PRINTING PUDAR   14-NO PRINTING</t>
        </r>
      </text>
    </comment>
    <comment ref="L207" authorId="0" shapeId="0" xr:uid="{D22D1C6A-DFF8-493A-B2E9-5CEACA453CD1}">
      <text>
        <r>
          <rPr>
            <b/>
            <sz val="9"/>
            <color indexed="81"/>
            <rFont val="Tahoma"/>
            <family val="2"/>
          </rPr>
          <t>5-CHANGE RIBBON       7-PRINTING PUDAR     15-NO PRINTING</t>
        </r>
      </text>
    </comment>
    <comment ref="L208" authorId="0" shapeId="0" xr:uid="{95D163DA-3BB6-48C0-942D-B9CC8FCBAA85}">
      <text>
        <r>
          <rPr>
            <b/>
            <sz val="9"/>
            <color indexed="81"/>
            <rFont val="Tahoma"/>
            <family val="2"/>
          </rPr>
          <t xml:space="preserve">88-NO PRINTING </t>
        </r>
      </text>
    </comment>
    <comment ref="L209" authorId="0" shapeId="0" xr:uid="{61AC41D7-CDB7-4B04-93BB-B1347B51CAB3}">
      <text>
        <r>
          <rPr>
            <b/>
            <sz val="9"/>
            <color indexed="81"/>
            <rFont val="Tahoma"/>
            <family val="2"/>
          </rPr>
          <t>160-no printing</t>
        </r>
      </text>
    </comment>
    <comment ref="L212" authorId="0" shapeId="0" xr:uid="{B32A7B01-64EA-4E24-B476-87B31A4CF9FC}">
      <text>
        <r>
          <rPr>
            <b/>
            <sz val="9"/>
            <color indexed="81"/>
            <rFont val="Tahoma"/>
            <family val="2"/>
          </rPr>
          <t>Muhammad Azammuddin Mohd Radzi:</t>
        </r>
        <r>
          <rPr>
            <sz val="9"/>
            <color indexed="81"/>
            <rFont val="Tahoma"/>
            <family val="2"/>
          </rPr>
          <t xml:space="preserve">
no printing</t>
        </r>
      </text>
    </comment>
    <comment ref="L213" authorId="0" shapeId="0" xr:uid="{8A027D33-0E59-4B12-B923-ED16736443C1}">
      <text>
        <r>
          <rPr>
            <b/>
            <sz val="9"/>
            <color indexed="81"/>
            <rFont val="Tahoma"/>
            <family val="2"/>
          </rPr>
          <t>Muhammad Azammuddin Mohd Radzi:</t>
        </r>
        <r>
          <rPr>
            <sz val="9"/>
            <color indexed="81"/>
            <rFont val="Tahoma"/>
            <family val="2"/>
          </rPr>
          <t xml:space="preserve">
no printing
</t>
        </r>
      </text>
    </comment>
    <comment ref="L214" authorId="0" shapeId="0" xr:uid="{59866592-6A4C-421B-9AB0-A8116CE1C3E5}">
      <text>
        <r>
          <rPr>
            <b/>
            <sz val="9"/>
            <color indexed="81"/>
            <rFont val="Tahoma"/>
            <family val="2"/>
          </rPr>
          <t>Muhammad Azammuddin Mohd Radzi:</t>
        </r>
        <r>
          <rPr>
            <sz val="9"/>
            <color indexed="81"/>
            <rFont val="Tahoma"/>
            <family val="2"/>
          </rPr>
          <t xml:space="preserve">
no printing</t>
        </r>
      </text>
    </comment>
    <comment ref="R214" authorId="0" shapeId="0" xr:uid="{58642AF6-1107-4D5C-8332-5100F6A6E5BF}">
      <text>
        <r>
          <rPr>
            <b/>
            <sz val="9"/>
            <color indexed="81"/>
            <rFont val="Tahoma"/>
            <family val="2"/>
          </rPr>
          <t>Muhammad Azammuddin Mohd Radzi:</t>
        </r>
        <r>
          <rPr>
            <sz val="9"/>
            <color indexed="81"/>
            <rFont val="Tahoma"/>
            <family val="2"/>
          </rPr>
          <t xml:space="preserve">
under tech</t>
        </r>
      </text>
    </comment>
    <comment ref="L215" authorId="0" shapeId="0" xr:uid="{BDE49BF8-0FBB-4F3A-8187-4577D0E60564}">
      <text>
        <r>
          <rPr>
            <b/>
            <sz val="9"/>
            <color indexed="81"/>
            <rFont val="Tahoma"/>
            <family val="2"/>
          </rPr>
          <t>Muhammad Azammuddin Mohd Radzi:</t>
        </r>
        <r>
          <rPr>
            <sz val="9"/>
            <color indexed="81"/>
            <rFont val="Tahoma"/>
            <family val="2"/>
          </rPr>
          <t xml:space="preserve">
NO PRINTING</t>
        </r>
      </text>
    </comment>
    <comment ref="L216" authorId="0" shapeId="0" xr:uid="{D468DA87-89AA-4DFD-82FD-7FA66B58C2B6}">
      <text>
        <r>
          <rPr>
            <b/>
            <sz val="9"/>
            <color indexed="81"/>
            <rFont val="Tahoma"/>
            <family val="2"/>
          </rPr>
          <t>Muhammad Azammuddin Mohd Radzi:</t>
        </r>
        <r>
          <rPr>
            <sz val="9"/>
            <color indexed="81"/>
            <rFont val="Tahoma"/>
            <family val="2"/>
          </rPr>
          <t xml:space="preserve">
NOPRINTING</t>
        </r>
      </text>
    </comment>
    <comment ref="L217" authorId="0" shapeId="0" xr:uid="{54D2038E-6384-48B4-867C-0C2C88E65196}">
      <text>
        <r>
          <rPr>
            <b/>
            <sz val="9"/>
            <color indexed="81"/>
            <rFont val="Tahoma"/>
            <family val="2"/>
          </rPr>
          <t>Muhammad Azammuddin Mohd Radzi:</t>
        </r>
        <r>
          <rPr>
            <sz val="9"/>
            <color indexed="81"/>
            <rFont val="Tahoma"/>
            <family val="2"/>
          </rPr>
          <t xml:space="preserve">
NO PRINTING</t>
        </r>
      </text>
    </comment>
    <comment ref="L218" authorId="0" shapeId="0" xr:uid="{B60F265D-4AF4-405B-9F4E-846B408BED73}">
      <text>
        <r>
          <rPr>
            <b/>
            <sz val="9"/>
            <color indexed="81"/>
            <rFont val="Tahoma"/>
            <family val="2"/>
          </rPr>
          <t>16-RIBBON PUTUS        4-CHANGE RIBBON         9-NO PRINTING</t>
        </r>
      </text>
    </comment>
    <comment ref="L220" authorId="0" shapeId="0" xr:uid="{1365B685-07AB-4CF6-924F-5D8C1E966FEA}">
      <text>
        <r>
          <rPr>
            <b/>
            <sz val="9"/>
            <color indexed="81"/>
            <rFont val="Tahoma"/>
            <family val="2"/>
          </rPr>
          <t>26-NO PRINTING</t>
        </r>
      </text>
    </comment>
    <comment ref="L221" authorId="0" shapeId="0" xr:uid="{E4300C16-7F3B-4B9B-989B-3909932DA45F}">
      <text>
        <r>
          <rPr>
            <b/>
            <sz val="9"/>
            <color indexed="81"/>
            <rFont val="Tahoma"/>
            <family val="2"/>
          </rPr>
          <t>56-NO PRINTING             10-CHANGE RIBBON</t>
        </r>
      </text>
    </comment>
    <comment ref="L222" authorId="0" shapeId="0" xr:uid="{D1EF846D-B47D-44B0-9C93-3AE34A6D55EA}">
      <text>
        <r>
          <rPr>
            <b/>
            <sz val="9"/>
            <color indexed="81"/>
            <rFont val="Tahoma"/>
            <family val="2"/>
          </rPr>
          <t>41-NO PRINTING</t>
        </r>
      </text>
    </comment>
    <comment ref="L223" authorId="0" shapeId="0" xr:uid="{18D12185-249E-43C5-9A56-BBDBB68CBD2E}">
      <text>
        <r>
          <rPr>
            <b/>
            <sz val="9"/>
            <color indexed="81"/>
            <rFont val="Tahoma"/>
            <family val="2"/>
          </rPr>
          <t>25-NO PRINTING</t>
        </r>
      </text>
    </comment>
    <comment ref="L225" authorId="0" shapeId="0" xr:uid="{D5862744-4896-418D-A683-53A477C44D7A}">
      <text>
        <r>
          <rPr>
            <b/>
            <sz val="9"/>
            <color indexed="81"/>
            <rFont val="Tahoma"/>
            <family val="2"/>
          </rPr>
          <t>5-change ribbon           1-no printing</t>
        </r>
      </text>
    </comment>
    <comment ref="L226" authorId="0" shapeId="0" xr:uid="{D35486F4-E462-43ED-8EB3-4CBC14A506CF}">
      <text>
        <r>
          <rPr>
            <b/>
            <sz val="9"/>
            <color indexed="81"/>
            <rFont val="Tahoma"/>
            <family val="2"/>
          </rPr>
          <t>Muhammad Azammuddin Mohd Radzi:</t>
        </r>
        <r>
          <rPr>
            <sz val="9"/>
            <color indexed="81"/>
            <rFont val="Tahoma"/>
            <family val="2"/>
          </rPr>
          <t xml:space="preserve">
7-PRINTING KABUR
663-NO PRINTING</t>
        </r>
      </text>
    </comment>
    <comment ref="L227" authorId="0" shapeId="0" xr:uid="{1BA6DE3F-FB16-416D-BCFD-43EA7BE23D0B}">
      <text>
        <r>
          <rPr>
            <b/>
            <sz val="9"/>
            <color indexed="81"/>
            <rFont val="Tahoma"/>
            <family val="2"/>
          </rPr>
          <t>Muhammad Azammuddin Mohd Radzi:</t>
        </r>
        <r>
          <rPr>
            <sz val="9"/>
            <color indexed="81"/>
            <rFont val="Tahoma"/>
            <family val="2"/>
          </rPr>
          <t xml:space="preserve">
81-PRINTING KABUR
4-NO PRINTING</t>
        </r>
      </text>
    </comment>
    <comment ref="L233" authorId="0" shapeId="0" xr:uid="{C13C9980-E731-4E10-B3A2-050B281E93F8}">
      <text>
        <r>
          <rPr>
            <b/>
            <sz val="9"/>
            <color indexed="81"/>
            <rFont val="Tahoma"/>
            <family val="2"/>
          </rPr>
          <t>Muhammad Azammuddin Mohd Radzi:</t>
        </r>
        <r>
          <rPr>
            <sz val="9"/>
            <color indexed="81"/>
            <rFont val="Tahoma"/>
            <family val="2"/>
          </rPr>
          <t xml:space="preserve">
NO PRINTING-30</t>
        </r>
      </text>
    </comment>
    <comment ref="L234" authorId="0" shapeId="0" xr:uid="{3B1A5E15-D2DB-43C1-BE7E-612D4318D0D0}">
      <text>
        <r>
          <rPr>
            <b/>
            <sz val="9"/>
            <color indexed="81"/>
            <rFont val="Tahoma"/>
            <family val="2"/>
          </rPr>
          <t>Muhammad Azammuddin Mohd Radzi:</t>
        </r>
        <r>
          <rPr>
            <sz val="9"/>
            <color indexed="81"/>
            <rFont val="Tahoma"/>
            <family val="2"/>
          </rPr>
          <t xml:space="preserve">
NO PRINTING-65</t>
        </r>
      </text>
    </comment>
    <comment ref="L235" authorId="0" shapeId="0" xr:uid="{61325EA4-ACD0-4739-83E0-54DF8960433F}">
      <text>
        <r>
          <rPr>
            <b/>
            <sz val="9"/>
            <color indexed="81"/>
            <rFont val="Tahoma"/>
            <family val="2"/>
          </rPr>
          <t>Muhammad Azammuddin Mohd Radzi:</t>
        </r>
        <r>
          <rPr>
            <sz val="9"/>
            <color indexed="81"/>
            <rFont val="Tahoma"/>
            <family val="2"/>
          </rPr>
          <t xml:space="preserve">
NO PRINTING</t>
        </r>
      </text>
    </comment>
    <comment ref="L237" authorId="0" shapeId="0" xr:uid="{D6638FF8-40FA-4DED-A0CD-BCB1981A1D24}">
      <text>
        <r>
          <rPr>
            <b/>
            <sz val="9"/>
            <color indexed="81"/>
            <rFont val="Tahoma"/>
            <family val="2"/>
          </rPr>
          <t>Muhammad Azammuddin Mohd Radzi:</t>
        </r>
        <r>
          <rPr>
            <sz val="9"/>
            <color indexed="81"/>
            <rFont val="Tahoma"/>
            <family val="2"/>
          </rPr>
          <t xml:space="preserve">
no printing-69
orinting-9</t>
        </r>
      </text>
    </comment>
    <comment ref="L238" authorId="0" shapeId="0" xr:uid="{9444AE1D-60EC-49FB-8666-36F70B7D5246}">
      <text>
        <r>
          <rPr>
            <b/>
            <sz val="9"/>
            <color indexed="81"/>
            <rFont val="Tahoma"/>
            <family val="2"/>
          </rPr>
          <t>Muhammad Azammuddin Mohd Radzi:</t>
        </r>
        <r>
          <rPr>
            <sz val="9"/>
            <color indexed="81"/>
            <rFont val="Tahoma"/>
            <family val="2"/>
          </rPr>
          <t xml:space="preserve">
no printing</t>
        </r>
      </text>
    </comment>
    <comment ref="L239" authorId="0" shapeId="0" xr:uid="{890C83E6-8281-4B1D-967C-CDB27AB9A81C}">
      <text>
        <r>
          <rPr>
            <b/>
            <sz val="9"/>
            <color indexed="81"/>
            <rFont val="Tahoma"/>
            <family val="2"/>
          </rPr>
          <t>Muhammad Azammuddin Mohd Radzi:</t>
        </r>
        <r>
          <rPr>
            <sz val="9"/>
            <color indexed="81"/>
            <rFont val="Tahoma"/>
            <family val="2"/>
          </rPr>
          <t xml:space="preserve">
NO PRINTING</t>
        </r>
      </text>
    </comment>
    <comment ref="Q243" authorId="0" shapeId="0" xr:uid="{08D15989-AE22-43AD-BBAF-6853C2927DC3}">
      <text>
        <r>
          <rPr>
            <b/>
            <sz val="9"/>
            <color indexed="81"/>
            <rFont val="Tahoma"/>
            <family val="2"/>
          </rPr>
          <t>Muhammad Azammuddin Mohd Radzi:</t>
        </r>
        <r>
          <rPr>
            <sz val="9"/>
            <color indexed="81"/>
            <rFont val="Tahoma"/>
            <family val="2"/>
          </rPr>
          <t xml:space="preserve">
repair by tech</t>
        </r>
      </text>
    </comment>
    <comment ref="L244" authorId="0" shapeId="0" xr:uid="{A8A7508A-9C07-42B3-8702-83D2D703BA88}">
      <text>
        <r>
          <rPr>
            <b/>
            <sz val="9"/>
            <color indexed="81"/>
            <rFont val="Tahoma"/>
            <family val="2"/>
          </rPr>
          <t>Muhammad Azammuddin Mohd Radzi:</t>
        </r>
        <r>
          <rPr>
            <sz val="9"/>
            <color indexed="81"/>
            <rFont val="Tahoma"/>
            <family val="2"/>
          </rPr>
          <t xml:space="preserve">
no printing</t>
        </r>
      </text>
    </comment>
    <comment ref="L245" authorId="0" shapeId="0" xr:uid="{2B1B22AB-A6BF-40D6-83A2-D915BEA1587C}">
      <text>
        <r>
          <rPr>
            <b/>
            <sz val="9"/>
            <color indexed="81"/>
            <rFont val="Tahoma"/>
            <family val="2"/>
          </rPr>
          <t>Muhammad Azammuddin Mohd Radzi:</t>
        </r>
        <r>
          <rPr>
            <sz val="9"/>
            <color indexed="81"/>
            <rFont val="Tahoma"/>
            <family val="2"/>
          </rPr>
          <t xml:space="preserve">
no printing</t>
        </r>
      </text>
    </comment>
    <comment ref="L246" authorId="0" shapeId="0" xr:uid="{08047407-7CF5-432C-AF3A-25EEF9D6F78F}">
      <text>
        <r>
          <rPr>
            <b/>
            <sz val="9"/>
            <color indexed="81"/>
            <rFont val="Tahoma"/>
            <family val="2"/>
          </rPr>
          <t>Muhammad Azammuddin Mohd Radzi:</t>
        </r>
        <r>
          <rPr>
            <sz val="9"/>
            <color indexed="81"/>
            <rFont val="Tahoma"/>
            <family val="2"/>
          </rPr>
          <t xml:space="preserve">
no printing-6
printinh blur-2
</t>
        </r>
      </text>
    </comment>
    <comment ref="L248" authorId="0" shapeId="0" xr:uid="{09A4136F-875F-4066-81EC-2AF57FF20648}">
      <text>
        <r>
          <rPr>
            <b/>
            <sz val="9"/>
            <color indexed="81"/>
            <rFont val="Tahoma"/>
            <family val="2"/>
          </rPr>
          <t>Muhammad Azammuddin Mohd Radzi:</t>
        </r>
        <r>
          <rPr>
            <sz val="9"/>
            <color indexed="81"/>
            <rFont val="Tahoma"/>
            <family val="2"/>
          </rPr>
          <t xml:space="preserve">
no printing</t>
        </r>
      </text>
    </comment>
    <comment ref="L249" authorId="0" shapeId="0" xr:uid="{5D85452A-E8FE-4EE1-B673-16FBA539A2B2}">
      <text>
        <r>
          <rPr>
            <b/>
            <sz val="9"/>
            <color indexed="81"/>
            <rFont val="Tahoma"/>
            <family val="2"/>
          </rPr>
          <t>Muhammad Azammuddin Mohd Radzi:</t>
        </r>
        <r>
          <rPr>
            <sz val="9"/>
            <color indexed="81"/>
            <rFont val="Tahoma"/>
            <family val="2"/>
          </rPr>
          <t xml:space="preserve">
no printing</t>
        </r>
      </text>
    </comment>
    <comment ref="R249" authorId="0" shapeId="0" xr:uid="{99A810C1-C216-4441-9FD6-402112350C8D}">
      <text>
        <r>
          <rPr>
            <b/>
            <sz val="9"/>
            <color indexed="81"/>
            <rFont val="Tahoma"/>
            <family val="2"/>
          </rPr>
          <t>Muhammad Azammuddin Mohd Radzi:</t>
        </r>
        <r>
          <rPr>
            <sz val="9"/>
            <color indexed="81"/>
            <rFont val="Tahoma"/>
            <family val="2"/>
          </rPr>
          <t xml:space="preserve">
pouch putus</t>
        </r>
      </text>
    </comment>
    <comment ref="L250" authorId="0" shapeId="0" xr:uid="{E0155F3E-97B8-4A00-B395-D0E8271DB05F}">
      <text>
        <r>
          <rPr>
            <b/>
            <sz val="9"/>
            <color indexed="81"/>
            <rFont val="Tahoma"/>
            <family val="2"/>
          </rPr>
          <t>Muhammad Azammuddin Mohd Radzi:                    91-NO PRINTING     2-CHANGE RIBBON</t>
        </r>
      </text>
    </comment>
    <comment ref="L251" authorId="0" shapeId="0" xr:uid="{B2E6A9A4-D117-4745-B729-33FB2D29FF5E}">
      <text>
        <r>
          <rPr>
            <b/>
            <sz val="9"/>
            <color indexed="81"/>
            <rFont val="Tahoma"/>
            <family val="2"/>
          </rPr>
          <t>Muhammad Azammuddin Mohd Radzi:</t>
        </r>
        <r>
          <rPr>
            <sz val="9"/>
            <color indexed="81"/>
            <rFont val="Tahoma"/>
            <family val="2"/>
          </rPr>
          <t xml:space="preserve">
55-NO PRINTING</t>
        </r>
      </text>
    </comment>
    <comment ref="L252" authorId="0" shapeId="0" xr:uid="{83534174-3285-4AE6-B0DA-A1F93483D16C}">
      <text>
        <r>
          <rPr>
            <b/>
            <sz val="9"/>
            <color indexed="81"/>
            <rFont val="Tahoma"/>
            <family val="2"/>
          </rPr>
          <t>Muhammad Azammuddin Mohd Radzi:                    10-NO PRINTING</t>
        </r>
      </text>
    </comment>
    <comment ref="L253" authorId="0" shapeId="0" xr:uid="{BF4B1F0C-7337-449C-94A6-50E7DE8B8900}">
      <text>
        <r>
          <rPr>
            <b/>
            <sz val="9"/>
            <color indexed="81"/>
            <rFont val="Tahoma"/>
            <family val="2"/>
          </rPr>
          <t>Muhammad Azammuddin Mohd Radzi:</t>
        </r>
        <r>
          <rPr>
            <sz val="9"/>
            <color indexed="81"/>
            <rFont val="Tahoma"/>
            <family val="2"/>
          </rPr>
          <t xml:space="preserve">
19-NO PRINTING</t>
        </r>
      </text>
    </comment>
    <comment ref="L254" authorId="0" shapeId="0" xr:uid="{A98A635D-930B-441D-A1F7-339A38B8237B}">
      <text>
        <r>
          <rPr>
            <b/>
            <sz val="9"/>
            <color indexed="81"/>
            <rFont val="Tahoma"/>
            <family val="2"/>
          </rPr>
          <t>Muhammad Azammuddin Mohd Radzi:</t>
        </r>
        <r>
          <rPr>
            <sz val="9"/>
            <color indexed="81"/>
            <rFont val="Tahoma"/>
            <family val="2"/>
          </rPr>
          <t xml:space="preserve">
47-NO PRINTING</t>
        </r>
      </text>
    </comment>
    <comment ref="L258" authorId="0" shapeId="0" xr:uid="{0C2AA26E-5A3C-4B96-AC0C-230C9704B99D}">
      <text>
        <r>
          <rPr>
            <b/>
            <sz val="9"/>
            <color indexed="81"/>
            <rFont val="Tahoma"/>
            <family val="2"/>
          </rPr>
          <t>Muhammad Azammuddin Mohd Radzi:</t>
        </r>
        <r>
          <rPr>
            <sz val="9"/>
            <color indexed="81"/>
            <rFont val="Tahoma"/>
            <family val="2"/>
          </rPr>
          <t xml:space="preserve">
</t>
        </r>
        <r>
          <rPr>
            <b/>
            <sz val="10"/>
            <color indexed="81"/>
            <rFont val="Tahoma"/>
            <family val="2"/>
          </rPr>
          <t>2-NO PRINTING</t>
        </r>
      </text>
    </comment>
    <comment ref="L260" authorId="0" shapeId="0" xr:uid="{0B07F07D-3FF3-4BBD-8656-3739263F5AEE}">
      <text>
        <r>
          <rPr>
            <b/>
            <sz val="9"/>
            <color indexed="81"/>
            <rFont val="Tahoma"/>
            <family val="2"/>
          </rPr>
          <t>Muhammad Azammuddin Mohd Radzi:</t>
        </r>
        <r>
          <rPr>
            <sz val="9"/>
            <color indexed="81"/>
            <rFont val="Tahoma"/>
            <family val="2"/>
          </rPr>
          <t xml:space="preserve">
20-NPO PRINTING</t>
        </r>
      </text>
    </comment>
    <comment ref="L261" authorId="0" shapeId="0" xr:uid="{88739F3C-5A43-4DFC-8735-92E5746DEBA7}">
      <text>
        <r>
          <rPr>
            <b/>
            <sz val="9"/>
            <color indexed="81"/>
            <rFont val="Tahoma"/>
            <family val="2"/>
          </rPr>
          <t>Muhammad Azammuddin Mohd Radzi:</t>
        </r>
        <r>
          <rPr>
            <sz val="9"/>
            <color indexed="81"/>
            <rFont val="Tahoma"/>
            <family val="2"/>
          </rPr>
          <t xml:space="preserve">
24-NO PRINTING</t>
        </r>
      </text>
    </comment>
    <comment ref="L262" authorId="0" shapeId="0" xr:uid="{6E944BDB-4912-4968-BCED-876C28E2BEB8}">
      <text>
        <r>
          <rPr>
            <b/>
            <sz val="9"/>
            <color indexed="81"/>
            <rFont val="Tahoma"/>
            <family val="2"/>
          </rPr>
          <t>Muhammad Azammuddin Mohd Radzi:</t>
        </r>
        <r>
          <rPr>
            <sz val="9"/>
            <color indexed="81"/>
            <rFont val="Tahoma"/>
            <family val="2"/>
          </rPr>
          <t xml:space="preserve">
1-NO PRINTING</t>
        </r>
      </text>
    </comment>
    <comment ref="L264" authorId="0" shapeId="0" xr:uid="{B1EAF0EB-485A-4D26-8160-6F5857C27C39}">
      <text>
        <r>
          <rPr>
            <b/>
            <sz val="9"/>
            <color indexed="81"/>
            <rFont val="Tahoma"/>
            <family val="2"/>
          </rPr>
          <t>1.change ribbon            2.no printing                  3.printing kabur</t>
        </r>
      </text>
    </comment>
    <comment ref="R264" authorId="0" shapeId="0" xr:uid="{2E0D79BE-3A2C-4B7E-805C-7C4FC3FEEF42}">
      <text>
        <r>
          <rPr>
            <b/>
            <sz val="9"/>
            <color indexed="81"/>
            <rFont val="Tahoma"/>
            <family val="2"/>
          </rPr>
          <t>pouch tembus</t>
        </r>
      </text>
    </comment>
    <comment ref="L265" authorId="0" shapeId="0" xr:uid="{E91B1BC3-E601-44C7-AB24-4A1A35D81803}">
      <text>
        <r>
          <rPr>
            <b/>
            <sz val="9"/>
            <color indexed="81"/>
            <rFont val="Tahoma"/>
            <family val="2"/>
          </rPr>
          <t>1.pudar                            2.no printing</t>
        </r>
      </text>
    </comment>
    <comment ref="R265" authorId="0" shapeId="0" xr:uid="{4D98E986-B4F2-42E7-B1B9-046A7759DF95}">
      <text>
        <r>
          <rPr>
            <b/>
            <sz val="9"/>
            <color indexed="81"/>
            <rFont val="Tahoma"/>
            <family val="2"/>
          </rPr>
          <t>pouch sangkut</t>
        </r>
      </text>
    </comment>
    <comment ref="R266" authorId="0" shapeId="0" xr:uid="{83A1071C-C329-42B1-AA2A-5261E79FD0E9}">
      <text>
        <r>
          <rPr>
            <b/>
            <sz val="9"/>
            <color indexed="81"/>
            <rFont val="Tahoma"/>
            <family val="2"/>
          </rPr>
          <t>pouch sambung</t>
        </r>
      </text>
    </comment>
    <comment ref="L268" authorId="0" shapeId="0" xr:uid="{83E516C4-1347-429F-8376-1D746C6C53FC}">
      <text>
        <r>
          <rPr>
            <b/>
            <sz val="9"/>
            <color indexed="81"/>
            <rFont val="Tahoma"/>
            <family val="2"/>
          </rPr>
          <t>no printing</t>
        </r>
      </text>
    </comment>
    <comment ref="L269" authorId="0" shapeId="0" xr:uid="{62D1A739-A8C6-4EEE-B10B-3FDEADAC9CC6}">
      <text>
        <r>
          <rPr>
            <b/>
            <sz val="9"/>
            <color indexed="81"/>
            <rFont val="Tahoma"/>
            <family val="2"/>
          </rPr>
          <t>1.no printing                   2.pudar</t>
        </r>
      </text>
    </comment>
    <comment ref="R269" authorId="0" shapeId="0" xr:uid="{CBF0D33B-7F55-4A4A-A0BF-19703D5382C7}">
      <text>
        <r>
          <rPr>
            <b/>
            <sz val="9"/>
            <color indexed="81"/>
            <rFont val="Tahoma"/>
            <family val="2"/>
          </rPr>
          <t>change ribbon</t>
        </r>
      </text>
    </comment>
    <comment ref="L270" authorId="0" shapeId="0" xr:uid="{5A136077-430A-4D85-B805-7A762478492E}">
      <text>
        <r>
          <rPr>
            <b/>
            <sz val="9"/>
            <color indexed="81"/>
            <rFont val="Tahoma"/>
            <family val="2"/>
          </rPr>
          <t>NO PRINTING</t>
        </r>
      </text>
    </comment>
    <comment ref="L271" authorId="0" shapeId="0" xr:uid="{5C97DD5F-8FFF-4846-934E-6182D54E42AB}">
      <text>
        <r>
          <rPr>
            <b/>
            <sz val="9"/>
            <color indexed="81"/>
            <rFont val="Tahoma"/>
            <family val="2"/>
          </rPr>
          <t>no printing</t>
        </r>
      </text>
    </comment>
    <comment ref="L275" authorId="0" shapeId="0" xr:uid="{9052418E-4149-45EE-A4D6-6664825BE435}">
      <text>
        <r>
          <rPr>
            <b/>
            <sz val="9"/>
            <color indexed="81"/>
            <rFont val="Tahoma"/>
            <family val="2"/>
          </rPr>
          <t>RIBBON PUTUS</t>
        </r>
      </text>
    </comment>
    <comment ref="L291" authorId="0" shapeId="0" xr:uid="{5A488681-DF9C-4ED5-9034-724241029115}">
      <text>
        <r>
          <rPr>
            <b/>
            <sz val="10"/>
            <color indexed="81"/>
            <rFont val="Tahoma"/>
            <family val="2"/>
          </rPr>
          <t>6-NO PRINTING     3-CHANGE RIBBON</t>
        </r>
      </text>
    </comment>
    <comment ref="L292" authorId="0" shapeId="0" xr:uid="{6996356E-7DA9-403C-BF4C-00F5C67C588D}">
      <text>
        <r>
          <rPr>
            <b/>
            <sz val="9"/>
            <color indexed="81"/>
            <rFont val="Tahoma"/>
            <family val="2"/>
          </rPr>
          <t>10-NO PRINTING</t>
        </r>
      </text>
    </comment>
    <comment ref="R292" authorId="0" shapeId="0" xr:uid="{46920758-8598-469B-8AA9-F3C35926972E}">
      <text>
        <r>
          <rPr>
            <b/>
            <sz val="9"/>
            <color indexed="81"/>
            <rFont val="Tahoma"/>
            <family val="2"/>
          </rPr>
          <t>1-POUCH SANGKUT    1-TAPE HIJAU</t>
        </r>
      </text>
    </comment>
    <comment ref="L293" authorId="0" shapeId="0" xr:uid="{E74AC9B8-4B69-4C8E-AA44-DB398CEA91FC}">
      <text>
        <r>
          <rPr>
            <b/>
            <sz val="9"/>
            <color indexed="81"/>
            <rFont val="Tahoma"/>
            <family val="2"/>
          </rPr>
          <t>no printing</t>
        </r>
      </text>
    </comment>
    <comment ref="R293" authorId="0" shapeId="0" xr:uid="{F025BB96-9FB6-4C44-9C64-80D64D93C8BB}">
      <text>
        <r>
          <rPr>
            <b/>
            <sz val="9"/>
            <color indexed="81"/>
            <rFont val="Tahoma"/>
            <family val="2"/>
          </rPr>
          <t>under maintanance</t>
        </r>
      </text>
    </comment>
    <comment ref="L294" authorId="0" shapeId="0" xr:uid="{8F53F99F-972C-4F1F-BB76-042BB2880E91}">
      <text>
        <r>
          <rPr>
            <b/>
            <sz val="9"/>
            <color indexed="81"/>
            <rFont val="Tahoma"/>
            <family val="2"/>
          </rPr>
          <t>no printing</t>
        </r>
      </text>
    </comment>
    <comment ref="L295" authorId="0" shapeId="0" xr:uid="{909C59CC-0EA2-43DB-B49C-30EDA7CC14BA}">
      <text>
        <r>
          <rPr>
            <b/>
            <sz val="9"/>
            <color indexed="81"/>
            <rFont val="Tahoma"/>
            <family val="2"/>
          </rPr>
          <t>1.no printing               2.change ribbon</t>
        </r>
      </text>
    </comment>
    <comment ref="L296" authorId="0" shapeId="0" xr:uid="{044CF1B5-85EE-4998-BF1E-D47A617B0DDA}">
      <text>
        <r>
          <rPr>
            <b/>
            <sz val="9"/>
            <color indexed="81"/>
            <rFont val="Tahoma"/>
            <family val="2"/>
          </rPr>
          <t>5-NO PRINTING</t>
        </r>
      </text>
    </comment>
    <comment ref="L297" authorId="0" shapeId="0" xr:uid="{CBBC2C5B-26D3-433A-BB8C-31B2FC97522F}">
      <text>
        <r>
          <rPr>
            <b/>
            <sz val="9"/>
            <color indexed="81"/>
            <rFont val="Tahoma"/>
            <family val="2"/>
          </rPr>
          <t>40-NO PRINTING      5-CHANGE RIBBON</t>
        </r>
      </text>
    </comment>
    <comment ref="L298" authorId="0" shapeId="0" xr:uid="{7EC77920-2B87-46AC-9F2D-F454D469A773}">
      <text>
        <r>
          <rPr>
            <b/>
            <sz val="9"/>
            <color indexed="81"/>
            <rFont val="Tahoma"/>
            <family val="2"/>
          </rPr>
          <t>12-NO PRINTING</t>
        </r>
      </text>
    </comment>
    <comment ref="L308" authorId="0" shapeId="0" xr:uid="{26716280-F169-4DB0-9446-C912F2DF4DDA}">
      <text>
        <r>
          <rPr>
            <b/>
            <sz val="9"/>
            <color indexed="81"/>
            <rFont val="Tahoma"/>
            <family val="2"/>
          </rPr>
          <t>8-CHANGE RIBBON</t>
        </r>
      </text>
    </comment>
    <comment ref="L314" authorId="0" shapeId="0" xr:uid="{1EF97DC4-AC2D-4FA2-9B21-4582CBF54A75}">
      <text>
        <r>
          <rPr>
            <b/>
            <sz val="9"/>
            <color indexed="81"/>
            <rFont val="Tahoma"/>
            <family val="2"/>
          </rPr>
          <t>1-NO PRINTING</t>
        </r>
      </text>
    </comment>
  </commentList>
</comments>
</file>

<file path=xl/sharedStrings.xml><?xml version="1.0" encoding="utf-8"?>
<sst xmlns="http://schemas.openxmlformats.org/spreadsheetml/2006/main" count="1406" uniqueCount="88">
  <si>
    <t>Date</t>
  </si>
  <si>
    <t>Lot No</t>
  </si>
  <si>
    <t>Time</t>
  </si>
  <si>
    <t>Slanted Sealing</t>
  </si>
  <si>
    <t>Open Seal</t>
  </si>
  <si>
    <t>Double Seal</t>
  </si>
  <si>
    <t>Improper Cut</t>
  </si>
  <si>
    <t>Illegible Printing</t>
  </si>
  <si>
    <t xml:space="preserve">Empty Pouch </t>
  </si>
  <si>
    <t>Missing Component</t>
  </si>
  <si>
    <t>Extra Component</t>
  </si>
  <si>
    <t>Double Pouch</t>
  </si>
  <si>
    <t>Damage Pouch</t>
  </si>
  <si>
    <t>Others</t>
  </si>
  <si>
    <t>Total Scrap</t>
  </si>
  <si>
    <t>Defect</t>
  </si>
  <si>
    <t>SHIFT</t>
  </si>
  <si>
    <t xml:space="preserve">Name </t>
  </si>
  <si>
    <t>month</t>
  </si>
  <si>
    <t>Week</t>
  </si>
  <si>
    <t>A</t>
  </si>
  <si>
    <t>7AM-8AM</t>
  </si>
  <si>
    <t>B</t>
  </si>
  <si>
    <t>8AM-9AM</t>
  </si>
  <si>
    <t>9AM-10AM</t>
  </si>
  <si>
    <t>10AM-11AM</t>
  </si>
  <si>
    <t>11AM-12PM</t>
  </si>
  <si>
    <t>12PM-1PM</t>
  </si>
  <si>
    <t>1PM-2PM</t>
  </si>
  <si>
    <t>2PM-3PM</t>
  </si>
  <si>
    <t>3PM-4PM</t>
  </si>
  <si>
    <t>4PM-5PM</t>
  </si>
  <si>
    <t>5PM-6PM</t>
  </si>
  <si>
    <t>6PM-7PM</t>
  </si>
  <si>
    <t>7PM-8PM</t>
  </si>
  <si>
    <t>8PM-9PM</t>
  </si>
  <si>
    <t>9PM-10PM</t>
  </si>
  <si>
    <t>10PM-11PM</t>
  </si>
  <si>
    <t>Row Labels</t>
  </si>
  <si>
    <t>13 Jul - 19 Jul</t>
  </si>
  <si>
    <t>20 Jul - 26 Jul</t>
  </si>
  <si>
    <t>27 Jul - 2 Aug</t>
  </si>
  <si>
    <t>10 Aug - 16 Aug</t>
  </si>
  <si>
    <t>3 Aug - 9 Aug</t>
  </si>
  <si>
    <t xml:space="preserve"> Damage Pouch</t>
  </si>
  <si>
    <t xml:space="preserve"> Others</t>
  </si>
  <si>
    <t xml:space="preserve"> Double Pouch</t>
  </si>
  <si>
    <t xml:space="preserve"> Extra Component</t>
  </si>
  <si>
    <t xml:space="preserve"> Slanted Sealing</t>
  </si>
  <si>
    <t xml:space="preserve"> Missing Component</t>
  </si>
  <si>
    <t xml:space="preserve"> Empty Pouch </t>
  </si>
  <si>
    <t xml:space="preserve"> Illegible Printing</t>
  </si>
  <si>
    <t xml:space="preserve"> Improper Cut</t>
  </si>
  <si>
    <t xml:space="preserve"> Double Seal</t>
  </si>
  <si>
    <t xml:space="preserve"> Open Seal</t>
  </si>
  <si>
    <t>DOWNTIME</t>
  </si>
  <si>
    <t>SCRAP</t>
  </si>
  <si>
    <t>MACHINE 1</t>
  </si>
  <si>
    <t>MACHINE 2</t>
  </si>
  <si>
    <t>MACHINE 3</t>
  </si>
  <si>
    <t>MACHINE 4</t>
  </si>
  <si>
    <t>MACHINE 5</t>
  </si>
  <si>
    <t>MACHINE 6</t>
  </si>
  <si>
    <t>MACHINE 7</t>
  </si>
  <si>
    <t>MACHINE 8</t>
  </si>
  <si>
    <t>MACHINE 9</t>
  </si>
  <si>
    <t>MACHINE 10</t>
  </si>
  <si>
    <t>MACHINE 11</t>
  </si>
  <si>
    <t>MACHINE 12</t>
  </si>
  <si>
    <t>MACHINE 13</t>
  </si>
  <si>
    <t>MACHINE 14</t>
  </si>
  <si>
    <t>Unit</t>
  </si>
  <si>
    <t>Unit Completed (Pcs)</t>
  </si>
  <si>
    <t xml:space="preserve">Unit No </t>
  </si>
  <si>
    <t>Aaron</t>
  </si>
  <si>
    <t>Aaron/Michele</t>
  </si>
  <si>
    <t>Michele</t>
  </si>
  <si>
    <t>Column1</t>
  </si>
  <si>
    <t>Performance</t>
  </si>
  <si>
    <t xml:space="preserve">Target Performance </t>
  </si>
  <si>
    <t>(All)</t>
  </si>
  <si>
    <t xml:space="preserve"> Target Performance </t>
  </si>
  <si>
    <t xml:space="preserve"> Unit Completed (Pcs)</t>
  </si>
  <si>
    <t>Anne</t>
  </si>
  <si>
    <t xml:space="preserve"> Performance</t>
  </si>
  <si>
    <t>Average of Performance</t>
  </si>
  <si>
    <t xml:space="preserve"> Total Scrap</t>
  </si>
  <si>
    <t>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</si>
</sst>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0"/>
      <name val="Arial"/>
      <family val="2"/>
    </font>
    <font>
      <sz val="10"/>
      <name val="Arial"/>
      <family val="2"/>
    </font>
    <font>
      <b/>
      <sz val="9"/>
      <color indexed="81"/>
      <name val="Tahoma"/>
      <family val="2"/>
    </font>
    <font>
      <sz val="9"/>
      <color indexed="81"/>
      <name val="Tahoma"/>
      <family val="2"/>
    </font>
    <font>
      <b/>
      <sz val="10"/>
      <color indexed="81"/>
      <name val="Tahoma"/>
      <family val="2"/>
    </font>
    <font>
      <sz val="18"/>
      <color theme="1"/>
      <name val="Calibri"/>
      <family val="2"/>
      <scheme val="minor"/>
    </font>
    <font>
      <sz val="10"/>
      <name val="Calibri"/>
      <family val="2"/>
      <scheme val="minor"/>
    </font>
  </fonts>
  <fills count="10">
    <fill>
      <patternFill patternType="none"/>
    </fill>
    <fill>
      <patternFill patternType="gray125"/>
    </fill>
    <fill>
      <patternFill patternType="solid">
        <fgColor theme="5" tint="0.39994506668294322"/>
        <bgColor indexed="64"/>
      </patternFill>
    </fill>
    <fill>
      <patternFill patternType="solid">
        <fgColor theme="9" tint="0.79995117038483843"/>
        <bgColor indexed="64"/>
      </patternFill>
    </fill>
    <fill>
      <patternFill patternType="solid">
        <fgColor rgb="FFFFFF00"/>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s>
  <borders count="18">
    <border>
      <left/>
      <right/>
      <top/>
      <bottom/>
      <diagonal/>
    </border>
    <border>
      <left style="thin">
        <color auto="1"/>
      </left>
      <right style="thin">
        <color auto="1"/>
      </right>
      <top style="thin">
        <color auto="1"/>
      </top>
      <bottom style="thin">
        <color auto="1"/>
      </bottom>
      <diagonal/>
    </border>
    <border>
      <left/>
      <right/>
      <top style="thin">
        <color theme="4" tint="0.39994506668294322"/>
      </top>
      <bottom style="thin">
        <color theme="4" tint="0.39994506668294322"/>
      </bottom>
      <diagonal/>
    </border>
    <border>
      <left style="thin">
        <color auto="1"/>
      </left>
      <right style="thin">
        <color auto="1"/>
      </right>
      <top style="thin">
        <color theme="4" tint="0.39997558519241921"/>
      </top>
      <bottom style="thin">
        <color auto="1"/>
      </bottom>
      <diagonal/>
    </border>
    <border>
      <left style="thin">
        <color auto="1"/>
      </left>
      <right/>
      <top style="thin">
        <color theme="4" tint="0.39997558519241921"/>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theme="4" tint="0.39997558519241921"/>
      </bottom>
      <diagonal/>
    </border>
    <border>
      <left/>
      <right/>
      <top style="thin">
        <color theme="4" tint="0.39994506668294322"/>
      </top>
      <bottom style="thin">
        <color theme="4" tint="0.39997558519241921"/>
      </bottom>
      <diagonal/>
    </border>
    <border>
      <left/>
      <right/>
      <top/>
      <bottom style="thin">
        <color theme="4" tint="0.39997558519241921"/>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
      <left/>
      <right style="thin">
        <color auto="1"/>
      </right>
      <top style="thin">
        <color theme="4" tint="0.39997558519241921"/>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cellStyleXfs>
  <cellXfs count="78">
    <xf numFmtId="0" fontId="0" fillId="0" borderId="0" xfId="0"/>
    <xf numFmtId="0" fontId="0" fillId="0" borderId="0" xfId="0" applyAlignment="1">
      <alignment horizontal="left"/>
    </xf>
    <xf numFmtId="9"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2" fillId="7" borderId="8" xfId="0" applyFont="1" applyFill="1" applyBorder="1"/>
    <xf numFmtId="0" fontId="0" fillId="0" borderId="0" xfId="0" pivotButton="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10" fontId="5" fillId="0" borderId="1" xfId="3" applyNumberFormat="1" applyFont="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164" fontId="5" fillId="0" borderId="1" xfId="3" applyNumberFormat="1" applyFont="1" applyBorder="1" applyAlignment="1">
      <alignment horizontal="center" vertical="center"/>
    </xf>
    <xf numFmtId="164" fontId="5" fillId="0" borderId="1" xfId="3" applyNumberFormat="1" applyFont="1" applyBorder="1" applyAlignment="1">
      <alignment horizontal="center" vertical="center" wrapText="1"/>
    </xf>
    <xf numFmtId="1" fontId="5" fillId="0" borderId="1" xfId="3" applyNumberFormat="1" applyFont="1" applyBorder="1" applyAlignment="1">
      <alignment horizontal="center" vertical="center" wrapText="1"/>
    </xf>
    <xf numFmtId="164" fontId="5" fillId="5" borderId="1" xfId="3" applyNumberFormat="1" applyFont="1" applyFill="1" applyBorder="1" applyAlignment="1">
      <alignment horizontal="center" vertical="center"/>
    </xf>
    <xf numFmtId="0" fontId="5" fillId="0" borderId="2" xfId="0" applyFont="1" applyBorder="1" applyAlignment="1">
      <alignment horizontal="center"/>
    </xf>
    <xf numFmtId="1" fontId="0" fillId="0" borderId="0" xfId="0" applyNumberFormat="1"/>
    <xf numFmtId="0" fontId="4" fillId="6" borderId="3" xfId="2" applyFont="1" applyFill="1" applyBorder="1" applyAlignment="1">
      <alignment vertical="center"/>
    </xf>
    <xf numFmtId="0" fontId="4" fillId="2" borderId="3" xfId="0" applyFont="1" applyFill="1" applyBorder="1" applyAlignment="1">
      <alignment horizontal="center" vertical="center" wrapText="1"/>
    </xf>
    <xf numFmtId="0" fontId="4" fillId="6" borderId="4" xfId="2" applyFont="1" applyFill="1" applyBorder="1" applyAlignment="1">
      <alignment vertical="center"/>
    </xf>
    <xf numFmtId="9" fontId="4" fillId="3" borderId="1" xfId="1" applyFont="1" applyFill="1" applyBorder="1" applyAlignment="1">
      <alignment vertical="center" wrapText="1"/>
    </xf>
    <xf numFmtId="0" fontId="4" fillId="6" borderId="3" xfId="2" applyFont="1" applyFill="1" applyBorder="1" applyAlignment="1">
      <alignment horizontal="center" vertical="center"/>
    </xf>
    <xf numFmtId="0" fontId="4" fillId="6" borderId="3" xfId="2" applyFont="1" applyFill="1" applyBorder="1" applyAlignment="1">
      <alignment horizontal="center" vertical="center" wrapText="1"/>
    </xf>
    <xf numFmtId="0" fontId="4" fillId="6" borderId="5" xfId="2" applyFont="1" applyFill="1" applyBorder="1" applyAlignment="1">
      <alignment horizontal="center" vertical="center"/>
    </xf>
    <xf numFmtId="0" fontId="5" fillId="7" borderId="1" xfId="0" applyFont="1" applyFill="1" applyBorder="1" applyAlignment="1">
      <alignment horizontal="center" vertical="center"/>
    </xf>
    <xf numFmtId="10" fontId="5" fillId="7" borderId="1" xfId="3" applyNumberFormat="1" applyFont="1" applyFill="1" applyBorder="1" applyAlignment="1">
      <alignment horizontal="center" vertical="center"/>
    </xf>
    <xf numFmtId="9" fontId="5" fillId="4" borderId="1" xfId="1" applyFont="1" applyFill="1" applyBorder="1"/>
    <xf numFmtId="0" fontId="10" fillId="7" borderId="5" xfId="0" applyFont="1" applyFill="1" applyBorder="1"/>
    <xf numFmtId="0" fontId="5" fillId="7" borderId="2" xfId="2" applyFont="1" applyFill="1" applyBorder="1"/>
    <xf numFmtId="0" fontId="5" fillId="4" borderId="5" xfId="2" applyFont="1" applyFill="1" applyBorder="1" applyAlignment="1">
      <alignment horizontal="center" wrapText="1"/>
    </xf>
    <xf numFmtId="0" fontId="5" fillId="4" borderId="5" xfId="2" applyFont="1" applyFill="1" applyBorder="1" applyAlignment="1">
      <alignment horizontal="center"/>
    </xf>
    <xf numFmtId="0" fontId="10" fillId="0" borderId="5" xfId="0" applyFont="1" applyBorder="1"/>
    <xf numFmtId="0" fontId="5" fillId="0" borderId="2" xfId="2" applyFont="1" applyBorder="1"/>
    <xf numFmtId="0" fontId="5" fillId="7" borderId="5" xfId="2" applyFont="1" applyFill="1" applyBorder="1" applyAlignment="1">
      <alignment horizontal="center" wrapText="1"/>
    </xf>
    <xf numFmtId="0" fontId="5" fillId="7" borderId="5" xfId="2" applyFont="1" applyFill="1" applyBorder="1" applyAlignment="1">
      <alignment horizontal="center"/>
    </xf>
    <xf numFmtId="0" fontId="5" fillId="7" borderId="1" xfId="0" applyFont="1" applyFill="1" applyBorder="1" applyAlignment="1">
      <alignment horizontal="center" vertical="center" wrapText="1"/>
    </xf>
    <xf numFmtId="164" fontId="5" fillId="7" borderId="1" xfId="3" applyNumberFormat="1" applyFont="1" applyFill="1" applyBorder="1" applyAlignment="1">
      <alignment horizontal="center" vertical="center"/>
    </xf>
    <xf numFmtId="164" fontId="5" fillId="7" borderId="1" xfId="0" applyNumberFormat="1" applyFont="1" applyFill="1" applyBorder="1" applyAlignment="1">
      <alignment horizontal="center" vertical="center"/>
    </xf>
    <xf numFmtId="164" fontId="5" fillId="7" borderId="1" xfId="3" applyNumberFormat="1" applyFont="1" applyFill="1" applyBorder="1" applyAlignment="1">
      <alignment horizontal="center" vertical="center" wrapText="1"/>
    </xf>
    <xf numFmtId="1" fontId="5" fillId="7" borderId="1" xfId="3" applyNumberFormat="1" applyFont="1" applyFill="1" applyBorder="1" applyAlignment="1">
      <alignment horizontal="center" vertical="center" wrapText="1"/>
    </xf>
    <xf numFmtId="0" fontId="5" fillId="0" borderId="6" xfId="0" applyFont="1" applyBorder="1" applyAlignment="1">
      <alignment horizontal="center" vertical="center" wrapText="1"/>
    </xf>
    <xf numFmtId="0" fontId="5" fillId="5" borderId="6" xfId="0" applyFont="1" applyFill="1" applyBorder="1" applyAlignment="1">
      <alignment horizontal="center" vertical="center" wrapText="1"/>
    </xf>
    <xf numFmtId="0" fontId="5" fillId="0" borderId="6" xfId="0" applyFont="1" applyBorder="1" applyAlignment="1">
      <alignment horizontal="center" vertical="center"/>
    </xf>
    <xf numFmtId="9" fontId="5" fillId="7" borderId="1" xfId="3" applyFont="1" applyFill="1" applyBorder="1" applyAlignment="1">
      <alignment horizontal="center" vertical="center" wrapText="1"/>
    </xf>
    <xf numFmtId="9" fontId="5" fillId="7" borderId="1" xfId="3" applyFont="1" applyFill="1" applyBorder="1" applyAlignment="1">
      <alignment horizontal="center" vertical="center"/>
    </xf>
    <xf numFmtId="0" fontId="5" fillId="7" borderId="6" xfId="0" applyFont="1" applyFill="1" applyBorder="1" applyAlignment="1">
      <alignment horizontal="center" vertical="center" wrapText="1"/>
    </xf>
    <xf numFmtId="164" fontId="5" fillId="7" borderId="6" xfId="3" applyNumberFormat="1" applyFont="1" applyFill="1" applyBorder="1" applyAlignment="1">
      <alignment horizontal="center" vertical="center" wrapText="1"/>
    </xf>
    <xf numFmtId="0" fontId="5" fillId="7" borderId="6" xfId="0" applyFont="1" applyFill="1" applyBorder="1" applyAlignment="1">
      <alignment horizontal="center" vertical="center"/>
    </xf>
    <xf numFmtId="164" fontId="5" fillId="7" borderId="6" xfId="3" applyNumberFormat="1" applyFont="1" applyFill="1" applyBorder="1" applyAlignment="1">
      <alignment horizontal="center" vertical="center"/>
    </xf>
    <xf numFmtId="9" fontId="5" fillId="0" borderId="1" xfId="3" applyFont="1" applyBorder="1" applyAlignment="1">
      <alignment horizontal="center" vertical="center"/>
    </xf>
    <xf numFmtId="164" fontId="5" fillId="5" borderId="6" xfId="3" applyNumberFormat="1" applyFont="1" applyFill="1" applyBorder="1" applyAlignment="1">
      <alignment horizontal="center" vertical="center"/>
    </xf>
    <xf numFmtId="164" fontId="5" fillId="0" borderId="6" xfId="3" applyNumberFormat="1" applyFont="1" applyBorder="1" applyAlignment="1">
      <alignment horizontal="center" vertical="center"/>
    </xf>
    <xf numFmtId="0" fontId="5" fillId="0" borderId="5" xfId="2" applyFont="1" applyBorder="1" applyAlignment="1">
      <alignment horizontal="center"/>
    </xf>
    <xf numFmtId="0" fontId="5" fillId="7" borderId="2" xfId="0" applyFont="1" applyFill="1" applyBorder="1" applyAlignment="1">
      <alignment horizontal="center"/>
    </xf>
    <xf numFmtId="0" fontId="5" fillId="0" borderId="7" xfId="0" applyFont="1" applyBorder="1" applyAlignment="1">
      <alignment horizontal="center"/>
    </xf>
    <xf numFmtId="0" fontId="5" fillId="7" borderId="7" xfId="0" applyFont="1" applyFill="1" applyBorder="1" applyAlignment="1">
      <alignment horizontal="center"/>
    </xf>
    <xf numFmtId="0" fontId="5" fillId="0" borderId="5" xfId="2" applyFont="1" applyBorder="1" applyAlignment="1">
      <alignment horizontal="center" wrapText="1"/>
    </xf>
    <xf numFmtId="14" fontId="4" fillId="6" borderId="15" xfId="2" applyNumberFormat="1" applyFont="1" applyFill="1" applyBorder="1" applyAlignment="1">
      <alignment vertical="center"/>
    </xf>
    <xf numFmtId="15" fontId="5" fillId="7" borderId="16" xfId="0" applyNumberFormat="1" applyFont="1" applyFill="1" applyBorder="1" applyAlignment="1">
      <alignment horizontal="center" vertical="center"/>
    </xf>
    <xf numFmtId="15" fontId="5" fillId="0" borderId="16" xfId="0" applyNumberFormat="1" applyFont="1" applyBorder="1" applyAlignment="1">
      <alignment horizontal="center" vertical="center"/>
    </xf>
    <xf numFmtId="14" fontId="5" fillId="5" borderId="16" xfId="0" applyNumberFormat="1" applyFont="1" applyFill="1" applyBorder="1" applyAlignment="1">
      <alignment horizontal="center" vertical="center" wrapText="1"/>
    </xf>
    <xf numFmtId="14" fontId="5" fillId="5" borderId="17" xfId="0" applyNumberFormat="1" applyFont="1" applyFill="1" applyBorder="1" applyAlignment="1">
      <alignment horizontal="center" vertical="center" wrapText="1"/>
    </xf>
    <xf numFmtId="14" fontId="5" fillId="7" borderId="16" xfId="0" applyNumberFormat="1" applyFont="1" applyFill="1" applyBorder="1" applyAlignment="1">
      <alignment horizontal="center" vertical="center" wrapText="1"/>
    </xf>
    <xf numFmtId="14" fontId="5" fillId="0" borderId="16" xfId="0" applyNumberFormat="1" applyFont="1" applyBorder="1" applyAlignment="1">
      <alignment horizontal="center" vertical="center" wrapText="1"/>
    </xf>
    <xf numFmtId="0" fontId="0" fillId="8" borderId="10" xfId="0" applyFill="1" applyBorder="1"/>
    <xf numFmtId="0" fontId="0" fillId="8" borderId="11" xfId="0" applyFill="1" applyBorder="1"/>
    <xf numFmtId="0" fontId="0" fillId="8" borderId="0" xfId="0" applyFill="1"/>
    <xf numFmtId="0" fontId="2" fillId="9" borderId="8" xfId="0" applyFont="1" applyFill="1" applyBorder="1"/>
    <xf numFmtId="0" fontId="2" fillId="9" borderId="0" xfId="0" applyFont="1" applyFill="1"/>
    <xf numFmtId="0" fontId="0" fillId="8" borderId="0" xfId="0" applyFill="1" applyAlignment="1">
      <alignment horizontal="left"/>
    </xf>
    <xf numFmtId="0" fontId="0" fillId="8" borderId="13" xfId="0" applyFill="1" applyBorder="1"/>
    <xf numFmtId="0" fontId="0" fillId="8" borderId="14" xfId="0" applyFill="1" applyBorder="1"/>
    <xf numFmtId="0" fontId="9" fillId="8" borderId="0" xfId="0" applyFont="1" applyFill="1" applyAlignment="1">
      <alignment horizontal="center"/>
    </xf>
    <xf numFmtId="0" fontId="9" fillId="8" borderId="9" xfId="0" applyFont="1" applyFill="1" applyBorder="1" applyAlignment="1">
      <alignment horizontal="center"/>
    </xf>
    <xf numFmtId="0" fontId="9" fillId="8" borderId="10" xfId="0" applyFont="1" applyFill="1" applyBorder="1" applyAlignment="1">
      <alignment horizontal="center"/>
    </xf>
    <xf numFmtId="0" fontId="9" fillId="8" borderId="12" xfId="0" applyFont="1" applyFill="1" applyBorder="1" applyAlignment="1">
      <alignment horizontal="center"/>
    </xf>
    <xf numFmtId="0" fontId="9" fillId="8" borderId="13" xfId="0" applyFont="1" applyFill="1" applyBorder="1" applyAlignment="1">
      <alignment horizontal="center"/>
    </xf>
  </cellXfs>
  <cellStyles count="4">
    <cellStyle name="Normal" xfId="0" builtinId="0"/>
    <cellStyle name="Normal 2" xfId="2" xr:uid="{25B68A97-24F9-4870-9681-2A137A23B2A8}"/>
    <cellStyle name="Percent" xfId="1" builtinId="5"/>
    <cellStyle name="Percent 2" xfId="3" xr:uid="{30BE0EF7-719E-448B-B3FC-FCCD9387FEFD}"/>
  </cellStyles>
  <dxfs count="27">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4506668294322"/>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4506668294322"/>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3" formatCode="0%"/>
      <fill>
        <patternFill patternType="solid">
          <fgColor indexed="64"/>
          <bgColor theme="9" tint="0.7999511703848384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164"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19" formatCode="d/m/yyyy"/>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right style="thin">
          <color theme="4" tint="0.39997558519241921"/>
        </right>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Performance – Unit Output_Scrap Analysis .xlsx]Pivot 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Daily Unit</a:t>
            </a:r>
            <a:r>
              <a:rPr lang="en-MY" baseline="0"/>
              <a:t> Completed vs Target Performance</a:t>
            </a:r>
            <a:endParaRPr lang="en-MY"/>
          </a:p>
        </c:rich>
      </c:tx>
      <c:layout>
        <c:manualLayout>
          <c:xMode val="edge"/>
          <c:yMode val="edge"/>
          <c:x val="0.17258199345816252"/>
          <c:y val="7.06425864566315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69727321182749E-2"/>
          <c:y val="8.769273099415606E-2"/>
          <c:w val="0.83555030773968131"/>
          <c:h val="0.47600778072502209"/>
        </c:manualLayout>
      </c:layout>
      <c:barChart>
        <c:barDir val="col"/>
        <c:grouping val="clustered"/>
        <c:varyColors val="0"/>
        <c:ser>
          <c:idx val="0"/>
          <c:order val="0"/>
          <c:tx>
            <c:strRef>
              <c:f>'Pivot A'!$B$4</c:f>
              <c:strCache>
                <c:ptCount val="1"/>
                <c:pt idx="0">
                  <c:v> Unit Completed (Pcs)</c:v>
                </c:pt>
              </c:strCache>
            </c:strRef>
          </c:tx>
          <c:spPr>
            <a:solidFill>
              <a:schemeClr val="accent1"/>
            </a:solidFill>
            <a:ln>
              <a:noFill/>
            </a:ln>
            <a:effectLst/>
          </c:spPr>
          <c:invertIfNegative val="0"/>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A'!$B$5:$B$56</c:f>
              <c:numCache>
                <c:formatCode>General</c:formatCode>
                <c:ptCount val="48"/>
                <c:pt idx="0">
                  <c:v>46906</c:v>
                </c:pt>
                <c:pt idx="1">
                  <c:v>33780</c:v>
                </c:pt>
                <c:pt idx="2">
                  <c:v>41367</c:v>
                </c:pt>
                <c:pt idx="3">
                  <c:v>56087</c:v>
                </c:pt>
                <c:pt idx="4">
                  <c:v>42700</c:v>
                </c:pt>
                <c:pt idx="5">
                  <c:v>13193</c:v>
                </c:pt>
                <c:pt idx="6">
                  <c:v>23560</c:v>
                </c:pt>
                <c:pt idx="7">
                  <c:v>27372</c:v>
                </c:pt>
                <c:pt idx="8">
                  <c:v>23796</c:v>
                </c:pt>
                <c:pt idx="9">
                  <c:v>25204</c:v>
                </c:pt>
                <c:pt idx="10">
                  <c:v>41592</c:v>
                </c:pt>
                <c:pt idx="11">
                  <c:v>23422</c:v>
                </c:pt>
                <c:pt idx="12">
                  <c:v>57076</c:v>
                </c:pt>
                <c:pt idx="13">
                  <c:v>23929</c:v>
                </c:pt>
                <c:pt idx="14">
                  <c:v>56670</c:v>
                </c:pt>
                <c:pt idx="15">
                  <c:v>25669</c:v>
                </c:pt>
                <c:pt idx="16">
                  <c:v>7996</c:v>
                </c:pt>
                <c:pt idx="17">
                  <c:v>8873</c:v>
                </c:pt>
                <c:pt idx="18">
                  <c:v>9841</c:v>
                </c:pt>
                <c:pt idx="19">
                  <c:v>9340</c:v>
                </c:pt>
                <c:pt idx="20">
                  <c:v>8952</c:v>
                </c:pt>
                <c:pt idx="21">
                  <c:v>9088</c:v>
                </c:pt>
                <c:pt idx="22">
                  <c:v>9293</c:v>
                </c:pt>
                <c:pt idx="23">
                  <c:v>10129</c:v>
                </c:pt>
                <c:pt idx="24">
                  <c:v>17098</c:v>
                </c:pt>
                <c:pt idx="25">
                  <c:v>26582</c:v>
                </c:pt>
                <c:pt idx="26">
                  <c:v>13176</c:v>
                </c:pt>
                <c:pt idx="27">
                  <c:v>15812</c:v>
                </c:pt>
                <c:pt idx="28">
                  <c:v>22049</c:v>
                </c:pt>
                <c:pt idx="29">
                  <c:v>56264</c:v>
                </c:pt>
                <c:pt idx="30">
                  <c:v>44138</c:v>
                </c:pt>
                <c:pt idx="31">
                  <c:v>51777</c:v>
                </c:pt>
                <c:pt idx="32">
                  <c:v>58295</c:v>
                </c:pt>
                <c:pt idx="33">
                  <c:v>37098</c:v>
                </c:pt>
                <c:pt idx="34">
                  <c:v>15560</c:v>
                </c:pt>
                <c:pt idx="35">
                  <c:v>51683</c:v>
                </c:pt>
                <c:pt idx="36">
                  <c:v>18790</c:v>
                </c:pt>
                <c:pt idx="37">
                  <c:v>57536</c:v>
                </c:pt>
                <c:pt idx="38">
                  <c:v>13064</c:v>
                </c:pt>
                <c:pt idx="39">
                  <c:v>45690</c:v>
                </c:pt>
                <c:pt idx="40">
                  <c:v>8977</c:v>
                </c:pt>
                <c:pt idx="41">
                  <c:v>8598</c:v>
                </c:pt>
                <c:pt idx="42">
                  <c:v>8270</c:v>
                </c:pt>
                <c:pt idx="43">
                  <c:v>5983</c:v>
                </c:pt>
                <c:pt idx="44">
                  <c:v>7244</c:v>
                </c:pt>
                <c:pt idx="45">
                  <c:v>7895</c:v>
                </c:pt>
                <c:pt idx="46">
                  <c:v>10039</c:v>
                </c:pt>
                <c:pt idx="47">
                  <c:v>6538</c:v>
                </c:pt>
              </c:numCache>
            </c:numRef>
          </c:val>
          <c:extLst>
            <c:ext xmlns:c16="http://schemas.microsoft.com/office/drawing/2014/chart" uri="{C3380CC4-5D6E-409C-BE32-E72D297353CC}">
              <c16:uniqueId val="{00000000-8097-4E7A-91AE-9000C7A59CAA}"/>
            </c:ext>
          </c:extLst>
        </c:ser>
        <c:dLbls>
          <c:showLegendKey val="0"/>
          <c:showVal val="0"/>
          <c:showCatName val="0"/>
          <c:showSerName val="0"/>
          <c:showPercent val="0"/>
          <c:showBubbleSize val="0"/>
        </c:dLbls>
        <c:gapWidth val="219"/>
        <c:overlap val="-27"/>
        <c:axId val="556158480"/>
        <c:axId val="556156080"/>
      </c:barChart>
      <c:lineChart>
        <c:grouping val="standard"/>
        <c:varyColors val="0"/>
        <c:ser>
          <c:idx val="1"/>
          <c:order val="1"/>
          <c:tx>
            <c:strRef>
              <c:f>'Pivot A'!$C$4</c:f>
              <c:strCache>
                <c:ptCount val="1"/>
                <c:pt idx="0">
                  <c:v> Target Performance </c:v>
                </c:pt>
              </c:strCache>
            </c:strRef>
          </c:tx>
          <c:spPr>
            <a:ln w="28575" cap="rnd">
              <a:solidFill>
                <a:schemeClr val="accent2"/>
              </a:solidFill>
              <a:round/>
            </a:ln>
            <a:effectLst/>
          </c:spPr>
          <c:marker>
            <c:symbol val="none"/>
          </c:marker>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A'!$C$5:$C$56</c:f>
              <c:numCache>
                <c:formatCode>General</c:formatCode>
                <c:ptCount val="48"/>
                <c:pt idx="0">
                  <c:v>58200</c:v>
                </c:pt>
                <c:pt idx="1">
                  <c:v>38800</c:v>
                </c:pt>
                <c:pt idx="2">
                  <c:v>58200</c:v>
                </c:pt>
                <c:pt idx="3">
                  <c:v>63050</c:v>
                </c:pt>
                <c:pt idx="4">
                  <c:v>53350</c:v>
                </c:pt>
                <c:pt idx="5">
                  <c:v>24250</c:v>
                </c:pt>
                <c:pt idx="6">
                  <c:v>29100</c:v>
                </c:pt>
                <c:pt idx="7">
                  <c:v>29100</c:v>
                </c:pt>
                <c:pt idx="8">
                  <c:v>29100</c:v>
                </c:pt>
                <c:pt idx="9">
                  <c:v>29100</c:v>
                </c:pt>
                <c:pt idx="10">
                  <c:v>58200</c:v>
                </c:pt>
                <c:pt idx="11">
                  <c:v>29100</c:v>
                </c:pt>
                <c:pt idx="12">
                  <c:v>58200</c:v>
                </c:pt>
                <c:pt idx="13">
                  <c:v>29100</c:v>
                </c:pt>
                <c:pt idx="14">
                  <c:v>58200</c:v>
                </c:pt>
                <c:pt idx="15">
                  <c:v>29100</c:v>
                </c:pt>
                <c:pt idx="16">
                  <c:v>9700</c:v>
                </c:pt>
                <c:pt idx="17">
                  <c:v>9700</c:v>
                </c:pt>
                <c:pt idx="18">
                  <c:v>9700</c:v>
                </c:pt>
                <c:pt idx="19">
                  <c:v>9700</c:v>
                </c:pt>
                <c:pt idx="20">
                  <c:v>9700</c:v>
                </c:pt>
                <c:pt idx="21">
                  <c:v>9700</c:v>
                </c:pt>
                <c:pt idx="22">
                  <c:v>9700</c:v>
                </c:pt>
                <c:pt idx="23">
                  <c:v>9700</c:v>
                </c:pt>
                <c:pt idx="24">
                  <c:v>24250</c:v>
                </c:pt>
                <c:pt idx="25">
                  <c:v>48500</c:v>
                </c:pt>
                <c:pt idx="26">
                  <c:v>19400</c:v>
                </c:pt>
                <c:pt idx="27">
                  <c:v>19400</c:v>
                </c:pt>
                <c:pt idx="28">
                  <c:v>29100</c:v>
                </c:pt>
                <c:pt idx="29">
                  <c:v>58200</c:v>
                </c:pt>
                <c:pt idx="30">
                  <c:v>53350</c:v>
                </c:pt>
                <c:pt idx="31">
                  <c:v>58200</c:v>
                </c:pt>
                <c:pt idx="32">
                  <c:v>58200</c:v>
                </c:pt>
                <c:pt idx="33">
                  <c:v>58200</c:v>
                </c:pt>
                <c:pt idx="34">
                  <c:v>29100</c:v>
                </c:pt>
                <c:pt idx="35">
                  <c:v>58200</c:v>
                </c:pt>
                <c:pt idx="36">
                  <c:v>29100</c:v>
                </c:pt>
                <c:pt idx="37">
                  <c:v>58200</c:v>
                </c:pt>
                <c:pt idx="38">
                  <c:v>29100</c:v>
                </c:pt>
                <c:pt idx="39">
                  <c:v>58200</c:v>
                </c:pt>
                <c:pt idx="40">
                  <c:v>9700</c:v>
                </c:pt>
                <c:pt idx="41">
                  <c:v>9700</c:v>
                </c:pt>
                <c:pt idx="42">
                  <c:v>9700</c:v>
                </c:pt>
                <c:pt idx="43">
                  <c:v>9700</c:v>
                </c:pt>
                <c:pt idx="44">
                  <c:v>9700</c:v>
                </c:pt>
                <c:pt idx="45">
                  <c:v>9700</c:v>
                </c:pt>
                <c:pt idx="46">
                  <c:v>9700</c:v>
                </c:pt>
                <c:pt idx="47">
                  <c:v>9700</c:v>
                </c:pt>
              </c:numCache>
            </c:numRef>
          </c:val>
          <c:smooth val="0"/>
          <c:extLst>
            <c:ext xmlns:c16="http://schemas.microsoft.com/office/drawing/2014/chart" uri="{C3380CC4-5D6E-409C-BE32-E72D297353CC}">
              <c16:uniqueId val="{00000001-8097-4E7A-91AE-9000C7A59CAA}"/>
            </c:ext>
          </c:extLst>
        </c:ser>
        <c:dLbls>
          <c:showLegendKey val="0"/>
          <c:showVal val="0"/>
          <c:showCatName val="0"/>
          <c:showSerName val="0"/>
          <c:showPercent val="0"/>
          <c:showBubbleSize val="0"/>
        </c:dLbls>
        <c:marker val="1"/>
        <c:smooth val="0"/>
        <c:axId val="556158480"/>
        <c:axId val="556156080"/>
      </c:lineChart>
      <c:lineChart>
        <c:grouping val="standard"/>
        <c:varyColors val="0"/>
        <c:ser>
          <c:idx val="2"/>
          <c:order val="2"/>
          <c:tx>
            <c:strRef>
              <c:f>'Pivot A'!$D$4</c:f>
              <c:strCache>
                <c:ptCount val="1"/>
                <c:pt idx="0">
                  <c:v> Performance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A'!$D$5:$D$56</c:f>
              <c:numCache>
                <c:formatCode>0%</c:formatCode>
                <c:ptCount val="48"/>
                <c:pt idx="0">
                  <c:v>9.6713402061855671</c:v>
                </c:pt>
                <c:pt idx="1">
                  <c:v>6.9649484536082475</c:v>
                </c:pt>
                <c:pt idx="2">
                  <c:v>8.5292783505154617</c:v>
                </c:pt>
                <c:pt idx="3">
                  <c:v>11.564329896907218</c:v>
                </c:pt>
                <c:pt idx="4">
                  <c:v>8.8041237113402051</c:v>
                </c:pt>
                <c:pt idx="5">
                  <c:v>2.7202061855670103</c:v>
                </c:pt>
                <c:pt idx="6">
                  <c:v>4.8577319587628862</c:v>
                </c:pt>
                <c:pt idx="7">
                  <c:v>5.6437113402061856</c:v>
                </c:pt>
                <c:pt idx="8">
                  <c:v>4.9063917525773197</c:v>
                </c:pt>
                <c:pt idx="9">
                  <c:v>5.1967010309278345</c:v>
                </c:pt>
                <c:pt idx="10">
                  <c:v>8.5756701030927829</c:v>
                </c:pt>
                <c:pt idx="11">
                  <c:v>4.8292783505154642</c:v>
                </c:pt>
                <c:pt idx="12">
                  <c:v>11.768247422680412</c:v>
                </c:pt>
                <c:pt idx="13">
                  <c:v>4.9338144329896911</c:v>
                </c:pt>
                <c:pt idx="14">
                  <c:v>11.68453608247423</c:v>
                </c:pt>
                <c:pt idx="15">
                  <c:v>5.2925773195876289</c:v>
                </c:pt>
                <c:pt idx="16">
                  <c:v>1.6486597938144332</c:v>
                </c:pt>
                <c:pt idx="17">
                  <c:v>1.8294845360824743</c:v>
                </c:pt>
                <c:pt idx="18">
                  <c:v>2.0290721649484533</c:v>
                </c:pt>
                <c:pt idx="19">
                  <c:v>1.9257731958762885</c:v>
                </c:pt>
                <c:pt idx="20">
                  <c:v>1.8457731958762886</c:v>
                </c:pt>
                <c:pt idx="21">
                  <c:v>1.8738144329896906</c:v>
                </c:pt>
                <c:pt idx="22">
                  <c:v>1.9160824742268041</c:v>
                </c:pt>
                <c:pt idx="23">
                  <c:v>2.0884536082474225</c:v>
                </c:pt>
                <c:pt idx="24">
                  <c:v>3.5253608247422679</c:v>
                </c:pt>
                <c:pt idx="25">
                  <c:v>5.4808247422680409</c:v>
                </c:pt>
                <c:pt idx="26">
                  <c:v>2.716701030927835</c:v>
                </c:pt>
                <c:pt idx="27">
                  <c:v>3.2602061855670104</c:v>
                </c:pt>
                <c:pt idx="28">
                  <c:v>4.5461855670103084</c:v>
                </c:pt>
                <c:pt idx="29">
                  <c:v>11.600824742268042</c:v>
                </c:pt>
                <c:pt idx="30">
                  <c:v>9.1006185567010309</c:v>
                </c:pt>
                <c:pt idx="31">
                  <c:v>10.675670103092784</c:v>
                </c:pt>
                <c:pt idx="32">
                  <c:v>12.019587628865979</c:v>
                </c:pt>
                <c:pt idx="33">
                  <c:v>7.6490721649484534</c:v>
                </c:pt>
                <c:pt idx="34">
                  <c:v>3.2082474226804125</c:v>
                </c:pt>
                <c:pt idx="35">
                  <c:v>10.656288659793814</c:v>
                </c:pt>
                <c:pt idx="36">
                  <c:v>3.8742268041237113</c:v>
                </c:pt>
                <c:pt idx="37">
                  <c:v>11.863092783505156</c:v>
                </c:pt>
                <c:pt idx="38">
                  <c:v>2.6936082474226803</c:v>
                </c:pt>
                <c:pt idx="39">
                  <c:v>9.4206185567010294</c:v>
                </c:pt>
                <c:pt idx="40">
                  <c:v>1.8509278350515466</c:v>
                </c:pt>
                <c:pt idx="41">
                  <c:v>1.7727835051546392</c:v>
                </c:pt>
                <c:pt idx="42">
                  <c:v>1.7051546391752577</c:v>
                </c:pt>
                <c:pt idx="43">
                  <c:v>1.2336082474226804</c:v>
                </c:pt>
                <c:pt idx="44">
                  <c:v>1.4936082474226804</c:v>
                </c:pt>
                <c:pt idx="45">
                  <c:v>1.6278350515463917</c:v>
                </c:pt>
                <c:pt idx="46">
                  <c:v>2.0698969072164948</c:v>
                </c:pt>
                <c:pt idx="47">
                  <c:v>1.3480412371134021</c:v>
                </c:pt>
              </c:numCache>
            </c:numRef>
          </c:val>
          <c:smooth val="0"/>
          <c:extLst>
            <c:ext xmlns:c16="http://schemas.microsoft.com/office/drawing/2014/chart" uri="{C3380CC4-5D6E-409C-BE32-E72D297353CC}">
              <c16:uniqueId val="{00000002-8097-4E7A-91AE-9000C7A59CAA}"/>
            </c:ext>
          </c:extLst>
        </c:ser>
        <c:dLbls>
          <c:showLegendKey val="0"/>
          <c:showVal val="0"/>
          <c:showCatName val="0"/>
          <c:showSerName val="0"/>
          <c:showPercent val="0"/>
          <c:showBubbleSize val="0"/>
        </c:dLbls>
        <c:marker val="1"/>
        <c:smooth val="0"/>
        <c:axId val="585665968"/>
        <c:axId val="585665488"/>
      </c:lineChart>
      <c:catAx>
        <c:axId val="5561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56080"/>
        <c:crosses val="autoZero"/>
        <c:auto val="1"/>
        <c:lblAlgn val="ctr"/>
        <c:lblOffset val="100"/>
        <c:noMultiLvlLbl val="0"/>
      </c:catAx>
      <c:valAx>
        <c:axId val="55615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58480"/>
        <c:crosses val="autoZero"/>
        <c:crossBetween val="between"/>
      </c:valAx>
      <c:valAx>
        <c:axId val="5856654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65968"/>
        <c:crosses val="max"/>
        <c:crossBetween val="between"/>
      </c:valAx>
      <c:catAx>
        <c:axId val="585665968"/>
        <c:scaling>
          <c:orientation val="minMax"/>
        </c:scaling>
        <c:delete val="1"/>
        <c:axPos val="b"/>
        <c:numFmt formatCode="General" sourceLinked="1"/>
        <c:majorTickMark val="out"/>
        <c:minorTickMark val="none"/>
        <c:tickLblPos val="nextTo"/>
        <c:crossAx val="585665488"/>
        <c:crosses val="autoZero"/>
        <c:auto val="1"/>
        <c:lblAlgn val="ctr"/>
        <c:lblOffset val="100"/>
        <c:noMultiLvlLbl val="0"/>
      </c:catAx>
      <c:spPr>
        <a:noFill/>
        <a:ln>
          <a:noFill/>
        </a:ln>
        <a:effectLst/>
      </c:spPr>
    </c:plotArea>
    <c:legend>
      <c:legendPos val="b"/>
      <c:layout>
        <c:manualLayout>
          <c:xMode val="edge"/>
          <c:yMode val="edge"/>
          <c:x val="0.11993703703703704"/>
          <c:y val="0.88384893455098934"/>
          <c:w val="0.84299891976116514"/>
          <c:h val="6.9310536195006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Performance – Unit Output_Scrap Analysis .xlsx]Pivot A!PivotTable11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Scrap</a:t>
            </a:r>
            <a:r>
              <a:rPr lang="en-MY" baseline="0"/>
              <a:t> by shift</a:t>
            </a:r>
            <a:endParaRPr lang="en-MY"/>
          </a:p>
        </c:rich>
      </c:tx>
      <c:layout>
        <c:manualLayout>
          <c:xMode val="edge"/>
          <c:yMode val="edge"/>
          <c:x val="0.39475472634371034"/>
          <c:y val="2.76686950288381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0048118985127"/>
          <c:y val="0.13425925925925927"/>
          <c:w val="0.56651093613298342"/>
          <c:h val="0.74350320793234181"/>
        </c:manualLayout>
      </c:layout>
      <c:barChart>
        <c:barDir val="bar"/>
        <c:grouping val="stacked"/>
        <c:varyColors val="0"/>
        <c:ser>
          <c:idx val="0"/>
          <c:order val="0"/>
          <c:tx>
            <c:strRef>
              <c:f>'Pivot A'!$J$4</c:f>
              <c:strCache>
                <c:ptCount val="1"/>
                <c:pt idx="0">
                  <c:v> Slanted Sealing</c:v>
                </c:pt>
              </c:strCache>
            </c:strRef>
          </c:tx>
          <c:spPr>
            <a:solidFill>
              <a:schemeClr val="accent1"/>
            </a:solidFill>
            <a:ln>
              <a:noFill/>
            </a:ln>
            <a:effectLst/>
          </c:spPr>
          <c:invertIfNegative val="0"/>
          <c:cat>
            <c:strRef>
              <c:f>'Pivot A'!$I$5:$I$6</c:f>
              <c:strCache>
                <c:ptCount val="2"/>
                <c:pt idx="0">
                  <c:v>A</c:v>
                </c:pt>
                <c:pt idx="1">
                  <c:v>B</c:v>
                </c:pt>
              </c:strCache>
            </c:strRef>
          </c:cat>
          <c:val>
            <c:numRef>
              <c:f>'Pivot A'!$J$5:$J$6</c:f>
              <c:numCache>
                <c:formatCode>General</c:formatCode>
                <c:ptCount val="2"/>
                <c:pt idx="0">
                  <c:v>112</c:v>
                </c:pt>
                <c:pt idx="1">
                  <c:v>36</c:v>
                </c:pt>
              </c:numCache>
            </c:numRef>
          </c:val>
          <c:extLst>
            <c:ext xmlns:c16="http://schemas.microsoft.com/office/drawing/2014/chart" uri="{C3380CC4-5D6E-409C-BE32-E72D297353CC}">
              <c16:uniqueId val="{00000000-DD33-4ECA-BC02-3278EEBBE312}"/>
            </c:ext>
          </c:extLst>
        </c:ser>
        <c:ser>
          <c:idx val="1"/>
          <c:order val="1"/>
          <c:tx>
            <c:strRef>
              <c:f>'Pivot A'!$K$4</c:f>
              <c:strCache>
                <c:ptCount val="1"/>
                <c:pt idx="0">
                  <c:v> Open Seal</c:v>
                </c:pt>
              </c:strCache>
            </c:strRef>
          </c:tx>
          <c:spPr>
            <a:solidFill>
              <a:schemeClr val="accent2"/>
            </a:solidFill>
            <a:ln>
              <a:noFill/>
            </a:ln>
            <a:effectLst/>
          </c:spPr>
          <c:invertIfNegative val="0"/>
          <c:cat>
            <c:strRef>
              <c:f>'Pivot A'!$I$5:$I$6</c:f>
              <c:strCache>
                <c:ptCount val="2"/>
                <c:pt idx="0">
                  <c:v>A</c:v>
                </c:pt>
                <c:pt idx="1">
                  <c:v>B</c:v>
                </c:pt>
              </c:strCache>
            </c:strRef>
          </c:cat>
          <c:val>
            <c:numRef>
              <c:f>'Pivot A'!$K$5:$K$6</c:f>
              <c:numCache>
                <c:formatCode>General</c:formatCode>
                <c:ptCount val="2"/>
                <c:pt idx="0">
                  <c:v>200</c:v>
                </c:pt>
                <c:pt idx="1">
                  <c:v>111</c:v>
                </c:pt>
              </c:numCache>
            </c:numRef>
          </c:val>
          <c:extLst>
            <c:ext xmlns:c16="http://schemas.microsoft.com/office/drawing/2014/chart" uri="{C3380CC4-5D6E-409C-BE32-E72D297353CC}">
              <c16:uniqueId val="{00000001-DD33-4ECA-BC02-3278EEBBE312}"/>
            </c:ext>
          </c:extLst>
        </c:ser>
        <c:ser>
          <c:idx val="2"/>
          <c:order val="2"/>
          <c:tx>
            <c:strRef>
              <c:f>'Pivot A'!$L$4</c:f>
              <c:strCache>
                <c:ptCount val="1"/>
                <c:pt idx="0">
                  <c:v> Double Seal</c:v>
                </c:pt>
              </c:strCache>
            </c:strRef>
          </c:tx>
          <c:spPr>
            <a:solidFill>
              <a:schemeClr val="accent3"/>
            </a:solidFill>
            <a:ln>
              <a:noFill/>
            </a:ln>
            <a:effectLst/>
          </c:spPr>
          <c:invertIfNegative val="0"/>
          <c:cat>
            <c:strRef>
              <c:f>'Pivot A'!$I$5:$I$6</c:f>
              <c:strCache>
                <c:ptCount val="2"/>
                <c:pt idx="0">
                  <c:v>A</c:v>
                </c:pt>
                <c:pt idx="1">
                  <c:v>B</c:v>
                </c:pt>
              </c:strCache>
            </c:strRef>
          </c:cat>
          <c:val>
            <c:numRef>
              <c:f>'Pivot A'!$L$5:$L$6</c:f>
              <c:numCache>
                <c:formatCode>General</c:formatCode>
                <c:ptCount val="2"/>
                <c:pt idx="0">
                  <c:v>490</c:v>
                </c:pt>
                <c:pt idx="1">
                  <c:v>562</c:v>
                </c:pt>
              </c:numCache>
            </c:numRef>
          </c:val>
          <c:extLst>
            <c:ext xmlns:c16="http://schemas.microsoft.com/office/drawing/2014/chart" uri="{C3380CC4-5D6E-409C-BE32-E72D297353CC}">
              <c16:uniqueId val="{00000002-DD33-4ECA-BC02-3278EEBBE312}"/>
            </c:ext>
          </c:extLst>
        </c:ser>
        <c:ser>
          <c:idx val="3"/>
          <c:order val="3"/>
          <c:tx>
            <c:strRef>
              <c:f>'Pivot A'!$M$4</c:f>
              <c:strCache>
                <c:ptCount val="1"/>
                <c:pt idx="0">
                  <c:v> Improper Cut</c:v>
                </c:pt>
              </c:strCache>
            </c:strRef>
          </c:tx>
          <c:spPr>
            <a:solidFill>
              <a:schemeClr val="accent4"/>
            </a:solidFill>
            <a:ln>
              <a:noFill/>
            </a:ln>
            <a:effectLst/>
          </c:spPr>
          <c:invertIfNegative val="0"/>
          <c:cat>
            <c:strRef>
              <c:f>'Pivot A'!$I$5:$I$6</c:f>
              <c:strCache>
                <c:ptCount val="2"/>
                <c:pt idx="0">
                  <c:v>A</c:v>
                </c:pt>
                <c:pt idx="1">
                  <c:v>B</c:v>
                </c:pt>
              </c:strCache>
            </c:strRef>
          </c:cat>
          <c:val>
            <c:numRef>
              <c:f>'Pivot A'!$M$5:$M$6</c:f>
              <c:numCache>
                <c:formatCode>General</c:formatCode>
                <c:ptCount val="2"/>
                <c:pt idx="0">
                  <c:v>57</c:v>
                </c:pt>
                <c:pt idx="1">
                  <c:v>35</c:v>
                </c:pt>
              </c:numCache>
            </c:numRef>
          </c:val>
          <c:extLst>
            <c:ext xmlns:c16="http://schemas.microsoft.com/office/drawing/2014/chart" uri="{C3380CC4-5D6E-409C-BE32-E72D297353CC}">
              <c16:uniqueId val="{00000003-DD33-4ECA-BC02-3278EEBBE312}"/>
            </c:ext>
          </c:extLst>
        </c:ser>
        <c:ser>
          <c:idx val="4"/>
          <c:order val="4"/>
          <c:tx>
            <c:strRef>
              <c:f>'Pivot A'!$N$4</c:f>
              <c:strCache>
                <c:ptCount val="1"/>
                <c:pt idx="0">
                  <c:v> Illegible Printing</c:v>
                </c:pt>
              </c:strCache>
            </c:strRef>
          </c:tx>
          <c:spPr>
            <a:solidFill>
              <a:schemeClr val="accent5"/>
            </a:solidFill>
            <a:ln>
              <a:noFill/>
            </a:ln>
            <a:effectLst/>
          </c:spPr>
          <c:invertIfNegative val="0"/>
          <c:cat>
            <c:strRef>
              <c:f>'Pivot A'!$I$5:$I$6</c:f>
              <c:strCache>
                <c:ptCount val="2"/>
                <c:pt idx="0">
                  <c:v>A</c:v>
                </c:pt>
                <c:pt idx="1">
                  <c:v>B</c:v>
                </c:pt>
              </c:strCache>
            </c:strRef>
          </c:cat>
          <c:val>
            <c:numRef>
              <c:f>'Pivot A'!$N$5:$N$6</c:f>
              <c:numCache>
                <c:formatCode>General</c:formatCode>
                <c:ptCount val="2"/>
                <c:pt idx="0">
                  <c:v>3635</c:v>
                </c:pt>
                <c:pt idx="1">
                  <c:v>4373.07</c:v>
                </c:pt>
              </c:numCache>
            </c:numRef>
          </c:val>
          <c:extLst>
            <c:ext xmlns:c16="http://schemas.microsoft.com/office/drawing/2014/chart" uri="{C3380CC4-5D6E-409C-BE32-E72D297353CC}">
              <c16:uniqueId val="{00000004-DD33-4ECA-BC02-3278EEBBE312}"/>
            </c:ext>
          </c:extLst>
        </c:ser>
        <c:ser>
          <c:idx val="5"/>
          <c:order val="5"/>
          <c:tx>
            <c:strRef>
              <c:f>'Pivot A'!$O$4</c:f>
              <c:strCache>
                <c:ptCount val="1"/>
                <c:pt idx="0">
                  <c:v> Empty Pouch </c:v>
                </c:pt>
              </c:strCache>
            </c:strRef>
          </c:tx>
          <c:spPr>
            <a:solidFill>
              <a:schemeClr val="accent6"/>
            </a:solidFill>
            <a:ln>
              <a:noFill/>
            </a:ln>
            <a:effectLst/>
          </c:spPr>
          <c:invertIfNegative val="0"/>
          <c:cat>
            <c:strRef>
              <c:f>'Pivot A'!$I$5:$I$6</c:f>
              <c:strCache>
                <c:ptCount val="2"/>
                <c:pt idx="0">
                  <c:v>A</c:v>
                </c:pt>
                <c:pt idx="1">
                  <c:v>B</c:v>
                </c:pt>
              </c:strCache>
            </c:strRef>
          </c:cat>
          <c:val>
            <c:numRef>
              <c:f>'Pivot A'!$O$5:$O$6</c:f>
              <c:numCache>
                <c:formatCode>General</c:formatCode>
                <c:ptCount val="2"/>
                <c:pt idx="0">
                  <c:v>420</c:v>
                </c:pt>
                <c:pt idx="1">
                  <c:v>858.16</c:v>
                </c:pt>
              </c:numCache>
            </c:numRef>
          </c:val>
          <c:extLst>
            <c:ext xmlns:c16="http://schemas.microsoft.com/office/drawing/2014/chart" uri="{C3380CC4-5D6E-409C-BE32-E72D297353CC}">
              <c16:uniqueId val="{00000005-DD33-4ECA-BC02-3278EEBBE312}"/>
            </c:ext>
          </c:extLst>
        </c:ser>
        <c:ser>
          <c:idx val="6"/>
          <c:order val="6"/>
          <c:tx>
            <c:strRef>
              <c:f>'Pivot A'!$P$4</c:f>
              <c:strCache>
                <c:ptCount val="1"/>
                <c:pt idx="0">
                  <c:v> Missing Component</c:v>
                </c:pt>
              </c:strCache>
            </c:strRef>
          </c:tx>
          <c:spPr>
            <a:solidFill>
              <a:schemeClr val="accent1">
                <a:lumMod val="60000"/>
              </a:schemeClr>
            </a:solidFill>
            <a:ln>
              <a:noFill/>
            </a:ln>
            <a:effectLst/>
          </c:spPr>
          <c:invertIfNegative val="0"/>
          <c:cat>
            <c:strRef>
              <c:f>'Pivot A'!$I$5:$I$6</c:f>
              <c:strCache>
                <c:ptCount val="2"/>
                <c:pt idx="0">
                  <c:v>A</c:v>
                </c:pt>
                <c:pt idx="1">
                  <c:v>B</c:v>
                </c:pt>
              </c:strCache>
            </c:strRef>
          </c:cat>
          <c:val>
            <c:numRef>
              <c:f>'Pivot A'!$P$5:$P$6</c:f>
              <c:numCache>
                <c:formatCode>General</c:formatCode>
                <c:ptCount val="2"/>
                <c:pt idx="0">
                  <c:v>0</c:v>
                </c:pt>
                <c:pt idx="1">
                  <c:v>0</c:v>
                </c:pt>
              </c:numCache>
            </c:numRef>
          </c:val>
          <c:extLst>
            <c:ext xmlns:c16="http://schemas.microsoft.com/office/drawing/2014/chart" uri="{C3380CC4-5D6E-409C-BE32-E72D297353CC}">
              <c16:uniqueId val="{00000006-DD33-4ECA-BC02-3278EEBBE312}"/>
            </c:ext>
          </c:extLst>
        </c:ser>
        <c:ser>
          <c:idx val="7"/>
          <c:order val="7"/>
          <c:tx>
            <c:strRef>
              <c:f>'Pivot A'!$Q$4</c:f>
              <c:strCache>
                <c:ptCount val="1"/>
                <c:pt idx="0">
                  <c:v> Extra Component</c:v>
                </c:pt>
              </c:strCache>
            </c:strRef>
          </c:tx>
          <c:spPr>
            <a:solidFill>
              <a:schemeClr val="accent2">
                <a:lumMod val="60000"/>
              </a:schemeClr>
            </a:solidFill>
            <a:ln>
              <a:noFill/>
            </a:ln>
            <a:effectLst/>
          </c:spPr>
          <c:invertIfNegative val="0"/>
          <c:cat>
            <c:strRef>
              <c:f>'Pivot A'!$I$5:$I$6</c:f>
              <c:strCache>
                <c:ptCount val="2"/>
                <c:pt idx="0">
                  <c:v>A</c:v>
                </c:pt>
                <c:pt idx="1">
                  <c:v>B</c:v>
                </c:pt>
              </c:strCache>
            </c:strRef>
          </c:cat>
          <c:val>
            <c:numRef>
              <c:f>'Pivot A'!$Q$5:$Q$6</c:f>
              <c:numCache>
                <c:formatCode>General</c:formatCode>
                <c:ptCount val="2"/>
                <c:pt idx="0">
                  <c:v>1</c:v>
                </c:pt>
                <c:pt idx="1">
                  <c:v>0</c:v>
                </c:pt>
              </c:numCache>
            </c:numRef>
          </c:val>
          <c:extLst>
            <c:ext xmlns:c16="http://schemas.microsoft.com/office/drawing/2014/chart" uri="{C3380CC4-5D6E-409C-BE32-E72D297353CC}">
              <c16:uniqueId val="{00000007-DD33-4ECA-BC02-3278EEBBE312}"/>
            </c:ext>
          </c:extLst>
        </c:ser>
        <c:ser>
          <c:idx val="8"/>
          <c:order val="8"/>
          <c:tx>
            <c:strRef>
              <c:f>'Pivot A'!$R$4</c:f>
              <c:strCache>
                <c:ptCount val="1"/>
                <c:pt idx="0">
                  <c:v> Double Pouch</c:v>
                </c:pt>
              </c:strCache>
            </c:strRef>
          </c:tx>
          <c:spPr>
            <a:solidFill>
              <a:schemeClr val="accent3">
                <a:lumMod val="60000"/>
              </a:schemeClr>
            </a:solidFill>
            <a:ln>
              <a:noFill/>
            </a:ln>
            <a:effectLst/>
          </c:spPr>
          <c:invertIfNegative val="0"/>
          <c:cat>
            <c:strRef>
              <c:f>'Pivot A'!$I$5:$I$6</c:f>
              <c:strCache>
                <c:ptCount val="2"/>
                <c:pt idx="0">
                  <c:v>A</c:v>
                </c:pt>
                <c:pt idx="1">
                  <c:v>B</c:v>
                </c:pt>
              </c:strCache>
            </c:strRef>
          </c:cat>
          <c:val>
            <c:numRef>
              <c:f>'Pivot A'!$R$5:$R$6</c:f>
              <c:numCache>
                <c:formatCode>General</c:formatCode>
                <c:ptCount val="2"/>
                <c:pt idx="0">
                  <c:v>32</c:v>
                </c:pt>
                <c:pt idx="1">
                  <c:v>6</c:v>
                </c:pt>
              </c:numCache>
            </c:numRef>
          </c:val>
          <c:extLst>
            <c:ext xmlns:c16="http://schemas.microsoft.com/office/drawing/2014/chart" uri="{C3380CC4-5D6E-409C-BE32-E72D297353CC}">
              <c16:uniqueId val="{00000008-DD33-4ECA-BC02-3278EEBBE312}"/>
            </c:ext>
          </c:extLst>
        </c:ser>
        <c:ser>
          <c:idx val="9"/>
          <c:order val="9"/>
          <c:tx>
            <c:strRef>
              <c:f>'Pivot A'!$S$4</c:f>
              <c:strCache>
                <c:ptCount val="1"/>
                <c:pt idx="0">
                  <c:v> Damage Pouch</c:v>
                </c:pt>
              </c:strCache>
            </c:strRef>
          </c:tx>
          <c:spPr>
            <a:solidFill>
              <a:schemeClr val="accent4">
                <a:lumMod val="60000"/>
              </a:schemeClr>
            </a:solidFill>
            <a:ln>
              <a:noFill/>
            </a:ln>
            <a:effectLst/>
          </c:spPr>
          <c:invertIfNegative val="0"/>
          <c:cat>
            <c:strRef>
              <c:f>'Pivot A'!$I$5:$I$6</c:f>
              <c:strCache>
                <c:ptCount val="2"/>
                <c:pt idx="0">
                  <c:v>A</c:v>
                </c:pt>
                <c:pt idx="1">
                  <c:v>B</c:v>
                </c:pt>
              </c:strCache>
            </c:strRef>
          </c:cat>
          <c:val>
            <c:numRef>
              <c:f>'Pivot A'!$S$5:$S$6</c:f>
              <c:numCache>
                <c:formatCode>General</c:formatCode>
                <c:ptCount val="2"/>
                <c:pt idx="0">
                  <c:v>399</c:v>
                </c:pt>
                <c:pt idx="1">
                  <c:v>1049</c:v>
                </c:pt>
              </c:numCache>
            </c:numRef>
          </c:val>
          <c:extLst>
            <c:ext xmlns:c16="http://schemas.microsoft.com/office/drawing/2014/chart" uri="{C3380CC4-5D6E-409C-BE32-E72D297353CC}">
              <c16:uniqueId val="{00000009-DD33-4ECA-BC02-3278EEBBE312}"/>
            </c:ext>
          </c:extLst>
        </c:ser>
        <c:ser>
          <c:idx val="10"/>
          <c:order val="10"/>
          <c:tx>
            <c:strRef>
              <c:f>'Pivot A'!$T$4</c:f>
              <c:strCache>
                <c:ptCount val="1"/>
                <c:pt idx="0">
                  <c:v> Others</c:v>
                </c:pt>
              </c:strCache>
            </c:strRef>
          </c:tx>
          <c:spPr>
            <a:solidFill>
              <a:schemeClr val="accent5">
                <a:lumMod val="60000"/>
              </a:schemeClr>
            </a:solidFill>
            <a:ln>
              <a:noFill/>
            </a:ln>
            <a:effectLst/>
          </c:spPr>
          <c:invertIfNegative val="0"/>
          <c:cat>
            <c:strRef>
              <c:f>'Pivot A'!$I$5:$I$6</c:f>
              <c:strCache>
                <c:ptCount val="2"/>
                <c:pt idx="0">
                  <c:v>A</c:v>
                </c:pt>
                <c:pt idx="1">
                  <c:v>B</c:v>
                </c:pt>
              </c:strCache>
            </c:strRef>
          </c:cat>
          <c:val>
            <c:numRef>
              <c:f>'Pivot A'!$T$5:$T$6</c:f>
              <c:numCache>
                <c:formatCode>General</c:formatCode>
                <c:ptCount val="2"/>
                <c:pt idx="0">
                  <c:v>559</c:v>
                </c:pt>
                <c:pt idx="1">
                  <c:v>259</c:v>
                </c:pt>
              </c:numCache>
            </c:numRef>
          </c:val>
          <c:extLst>
            <c:ext xmlns:c16="http://schemas.microsoft.com/office/drawing/2014/chart" uri="{C3380CC4-5D6E-409C-BE32-E72D297353CC}">
              <c16:uniqueId val="{0000000A-DD33-4ECA-BC02-3278EEBBE312}"/>
            </c:ext>
          </c:extLst>
        </c:ser>
        <c:dLbls>
          <c:showLegendKey val="0"/>
          <c:showVal val="0"/>
          <c:showCatName val="0"/>
          <c:showSerName val="0"/>
          <c:showPercent val="0"/>
          <c:showBubbleSize val="0"/>
        </c:dLbls>
        <c:gapWidth val="150"/>
        <c:overlap val="100"/>
        <c:axId val="482034160"/>
        <c:axId val="482031280"/>
      </c:barChart>
      <c:catAx>
        <c:axId val="48203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80"/>
        <c:crosses val="autoZero"/>
        <c:auto val="1"/>
        <c:lblAlgn val="ctr"/>
        <c:lblOffset val="100"/>
        <c:noMultiLvlLbl val="0"/>
      </c:catAx>
      <c:valAx>
        <c:axId val="48203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160"/>
        <c:crosses val="autoZero"/>
        <c:crossBetween val="between"/>
      </c:valAx>
      <c:spPr>
        <a:noFill/>
        <a:ln>
          <a:noFill/>
        </a:ln>
        <a:effectLst/>
      </c:spPr>
    </c:plotArea>
    <c:legend>
      <c:legendPos val="r"/>
      <c:layout>
        <c:manualLayout>
          <c:xMode val="edge"/>
          <c:yMode val="edge"/>
          <c:x val="0.74125095459199675"/>
          <c:y val="6.0809288913435677E-2"/>
          <c:w val="0.23782986571163198"/>
          <c:h val="0.87888523870456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Performance – Unit Output_Scrap Analysis .xlsx]Pivot Monthly &amp; Weekly!MonthWeek</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Unit</a:t>
            </a:r>
            <a:r>
              <a:rPr lang="en-MY" baseline="0"/>
              <a:t> Performance by Month &amp; Week</a:t>
            </a:r>
            <a:endParaRPr lang="en-MY"/>
          </a:p>
        </c:rich>
      </c:tx>
      <c:layout>
        <c:manualLayout>
          <c:xMode val="edge"/>
          <c:yMode val="edge"/>
          <c:x val="0.25417315935788354"/>
          <c:y val="8.69044564194679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2314814814815"/>
          <c:y val="3.1283997364689807E-2"/>
          <c:w val="0.85219685039370074"/>
          <c:h val="0.51316393120301107"/>
        </c:manualLayout>
      </c:layout>
      <c:barChart>
        <c:barDir val="col"/>
        <c:grouping val="clustered"/>
        <c:varyColors val="0"/>
        <c:ser>
          <c:idx val="0"/>
          <c:order val="0"/>
          <c:tx>
            <c:strRef>
              <c:f>'Pivot Monthly &amp; Weekly'!$B$3</c:f>
              <c:strCache>
                <c:ptCount val="1"/>
                <c:pt idx="0">
                  <c:v> Unit Completed (Pcs)</c:v>
                </c:pt>
              </c:strCache>
            </c:strRef>
          </c:tx>
          <c:spPr>
            <a:solidFill>
              <a:schemeClr val="accent1"/>
            </a:solidFill>
            <a:ln>
              <a:noFill/>
            </a:ln>
            <a:effectLst/>
          </c:spPr>
          <c:invertIfNegative val="0"/>
          <c:cat>
            <c:multiLvlStrRef>
              <c:f>'Pivot Monthly &amp; Weekly'!$A$4:$A$22</c:f>
              <c:multiLvlStrCache>
                <c:ptCount val="12"/>
                <c:lvl>
                  <c:pt idx="0">
                    <c:v>18/7/2025</c:v>
                  </c:pt>
                  <c:pt idx="1">
                    <c:v>21/7/2025</c:v>
                  </c:pt>
                  <c:pt idx="2">
                    <c:v>22/7/2025</c:v>
                  </c:pt>
                  <c:pt idx="3">
                    <c:v>23/7/2025</c:v>
                  </c:pt>
                  <c:pt idx="4">
                    <c:v>24/7/2025</c:v>
                  </c:pt>
                  <c:pt idx="5">
                    <c:v>25/7/2025</c:v>
                  </c:pt>
                  <c:pt idx="6">
                    <c:v>28/7/2025</c:v>
                  </c:pt>
                  <c:pt idx="7">
                    <c:v>29/7/2025</c:v>
                  </c:pt>
                  <c:pt idx="8">
                    <c:v>11/8/2025</c:v>
                  </c:pt>
                  <c:pt idx="9">
                    <c:v>12/8/2025</c:v>
                  </c:pt>
                  <c:pt idx="10">
                    <c:v>5/8/2025</c:v>
                  </c:pt>
                  <c:pt idx="11">
                    <c:v>6/8/2025</c:v>
                  </c:pt>
                </c:lvl>
                <c:lvl>
                  <c:pt idx="0">
                    <c:v>13 Jul - 19 Jul</c:v>
                  </c:pt>
                  <c:pt idx="1">
                    <c:v>20 Jul - 26 Jul</c:v>
                  </c:pt>
                  <c:pt idx="6">
                    <c:v>27 Jul - 2 Aug</c:v>
                  </c:pt>
                  <c:pt idx="8">
                    <c:v>10 Aug - 16 Aug</c:v>
                  </c:pt>
                  <c:pt idx="10">
                    <c:v>3 Aug - 9 Aug</c:v>
                  </c:pt>
                </c:lvl>
                <c:lvl>
                  <c:pt idx="0">
                    <c:v>7</c:v>
                  </c:pt>
                  <c:pt idx="8">
                    <c:v>8</c:v>
                  </c:pt>
                </c:lvl>
              </c:multiLvlStrCache>
            </c:multiLvlStrRef>
          </c:cat>
          <c:val>
            <c:numRef>
              <c:f>'Pivot Monthly &amp; Weekly'!$B$4:$B$22</c:f>
              <c:numCache>
                <c:formatCode>General</c:formatCode>
                <c:ptCount val="12"/>
                <c:pt idx="0">
                  <c:v>137056</c:v>
                </c:pt>
                <c:pt idx="1">
                  <c:v>134674</c:v>
                </c:pt>
                <c:pt idx="2">
                  <c:v>130872</c:v>
                </c:pt>
                <c:pt idx="3">
                  <c:v>136116</c:v>
                </c:pt>
                <c:pt idx="4">
                  <c:v>132761</c:v>
                </c:pt>
                <c:pt idx="5">
                  <c:v>122094</c:v>
                </c:pt>
                <c:pt idx="6">
                  <c:v>114983</c:v>
                </c:pt>
                <c:pt idx="7">
                  <c:v>21244</c:v>
                </c:pt>
                <c:pt idx="8">
                  <c:v>82181</c:v>
                </c:pt>
                <c:pt idx="9">
                  <c:v>120919</c:v>
                </c:pt>
                <c:pt idx="10">
                  <c:v>52615</c:v>
                </c:pt>
                <c:pt idx="11">
                  <c:v>58476</c:v>
                </c:pt>
              </c:numCache>
            </c:numRef>
          </c:val>
          <c:extLst>
            <c:ext xmlns:c16="http://schemas.microsoft.com/office/drawing/2014/chart" uri="{C3380CC4-5D6E-409C-BE32-E72D297353CC}">
              <c16:uniqueId val="{00000000-D536-4989-BA69-A9FFAE368C1E}"/>
            </c:ext>
          </c:extLst>
        </c:ser>
        <c:dLbls>
          <c:showLegendKey val="0"/>
          <c:showVal val="0"/>
          <c:showCatName val="0"/>
          <c:showSerName val="0"/>
          <c:showPercent val="0"/>
          <c:showBubbleSize val="0"/>
        </c:dLbls>
        <c:gapWidth val="219"/>
        <c:overlap val="-27"/>
        <c:axId val="560959664"/>
        <c:axId val="560957744"/>
      </c:barChart>
      <c:lineChart>
        <c:grouping val="standard"/>
        <c:varyColors val="0"/>
        <c:ser>
          <c:idx val="1"/>
          <c:order val="1"/>
          <c:tx>
            <c:strRef>
              <c:f>'Pivot Monthly &amp; Weekly'!$C$3</c:f>
              <c:strCache>
                <c:ptCount val="1"/>
                <c:pt idx="0">
                  <c:v> Target Performance </c:v>
                </c:pt>
              </c:strCache>
            </c:strRef>
          </c:tx>
          <c:spPr>
            <a:ln w="28575" cap="rnd">
              <a:solidFill>
                <a:schemeClr val="accent2"/>
              </a:solidFill>
              <a:round/>
            </a:ln>
            <a:effectLst/>
          </c:spPr>
          <c:marker>
            <c:symbol val="none"/>
          </c:marker>
          <c:cat>
            <c:multiLvlStrRef>
              <c:f>'Pivot Monthly &amp; Weekly'!$A$4:$A$22</c:f>
              <c:multiLvlStrCache>
                <c:ptCount val="12"/>
                <c:lvl>
                  <c:pt idx="0">
                    <c:v>18/7/2025</c:v>
                  </c:pt>
                  <c:pt idx="1">
                    <c:v>21/7/2025</c:v>
                  </c:pt>
                  <c:pt idx="2">
                    <c:v>22/7/2025</c:v>
                  </c:pt>
                  <c:pt idx="3">
                    <c:v>23/7/2025</c:v>
                  </c:pt>
                  <c:pt idx="4">
                    <c:v>24/7/2025</c:v>
                  </c:pt>
                  <c:pt idx="5">
                    <c:v>25/7/2025</c:v>
                  </c:pt>
                  <c:pt idx="6">
                    <c:v>28/7/2025</c:v>
                  </c:pt>
                  <c:pt idx="7">
                    <c:v>29/7/2025</c:v>
                  </c:pt>
                  <c:pt idx="8">
                    <c:v>11/8/2025</c:v>
                  </c:pt>
                  <c:pt idx="9">
                    <c:v>12/8/2025</c:v>
                  </c:pt>
                  <c:pt idx="10">
                    <c:v>5/8/2025</c:v>
                  </c:pt>
                  <c:pt idx="11">
                    <c:v>6/8/2025</c:v>
                  </c:pt>
                </c:lvl>
                <c:lvl>
                  <c:pt idx="0">
                    <c:v>13 Jul - 19 Jul</c:v>
                  </c:pt>
                  <c:pt idx="1">
                    <c:v>20 Jul - 26 Jul</c:v>
                  </c:pt>
                  <c:pt idx="6">
                    <c:v>27 Jul - 2 Aug</c:v>
                  </c:pt>
                  <c:pt idx="8">
                    <c:v>10 Aug - 16 Aug</c:v>
                  </c:pt>
                  <c:pt idx="10">
                    <c:v>3 Aug - 9 Aug</c:v>
                  </c:pt>
                </c:lvl>
                <c:lvl>
                  <c:pt idx="0">
                    <c:v>7</c:v>
                  </c:pt>
                  <c:pt idx="8">
                    <c:v>8</c:v>
                  </c:pt>
                </c:lvl>
              </c:multiLvlStrCache>
            </c:multiLvlStrRef>
          </c:cat>
          <c:val>
            <c:numRef>
              <c:f>'Pivot Monthly &amp; Weekly'!$C$4:$C$22</c:f>
              <c:numCache>
                <c:formatCode>General</c:formatCode>
                <c:ptCount val="12"/>
                <c:pt idx="0">
                  <c:v>155200</c:v>
                </c:pt>
                <c:pt idx="1">
                  <c:v>155200</c:v>
                </c:pt>
                <c:pt idx="2">
                  <c:v>155200</c:v>
                </c:pt>
                <c:pt idx="3">
                  <c:v>155200</c:v>
                </c:pt>
                <c:pt idx="4">
                  <c:v>155200</c:v>
                </c:pt>
                <c:pt idx="5">
                  <c:v>155200</c:v>
                </c:pt>
                <c:pt idx="6">
                  <c:v>155200</c:v>
                </c:pt>
                <c:pt idx="7">
                  <c:v>33950</c:v>
                </c:pt>
                <c:pt idx="8">
                  <c:v>92150</c:v>
                </c:pt>
                <c:pt idx="9">
                  <c:v>155200</c:v>
                </c:pt>
                <c:pt idx="10">
                  <c:v>72750</c:v>
                </c:pt>
                <c:pt idx="11">
                  <c:v>77600</c:v>
                </c:pt>
              </c:numCache>
            </c:numRef>
          </c:val>
          <c:smooth val="0"/>
          <c:extLst>
            <c:ext xmlns:c16="http://schemas.microsoft.com/office/drawing/2014/chart" uri="{C3380CC4-5D6E-409C-BE32-E72D297353CC}">
              <c16:uniqueId val="{00000001-D536-4989-BA69-A9FFAE368C1E}"/>
            </c:ext>
          </c:extLst>
        </c:ser>
        <c:dLbls>
          <c:showLegendKey val="0"/>
          <c:showVal val="0"/>
          <c:showCatName val="0"/>
          <c:showSerName val="0"/>
          <c:showPercent val="0"/>
          <c:showBubbleSize val="0"/>
        </c:dLbls>
        <c:marker val="1"/>
        <c:smooth val="0"/>
        <c:axId val="560959664"/>
        <c:axId val="560957744"/>
      </c:lineChart>
      <c:catAx>
        <c:axId val="56095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57744"/>
        <c:crosses val="autoZero"/>
        <c:auto val="1"/>
        <c:lblAlgn val="ctr"/>
        <c:lblOffset val="100"/>
        <c:noMultiLvlLbl val="0"/>
      </c:catAx>
      <c:valAx>
        <c:axId val="560957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59664"/>
        <c:crosses val="autoZero"/>
        <c:crossBetween val="between"/>
      </c:valAx>
      <c:spPr>
        <a:noFill/>
        <a:ln>
          <a:noFill/>
        </a:ln>
        <a:effectLst/>
      </c:spPr>
    </c:plotArea>
    <c:legend>
      <c:legendPos val="b"/>
      <c:layout>
        <c:manualLayout>
          <c:xMode val="edge"/>
          <c:yMode val="edge"/>
          <c:x val="0.26068186406769084"/>
          <c:y val="0.92606165014153252"/>
          <c:w val="0.62617376694681925"/>
          <c:h val="6.68851292518280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data id="1">
      <cx:strDim type="cat">
        <cx:f dir="row">_xlchart.v1.3</cx:f>
      </cx:strDim>
      <cx:numDim type="val">
        <cx:f dir="row">_xlchart.v1.2</cx:f>
      </cx:numDim>
    </cx:data>
  </cx:chartData>
  <cx:chart>
    <cx:title pos="t" align="ctr" overlay="0">
      <cx:tx>
        <cx:txData>
          <cx:v>Scrap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Scrap Analysis</a:t>
          </a:r>
        </a:p>
      </cx:txPr>
    </cx:title>
    <cx:plotArea>
      <cx:plotAreaRegion>
        <cx:series layoutId="clusteredColumn" uniqueId="{0262DC04-76BE-449D-83BD-2A9DFF43436A}" formatIdx="0">
          <cx:tx>
            <cx:txData>
              <cx:f>_xlchart.v1.1</cx:f>
              <cx:v>A</cx:v>
            </cx:txData>
          </cx:tx>
          <cx:dataId val="0"/>
          <cx:layoutPr>
            <cx:aggregation/>
          </cx:layoutPr>
          <cx:axisId val="1"/>
        </cx:series>
        <cx:series layoutId="paretoLine" ownerIdx="0" uniqueId="{C16BD8BF-F41E-4025-B5F2-083C68D43C3F}" formatIdx="1">
          <cx:axisId val="2"/>
        </cx:series>
        <cx:series layoutId="clusteredColumn" hidden="1" uniqueId="{F12C4AE2-A40D-4BB6-B671-36E4C01E1FEB}" formatIdx="2">
          <cx:tx>
            <cx:txData>
              <cx:f>_xlchart.v1.0</cx:f>
              <cx:v>B</cx:v>
            </cx:txData>
          </cx:tx>
          <cx:dataId val="1"/>
          <cx:layoutPr>
            <cx:aggregation/>
          </cx:layoutPr>
          <cx:axisId val="1"/>
        </cx:series>
        <cx:series layoutId="paretoLine" ownerIdx="2" uniqueId="{50AD66B4-EDE0-4907-927A-86D60FD2B66C}" formatIdx="3">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14111</xdr:colOff>
      <xdr:row>53</xdr:row>
      <xdr:rowOff>172355</xdr:rowOff>
    </xdr:from>
    <xdr:to>
      <xdr:col>27</xdr:col>
      <xdr:colOff>531183</xdr:colOff>
      <xdr:row>53</xdr:row>
      <xdr:rowOff>181426</xdr:rowOff>
    </xdr:to>
    <xdr:cxnSp macro="">
      <xdr:nvCxnSpPr>
        <xdr:cNvPr id="2" name="Straight Connector 1">
          <a:extLst>
            <a:ext uri="{FF2B5EF4-FFF2-40B4-BE49-F238E27FC236}">
              <a16:creationId xmlns:a16="http://schemas.microsoft.com/office/drawing/2014/main" id="{EF4EE9DB-6A71-4226-A51A-A87430672004}"/>
            </a:ext>
          </a:extLst>
        </xdr:cNvPr>
        <xdr:cNvCxnSpPr/>
      </xdr:nvCxnSpPr>
      <xdr:spPr>
        <a:xfrm flipV="1">
          <a:off x="14111" y="9864995"/>
          <a:ext cx="18530752" cy="90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98</xdr:row>
      <xdr:rowOff>0</xdr:rowOff>
    </xdr:from>
    <xdr:to>
      <xdr:col>27</xdr:col>
      <xdr:colOff>517072</xdr:colOff>
      <xdr:row>98</xdr:row>
      <xdr:rowOff>9071</xdr:rowOff>
    </xdr:to>
    <xdr:cxnSp macro="">
      <xdr:nvCxnSpPr>
        <xdr:cNvPr id="3" name="Straight Connector 2">
          <a:extLst>
            <a:ext uri="{FF2B5EF4-FFF2-40B4-BE49-F238E27FC236}">
              <a16:creationId xmlns:a16="http://schemas.microsoft.com/office/drawing/2014/main" id="{291A680D-F9D7-4D63-BE19-6891C502F9E1}"/>
            </a:ext>
          </a:extLst>
        </xdr:cNvPr>
        <xdr:cNvCxnSpPr/>
      </xdr:nvCxnSpPr>
      <xdr:spPr>
        <a:xfrm flipV="1">
          <a:off x="0" y="17945100"/>
          <a:ext cx="18530752" cy="90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1</xdr:row>
      <xdr:rowOff>170744</xdr:rowOff>
    </xdr:from>
    <xdr:to>
      <xdr:col>2</xdr:col>
      <xdr:colOff>592666</xdr:colOff>
      <xdr:row>23</xdr:row>
      <xdr:rowOff>118532</xdr:rowOff>
    </xdr:to>
    <xdr:sp macro="" textlink="">
      <xdr:nvSpPr>
        <xdr:cNvPr id="4" name="Date">
          <a:extLst>
            <a:ext uri="{FF2B5EF4-FFF2-40B4-BE49-F238E27FC236}">
              <a16:creationId xmlns:a16="http://schemas.microsoft.com/office/drawing/2014/main" id="{E8962CB5-EB79-48BE-B819-89B76CAD64F7}"/>
            </a:ext>
          </a:extLst>
        </xdr:cNvPr>
        <xdr:cNvSpPr/>
      </xdr:nvSpPr>
      <xdr:spPr>
        <a:xfrm>
          <a:off x="0" y="346004"/>
          <a:ext cx="1796626" cy="3978768"/>
        </a:xfrm>
      </xdr:spPr>
    </xdr:sp>
    <xdr:clientData/>
  </xdr:twoCellAnchor>
  <xdr:twoCellAnchor editAs="oneCell">
    <xdr:from>
      <xdr:col>2</xdr:col>
      <xdr:colOff>595488</xdr:colOff>
      <xdr:row>13</xdr:row>
      <xdr:rowOff>75495</xdr:rowOff>
    </xdr:from>
    <xdr:to>
      <xdr:col>5</xdr:col>
      <xdr:colOff>508000</xdr:colOff>
      <xdr:row>23</xdr:row>
      <xdr:rowOff>155223</xdr:rowOff>
    </xdr:to>
    <xdr:sp macro="" textlink="">
      <xdr:nvSpPr>
        <xdr:cNvPr id="5" name="Name">
          <a:extLst>
            <a:ext uri="{FF2B5EF4-FFF2-40B4-BE49-F238E27FC236}">
              <a16:creationId xmlns:a16="http://schemas.microsoft.com/office/drawing/2014/main" id="{35789ECE-007D-449F-A01D-BA970284D856}"/>
            </a:ext>
          </a:extLst>
        </xdr:cNvPr>
        <xdr:cNvSpPr/>
      </xdr:nvSpPr>
      <xdr:spPr>
        <a:xfrm>
          <a:off x="1799448" y="2452935"/>
          <a:ext cx="1718452" cy="1908528"/>
        </a:xfrm>
      </xdr:spPr>
    </xdr:sp>
    <xdr:clientData/>
  </xdr:twoCellAnchor>
  <xdr:twoCellAnchor editAs="oneCell">
    <xdr:from>
      <xdr:col>2</xdr:col>
      <xdr:colOff>591961</xdr:colOff>
      <xdr:row>2</xdr:row>
      <xdr:rowOff>15522</xdr:rowOff>
    </xdr:from>
    <xdr:to>
      <xdr:col>5</xdr:col>
      <xdr:colOff>557388</xdr:colOff>
      <xdr:row>8</xdr:row>
      <xdr:rowOff>105834</xdr:rowOff>
    </xdr:to>
    <xdr:sp macro="" textlink="">
      <xdr:nvSpPr>
        <xdr:cNvPr id="6" name="SHIFT">
          <a:extLst>
            <a:ext uri="{FF2B5EF4-FFF2-40B4-BE49-F238E27FC236}">
              <a16:creationId xmlns:a16="http://schemas.microsoft.com/office/drawing/2014/main" id="{06E60DCB-718F-4A1E-8D2F-A9435DECA37F}"/>
            </a:ext>
          </a:extLst>
        </xdr:cNvPr>
        <xdr:cNvSpPr/>
      </xdr:nvSpPr>
      <xdr:spPr>
        <a:xfrm>
          <a:off x="1795921" y="381282"/>
          <a:ext cx="1771367" cy="1187592"/>
        </a:xfrm>
      </xdr:spPr>
    </xdr:sp>
    <xdr:clientData/>
  </xdr:twoCellAnchor>
  <xdr:twoCellAnchor editAs="oneCell">
    <xdr:from>
      <xdr:col>2</xdr:col>
      <xdr:colOff>592666</xdr:colOff>
      <xdr:row>8</xdr:row>
      <xdr:rowOff>124883</xdr:rowOff>
    </xdr:from>
    <xdr:to>
      <xdr:col>5</xdr:col>
      <xdr:colOff>550333</xdr:colOff>
      <xdr:row>13</xdr:row>
      <xdr:rowOff>63500</xdr:rowOff>
    </xdr:to>
    <xdr:sp macro="" textlink="">
      <xdr:nvSpPr>
        <xdr:cNvPr id="7" name="Fas">
          <a:extLst>
            <a:ext uri="{FF2B5EF4-FFF2-40B4-BE49-F238E27FC236}">
              <a16:creationId xmlns:a16="http://schemas.microsoft.com/office/drawing/2014/main" id="{A5C205D1-7A19-4452-A319-115DB6A49E78}"/>
            </a:ext>
          </a:extLst>
        </xdr:cNvPr>
        <xdr:cNvSpPr/>
      </xdr:nvSpPr>
      <xdr:spPr>
        <a:xfrm>
          <a:off x="1796626" y="1587923"/>
          <a:ext cx="1763607" cy="853017"/>
        </a:xfrm>
      </xdr:spPr>
    </xdr:sp>
    <xdr:clientData/>
  </xdr:twoCellAnchor>
  <xdr:twoCellAnchor>
    <xdr:from>
      <xdr:col>0</xdr:col>
      <xdr:colOff>0</xdr:colOff>
      <xdr:row>0</xdr:row>
      <xdr:rowOff>0</xdr:rowOff>
    </xdr:from>
    <xdr:to>
      <xdr:col>0</xdr:col>
      <xdr:colOff>0</xdr:colOff>
      <xdr:row>0</xdr:row>
      <xdr:rowOff>0</xdr:rowOff>
    </xdr:to>
    <xdr:sp macro="" textlink="">
      <xdr:nvSpPr>
        <xdr:cNvPr id="8" name="Chart 24">
          <a:extLst>
            <a:ext uri="{FF2B5EF4-FFF2-40B4-BE49-F238E27FC236}">
              <a16:creationId xmlns:a16="http://schemas.microsoft.com/office/drawing/2014/main" id="{3E1547F7-DCE9-486B-8245-A2F92D93FB94}"/>
            </a:ext>
          </a:extLst>
        </xdr:cNvPr>
        <xdr:cNvSpPr/>
      </xdr:nvSpPr>
      <xdr:spPr>
        <a:xfrm>
          <a:off x="0" y="0"/>
          <a:ext cx="0" cy="0"/>
        </a:xfrm>
      </xdr:spPr>
    </xdr:sp>
    <xdr:clientData/>
  </xdr:twoCellAnchor>
  <xdr:twoCellAnchor>
    <xdr:from>
      <xdr:col>6</xdr:col>
      <xdr:colOff>316779</xdr:colOff>
      <xdr:row>2</xdr:row>
      <xdr:rowOff>45873</xdr:rowOff>
    </xdr:from>
    <xdr:to>
      <xdr:col>15</xdr:col>
      <xdr:colOff>287529</xdr:colOff>
      <xdr:row>16</xdr:row>
      <xdr:rowOff>117998</xdr:rowOff>
    </xdr:to>
    <xdr:graphicFrame macro="">
      <xdr:nvGraphicFramePr>
        <xdr:cNvPr id="63" name="Chart 62">
          <a:extLst>
            <a:ext uri="{FF2B5EF4-FFF2-40B4-BE49-F238E27FC236}">
              <a16:creationId xmlns:a16="http://schemas.microsoft.com/office/drawing/2014/main" id="{55F8A243-121C-471D-9963-B41F1183E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309084</xdr:colOff>
      <xdr:row>16</xdr:row>
      <xdr:rowOff>134938</xdr:rowOff>
    </xdr:from>
    <xdr:to>
      <xdr:col>15</xdr:col>
      <xdr:colOff>279834</xdr:colOff>
      <xdr:row>28</xdr:row>
      <xdr:rowOff>104188</xdr:rowOff>
    </xdr:to>
    <xdr:graphicFrame macro="">
      <xdr:nvGraphicFramePr>
        <xdr:cNvPr id="64" name="Chart 63">
          <a:extLst>
            <a:ext uri="{FF2B5EF4-FFF2-40B4-BE49-F238E27FC236}">
              <a16:creationId xmlns:a16="http://schemas.microsoft.com/office/drawing/2014/main" id="{8E3DA117-DC0B-4F13-9D72-877CCEC5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301625</xdr:colOff>
      <xdr:row>2</xdr:row>
      <xdr:rowOff>45874</xdr:rowOff>
    </xdr:from>
    <xdr:to>
      <xdr:col>24</xdr:col>
      <xdr:colOff>272375</xdr:colOff>
      <xdr:row>16</xdr:row>
      <xdr:rowOff>117999</xdr:rowOff>
    </xdr:to>
    <xdr:graphicFrame macro="">
      <xdr:nvGraphicFramePr>
        <xdr:cNvPr id="66" name="Chart 65">
          <a:extLst>
            <a:ext uri="{FF2B5EF4-FFF2-40B4-BE49-F238E27FC236}">
              <a16:creationId xmlns:a16="http://schemas.microsoft.com/office/drawing/2014/main" id="{98F93D31-ADB6-4639-935B-3F4FC652D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123152</xdr:colOff>
      <xdr:row>0</xdr:row>
      <xdr:rowOff>100061</xdr:rowOff>
    </xdr:from>
    <xdr:to>
      <xdr:col>23</xdr:col>
      <xdr:colOff>438727</xdr:colOff>
      <xdr:row>2</xdr:row>
      <xdr:rowOff>15875</xdr:rowOff>
    </xdr:to>
    <xdr:sp macro="" textlink="">
      <xdr:nvSpPr>
        <xdr:cNvPr id="67" name="Rectangle 66">
          <a:extLst>
            <a:ext uri="{FF2B5EF4-FFF2-40B4-BE49-F238E27FC236}">
              <a16:creationId xmlns:a16="http://schemas.microsoft.com/office/drawing/2014/main" id="{513AB734-2D88-9F22-375B-88C2E37EF70F}"/>
            </a:ext>
          </a:extLst>
        </xdr:cNvPr>
        <xdr:cNvSpPr/>
      </xdr:nvSpPr>
      <xdr:spPr>
        <a:xfrm>
          <a:off x="123152" y="100061"/>
          <a:ext cx="14190325" cy="280939"/>
        </a:xfrm>
        <a:prstGeom prst="rect">
          <a:avLst/>
        </a:prstGeom>
        <a:solidFill>
          <a:schemeClr val="bg2">
            <a:lumMod val="75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a:solidFill>
                <a:sysClr val="windowText" lastClr="000000"/>
              </a:solidFill>
            </a:rPr>
            <a:t>Manufacturing Performance Dashboard – Unit Output &amp; Scrap Analysis</a:t>
          </a:r>
          <a:r>
            <a:rPr lang="en-MY" sz="1400" b="1" baseline="0">
              <a:solidFill>
                <a:sysClr val="windowText" lastClr="000000"/>
              </a:solidFill>
            </a:rPr>
            <a:t> </a:t>
          </a:r>
          <a:endParaRPr lang="en-MY" sz="1400" b="1">
            <a:solidFill>
              <a:sysClr val="windowText" lastClr="000000"/>
            </a:solidFill>
          </a:endParaRPr>
        </a:p>
      </xdr:txBody>
    </xdr:sp>
    <xdr:clientData/>
  </xdr:twoCellAnchor>
  <xdr:twoCellAnchor>
    <xdr:from>
      <xdr:col>0</xdr:col>
      <xdr:colOff>52916</xdr:colOff>
      <xdr:row>2</xdr:row>
      <xdr:rowOff>141124</xdr:rowOff>
    </xdr:from>
    <xdr:to>
      <xdr:col>3</xdr:col>
      <xdr:colOff>43166</xdr:colOff>
      <xdr:row>8</xdr:row>
      <xdr:rowOff>53749</xdr:rowOff>
    </xdr:to>
    <xdr:sp macro="" textlink="">
      <xdr:nvSpPr>
        <xdr:cNvPr id="68" name="Rectangle 67">
          <a:extLst>
            <a:ext uri="{FF2B5EF4-FFF2-40B4-BE49-F238E27FC236}">
              <a16:creationId xmlns:a16="http://schemas.microsoft.com/office/drawing/2014/main" id="{2ADD5C37-BDB7-42DA-B7BF-FFC420696F37}"/>
            </a:ext>
          </a:extLst>
        </xdr:cNvPr>
        <xdr:cNvSpPr/>
      </xdr:nvSpPr>
      <xdr:spPr>
        <a:xfrm>
          <a:off x="52916" y="506249"/>
          <a:ext cx="1800000" cy="100800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chemeClr val="bg1"/>
              </a:solidFill>
            </a:rPr>
            <a:t>Unit</a:t>
          </a:r>
          <a:r>
            <a:rPr lang="en-MY" sz="1400" b="0" baseline="0">
              <a:solidFill>
                <a:schemeClr val="bg1"/>
              </a:solidFill>
            </a:rPr>
            <a:t> Completed (pcs)</a:t>
          </a:r>
          <a:endParaRPr lang="en-MY" sz="1400" b="0">
            <a:solidFill>
              <a:schemeClr val="bg1"/>
            </a:solidFill>
          </a:endParaRPr>
        </a:p>
        <a:p>
          <a:pPr algn="ctr"/>
          <a:r>
            <a:rPr lang="en-MY" sz="2800" b="1" i="0" u="none" strike="noStrike">
              <a:solidFill>
                <a:schemeClr val="bg1"/>
              </a:solidFill>
              <a:effectLst/>
              <a:latin typeface="+mn-lt"/>
              <a:ea typeface="+mn-ea"/>
              <a:cs typeface="+mn-cs"/>
            </a:rPr>
            <a:t>1243991</a:t>
          </a:r>
          <a:r>
            <a:rPr lang="en-MY" sz="2800" b="1">
              <a:solidFill>
                <a:schemeClr val="bg1"/>
              </a:solidFill>
            </a:rPr>
            <a:t> </a:t>
          </a:r>
          <a:r>
            <a:rPr lang="en-MY" sz="2800">
              <a:solidFill>
                <a:schemeClr val="bg1"/>
              </a:solidFill>
            </a:rPr>
            <a:t> </a:t>
          </a:r>
          <a:endParaRPr lang="en-MY" sz="2800" b="1">
            <a:solidFill>
              <a:schemeClr val="bg1"/>
            </a:solidFill>
          </a:endParaRPr>
        </a:p>
      </xdr:txBody>
    </xdr:sp>
    <xdr:clientData/>
  </xdr:twoCellAnchor>
  <xdr:twoCellAnchor>
    <xdr:from>
      <xdr:col>0</xdr:col>
      <xdr:colOff>52916</xdr:colOff>
      <xdr:row>14</xdr:row>
      <xdr:rowOff>91449</xdr:rowOff>
    </xdr:from>
    <xdr:to>
      <xdr:col>3</xdr:col>
      <xdr:colOff>43166</xdr:colOff>
      <xdr:row>20</xdr:row>
      <xdr:rowOff>4074</xdr:rowOff>
    </xdr:to>
    <xdr:sp macro="" textlink="">
      <xdr:nvSpPr>
        <xdr:cNvPr id="71" name="Rectangle 70">
          <a:extLst>
            <a:ext uri="{FF2B5EF4-FFF2-40B4-BE49-F238E27FC236}">
              <a16:creationId xmlns:a16="http://schemas.microsoft.com/office/drawing/2014/main" id="{ABA97C52-216A-46DC-A80D-4910A6F1B4B2}"/>
            </a:ext>
          </a:extLst>
        </xdr:cNvPr>
        <xdr:cNvSpPr/>
      </xdr:nvSpPr>
      <xdr:spPr>
        <a:xfrm>
          <a:off x="52916" y="2647324"/>
          <a:ext cx="1800000" cy="100800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i="0" u="none" strike="noStrike">
              <a:solidFill>
                <a:schemeClr val="bg1"/>
              </a:solidFill>
              <a:effectLst/>
              <a:latin typeface="+mn-lt"/>
              <a:ea typeface="+mn-ea"/>
              <a:cs typeface="+mn-cs"/>
            </a:rPr>
            <a:t>Total</a:t>
          </a:r>
          <a:r>
            <a:rPr lang="en-MY" sz="1400" b="0" i="0" u="none" strike="noStrike" baseline="0">
              <a:solidFill>
                <a:schemeClr val="bg1"/>
              </a:solidFill>
              <a:effectLst/>
              <a:latin typeface="+mn-lt"/>
              <a:ea typeface="+mn-ea"/>
              <a:cs typeface="+mn-cs"/>
            </a:rPr>
            <a:t> Scrap</a:t>
          </a:r>
          <a:r>
            <a:rPr lang="en-MY">
              <a:solidFill>
                <a:schemeClr val="bg1"/>
              </a:solidFill>
            </a:rPr>
            <a:t> </a:t>
          </a:r>
        </a:p>
        <a:p>
          <a:pPr algn="ctr"/>
          <a:r>
            <a:rPr lang="en-MY" sz="2800" b="1" i="0" u="none" strike="noStrike">
              <a:solidFill>
                <a:schemeClr val="bg1"/>
              </a:solidFill>
              <a:effectLst/>
              <a:latin typeface="+mn-lt"/>
              <a:ea typeface="+mn-ea"/>
              <a:cs typeface="+mn-cs"/>
            </a:rPr>
            <a:t>13194</a:t>
          </a:r>
          <a:r>
            <a:rPr lang="en-MY">
              <a:solidFill>
                <a:schemeClr val="bg1"/>
              </a:solidFill>
            </a:rPr>
            <a:t> </a:t>
          </a:r>
          <a:r>
            <a:rPr lang="en-MY" sz="1400">
              <a:solidFill>
                <a:schemeClr val="bg1"/>
              </a:solidFill>
            </a:rPr>
            <a:t> </a:t>
          </a:r>
          <a:endParaRPr lang="en-MY" sz="1400" b="0" i="0" u="none" strike="noStrike" baseline="0">
            <a:solidFill>
              <a:schemeClr val="bg1"/>
            </a:solidFill>
            <a:effectLst/>
            <a:latin typeface="+mn-lt"/>
            <a:ea typeface="+mn-ea"/>
            <a:cs typeface="+mn-cs"/>
          </a:endParaRPr>
        </a:p>
        <a:p>
          <a:pPr algn="ctr"/>
          <a:r>
            <a:rPr lang="en-MY" sz="2800">
              <a:solidFill>
                <a:schemeClr val="bg1"/>
              </a:solidFill>
            </a:rPr>
            <a:t>  </a:t>
          </a:r>
          <a:endParaRPr lang="en-MY" sz="2800" b="1">
            <a:solidFill>
              <a:schemeClr val="bg1"/>
            </a:solidFill>
          </a:endParaRPr>
        </a:p>
      </xdr:txBody>
    </xdr:sp>
    <xdr:clientData/>
  </xdr:twoCellAnchor>
  <xdr:twoCellAnchor>
    <xdr:from>
      <xdr:col>0</xdr:col>
      <xdr:colOff>52916</xdr:colOff>
      <xdr:row>8</xdr:row>
      <xdr:rowOff>129192</xdr:rowOff>
    </xdr:from>
    <xdr:to>
      <xdr:col>3</xdr:col>
      <xdr:colOff>43166</xdr:colOff>
      <xdr:row>14</xdr:row>
      <xdr:rowOff>41817</xdr:rowOff>
    </xdr:to>
    <xdr:sp macro="" textlink="">
      <xdr:nvSpPr>
        <xdr:cNvPr id="72" name="Rectangle 71">
          <a:extLst>
            <a:ext uri="{FF2B5EF4-FFF2-40B4-BE49-F238E27FC236}">
              <a16:creationId xmlns:a16="http://schemas.microsoft.com/office/drawing/2014/main" id="{A05257DC-3992-497E-B0DC-402088872876}"/>
            </a:ext>
          </a:extLst>
        </xdr:cNvPr>
        <xdr:cNvSpPr/>
      </xdr:nvSpPr>
      <xdr:spPr>
        <a:xfrm>
          <a:off x="52916" y="1589692"/>
          <a:ext cx="1800000" cy="100800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chemeClr val="bg1"/>
              </a:solidFill>
            </a:rPr>
            <a:t>Average</a:t>
          </a:r>
          <a:r>
            <a:rPr lang="en-MY" sz="1400" b="0" baseline="0">
              <a:solidFill>
                <a:schemeClr val="bg1"/>
              </a:solidFill>
            </a:rPr>
            <a:t> Performance </a:t>
          </a:r>
          <a:r>
            <a:rPr lang="en-MY" sz="2800" b="1" i="0" u="none" strike="noStrike">
              <a:solidFill>
                <a:schemeClr val="bg1"/>
              </a:solidFill>
              <a:effectLst/>
              <a:latin typeface="+mn-lt"/>
              <a:ea typeface="+mn-ea"/>
              <a:cs typeface="+mn-cs"/>
            </a:rPr>
            <a:t>82%</a:t>
          </a:r>
          <a:r>
            <a:rPr lang="en-MY" sz="2800" b="1">
              <a:solidFill>
                <a:schemeClr val="bg1"/>
              </a:solidFill>
            </a:rPr>
            <a:t>   </a:t>
          </a:r>
        </a:p>
      </xdr:txBody>
    </xdr:sp>
    <xdr:clientData/>
  </xdr:twoCellAnchor>
  <xdr:twoCellAnchor>
    <xdr:from>
      <xdr:col>15</xdr:col>
      <xdr:colOff>301625</xdr:colOff>
      <xdr:row>16</xdr:row>
      <xdr:rowOff>134938</xdr:rowOff>
    </xdr:from>
    <xdr:to>
      <xdr:col>24</xdr:col>
      <xdr:colOff>272375</xdr:colOff>
      <xdr:row>28</xdr:row>
      <xdr:rowOff>104188</xdr:rowOff>
    </xdr:to>
    <mc:AlternateContent xmlns:mc="http://schemas.openxmlformats.org/markup-compatibility/2006">
      <mc:Choice xmlns:cx1="http://schemas.microsoft.com/office/drawing/2015/9/8/chartex" Requires="cx1">
        <xdr:graphicFrame macro="">
          <xdr:nvGraphicFramePr>
            <xdr:cNvPr id="73" name="Chart 72">
              <a:extLst>
                <a:ext uri="{FF2B5EF4-FFF2-40B4-BE49-F238E27FC236}">
                  <a16:creationId xmlns:a16="http://schemas.microsoft.com/office/drawing/2014/main" id="{11D66F09-2C2C-48BF-9EEA-5FA9AD2292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350375" y="3055938"/>
              <a:ext cx="5400000" cy="216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52916</xdr:colOff>
      <xdr:row>20</xdr:row>
      <xdr:rowOff>92801</xdr:rowOff>
    </xdr:from>
    <xdr:to>
      <xdr:col>4</xdr:col>
      <xdr:colOff>222249</xdr:colOff>
      <xdr:row>28</xdr:row>
      <xdr:rowOff>77563</xdr:rowOff>
    </xdr:to>
    <mc:AlternateContent xmlns:mc="http://schemas.openxmlformats.org/markup-compatibility/2006" xmlns:a14="http://schemas.microsoft.com/office/drawing/2010/main">
      <mc:Choice Requires="a14">
        <xdr:graphicFrame macro="">
          <xdr:nvGraphicFramePr>
            <xdr:cNvPr id="74" name="Date">
              <a:extLst>
                <a:ext uri="{FF2B5EF4-FFF2-40B4-BE49-F238E27FC236}">
                  <a16:creationId xmlns:a16="http://schemas.microsoft.com/office/drawing/2014/main" id="{74F1A1BD-B818-F5FF-F095-3A959B68EF4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2916" y="3744051"/>
              <a:ext cx="2582333" cy="144526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268433</xdr:colOff>
      <xdr:row>20</xdr:row>
      <xdr:rowOff>103188</xdr:rowOff>
    </xdr:from>
    <xdr:to>
      <xdr:col>6</xdr:col>
      <xdr:colOff>269875</xdr:colOff>
      <xdr:row>28</xdr:row>
      <xdr:rowOff>77563</xdr:rowOff>
    </xdr:to>
    <mc:AlternateContent xmlns:mc="http://schemas.openxmlformats.org/markup-compatibility/2006" xmlns:a14="http://schemas.microsoft.com/office/drawing/2010/main">
      <mc:Choice Requires="a14">
        <xdr:graphicFrame macro="">
          <xdr:nvGraphicFramePr>
            <xdr:cNvPr id="75" name="Unit">
              <a:extLst>
                <a:ext uri="{FF2B5EF4-FFF2-40B4-BE49-F238E27FC236}">
                  <a16:creationId xmlns:a16="http://schemas.microsoft.com/office/drawing/2014/main" id="{449AEC75-B97B-F776-EB47-32FB125C5E0F}"/>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2681433" y="3754438"/>
              <a:ext cx="1207942" cy="143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148117</xdr:colOff>
      <xdr:row>8</xdr:row>
      <xdr:rowOff>125244</xdr:rowOff>
    </xdr:from>
    <xdr:to>
      <xdr:col>6</xdr:col>
      <xdr:colOff>138367</xdr:colOff>
      <xdr:row>14</xdr:row>
      <xdr:rowOff>37869</xdr:rowOff>
    </xdr:to>
    <xdr:sp macro="" textlink="">
      <xdr:nvSpPr>
        <xdr:cNvPr id="80" name="Rectangle 79">
          <a:extLst>
            <a:ext uri="{FF2B5EF4-FFF2-40B4-BE49-F238E27FC236}">
              <a16:creationId xmlns:a16="http://schemas.microsoft.com/office/drawing/2014/main" id="{463EED86-FB0D-46AD-B6D7-FEA159A2EF39}"/>
            </a:ext>
          </a:extLst>
        </xdr:cNvPr>
        <xdr:cNvSpPr/>
      </xdr:nvSpPr>
      <xdr:spPr>
        <a:xfrm>
          <a:off x="1957867" y="1585744"/>
          <a:ext cx="1800000" cy="10080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b="0">
              <a:solidFill>
                <a:schemeClr val="bg1"/>
              </a:solidFill>
            </a:rPr>
            <a:t>Shift</a:t>
          </a:r>
          <a:r>
            <a:rPr lang="en-MY" sz="1200" b="0" baseline="0">
              <a:solidFill>
                <a:schemeClr val="bg1"/>
              </a:solidFill>
            </a:rPr>
            <a:t> A </a:t>
          </a:r>
        </a:p>
        <a:p>
          <a:pPr algn="l"/>
          <a:endParaRPr lang="en-MY" sz="1200" b="0" baseline="0">
            <a:solidFill>
              <a:schemeClr val="bg1"/>
            </a:solidFill>
          </a:endParaRPr>
        </a:p>
        <a:p>
          <a:pPr algn="l"/>
          <a:r>
            <a:rPr lang="en-MY" sz="1200" b="0" baseline="0">
              <a:solidFill>
                <a:schemeClr val="bg1"/>
              </a:solidFill>
            </a:rPr>
            <a:t>Unit Completed     </a:t>
          </a:r>
          <a:r>
            <a:rPr lang="en-MY" sz="1200" b="0" i="0" u="none" strike="noStrike">
              <a:solidFill>
                <a:schemeClr val="lt1"/>
              </a:solidFill>
              <a:effectLst/>
              <a:latin typeface="+mn-lt"/>
              <a:ea typeface="+mn-ea"/>
              <a:cs typeface="+mn-cs"/>
            </a:rPr>
            <a:t>625867</a:t>
          </a:r>
          <a:r>
            <a:rPr lang="en-MY" sz="1200" b="0"/>
            <a:t> </a:t>
          </a:r>
          <a:endParaRPr lang="en-MY" sz="1200" b="0" i="0" u="none" strike="noStrike">
            <a:solidFill>
              <a:schemeClr val="bg1"/>
            </a:solidFill>
            <a:effectLst/>
            <a:latin typeface="+mn-lt"/>
            <a:ea typeface="+mn-ea"/>
            <a:cs typeface="+mn-cs"/>
          </a:endParaRPr>
        </a:p>
        <a:p>
          <a:pPr algn="l"/>
          <a:r>
            <a:rPr lang="en-MY" sz="1200" b="0" baseline="0">
              <a:solidFill>
                <a:schemeClr val="bg1"/>
              </a:solidFill>
              <a:effectLst/>
              <a:latin typeface="+mn-lt"/>
              <a:ea typeface="+mn-ea"/>
              <a:cs typeface="+mn-cs"/>
            </a:rPr>
            <a:t>Total Scrap  	        </a:t>
          </a:r>
          <a:r>
            <a:rPr lang="en-MY" sz="1200" b="0" i="0" u="none" strike="noStrike">
              <a:solidFill>
                <a:schemeClr val="lt1"/>
              </a:solidFill>
              <a:effectLst/>
              <a:latin typeface="+mn-lt"/>
              <a:ea typeface="+mn-ea"/>
              <a:cs typeface="+mn-cs"/>
            </a:rPr>
            <a:t>5905</a:t>
          </a:r>
          <a:r>
            <a:rPr lang="en-MY" sz="1200" b="0"/>
            <a:t> </a:t>
          </a:r>
          <a:r>
            <a:rPr lang="en-MY" sz="1200" b="0">
              <a:solidFill>
                <a:schemeClr val="bg1"/>
              </a:solidFill>
              <a:effectLst/>
              <a:latin typeface="+mn-lt"/>
              <a:ea typeface="+mn-ea"/>
              <a:cs typeface="+mn-cs"/>
            </a:rPr>
            <a:t> </a:t>
          </a:r>
          <a:endParaRPr lang="en-MY" sz="1200" b="0">
            <a:solidFill>
              <a:schemeClr val="bg1"/>
            </a:solidFill>
            <a:effectLst/>
          </a:endParaRPr>
        </a:p>
        <a:p>
          <a:pPr algn="ctr"/>
          <a:endParaRPr lang="en-MY" sz="1400" b="1" baseline="0">
            <a:solidFill>
              <a:sysClr val="windowText" lastClr="000000"/>
            </a:solidFill>
          </a:endParaRPr>
        </a:p>
        <a:p>
          <a:pPr algn="ctr"/>
          <a:r>
            <a:rPr lang="en-MY" sz="1200" b="0" baseline="0">
              <a:solidFill>
                <a:sysClr val="windowText" lastClr="000000"/>
              </a:solidFill>
            </a:rPr>
            <a:t> </a:t>
          </a:r>
          <a:endParaRPr lang="en-MY" sz="1200" b="0">
            <a:solidFill>
              <a:sysClr val="windowText" lastClr="000000"/>
            </a:solidFill>
          </a:endParaRPr>
        </a:p>
      </xdr:txBody>
    </xdr:sp>
    <xdr:clientData/>
  </xdr:twoCellAnchor>
  <xdr:twoCellAnchor>
    <xdr:from>
      <xdr:col>3</xdr:col>
      <xdr:colOff>149704</xdr:colOff>
      <xdr:row>2</xdr:row>
      <xdr:rowOff>141123</xdr:rowOff>
    </xdr:from>
    <xdr:to>
      <xdr:col>6</xdr:col>
      <xdr:colOff>139954</xdr:colOff>
      <xdr:row>8</xdr:row>
      <xdr:rowOff>53748</xdr:rowOff>
    </xdr:to>
    <xdr:sp macro="" textlink="">
      <xdr:nvSpPr>
        <xdr:cNvPr id="9" name="Rectangle 8">
          <a:extLst>
            <a:ext uri="{FF2B5EF4-FFF2-40B4-BE49-F238E27FC236}">
              <a16:creationId xmlns:a16="http://schemas.microsoft.com/office/drawing/2014/main" id="{648D377C-76F1-4EB9-AE97-AB2B587A32B7}"/>
            </a:ext>
          </a:extLst>
        </xdr:cNvPr>
        <xdr:cNvSpPr/>
      </xdr:nvSpPr>
      <xdr:spPr>
        <a:xfrm>
          <a:off x="1959454" y="506248"/>
          <a:ext cx="1800000" cy="10080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chemeClr val="bg1"/>
              </a:solidFill>
            </a:rPr>
            <a:t>Best</a:t>
          </a:r>
          <a:r>
            <a:rPr lang="en-MY" sz="1400" b="0" baseline="0">
              <a:solidFill>
                <a:schemeClr val="bg1"/>
              </a:solidFill>
            </a:rPr>
            <a:t> Shift</a:t>
          </a:r>
          <a:endParaRPr lang="en-MY" sz="1100" b="0" i="0" u="none" strike="noStrike" baseline="0">
            <a:solidFill>
              <a:schemeClr val="lt1"/>
            </a:solidFill>
            <a:effectLst/>
            <a:latin typeface="+mn-lt"/>
            <a:ea typeface="+mn-ea"/>
            <a:cs typeface="+mn-cs"/>
          </a:endParaRPr>
        </a:p>
        <a:p>
          <a:pPr algn="ctr"/>
          <a:r>
            <a:rPr lang="en-MY" sz="1800" b="1" i="0" u="none" strike="noStrike" baseline="0">
              <a:solidFill>
                <a:schemeClr val="lt1"/>
              </a:solidFill>
              <a:effectLst/>
              <a:latin typeface="+mn-lt"/>
              <a:ea typeface="+mn-ea"/>
              <a:cs typeface="+mn-cs"/>
            </a:rPr>
            <a:t>Shift A</a:t>
          </a:r>
          <a:r>
            <a:rPr lang="en-MY" sz="1800" b="1" baseline="0">
              <a:solidFill>
                <a:schemeClr val="bg1"/>
              </a:solidFill>
            </a:rPr>
            <a:t> </a:t>
          </a:r>
        </a:p>
        <a:p>
          <a:pPr algn="ctr"/>
          <a:r>
            <a:rPr lang="en-MY" sz="1400" b="1">
              <a:solidFill>
                <a:sysClr val="windowText" lastClr="000000"/>
              </a:solidFill>
            </a:rPr>
            <a:t> </a:t>
          </a:r>
          <a:r>
            <a:rPr lang="en-MY" sz="1200">
              <a:solidFill>
                <a:sysClr val="windowText" lastClr="000000"/>
              </a:solidFill>
            </a:rPr>
            <a:t> </a:t>
          </a:r>
          <a:endParaRPr lang="en-MY" sz="1200" b="1">
            <a:solidFill>
              <a:sysClr val="windowText" lastClr="000000"/>
            </a:solidFill>
          </a:endParaRPr>
        </a:p>
      </xdr:txBody>
    </xdr:sp>
    <xdr:clientData/>
  </xdr:twoCellAnchor>
  <xdr:twoCellAnchor>
    <xdr:from>
      <xdr:col>3</xdr:col>
      <xdr:colOff>140180</xdr:colOff>
      <xdr:row>10</xdr:row>
      <xdr:rowOff>33931</xdr:rowOff>
    </xdr:from>
    <xdr:to>
      <xdr:col>6</xdr:col>
      <xdr:colOff>130430</xdr:colOff>
      <xdr:row>10</xdr:row>
      <xdr:rowOff>33931</xdr:rowOff>
    </xdr:to>
    <xdr:cxnSp macro="">
      <xdr:nvCxnSpPr>
        <xdr:cNvPr id="11" name="Straight Connector 10">
          <a:extLst>
            <a:ext uri="{FF2B5EF4-FFF2-40B4-BE49-F238E27FC236}">
              <a16:creationId xmlns:a16="http://schemas.microsoft.com/office/drawing/2014/main" id="{0B8B54C2-4D68-37B2-573E-E99476945693}"/>
            </a:ext>
          </a:extLst>
        </xdr:cNvPr>
        <xdr:cNvCxnSpPr/>
      </xdr:nvCxnSpPr>
      <xdr:spPr>
        <a:xfrm>
          <a:off x="1949930" y="1859556"/>
          <a:ext cx="18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157640</xdr:colOff>
      <xdr:row>14</xdr:row>
      <xdr:rowOff>95081</xdr:rowOff>
    </xdr:from>
    <xdr:to>
      <xdr:col>6</xdr:col>
      <xdr:colOff>147890</xdr:colOff>
      <xdr:row>20</xdr:row>
      <xdr:rowOff>7706</xdr:rowOff>
    </xdr:to>
    <xdr:sp macro="" textlink="">
      <xdr:nvSpPr>
        <xdr:cNvPr id="19" name="Rectangle 18">
          <a:extLst>
            <a:ext uri="{FF2B5EF4-FFF2-40B4-BE49-F238E27FC236}">
              <a16:creationId xmlns:a16="http://schemas.microsoft.com/office/drawing/2014/main" id="{915AC7DD-FDA4-4922-A2C2-03BB894FE4F8}"/>
            </a:ext>
          </a:extLst>
        </xdr:cNvPr>
        <xdr:cNvSpPr/>
      </xdr:nvSpPr>
      <xdr:spPr>
        <a:xfrm>
          <a:off x="1967390" y="2650956"/>
          <a:ext cx="1800000" cy="10080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b="0">
              <a:solidFill>
                <a:schemeClr val="bg1"/>
              </a:solidFill>
            </a:rPr>
            <a:t>Shift</a:t>
          </a:r>
          <a:r>
            <a:rPr lang="en-MY" sz="1200" b="0" baseline="0">
              <a:solidFill>
                <a:schemeClr val="bg1"/>
              </a:solidFill>
            </a:rPr>
            <a:t> B </a:t>
          </a:r>
        </a:p>
        <a:p>
          <a:pPr marL="0" marR="0" lvl="0" indent="0" algn="l" defTabSz="914400" eaLnBrk="1" fontAlgn="auto" latinLnBrk="0" hangingPunct="1">
            <a:lnSpc>
              <a:spcPct val="100000"/>
            </a:lnSpc>
            <a:spcBef>
              <a:spcPts val="0"/>
            </a:spcBef>
            <a:spcAft>
              <a:spcPts val="0"/>
            </a:spcAft>
            <a:buClrTx/>
            <a:buSzTx/>
            <a:buFontTx/>
            <a:buNone/>
            <a:tabLst/>
            <a:defRPr/>
          </a:pPr>
          <a:endParaRPr lang="en-MY" sz="1200" b="0" baseline="0">
            <a:solidFill>
              <a:schemeClr val="bg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200" b="0" baseline="0">
              <a:solidFill>
                <a:schemeClr val="bg1"/>
              </a:solidFill>
            </a:rPr>
            <a:t>Unit Completed     </a:t>
          </a:r>
          <a:r>
            <a:rPr lang="en-MY" sz="1200" b="0" i="0" u="none" strike="noStrike">
              <a:solidFill>
                <a:schemeClr val="lt1"/>
              </a:solidFill>
              <a:effectLst/>
              <a:latin typeface="+mn-lt"/>
              <a:ea typeface="+mn-ea"/>
              <a:cs typeface="+mn-cs"/>
            </a:rPr>
            <a:t>618124</a:t>
          </a:r>
          <a:r>
            <a:rPr lang="en-MY" sz="1200" b="0"/>
            <a:t> </a:t>
          </a:r>
          <a:endParaRPr lang="en-MY" sz="1200" b="0" i="0" u="none" strike="noStrike">
            <a:solidFill>
              <a:schemeClr val="bg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200" b="0" baseline="0">
              <a:solidFill>
                <a:schemeClr val="bg1"/>
              </a:solidFill>
              <a:effectLst/>
              <a:latin typeface="+mn-lt"/>
              <a:ea typeface="+mn-ea"/>
              <a:cs typeface="+mn-cs"/>
            </a:rPr>
            <a:t>Total Scrap  	        </a:t>
          </a:r>
          <a:r>
            <a:rPr lang="en-MY" sz="1200" b="0" i="0" u="none" strike="noStrike">
              <a:solidFill>
                <a:schemeClr val="lt1"/>
              </a:solidFill>
              <a:effectLst/>
              <a:latin typeface="+mn-lt"/>
              <a:ea typeface="+mn-ea"/>
              <a:cs typeface="+mn-cs"/>
            </a:rPr>
            <a:t>7289</a:t>
          </a:r>
          <a:r>
            <a:rPr lang="en-MY" sz="1200" b="0"/>
            <a:t> </a:t>
          </a:r>
          <a:r>
            <a:rPr lang="en-MY" sz="1200" b="0">
              <a:solidFill>
                <a:schemeClr val="lt1"/>
              </a:solidFill>
              <a:effectLst/>
              <a:latin typeface="+mn-lt"/>
              <a:ea typeface="+mn-ea"/>
              <a:cs typeface="+mn-cs"/>
            </a:rPr>
            <a:t> </a:t>
          </a:r>
          <a:endParaRPr lang="en-MY" sz="1200" b="0">
            <a:effectLst/>
          </a:endParaRPr>
        </a:p>
        <a:p>
          <a:pPr algn="l"/>
          <a:r>
            <a:rPr lang="en-MY" sz="1200" b="1">
              <a:solidFill>
                <a:schemeClr val="bg1"/>
              </a:solidFill>
              <a:effectLst/>
              <a:latin typeface="+mn-lt"/>
              <a:ea typeface="+mn-ea"/>
              <a:cs typeface="+mn-cs"/>
            </a:rPr>
            <a:t> </a:t>
          </a:r>
          <a:endParaRPr lang="en-MY" sz="1200" b="1">
            <a:solidFill>
              <a:schemeClr val="bg1"/>
            </a:solidFill>
            <a:effectLst/>
          </a:endParaRPr>
        </a:p>
        <a:p>
          <a:pPr algn="ctr"/>
          <a:endParaRPr lang="en-MY" sz="1400" b="1" baseline="0">
            <a:solidFill>
              <a:sysClr val="windowText" lastClr="000000"/>
            </a:solidFill>
          </a:endParaRPr>
        </a:p>
        <a:p>
          <a:pPr algn="ctr"/>
          <a:r>
            <a:rPr lang="en-MY" sz="1200" b="0" baseline="0">
              <a:solidFill>
                <a:sysClr val="windowText" lastClr="000000"/>
              </a:solidFill>
            </a:rPr>
            <a:t> </a:t>
          </a:r>
          <a:endParaRPr lang="en-MY" sz="1200" b="0">
            <a:solidFill>
              <a:sysClr val="windowText" lastClr="000000"/>
            </a:solidFill>
          </a:endParaRPr>
        </a:p>
      </xdr:txBody>
    </xdr:sp>
    <xdr:clientData/>
  </xdr:twoCellAnchor>
  <xdr:twoCellAnchor>
    <xdr:from>
      <xdr:col>3</xdr:col>
      <xdr:colOff>157642</xdr:colOff>
      <xdr:row>16</xdr:row>
      <xdr:rowOff>3769</xdr:rowOff>
    </xdr:from>
    <xdr:to>
      <xdr:col>6</xdr:col>
      <xdr:colOff>147892</xdr:colOff>
      <xdr:row>16</xdr:row>
      <xdr:rowOff>3769</xdr:rowOff>
    </xdr:to>
    <xdr:cxnSp macro="">
      <xdr:nvCxnSpPr>
        <xdr:cNvPr id="22" name="Straight Connector 21">
          <a:extLst>
            <a:ext uri="{FF2B5EF4-FFF2-40B4-BE49-F238E27FC236}">
              <a16:creationId xmlns:a16="http://schemas.microsoft.com/office/drawing/2014/main" id="{5768D78E-F764-4490-939A-7F46E25A8D49}"/>
            </a:ext>
          </a:extLst>
        </xdr:cNvPr>
        <xdr:cNvCxnSpPr/>
      </xdr:nvCxnSpPr>
      <xdr:spPr>
        <a:xfrm>
          <a:off x="1967392" y="2924769"/>
          <a:ext cx="18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60102\Downloads\ASM%20FAS%201%20and%202%20Purewick%20table%202025%20version%203.0.xlsx" TargetMode="External"/><Relationship Id="rId1" Type="http://schemas.openxmlformats.org/officeDocument/2006/relationships/externalLinkPath" Target="file:///C:\Users\60102\Downloads\ASM%20FAS%201%20and%202%20Purewick%20table%202025%20version%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KIT PIVOT Downtime (Revised)"/>
      <sheetName val="KIT Table Downtime (Revised)"/>
      <sheetName val="SA Pivot Downtime (Revised)"/>
      <sheetName val="SA Table Downtime (Revised)"/>
      <sheetName val="SA Pivot Performance Scrap"/>
      <sheetName val="Sheet3"/>
      <sheetName val="SA Table Performance Scrap "/>
      <sheetName val="KIT Pivot Performance Scrap"/>
      <sheetName val="Sheet1"/>
      <sheetName val="Sheet2"/>
      <sheetName val="KIT Table Performance Scrap "/>
      <sheetName val="Minutes_Tracker"/>
      <sheetName val="PIVOT ASM SCRAP"/>
      <sheetName val="ASM SCRAP"/>
      <sheetName val="PIVOT ASM performance"/>
      <sheetName val="Performance"/>
      <sheetName val="Pivot ASM downtime"/>
      <sheetName val="ASM DOWNTI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ar Lee kok seong" refreshedDate="45882.912084953707" createdVersion="8" refreshedVersion="8" minRefreshableVersion="3" recordCount="313" xr:uid="{2CD88334-C04B-43C9-9FDE-D1D7FEAA6957}">
  <cacheSource type="worksheet">
    <worksheetSource name="Table2"/>
  </cacheSource>
  <cacheFields count="28">
    <cacheField name="Date" numFmtId="0">
      <sharedItems containsSemiMixedTypes="0" containsNonDate="0" containsDate="1" containsString="0" minDate="2025-07-18T00:00:00" maxDate="2025-08-13T00:00:00" count="12">
        <d v="2025-07-18T00:00:00"/>
        <d v="2025-07-21T00:00:00"/>
        <d v="2025-07-22T00:00:00"/>
        <d v="2025-07-23T00:00:00"/>
        <d v="2025-07-24T00:00:00"/>
        <d v="2025-07-25T00:00:00"/>
        <d v="2025-07-28T00:00:00"/>
        <d v="2025-07-29T00:00:00"/>
        <d v="2025-08-05T00:00:00"/>
        <d v="2025-08-06T00:00:00"/>
        <d v="2025-08-11T00:00:00"/>
        <d v="2025-08-12T00:00:00"/>
      </sharedItems>
      <fieldGroup par="27"/>
    </cacheField>
    <cacheField name="Lot No" numFmtId="0">
      <sharedItems/>
    </cacheField>
    <cacheField name="Unit" numFmtId="0">
      <sharedItems containsSemiMixedTypes="0" containsString="0" containsNumber="1" containsInteger="1" minValue="1" maxValue="2" count="2">
        <n v="1"/>
        <n v="2"/>
      </sharedItems>
    </cacheField>
    <cacheField name="Column1" numFmtId="0">
      <sharedItems containsNonDate="0" containsString="0" containsBlank="1"/>
    </cacheField>
    <cacheField name="Unit Completed (Pcs)" numFmtId="0">
      <sharedItems containsSemiMixedTypes="0" containsString="0" containsNumber="1" containsInteger="1" minValue="0" maxValue="5721"/>
    </cacheField>
    <cacheField name="Time" numFmtId="0">
      <sharedItems count="16">
        <s v="7AM-8AM"/>
        <s v="8AM-9AM"/>
        <s v="9AM-10AM"/>
        <s v="10AM-11AM"/>
        <s v="11AM-12PM"/>
        <s v="12PM-1PM"/>
        <s v="1PM-2PM"/>
        <s v="2PM-3PM"/>
        <s v="3PM-4PM"/>
        <s v="4PM-5PM"/>
        <s v="5PM-6PM"/>
        <s v="6PM-7PM"/>
        <s v="7PM-8PM"/>
        <s v="8PM-9PM"/>
        <s v="9PM-10PM"/>
        <s v="10PM-11PM"/>
      </sharedItems>
    </cacheField>
    <cacheField name="Unit No " numFmtId="0">
      <sharedItems containsSemiMixedTypes="0" containsString="0" containsNumber="1" containsInteger="1" minValue="1" maxValue="1"/>
    </cacheField>
    <cacheField name="Slanted Sealing" numFmtId="0">
      <sharedItems containsSemiMixedTypes="0" containsString="0" containsNumber="1" containsInteger="1" minValue="0" maxValue="17"/>
    </cacheField>
    <cacheField name="Open Seal" numFmtId="0">
      <sharedItems containsSemiMixedTypes="0" containsString="0" containsNumber="1" containsInteger="1" minValue="0" maxValue="33"/>
    </cacheField>
    <cacheField name="Double Seal" numFmtId="0">
      <sharedItems containsSemiMixedTypes="0" containsString="0" containsNumber="1" containsInteger="1" minValue="0" maxValue="41"/>
    </cacheField>
    <cacheField name="Improper Cut" numFmtId="0">
      <sharedItems containsSemiMixedTypes="0" containsString="0" containsNumber="1" containsInteger="1" minValue="0" maxValue="13"/>
    </cacheField>
    <cacheField name="Illegible Printing" numFmtId="0">
      <sharedItems containsSemiMixedTypes="0" containsString="0" containsNumber="1" minValue="0" maxValue="670"/>
    </cacheField>
    <cacheField name="Empty Pouch " numFmtId="0">
      <sharedItems containsSemiMixedTypes="0" containsString="0" containsNumber="1" minValue="0" maxValue="193"/>
    </cacheField>
    <cacheField name="Missing Component" numFmtId="0">
      <sharedItems containsSemiMixedTypes="0" containsString="0" containsNumber="1" containsInteger="1" minValue="0" maxValue="0"/>
    </cacheField>
    <cacheField name="Extra Component" numFmtId="0">
      <sharedItems containsSemiMixedTypes="0" containsString="0" containsNumber="1" containsInteger="1" minValue="0" maxValue="1"/>
    </cacheField>
    <cacheField name="Double Pouch" numFmtId="0">
      <sharedItems containsSemiMixedTypes="0" containsString="0" containsNumber="1" containsInteger="1" minValue="0" maxValue="8"/>
    </cacheField>
    <cacheField name="Damage Pouch" numFmtId="0">
      <sharedItems containsSemiMixedTypes="0" containsString="0" containsNumber="1" containsInteger="1" minValue="0" maxValue="351"/>
    </cacheField>
    <cacheField name="Others" numFmtId="0">
      <sharedItems containsSemiMixedTypes="0" containsString="0" containsNumber="1" containsInteger="1" minValue="0" maxValue="488"/>
    </cacheField>
    <cacheField name="Total Scrap" numFmtId="0">
      <sharedItems containsSemiMixedTypes="0" containsString="0" containsNumber="1" minValue="0" maxValue="678"/>
    </cacheField>
    <cacheField name="Defect" numFmtId="0">
      <sharedItems containsMixedTypes="1" containsNumber="1" minValue="0" maxValue="0.87140439932318103"/>
    </cacheField>
    <cacheField name="Performance" numFmtId="9">
      <sharedItems containsSemiMixedTypes="0" containsString="0" containsNumber="1" minValue="0" maxValue="1.1795876288659795"/>
    </cacheField>
    <cacheField name="SHIFT" numFmtId="0">
      <sharedItems count="2">
        <s v="B"/>
        <s v="A"/>
      </sharedItems>
    </cacheField>
    <cacheField name="Name " numFmtId="0">
      <sharedItems count="5">
        <s v="Aaron/Michele"/>
        <s v="Anne"/>
        <s v="Aaron"/>
        <s v="Michele"/>
        <s v="Izhar/syahiran" u="1"/>
      </sharedItems>
    </cacheField>
    <cacheField name="Target Performance " numFmtId="0">
      <sharedItems containsSemiMixedTypes="0" containsString="0" containsNumber="1" containsInteger="1" minValue="4850" maxValue="4850"/>
    </cacheField>
    <cacheField name="month" numFmtId="0">
      <sharedItems containsSemiMixedTypes="0" containsString="0" containsNumber="1" containsInteger="1" minValue="7" maxValue="8" count="2">
        <n v="7"/>
        <n v="8"/>
      </sharedItems>
    </cacheField>
    <cacheField name="Week" numFmtId="0">
      <sharedItems count="5">
        <s v="13 Jul - 19 Jul"/>
        <s v="20 Jul - 26 Jul"/>
        <s v="27 Jul - 2 Aug"/>
        <s v="3 Aug - 9 Aug"/>
        <s v="10 Aug - 16 Aug"/>
      </sharedItems>
    </cacheField>
    <cacheField name="Days (Date)" numFmtId="0" databaseField="0">
      <fieldGroup base="0">
        <rangePr groupBy="days" startDate="2025-07-18T00:00:00" endDate="2025-08-13T00:00:00"/>
        <groupItems count="368">
          <s v="&lt;18/7/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8/2025"/>
        </groupItems>
      </fieldGroup>
    </cacheField>
    <cacheField name="Months (Date)" numFmtId="0" databaseField="0">
      <fieldGroup base="0">
        <rangePr groupBy="months" startDate="2025-07-18T00:00:00" endDate="2025-08-13T00:00:00"/>
        <groupItems count="14">
          <s v="&lt;18/7/2025"/>
          <s v="Jan"/>
          <s v="Feb"/>
          <s v="Mar"/>
          <s v="Apr"/>
          <s v="May"/>
          <s v="Jun"/>
          <s v="Jul"/>
          <s v="Aug"/>
          <s v="Sep"/>
          <s v="Oct"/>
          <s v="Nov"/>
          <s v="Dec"/>
          <s v="&gt;13/8/2025"/>
        </groupItems>
      </fieldGroup>
    </cacheField>
  </cacheFields>
  <extLst>
    <ext xmlns:x14="http://schemas.microsoft.com/office/spreadsheetml/2009/9/main" uri="{725AE2AE-9491-48be-B2B4-4EB974FC3084}">
      <x14:pivotCacheDefinition pivotCacheId="29296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x v="0"/>
    <s v="MACHINE 1"/>
    <x v="0"/>
    <m/>
    <n v="4802"/>
    <x v="0"/>
    <n v="1"/>
    <n v="1"/>
    <n v="5"/>
    <n v="19"/>
    <n v="1"/>
    <n v="4"/>
    <n v="0"/>
    <n v="0"/>
    <n v="0"/>
    <n v="0"/>
    <n v="0"/>
    <n v="0"/>
    <n v="30"/>
    <n v="6.2473969179508539E-3"/>
    <n v="0.99010309278350517"/>
    <x v="0"/>
    <x v="0"/>
    <n v="4850"/>
    <x v="0"/>
    <x v="0"/>
  </r>
  <r>
    <x v="0"/>
    <s v="MACHINE 1"/>
    <x v="0"/>
    <m/>
    <n v="4565"/>
    <x v="1"/>
    <n v="1"/>
    <n v="4"/>
    <n v="4"/>
    <n v="13"/>
    <n v="1"/>
    <n v="15"/>
    <n v="1"/>
    <n v="0"/>
    <n v="0"/>
    <n v="0"/>
    <n v="0"/>
    <n v="0"/>
    <n v="38"/>
    <n v="8.3242059145673605E-3"/>
    <n v="0.94123711340206184"/>
    <x v="0"/>
    <x v="0"/>
    <n v="4850"/>
    <x v="0"/>
    <x v="0"/>
  </r>
  <r>
    <x v="0"/>
    <s v="MACHINE 1"/>
    <x v="0"/>
    <m/>
    <n v="5022"/>
    <x v="2"/>
    <n v="1"/>
    <n v="0"/>
    <n v="2"/>
    <n v="3"/>
    <n v="0"/>
    <n v="0"/>
    <n v="1"/>
    <n v="0"/>
    <n v="0"/>
    <n v="0"/>
    <n v="0"/>
    <n v="0"/>
    <n v="6"/>
    <n v="1.1947431302270011E-3"/>
    <n v="1.0354639175257732"/>
    <x v="0"/>
    <x v="0"/>
    <n v="4850"/>
    <x v="0"/>
    <x v="0"/>
  </r>
  <r>
    <x v="0"/>
    <s v="MACHINE 1"/>
    <x v="0"/>
    <m/>
    <n v="4698"/>
    <x v="3"/>
    <n v="1"/>
    <n v="0"/>
    <n v="3"/>
    <n v="1"/>
    <n v="0"/>
    <n v="87"/>
    <n v="0"/>
    <n v="0"/>
    <n v="0"/>
    <n v="0"/>
    <n v="0"/>
    <n v="0"/>
    <n v="91"/>
    <n v="1.9369944657300978E-2"/>
    <n v="0.96865979381443301"/>
    <x v="0"/>
    <x v="0"/>
    <n v="4850"/>
    <x v="0"/>
    <x v="0"/>
  </r>
  <r>
    <x v="0"/>
    <s v="MACHINE 1"/>
    <x v="0"/>
    <m/>
    <n v="4783"/>
    <x v="4"/>
    <n v="1"/>
    <n v="0"/>
    <n v="3"/>
    <n v="0"/>
    <n v="0"/>
    <n v="13"/>
    <n v="2"/>
    <n v="0"/>
    <n v="0"/>
    <n v="0"/>
    <n v="0"/>
    <n v="0"/>
    <n v="18"/>
    <n v="3.7633284549445953E-3"/>
    <n v="0.98618556701030924"/>
    <x v="0"/>
    <x v="0"/>
    <n v="4850"/>
    <x v="0"/>
    <x v="0"/>
  </r>
  <r>
    <x v="0"/>
    <s v="MACHINE 1"/>
    <x v="0"/>
    <m/>
    <n v="5077"/>
    <x v="5"/>
    <n v="1"/>
    <n v="0"/>
    <n v="0"/>
    <n v="3"/>
    <n v="0"/>
    <n v="13"/>
    <n v="4"/>
    <n v="0"/>
    <n v="0"/>
    <n v="0"/>
    <n v="0"/>
    <n v="0"/>
    <n v="20"/>
    <n v="3.9393342525113253E-3"/>
    <n v="1.0468041237113401"/>
    <x v="0"/>
    <x v="0"/>
    <n v="4850"/>
    <x v="0"/>
    <x v="0"/>
  </r>
  <r>
    <x v="0"/>
    <s v="MACHINE 1"/>
    <x v="0"/>
    <m/>
    <n v="5129"/>
    <x v="6"/>
    <n v="1"/>
    <n v="0"/>
    <n v="2"/>
    <n v="2"/>
    <n v="0"/>
    <n v="0"/>
    <n v="1"/>
    <n v="0"/>
    <n v="0"/>
    <n v="0"/>
    <n v="0"/>
    <n v="0"/>
    <n v="5"/>
    <n v="9.7484889842074476E-4"/>
    <n v="1.0575257731958763"/>
    <x v="0"/>
    <x v="0"/>
    <n v="4850"/>
    <x v="0"/>
    <x v="0"/>
  </r>
  <r>
    <x v="0"/>
    <s v="MACHINE 1"/>
    <x v="0"/>
    <m/>
    <n v="4550"/>
    <x v="7"/>
    <n v="1"/>
    <n v="0"/>
    <n v="0"/>
    <n v="2"/>
    <n v="0"/>
    <n v="0"/>
    <n v="0"/>
    <n v="0"/>
    <n v="0"/>
    <n v="0"/>
    <n v="0"/>
    <n v="0"/>
    <n v="2"/>
    <n v="4.3956043956043956E-4"/>
    <n v="0.93814432989690721"/>
    <x v="0"/>
    <x v="0"/>
    <n v="4850"/>
    <x v="0"/>
    <x v="0"/>
  </r>
  <r>
    <x v="0"/>
    <s v="MACHINE 1"/>
    <x v="0"/>
    <m/>
    <n v="4852"/>
    <x v="8"/>
    <n v="1"/>
    <n v="0"/>
    <n v="0"/>
    <n v="0"/>
    <n v="0"/>
    <n v="12"/>
    <n v="15"/>
    <n v="0"/>
    <n v="0"/>
    <n v="0"/>
    <n v="0"/>
    <n v="0"/>
    <n v="27"/>
    <n v="5.5647155812036274E-3"/>
    <n v="1.0004123711340207"/>
    <x v="1"/>
    <x v="1"/>
    <n v="4850"/>
    <x v="0"/>
    <x v="0"/>
  </r>
  <r>
    <x v="0"/>
    <s v="MACHINE 1"/>
    <x v="0"/>
    <m/>
    <n v="3678"/>
    <x v="9"/>
    <n v="1"/>
    <n v="0"/>
    <n v="0"/>
    <n v="0"/>
    <n v="0"/>
    <n v="5"/>
    <n v="0"/>
    <n v="0"/>
    <n v="0"/>
    <n v="0"/>
    <n v="16"/>
    <n v="0"/>
    <n v="21"/>
    <n v="5.7096247960848291E-3"/>
    <n v="0.75835051546391752"/>
    <x v="1"/>
    <x v="1"/>
    <n v="4850"/>
    <x v="0"/>
    <x v="0"/>
  </r>
  <r>
    <x v="0"/>
    <s v="MACHINE 1"/>
    <x v="0"/>
    <m/>
    <n v="3433"/>
    <x v="10"/>
    <n v="1"/>
    <n v="0"/>
    <n v="1"/>
    <n v="0"/>
    <n v="0"/>
    <n v="29"/>
    <n v="0"/>
    <n v="0"/>
    <n v="0"/>
    <n v="0"/>
    <n v="0"/>
    <n v="0"/>
    <n v="30"/>
    <n v="8.7387124963588698E-3"/>
    <n v="0.7078350515463917"/>
    <x v="1"/>
    <x v="1"/>
    <n v="4850"/>
    <x v="0"/>
    <x v="0"/>
  </r>
  <r>
    <x v="0"/>
    <s v="MACHINE 2"/>
    <x v="0"/>
    <m/>
    <n v="3604"/>
    <x v="11"/>
    <n v="1"/>
    <n v="0"/>
    <n v="1"/>
    <n v="2"/>
    <n v="0"/>
    <n v="3"/>
    <n v="3"/>
    <n v="0"/>
    <n v="1"/>
    <n v="0"/>
    <n v="0"/>
    <n v="0"/>
    <n v="10"/>
    <n v="2.7746947835738068E-3"/>
    <n v="0.74309278350515462"/>
    <x v="1"/>
    <x v="1"/>
    <n v="4850"/>
    <x v="0"/>
    <x v="0"/>
  </r>
  <r>
    <x v="0"/>
    <s v="MACHINE 2"/>
    <x v="0"/>
    <m/>
    <n v="4464"/>
    <x v="12"/>
    <n v="1"/>
    <n v="0"/>
    <n v="1"/>
    <n v="7"/>
    <n v="0"/>
    <n v="4"/>
    <n v="14"/>
    <n v="0"/>
    <n v="0"/>
    <n v="0"/>
    <n v="0"/>
    <n v="0"/>
    <n v="26"/>
    <n v="5.8243727598566311E-3"/>
    <n v="0.92041237113402063"/>
    <x v="1"/>
    <x v="1"/>
    <n v="4850"/>
    <x v="0"/>
    <x v="0"/>
  </r>
  <r>
    <x v="0"/>
    <s v="MACHINE 2"/>
    <x v="0"/>
    <m/>
    <n v="5517"/>
    <x v="13"/>
    <n v="1"/>
    <n v="0"/>
    <n v="0"/>
    <n v="0"/>
    <n v="0"/>
    <n v="6"/>
    <n v="7"/>
    <n v="0"/>
    <n v="0"/>
    <n v="0"/>
    <n v="0"/>
    <n v="0"/>
    <n v="13"/>
    <n v="2.3563530904477069E-3"/>
    <n v="1.1375257731958763"/>
    <x v="1"/>
    <x v="1"/>
    <n v="4850"/>
    <x v="0"/>
    <x v="0"/>
  </r>
  <r>
    <x v="0"/>
    <s v="MACHINE 2"/>
    <x v="0"/>
    <m/>
    <n v="3315"/>
    <x v="14"/>
    <n v="1"/>
    <n v="0"/>
    <n v="2"/>
    <n v="0"/>
    <n v="0"/>
    <n v="4"/>
    <n v="9"/>
    <n v="0"/>
    <n v="0"/>
    <n v="0"/>
    <n v="0"/>
    <n v="0"/>
    <n v="15"/>
    <n v="4.5248868778280547E-3"/>
    <n v="0.68350515463917527"/>
    <x v="1"/>
    <x v="1"/>
    <n v="4850"/>
    <x v="0"/>
    <x v="0"/>
  </r>
  <r>
    <x v="0"/>
    <s v="MACHINE 2"/>
    <x v="0"/>
    <m/>
    <n v="4663"/>
    <x v="15"/>
    <n v="1"/>
    <n v="0"/>
    <n v="1"/>
    <n v="10"/>
    <n v="2"/>
    <n v="14"/>
    <n v="0"/>
    <n v="0"/>
    <n v="0"/>
    <n v="0"/>
    <n v="0"/>
    <n v="0"/>
    <n v="27"/>
    <n v="5.790263778683251E-3"/>
    <n v="0.96144329896907221"/>
    <x v="1"/>
    <x v="1"/>
    <n v="4850"/>
    <x v="0"/>
    <x v="0"/>
  </r>
  <r>
    <x v="0"/>
    <s v="MACHINE 1"/>
    <x v="1"/>
    <m/>
    <n v="4286"/>
    <x v="0"/>
    <n v="1"/>
    <n v="0"/>
    <n v="2"/>
    <n v="4"/>
    <n v="0"/>
    <n v="40"/>
    <n v="12"/>
    <n v="0"/>
    <n v="0"/>
    <n v="0"/>
    <n v="3"/>
    <n v="0"/>
    <n v="61"/>
    <n v="1.4232384507699487E-2"/>
    <n v="0.88371134020618558"/>
    <x v="0"/>
    <x v="0"/>
    <n v="4850"/>
    <x v="0"/>
    <x v="0"/>
  </r>
  <r>
    <x v="0"/>
    <s v="MACHINE 1"/>
    <x v="1"/>
    <m/>
    <n v="4728"/>
    <x v="1"/>
    <n v="1"/>
    <n v="0"/>
    <n v="4"/>
    <n v="1"/>
    <n v="0"/>
    <n v="4"/>
    <n v="4"/>
    <n v="0"/>
    <n v="0"/>
    <n v="0"/>
    <n v="0"/>
    <n v="0"/>
    <n v="13"/>
    <n v="2.7495769881556685E-3"/>
    <n v="0.97484536082474227"/>
    <x v="0"/>
    <x v="0"/>
    <n v="4850"/>
    <x v="0"/>
    <x v="0"/>
  </r>
  <r>
    <x v="0"/>
    <s v="MACHINE 1"/>
    <x v="1"/>
    <m/>
    <n v="5107"/>
    <x v="2"/>
    <n v="1"/>
    <n v="0"/>
    <n v="1"/>
    <n v="2"/>
    <n v="0"/>
    <n v="8"/>
    <n v="10"/>
    <n v="0"/>
    <n v="0"/>
    <n v="0"/>
    <n v="4"/>
    <n v="0"/>
    <n v="25"/>
    <n v="4.895241824946152E-3"/>
    <n v="1.0529896907216494"/>
    <x v="0"/>
    <x v="0"/>
    <n v="4850"/>
    <x v="0"/>
    <x v="0"/>
  </r>
  <r>
    <x v="0"/>
    <s v="MACHINE 1"/>
    <x v="1"/>
    <m/>
    <n v="3298"/>
    <x v="3"/>
    <n v="1"/>
    <n v="0"/>
    <n v="3"/>
    <n v="5"/>
    <n v="0"/>
    <n v="0"/>
    <n v="6"/>
    <n v="0"/>
    <n v="0"/>
    <n v="0"/>
    <n v="2"/>
    <n v="0"/>
    <n v="16"/>
    <n v="4.8514251061249243E-3"/>
    <n v="0.68"/>
    <x v="0"/>
    <x v="0"/>
    <n v="4850"/>
    <x v="0"/>
    <x v="0"/>
  </r>
  <r>
    <x v="0"/>
    <s v="MACHINE 1"/>
    <x v="1"/>
    <m/>
    <n v="4090"/>
    <x v="4"/>
    <n v="1"/>
    <n v="0"/>
    <n v="0"/>
    <n v="10"/>
    <n v="0"/>
    <n v="5"/>
    <n v="3"/>
    <n v="0"/>
    <n v="0"/>
    <n v="0"/>
    <n v="2"/>
    <n v="0"/>
    <n v="20"/>
    <n v="4.8899755501222494E-3"/>
    <n v="0.84329896907216495"/>
    <x v="0"/>
    <x v="0"/>
    <n v="4850"/>
    <x v="0"/>
    <x v="0"/>
  </r>
  <r>
    <x v="0"/>
    <s v="MACHINE 1"/>
    <x v="1"/>
    <m/>
    <n v="4764"/>
    <x v="5"/>
    <n v="1"/>
    <n v="0"/>
    <n v="3"/>
    <n v="0"/>
    <n v="0"/>
    <n v="1"/>
    <n v="1"/>
    <n v="0"/>
    <n v="0"/>
    <n v="0"/>
    <n v="3"/>
    <n v="0"/>
    <n v="8"/>
    <n v="1.6792611251049538E-3"/>
    <n v="0.98226804123711342"/>
    <x v="0"/>
    <x v="0"/>
    <n v="4850"/>
    <x v="0"/>
    <x v="0"/>
  </r>
  <r>
    <x v="0"/>
    <s v="MACHINE 1"/>
    <x v="1"/>
    <m/>
    <n v="4211"/>
    <x v="6"/>
    <n v="1"/>
    <n v="0"/>
    <n v="5"/>
    <n v="3"/>
    <n v="4"/>
    <n v="7"/>
    <n v="2"/>
    <n v="0"/>
    <n v="0"/>
    <n v="0"/>
    <n v="0"/>
    <n v="0"/>
    <n v="21"/>
    <n v="4.9869389693659467E-3"/>
    <n v="0.86824742268041233"/>
    <x v="0"/>
    <x v="0"/>
    <n v="4850"/>
    <x v="0"/>
    <x v="0"/>
  </r>
  <r>
    <x v="0"/>
    <s v="MACHINE 1"/>
    <x v="1"/>
    <m/>
    <n v="4402"/>
    <x v="7"/>
    <n v="1"/>
    <n v="0"/>
    <n v="3"/>
    <n v="1"/>
    <n v="0"/>
    <n v="0"/>
    <n v="0"/>
    <n v="0"/>
    <n v="0"/>
    <n v="0"/>
    <n v="0"/>
    <n v="0"/>
    <n v="4"/>
    <n v="9.0867787369377552E-4"/>
    <n v="0.90762886597938142"/>
    <x v="0"/>
    <x v="0"/>
    <n v="4850"/>
    <x v="0"/>
    <x v="0"/>
  </r>
  <r>
    <x v="0"/>
    <s v="MACHINE 1"/>
    <x v="1"/>
    <m/>
    <n v="3746"/>
    <x v="8"/>
    <n v="1"/>
    <n v="0"/>
    <n v="3"/>
    <n v="3"/>
    <n v="0"/>
    <n v="0"/>
    <n v="0"/>
    <n v="0"/>
    <n v="0"/>
    <n v="0"/>
    <n v="18"/>
    <n v="0"/>
    <n v="24"/>
    <n v="6.4068339562199676E-3"/>
    <n v="0.77237113402061852"/>
    <x v="1"/>
    <x v="1"/>
    <n v="4850"/>
    <x v="0"/>
    <x v="0"/>
  </r>
  <r>
    <x v="0"/>
    <s v="MACHINE 1"/>
    <x v="1"/>
    <m/>
    <n v="4592"/>
    <x v="9"/>
    <n v="1"/>
    <n v="0"/>
    <n v="5"/>
    <n v="6"/>
    <n v="0"/>
    <n v="25"/>
    <n v="0"/>
    <n v="0"/>
    <n v="0"/>
    <n v="0"/>
    <n v="0"/>
    <n v="0"/>
    <n v="36"/>
    <n v="7.8397212543554005E-3"/>
    <n v="0.94680412371134015"/>
    <x v="1"/>
    <x v="1"/>
    <n v="4850"/>
    <x v="0"/>
    <x v="0"/>
  </r>
  <r>
    <x v="0"/>
    <s v="MACHINE 1"/>
    <x v="1"/>
    <m/>
    <n v="2550"/>
    <x v="10"/>
    <n v="1"/>
    <n v="0"/>
    <n v="2"/>
    <n v="2"/>
    <n v="0"/>
    <n v="5"/>
    <n v="0"/>
    <n v="0"/>
    <n v="0"/>
    <n v="0"/>
    <n v="0"/>
    <n v="0"/>
    <n v="9"/>
    <n v="3.5294117647058825E-3"/>
    <n v="0.52577319587628868"/>
    <x v="1"/>
    <x v="1"/>
    <n v="4850"/>
    <x v="0"/>
    <x v="0"/>
  </r>
  <r>
    <x v="0"/>
    <s v="MACHINE 2"/>
    <x v="1"/>
    <m/>
    <n v="3640"/>
    <x v="11"/>
    <n v="1"/>
    <n v="0"/>
    <n v="0"/>
    <n v="1"/>
    <n v="5"/>
    <n v="2"/>
    <n v="0"/>
    <n v="0"/>
    <n v="0"/>
    <n v="0"/>
    <n v="0"/>
    <n v="0"/>
    <n v="8"/>
    <n v="2.1978021978021978E-3"/>
    <n v="0.75051546391752577"/>
    <x v="1"/>
    <x v="1"/>
    <n v="4850"/>
    <x v="0"/>
    <x v="0"/>
  </r>
  <r>
    <x v="0"/>
    <s v="MACHINE 2"/>
    <x v="1"/>
    <m/>
    <n v="3431"/>
    <x v="12"/>
    <n v="1"/>
    <n v="0"/>
    <n v="0"/>
    <n v="0"/>
    <n v="0"/>
    <n v="15"/>
    <n v="2"/>
    <n v="0"/>
    <n v="0"/>
    <n v="0"/>
    <n v="10"/>
    <n v="0"/>
    <n v="27"/>
    <n v="7.8694258233751088E-3"/>
    <n v="0.70742268041237111"/>
    <x v="1"/>
    <x v="1"/>
    <n v="4850"/>
    <x v="0"/>
    <x v="0"/>
  </r>
  <r>
    <x v="0"/>
    <s v="MACHINE 2"/>
    <x v="1"/>
    <m/>
    <n v="4522"/>
    <x v="13"/>
    <n v="1"/>
    <n v="2"/>
    <n v="15"/>
    <n v="0"/>
    <n v="0"/>
    <n v="45"/>
    <n v="0"/>
    <n v="0"/>
    <n v="0"/>
    <n v="0"/>
    <n v="9"/>
    <n v="0"/>
    <n v="71"/>
    <n v="1.5701017249004866E-2"/>
    <n v="0.93237113402061855"/>
    <x v="1"/>
    <x v="1"/>
    <n v="4850"/>
    <x v="0"/>
    <x v="0"/>
  </r>
  <r>
    <x v="0"/>
    <s v="MACHINE 2"/>
    <x v="1"/>
    <m/>
    <n v="3223"/>
    <x v="14"/>
    <n v="1"/>
    <n v="0"/>
    <n v="0"/>
    <n v="0"/>
    <n v="0"/>
    <n v="36"/>
    <n v="5"/>
    <n v="0"/>
    <n v="0"/>
    <n v="0"/>
    <n v="1"/>
    <n v="0"/>
    <n v="42"/>
    <n v="1.3031337263419174E-2"/>
    <n v="0.6645360824742268"/>
    <x v="1"/>
    <x v="1"/>
    <n v="4850"/>
    <x v="0"/>
    <x v="0"/>
  </r>
  <r>
    <x v="0"/>
    <s v="MACHINE 2"/>
    <x v="1"/>
    <m/>
    <n v="4314"/>
    <x v="15"/>
    <n v="1"/>
    <n v="0"/>
    <n v="0"/>
    <n v="0"/>
    <n v="0"/>
    <n v="5"/>
    <n v="5"/>
    <n v="0"/>
    <n v="0"/>
    <n v="0"/>
    <n v="2"/>
    <n v="0"/>
    <n v="12"/>
    <n v="2.7816411682892906E-3"/>
    <n v="0.88948453608247424"/>
    <x v="1"/>
    <x v="1"/>
    <n v="4850"/>
    <x v="0"/>
    <x v="0"/>
  </r>
  <r>
    <x v="1"/>
    <s v="MACHINE 3"/>
    <x v="0"/>
    <m/>
    <n v="2811"/>
    <x v="0"/>
    <n v="1"/>
    <n v="0"/>
    <n v="3"/>
    <n v="0"/>
    <n v="9"/>
    <n v="6"/>
    <n v="0"/>
    <n v="0"/>
    <n v="0"/>
    <n v="0"/>
    <n v="0"/>
    <n v="17"/>
    <n v="35"/>
    <n v="1.2451085023123443E-2"/>
    <n v="0.57958762886597937"/>
    <x v="1"/>
    <x v="2"/>
    <n v="4850"/>
    <x v="0"/>
    <x v="1"/>
  </r>
  <r>
    <x v="1"/>
    <s v="MACHINE 3"/>
    <x v="0"/>
    <m/>
    <n v="4950"/>
    <x v="1"/>
    <n v="1"/>
    <n v="0"/>
    <n v="3"/>
    <n v="4"/>
    <n v="0"/>
    <n v="9"/>
    <n v="0"/>
    <n v="0"/>
    <n v="0"/>
    <n v="0"/>
    <n v="0"/>
    <n v="0"/>
    <n v="16"/>
    <n v="3.2323232323232323E-3"/>
    <n v="1.0206185567010309"/>
    <x v="1"/>
    <x v="2"/>
    <n v="4850"/>
    <x v="0"/>
    <x v="1"/>
  </r>
  <r>
    <x v="1"/>
    <s v="MACHINE 3"/>
    <x v="0"/>
    <m/>
    <n v="4556"/>
    <x v="2"/>
    <n v="1"/>
    <n v="0"/>
    <n v="0"/>
    <n v="3"/>
    <n v="0"/>
    <n v="16"/>
    <n v="4"/>
    <n v="0"/>
    <n v="0"/>
    <n v="0"/>
    <n v="0"/>
    <n v="0"/>
    <n v="23"/>
    <n v="5.0482879719051799E-3"/>
    <n v="0.93938144329896911"/>
    <x v="1"/>
    <x v="2"/>
    <n v="4850"/>
    <x v="0"/>
    <x v="1"/>
  </r>
  <r>
    <x v="1"/>
    <s v="MACHINE 3"/>
    <x v="0"/>
    <m/>
    <n v="3316"/>
    <x v="3"/>
    <n v="1"/>
    <n v="0"/>
    <n v="6"/>
    <n v="11"/>
    <n v="0"/>
    <n v="13"/>
    <n v="5"/>
    <n v="0"/>
    <n v="0"/>
    <n v="0"/>
    <n v="0"/>
    <n v="0"/>
    <n v="35"/>
    <n v="1.0554885404101327E-2"/>
    <n v="0.68371134020618551"/>
    <x v="1"/>
    <x v="2"/>
    <n v="4850"/>
    <x v="0"/>
    <x v="1"/>
  </r>
  <r>
    <x v="1"/>
    <s v="MACHINE 3"/>
    <x v="0"/>
    <m/>
    <n v="4737"/>
    <x v="4"/>
    <n v="1"/>
    <n v="0"/>
    <n v="1"/>
    <n v="0"/>
    <n v="0"/>
    <n v="13"/>
    <n v="0"/>
    <n v="0"/>
    <n v="0"/>
    <n v="0"/>
    <n v="0"/>
    <n v="1"/>
    <n v="15"/>
    <n v="3.1665611146295125E-3"/>
    <n v="0.976701030927835"/>
    <x v="1"/>
    <x v="2"/>
    <n v="4850"/>
    <x v="0"/>
    <x v="1"/>
  </r>
  <r>
    <x v="1"/>
    <s v="MACHINE 3"/>
    <x v="0"/>
    <m/>
    <n v="4790"/>
    <x v="5"/>
    <n v="1"/>
    <n v="0"/>
    <n v="2"/>
    <n v="0"/>
    <n v="0"/>
    <n v="6"/>
    <n v="0"/>
    <n v="0"/>
    <n v="0"/>
    <n v="0"/>
    <n v="0"/>
    <n v="0"/>
    <n v="8"/>
    <n v="1.6701461377870565E-3"/>
    <n v="0.98762886597938149"/>
    <x v="1"/>
    <x v="2"/>
    <n v="4850"/>
    <x v="0"/>
    <x v="1"/>
  </r>
  <r>
    <x v="1"/>
    <s v="MACHINE 3"/>
    <x v="0"/>
    <m/>
    <n v="3045"/>
    <x v="6"/>
    <n v="1"/>
    <n v="0"/>
    <n v="0"/>
    <n v="0"/>
    <n v="0"/>
    <n v="6"/>
    <n v="0"/>
    <n v="0"/>
    <n v="0"/>
    <n v="0"/>
    <n v="0"/>
    <n v="0"/>
    <n v="6"/>
    <n v="1.9704433497536944E-3"/>
    <n v="0.62783505154639174"/>
    <x v="1"/>
    <x v="2"/>
    <n v="4850"/>
    <x v="0"/>
    <x v="1"/>
  </r>
  <r>
    <x v="1"/>
    <s v="MACHINE 3"/>
    <x v="0"/>
    <m/>
    <n v="4402"/>
    <x v="7"/>
    <n v="1"/>
    <n v="0"/>
    <n v="0"/>
    <n v="0"/>
    <n v="0"/>
    <n v="5"/>
    <n v="0"/>
    <n v="0"/>
    <n v="0"/>
    <n v="0"/>
    <n v="0"/>
    <n v="1"/>
    <n v="6"/>
    <n v="1.3630168105406633E-3"/>
    <n v="0.90762886597938142"/>
    <x v="1"/>
    <x v="2"/>
    <n v="4850"/>
    <x v="0"/>
    <x v="1"/>
  </r>
  <r>
    <x v="1"/>
    <s v="MACHINE 4"/>
    <x v="0"/>
    <m/>
    <n v="4844"/>
    <x v="8"/>
    <n v="1"/>
    <n v="2"/>
    <n v="1"/>
    <n v="10"/>
    <n v="13"/>
    <n v="9"/>
    <n v="0"/>
    <n v="0"/>
    <n v="0"/>
    <n v="0"/>
    <n v="0"/>
    <n v="0"/>
    <n v="35"/>
    <n v="7.2254335260115606E-3"/>
    <n v="0.9987628865979381"/>
    <x v="0"/>
    <x v="3"/>
    <n v="4850"/>
    <x v="0"/>
    <x v="1"/>
  </r>
  <r>
    <x v="1"/>
    <s v="MACHINE 4"/>
    <x v="0"/>
    <m/>
    <n v="5401"/>
    <x v="9"/>
    <n v="1"/>
    <n v="0"/>
    <n v="0"/>
    <n v="8"/>
    <n v="0"/>
    <n v="32"/>
    <n v="1"/>
    <n v="0"/>
    <n v="0"/>
    <n v="0"/>
    <n v="0"/>
    <n v="0"/>
    <n v="41"/>
    <n v="7.5911868172560638E-3"/>
    <n v="1.1136082474226805"/>
    <x v="0"/>
    <x v="3"/>
    <n v="4850"/>
    <x v="0"/>
    <x v="1"/>
  </r>
  <r>
    <x v="1"/>
    <s v="MACHINE 4"/>
    <x v="0"/>
    <m/>
    <n v="5001"/>
    <x v="10"/>
    <n v="1"/>
    <n v="0"/>
    <n v="0"/>
    <n v="3"/>
    <n v="0"/>
    <n v="4"/>
    <n v="1"/>
    <n v="0"/>
    <n v="0"/>
    <n v="0"/>
    <n v="0"/>
    <n v="0"/>
    <n v="8"/>
    <n v="1.5996800639872025E-3"/>
    <n v="1.0311340206185566"/>
    <x v="0"/>
    <x v="3"/>
    <n v="4850"/>
    <x v="0"/>
    <x v="1"/>
  </r>
  <r>
    <x v="1"/>
    <s v="MACHINE 4"/>
    <x v="0"/>
    <m/>
    <n v="2506"/>
    <x v="11"/>
    <n v="1"/>
    <n v="0"/>
    <n v="3"/>
    <n v="5"/>
    <n v="0"/>
    <n v="0"/>
    <n v="2"/>
    <n v="0"/>
    <n v="0"/>
    <n v="0"/>
    <n v="0"/>
    <n v="0"/>
    <n v="10"/>
    <n v="3.9904229848363925E-3"/>
    <n v="0.51670103092783504"/>
    <x v="0"/>
    <x v="3"/>
    <n v="4850"/>
    <x v="0"/>
    <x v="1"/>
  </r>
  <r>
    <x v="1"/>
    <s v="MACHINE 4"/>
    <x v="0"/>
    <m/>
    <n v="5081"/>
    <x v="12"/>
    <n v="1"/>
    <n v="0"/>
    <n v="2"/>
    <n v="0"/>
    <n v="1"/>
    <n v="0"/>
    <n v="0"/>
    <n v="0"/>
    <n v="0"/>
    <n v="0"/>
    <n v="0"/>
    <n v="0"/>
    <n v="3"/>
    <n v="5.90434953749262E-4"/>
    <n v="1.0476288659793815"/>
    <x v="0"/>
    <x v="3"/>
    <n v="4850"/>
    <x v="0"/>
    <x v="1"/>
  </r>
  <r>
    <x v="1"/>
    <s v="MACHINE 4"/>
    <x v="0"/>
    <m/>
    <n v="5049"/>
    <x v="13"/>
    <n v="1"/>
    <n v="0"/>
    <n v="3"/>
    <n v="10"/>
    <n v="0"/>
    <n v="15"/>
    <n v="1"/>
    <n v="0"/>
    <n v="0"/>
    <n v="0"/>
    <n v="0"/>
    <n v="0"/>
    <n v="29"/>
    <n v="5.7437116260645668E-3"/>
    <n v="1.0410309278350516"/>
    <x v="0"/>
    <x v="3"/>
    <n v="4850"/>
    <x v="0"/>
    <x v="1"/>
  </r>
  <r>
    <x v="1"/>
    <s v="MACHINE 4"/>
    <x v="0"/>
    <m/>
    <n v="4288"/>
    <x v="14"/>
    <n v="1"/>
    <n v="0"/>
    <n v="0"/>
    <n v="0"/>
    <n v="0"/>
    <n v="0"/>
    <n v="0"/>
    <n v="0"/>
    <n v="0"/>
    <n v="0"/>
    <n v="0"/>
    <n v="0"/>
    <n v="0"/>
    <n v="0"/>
    <n v="0.88412371134020618"/>
    <x v="0"/>
    <x v="3"/>
    <n v="4850"/>
    <x v="0"/>
    <x v="1"/>
  </r>
  <r>
    <x v="1"/>
    <s v="MACHINE 4"/>
    <x v="0"/>
    <m/>
    <n v="3970"/>
    <x v="15"/>
    <n v="1"/>
    <n v="8"/>
    <n v="0"/>
    <n v="3"/>
    <n v="0"/>
    <n v="0"/>
    <n v="6"/>
    <n v="0"/>
    <n v="0"/>
    <n v="0"/>
    <n v="6"/>
    <n v="0"/>
    <n v="23"/>
    <n v="5.793450881612091E-3"/>
    <n v="0.81855670103092781"/>
    <x v="0"/>
    <x v="3"/>
    <n v="4850"/>
    <x v="0"/>
    <x v="1"/>
  </r>
  <r>
    <x v="1"/>
    <s v="MACHINE 3"/>
    <x v="1"/>
    <m/>
    <n v="3871"/>
    <x v="0"/>
    <n v="1"/>
    <n v="0"/>
    <n v="1"/>
    <n v="0"/>
    <n v="0"/>
    <n v="3"/>
    <n v="0"/>
    <n v="0"/>
    <n v="0"/>
    <n v="3"/>
    <n v="0"/>
    <n v="10"/>
    <n v="17"/>
    <n v="4.3916300697494186E-3"/>
    <n v="0.7981443298969072"/>
    <x v="1"/>
    <x v="2"/>
    <n v="4850"/>
    <x v="0"/>
    <x v="1"/>
  </r>
  <r>
    <x v="1"/>
    <s v="MACHINE 3"/>
    <x v="1"/>
    <m/>
    <n v="4880"/>
    <x v="1"/>
    <n v="1"/>
    <n v="0"/>
    <n v="1"/>
    <n v="0"/>
    <n v="0"/>
    <n v="11"/>
    <n v="0"/>
    <n v="0"/>
    <n v="0"/>
    <n v="0"/>
    <n v="0"/>
    <n v="0"/>
    <n v="12"/>
    <n v="2.4590163934426232E-3"/>
    <n v="1.0061855670103093"/>
    <x v="1"/>
    <x v="2"/>
    <n v="4850"/>
    <x v="0"/>
    <x v="1"/>
  </r>
  <r>
    <x v="1"/>
    <s v="MACHINE 3"/>
    <x v="1"/>
    <m/>
    <n v="4456"/>
    <x v="2"/>
    <n v="1"/>
    <n v="0"/>
    <n v="0"/>
    <n v="0"/>
    <n v="0"/>
    <n v="15"/>
    <n v="3"/>
    <n v="0"/>
    <n v="0"/>
    <n v="0"/>
    <n v="0"/>
    <n v="0"/>
    <n v="18"/>
    <n v="4.039497307001795E-3"/>
    <n v="0.91876288659793814"/>
    <x v="1"/>
    <x v="2"/>
    <n v="4850"/>
    <x v="0"/>
    <x v="1"/>
  </r>
  <r>
    <x v="1"/>
    <s v="MACHINE 3"/>
    <x v="1"/>
    <m/>
    <n v="3948"/>
    <x v="3"/>
    <n v="1"/>
    <n v="0"/>
    <n v="0"/>
    <n v="0"/>
    <n v="0"/>
    <n v="11"/>
    <n v="1"/>
    <n v="0"/>
    <n v="0"/>
    <n v="0"/>
    <n v="1"/>
    <n v="0"/>
    <n v="13"/>
    <n v="3.2928064842958462E-3"/>
    <n v="0.81402061855670105"/>
    <x v="1"/>
    <x v="2"/>
    <n v="4850"/>
    <x v="0"/>
    <x v="1"/>
  </r>
  <r>
    <x v="1"/>
    <s v="MACHINE 3"/>
    <x v="1"/>
    <m/>
    <n v="2573"/>
    <x v="4"/>
    <n v="1"/>
    <n v="0"/>
    <n v="0"/>
    <n v="0"/>
    <n v="0"/>
    <n v="1"/>
    <n v="0"/>
    <n v="0"/>
    <n v="0"/>
    <n v="0"/>
    <n v="0"/>
    <n v="0"/>
    <n v="1"/>
    <n v="3.8865137971239797E-4"/>
    <n v="0.5305154639175258"/>
    <x v="1"/>
    <x v="2"/>
    <n v="4850"/>
    <x v="0"/>
    <x v="1"/>
  </r>
  <r>
    <x v="1"/>
    <s v="MACHINE 3"/>
    <x v="1"/>
    <m/>
    <n v="4767"/>
    <x v="5"/>
    <n v="1"/>
    <n v="0"/>
    <n v="0"/>
    <n v="0"/>
    <n v="0"/>
    <n v="1"/>
    <n v="2"/>
    <n v="0"/>
    <n v="0"/>
    <n v="0"/>
    <n v="0"/>
    <n v="0"/>
    <n v="3"/>
    <n v="6.2932662051604787E-4"/>
    <n v="0.98288659793814437"/>
    <x v="1"/>
    <x v="2"/>
    <n v="4850"/>
    <x v="0"/>
    <x v="1"/>
  </r>
  <r>
    <x v="1"/>
    <s v="MACHINE 3"/>
    <x v="1"/>
    <m/>
    <n v="1924"/>
    <x v="6"/>
    <n v="1"/>
    <n v="0"/>
    <n v="0"/>
    <n v="0"/>
    <n v="0"/>
    <n v="5"/>
    <n v="2"/>
    <n v="0"/>
    <n v="0"/>
    <n v="0"/>
    <n v="1"/>
    <n v="16"/>
    <n v="24"/>
    <n v="1.2474012474012475E-2"/>
    <n v="0.39670103092783504"/>
    <x v="1"/>
    <x v="2"/>
    <n v="4850"/>
    <x v="0"/>
    <x v="1"/>
  </r>
  <r>
    <x v="1"/>
    <s v="MACHINE 3"/>
    <x v="1"/>
    <m/>
    <n v="4539"/>
    <x v="7"/>
    <n v="1"/>
    <n v="0"/>
    <n v="4"/>
    <n v="6"/>
    <n v="0"/>
    <n v="9"/>
    <n v="4"/>
    <n v="0"/>
    <n v="0"/>
    <n v="1"/>
    <n v="5"/>
    <n v="0"/>
    <n v="29"/>
    <n v="6.3890724829257549E-3"/>
    <n v="0.93587628865979378"/>
    <x v="1"/>
    <x v="2"/>
    <n v="4850"/>
    <x v="0"/>
    <x v="1"/>
  </r>
  <r>
    <x v="1"/>
    <s v="MACHINE 4"/>
    <x v="1"/>
    <m/>
    <n v="4495"/>
    <x v="8"/>
    <n v="1"/>
    <n v="0"/>
    <n v="0"/>
    <n v="0"/>
    <n v="0"/>
    <n v="1"/>
    <n v="10"/>
    <n v="0"/>
    <n v="0"/>
    <n v="0"/>
    <n v="0"/>
    <n v="0"/>
    <n v="11"/>
    <n v="2.4471635150166851E-3"/>
    <n v="0.92680412371134024"/>
    <x v="0"/>
    <x v="3"/>
    <n v="4850"/>
    <x v="0"/>
    <x v="1"/>
  </r>
  <r>
    <x v="1"/>
    <s v="MACHINE 4"/>
    <x v="1"/>
    <m/>
    <n v="5165"/>
    <x v="9"/>
    <n v="1"/>
    <n v="0"/>
    <n v="0"/>
    <n v="0"/>
    <n v="0"/>
    <n v="0"/>
    <n v="1"/>
    <n v="0"/>
    <n v="0"/>
    <n v="0"/>
    <n v="0"/>
    <n v="0"/>
    <n v="1"/>
    <n v="1.9361084220716361E-4"/>
    <n v="1.0649484536082474"/>
    <x v="0"/>
    <x v="3"/>
    <n v="4850"/>
    <x v="0"/>
    <x v="1"/>
  </r>
  <r>
    <x v="1"/>
    <s v="MACHINE 4"/>
    <x v="1"/>
    <m/>
    <n v="5043"/>
    <x v="10"/>
    <n v="1"/>
    <n v="0"/>
    <n v="0"/>
    <n v="0"/>
    <n v="0"/>
    <n v="5"/>
    <n v="0"/>
    <n v="0"/>
    <n v="0"/>
    <n v="0"/>
    <n v="0"/>
    <n v="0"/>
    <n v="5"/>
    <n v="9.914733293674401E-4"/>
    <n v="1.0397938144329897"/>
    <x v="0"/>
    <x v="3"/>
    <n v="4850"/>
    <x v="0"/>
    <x v="1"/>
  </r>
  <r>
    <x v="1"/>
    <s v="MACHINE 4"/>
    <x v="1"/>
    <m/>
    <n v="3348"/>
    <x v="11"/>
    <n v="1"/>
    <n v="0"/>
    <n v="0"/>
    <n v="0"/>
    <n v="0"/>
    <n v="1"/>
    <n v="2"/>
    <n v="0"/>
    <n v="0"/>
    <n v="0"/>
    <n v="0"/>
    <n v="0"/>
    <n v="3"/>
    <n v="8.960573476702509E-4"/>
    <n v="0.69030927835051548"/>
    <x v="0"/>
    <x v="3"/>
    <n v="4850"/>
    <x v="0"/>
    <x v="1"/>
  </r>
  <r>
    <x v="1"/>
    <s v="MACHINE 4"/>
    <x v="1"/>
    <m/>
    <n v="4223"/>
    <x v="12"/>
    <n v="1"/>
    <n v="0"/>
    <n v="0"/>
    <n v="0"/>
    <n v="0"/>
    <n v="8"/>
    <n v="5"/>
    <n v="0"/>
    <n v="0"/>
    <n v="0"/>
    <n v="0"/>
    <n v="0"/>
    <n v="13"/>
    <n v="3.0783802983660904E-3"/>
    <n v="0.87072164948453612"/>
    <x v="0"/>
    <x v="3"/>
    <n v="4850"/>
    <x v="0"/>
    <x v="1"/>
  </r>
  <r>
    <x v="1"/>
    <s v="MACHINE 4"/>
    <x v="1"/>
    <m/>
    <n v="4656"/>
    <x v="13"/>
    <n v="1"/>
    <n v="0"/>
    <n v="0"/>
    <n v="0"/>
    <n v="0"/>
    <n v="9"/>
    <n v="7"/>
    <n v="0"/>
    <n v="0"/>
    <n v="0"/>
    <n v="0"/>
    <n v="0"/>
    <n v="16"/>
    <n v="3.4364261168384879E-3"/>
    <n v="0.96"/>
    <x v="0"/>
    <x v="3"/>
    <n v="4850"/>
    <x v="0"/>
    <x v="1"/>
  </r>
  <r>
    <x v="1"/>
    <s v="MACHINE 4"/>
    <x v="1"/>
    <m/>
    <n v="3625"/>
    <x v="14"/>
    <n v="1"/>
    <n v="0"/>
    <n v="0"/>
    <n v="0"/>
    <n v="0"/>
    <n v="0"/>
    <n v="0"/>
    <n v="0"/>
    <n v="0"/>
    <n v="0"/>
    <n v="0"/>
    <n v="0"/>
    <n v="0"/>
    <n v="0"/>
    <n v="0.74742268041237114"/>
    <x v="0"/>
    <x v="3"/>
    <n v="4850"/>
    <x v="0"/>
    <x v="1"/>
  </r>
  <r>
    <x v="1"/>
    <s v="MACHINE 4"/>
    <x v="1"/>
    <m/>
    <n v="4414"/>
    <x v="15"/>
    <n v="1"/>
    <n v="0"/>
    <n v="0"/>
    <n v="10"/>
    <n v="0"/>
    <n v="8"/>
    <n v="3"/>
    <n v="0"/>
    <n v="0"/>
    <n v="0"/>
    <n v="0"/>
    <n v="0"/>
    <n v="21"/>
    <n v="4.7575894879927499E-3"/>
    <n v="0.91010309278350521"/>
    <x v="0"/>
    <x v="3"/>
    <n v="4850"/>
    <x v="0"/>
    <x v="1"/>
  </r>
  <r>
    <x v="2"/>
    <s v="MACHINE 4"/>
    <x v="0"/>
    <m/>
    <n v="3401"/>
    <x v="0"/>
    <n v="1"/>
    <n v="0"/>
    <n v="3"/>
    <n v="5"/>
    <n v="0"/>
    <n v="6"/>
    <n v="10"/>
    <n v="0"/>
    <n v="0"/>
    <n v="0"/>
    <n v="1"/>
    <n v="0"/>
    <n v="25"/>
    <n v="7.3507791825933545E-3"/>
    <n v="0.70123711340206185"/>
    <x v="1"/>
    <x v="2"/>
    <n v="4850"/>
    <x v="0"/>
    <x v="1"/>
  </r>
  <r>
    <x v="2"/>
    <s v="MACHINE 4"/>
    <x v="0"/>
    <m/>
    <n v="5221"/>
    <x v="1"/>
    <n v="1"/>
    <n v="0"/>
    <n v="1"/>
    <n v="3"/>
    <n v="0"/>
    <n v="17"/>
    <n v="0"/>
    <n v="0"/>
    <n v="0"/>
    <n v="0"/>
    <n v="0"/>
    <n v="0"/>
    <n v="21"/>
    <n v="4.0222179659069142E-3"/>
    <n v="1.0764948453608247"/>
    <x v="1"/>
    <x v="2"/>
    <n v="4850"/>
    <x v="0"/>
    <x v="1"/>
  </r>
  <r>
    <x v="2"/>
    <s v="MACHINE 4"/>
    <x v="0"/>
    <m/>
    <n v="4854"/>
    <x v="2"/>
    <n v="1"/>
    <n v="0"/>
    <n v="0"/>
    <n v="8"/>
    <n v="2"/>
    <n v="16"/>
    <n v="0"/>
    <n v="0"/>
    <n v="0"/>
    <n v="0"/>
    <n v="0"/>
    <n v="0"/>
    <n v="26"/>
    <n v="5.356407086938607E-3"/>
    <n v="1.0008247422680412"/>
    <x v="1"/>
    <x v="2"/>
    <n v="4850"/>
    <x v="0"/>
    <x v="1"/>
  </r>
  <r>
    <x v="2"/>
    <s v="MACHINE 4"/>
    <x v="0"/>
    <m/>
    <n v="4248"/>
    <x v="3"/>
    <n v="1"/>
    <n v="0"/>
    <n v="0"/>
    <n v="9"/>
    <n v="8"/>
    <n v="7"/>
    <n v="0"/>
    <n v="0"/>
    <n v="0"/>
    <n v="3"/>
    <n v="0"/>
    <n v="0"/>
    <n v="27"/>
    <n v="6.3559322033898309E-3"/>
    <n v="0.87587628865979383"/>
    <x v="1"/>
    <x v="2"/>
    <n v="4850"/>
    <x v="0"/>
    <x v="1"/>
  </r>
  <r>
    <x v="2"/>
    <s v="MACHINE 4"/>
    <x v="0"/>
    <m/>
    <n v="2199"/>
    <x v="4"/>
    <n v="1"/>
    <n v="0"/>
    <n v="1"/>
    <n v="0"/>
    <n v="0"/>
    <n v="0"/>
    <n v="5"/>
    <n v="0"/>
    <n v="0"/>
    <n v="0"/>
    <n v="0"/>
    <n v="0"/>
    <n v="6"/>
    <n v="2.7285129604365621E-3"/>
    <n v="0.45340206185567011"/>
    <x v="1"/>
    <x v="2"/>
    <n v="4850"/>
    <x v="0"/>
    <x v="1"/>
  </r>
  <r>
    <x v="2"/>
    <s v="MACHINE 4"/>
    <x v="0"/>
    <m/>
    <n v="2767"/>
    <x v="5"/>
    <n v="1"/>
    <n v="0"/>
    <n v="1"/>
    <n v="0"/>
    <n v="0"/>
    <n v="11"/>
    <n v="2"/>
    <n v="0"/>
    <n v="0"/>
    <n v="0"/>
    <n v="0"/>
    <n v="0"/>
    <n v="14"/>
    <n v="5.0596313697144919E-3"/>
    <n v="0.57051546391752572"/>
    <x v="1"/>
    <x v="2"/>
    <n v="4850"/>
    <x v="0"/>
    <x v="1"/>
  </r>
  <r>
    <x v="2"/>
    <s v="MACHINE 5"/>
    <x v="0"/>
    <m/>
    <n v="4769"/>
    <x v="6"/>
    <n v="1"/>
    <n v="0"/>
    <n v="1"/>
    <n v="0"/>
    <n v="0"/>
    <n v="10"/>
    <n v="0"/>
    <n v="0"/>
    <n v="0"/>
    <n v="0"/>
    <n v="0"/>
    <n v="0"/>
    <n v="11"/>
    <n v="2.3065632208010066E-3"/>
    <n v="0.98329896907216496"/>
    <x v="1"/>
    <x v="2"/>
    <n v="4850"/>
    <x v="0"/>
    <x v="1"/>
  </r>
  <r>
    <x v="2"/>
    <s v="MACHINE 5"/>
    <x v="0"/>
    <m/>
    <n v="4451"/>
    <x v="7"/>
    <n v="1"/>
    <n v="0"/>
    <n v="0"/>
    <n v="0"/>
    <n v="3"/>
    <n v="10"/>
    <n v="0"/>
    <n v="0"/>
    <n v="0"/>
    <n v="0"/>
    <n v="1"/>
    <n v="0"/>
    <n v="14"/>
    <n v="3.1453605931251404E-3"/>
    <n v="0.9177319587628866"/>
    <x v="0"/>
    <x v="3"/>
    <n v="4850"/>
    <x v="0"/>
    <x v="1"/>
  </r>
  <r>
    <x v="2"/>
    <s v="MACHINE 5"/>
    <x v="0"/>
    <m/>
    <n v="4821"/>
    <x v="8"/>
    <n v="1"/>
    <n v="0"/>
    <n v="2"/>
    <n v="4"/>
    <n v="0"/>
    <n v="13"/>
    <n v="0"/>
    <n v="0"/>
    <n v="0"/>
    <n v="2"/>
    <n v="0"/>
    <n v="0"/>
    <n v="21"/>
    <n v="4.3559427504667085E-3"/>
    <n v="0.99402061855670099"/>
    <x v="0"/>
    <x v="3"/>
    <n v="4850"/>
    <x v="0"/>
    <x v="1"/>
  </r>
  <r>
    <x v="2"/>
    <s v="MACHINE 5"/>
    <x v="0"/>
    <m/>
    <n v="5297"/>
    <x v="9"/>
    <n v="1"/>
    <n v="1"/>
    <n v="4"/>
    <n v="24"/>
    <n v="0"/>
    <n v="7"/>
    <n v="4"/>
    <n v="0"/>
    <n v="0"/>
    <n v="0"/>
    <n v="0"/>
    <n v="0"/>
    <n v="40"/>
    <n v="7.5514442137058716E-3"/>
    <n v="1.0921649484536082"/>
    <x v="0"/>
    <x v="3"/>
    <n v="4850"/>
    <x v="0"/>
    <x v="1"/>
  </r>
  <r>
    <x v="2"/>
    <s v="MACHINE 5"/>
    <x v="0"/>
    <m/>
    <n v="5001"/>
    <x v="10"/>
    <n v="1"/>
    <n v="0"/>
    <n v="0"/>
    <n v="1"/>
    <n v="0"/>
    <n v="11"/>
    <n v="3"/>
    <n v="0"/>
    <n v="0"/>
    <n v="0"/>
    <n v="4"/>
    <n v="0"/>
    <n v="19"/>
    <n v="3.7992401519696059E-3"/>
    <n v="1.0311340206185566"/>
    <x v="0"/>
    <x v="3"/>
    <n v="4850"/>
    <x v="0"/>
    <x v="1"/>
  </r>
  <r>
    <x v="2"/>
    <s v="MACHINE 5"/>
    <x v="0"/>
    <m/>
    <n v="2892"/>
    <x v="11"/>
    <n v="1"/>
    <n v="0"/>
    <n v="6"/>
    <n v="0"/>
    <n v="0"/>
    <n v="19"/>
    <n v="4"/>
    <n v="0"/>
    <n v="0"/>
    <n v="0"/>
    <n v="0"/>
    <n v="0"/>
    <n v="29"/>
    <n v="1.0027662517289074E-2"/>
    <n v="0.5962886597938144"/>
    <x v="0"/>
    <x v="3"/>
    <n v="4850"/>
    <x v="0"/>
    <x v="1"/>
  </r>
  <r>
    <x v="2"/>
    <s v="MACHINE 5"/>
    <x v="0"/>
    <m/>
    <n v="4217"/>
    <x v="12"/>
    <n v="1"/>
    <n v="0"/>
    <n v="5"/>
    <n v="5"/>
    <n v="0"/>
    <n v="0"/>
    <n v="8"/>
    <n v="0"/>
    <n v="0"/>
    <n v="4"/>
    <n v="2"/>
    <n v="0"/>
    <n v="24"/>
    <n v="5.6912497035807447E-3"/>
    <n v="0.86948453608247422"/>
    <x v="0"/>
    <x v="3"/>
    <n v="4850"/>
    <x v="0"/>
    <x v="1"/>
  </r>
  <r>
    <x v="2"/>
    <s v="MACHINE 5"/>
    <x v="0"/>
    <m/>
    <n v="5181"/>
    <x v="13"/>
    <n v="1"/>
    <n v="0"/>
    <n v="0"/>
    <n v="0"/>
    <n v="0"/>
    <n v="17"/>
    <n v="5"/>
    <n v="0"/>
    <n v="0"/>
    <n v="0"/>
    <n v="5"/>
    <n v="0"/>
    <n v="27"/>
    <n v="5.2113491603937466E-3"/>
    <n v="1.0682474226804124"/>
    <x v="0"/>
    <x v="3"/>
    <n v="4850"/>
    <x v="0"/>
    <x v="1"/>
  </r>
  <r>
    <x v="2"/>
    <s v="MACHINE 5"/>
    <x v="0"/>
    <m/>
    <n v="2939"/>
    <x v="14"/>
    <n v="1"/>
    <n v="0"/>
    <n v="0"/>
    <n v="0"/>
    <n v="0"/>
    <n v="64"/>
    <n v="2"/>
    <n v="0"/>
    <n v="0"/>
    <n v="0"/>
    <n v="1"/>
    <n v="0"/>
    <n v="67"/>
    <n v="2.279686968356584E-2"/>
    <n v="0.60597938144329899"/>
    <x v="0"/>
    <x v="3"/>
    <n v="4850"/>
    <x v="0"/>
    <x v="1"/>
  </r>
  <r>
    <x v="2"/>
    <s v="MACHINE 5"/>
    <x v="0"/>
    <m/>
    <n v="4476"/>
    <x v="15"/>
    <n v="1"/>
    <n v="0"/>
    <n v="0"/>
    <n v="0"/>
    <n v="0"/>
    <n v="27"/>
    <n v="9"/>
    <n v="0"/>
    <n v="0"/>
    <n v="0"/>
    <n v="5"/>
    <n v="0"/>
    <n v="41"/>
    <n v="9.1599642537980343E-3"/>
    <n v="0.92288659793814432"/>
    <x v="0"/>
    <x v="3"/>
    <n v="4850"/>
    <x v="0"/>
    <x v="1"/>
  </r>
  <r>
    <x v="3"/>
    <s v="MACHINE 5"/>
    <x v="0"/>
    <m/>
    <n v="3514"/>
    <x v="0"/>
    <n v="1"/>
    <n v="0"/>
    <n v="1"/>
    <n v="2"/>
    <n v="5"/>
    <n v="24"/>
    <n v="0"/>
    <n v="0"/>
    <n v="0"/>
    <n v="0"/>
    <n v="0"/>
    <n v="0"/>
    <n v="32"/>
    <n v="9.1064314171883896E-3"/>
    <n v="0.72453608247422685"/>
    <x v="1"/>
    <x v="2"/>
    <n v="4850"/>
    <x v="0"/>
    <x v="1"/>
  </r>
  <r>
    <x v="3"/>
    <s v="MACHINE 5"/>
    <x v="0"/>
    <m/>
    <n v="5254"/>
    <x v="1"/>
    <n v="1"/>
    <n v="0"/>
    <n v="6"/>
    <n v="9"/>
    <n v="10"/>
    <n v="3"/>
    <n v="1"/>
    <n v="0"/>
    <n v="0"/>
    <n v="0"/>
    <n v="0"/>
    <n v="0"/>
    <n v="29"/>
    <n v="5.5196041111534068E-3"/>
    <n v="1.0832989690721651"/>
    <x v="1"/>
    <x v="2"/>
    <n v="4850"/>
    <x v="0"/>
    <x v="1"/>
  </r>
  <r>
    <x v="3"/>
    <s v="MACHINE 5"/>
    <x v="0"/>
    <m/>
    <n v="5292"/>
    <x v="2"/>
    <n v="1"/>
    <n v="0"/>
    <n v="0"/>
    <n v="0"/>
    <n v="0"/>
    <n v="0"/>
    <n v="0"/>
    <n v="0"/>
    <n v="0"/>
    <n v="0"/>
    <n v="0"/>
    <n v="0"/>
    <n v="0"/>
    <n v="0"/>
    <n v="1.0911340206185567"/>
    <x v="1"/>
    <x v="2"/>
    <n v="4850"/>
    <x v="0"/>
    <x v="1"/>
  </r>
  <r>
    <x v="3"/>
    <s v="MACHINE 5"/>
    <x v="0"/>
    <m/>
    <n v="2615"/>
    <x v="3"/>
    <n v="1"/>
    <n v="0"/>
    <n v="6"/>
    <n v="14"/>
    <n v="0"/>
    <n v="7"/>
    <n v="3"/>
    <n v="0"/>
    <n v="0"/>
    <n v="0"/>
    <n v="0"/>
    <n v="0"/>
    <n v="30"/>
    <n v="1.1472275334608031E-2"/>
    <n v="0.53917525773195873"/>
    <x v="1"/>
    <x v="2"/>
    <n v="4850"/>
    <x v="0"/>
    <x v="1"/>
  </r>
  <r>
    <x v="3"/>
    <s v="MACHINE 6"/>
    <x v="0"/>
    <m/>
    <n v="4620"/>
    <x v="4"/>
    <n v="1"/>
    <n v="0"/>
    <n v="0"/>
    <n v="0"/>
    <n v="0"/>
    <n v="12"/>
    <n v="1"/>
    <n v="0"/>
    <n v="0"/>
    <n v="0"/>
    <n v="3"/>
    <n v="0"/>
    <n v="16"/>
    <n v="3.4632034632034632E-3"/>
    <n v="0.95257731958762881"/>
    <x v="1"/>
    <x v="2"/>
    <n v="4850"/>
    <x v="0"/>
    <x v="1"/>
  </r>
  <r>
    <x v="3"/>
    <s v="MACHINE 6"/>
    <x v="0"/>
    <m/>
    <n v="4195"/>
    <x v="5"/>
    <n v="1"/>
    <n v="0"/>
    <n v="0"/>
    <n v="3"/>
    <n v="0"/>
    <n v="68"/>
    <n v="0"/>
    <n v="0"/>
    <n v="0"/>
    <n v="0"/>
    <n v="0"/>
    <n v="0"/>
    <n v="71"/>
    <n v="1.6924910607866508E-2"/>
    <n v="0.86494845360824746"/>
    <x v="1"/>
    <x v="2"/>
    <n v="4850"/>
    <x v="0"/>
    <x v="1"/>
  </r>
  <r>
    <x v="3"/>
    <s v="MACHINE 6"/>
    <x v="0"/>
    <m/>
    <n v="3509"/>
    <x v="6"/>
    <n v="1"/>
    <n v="0"/>
    <n v="5"/>
    <n v="0"/>
    <n v="0"/>
    <n v="3"/>
    <n v="2"/>
    <n v="0"/>
    <n v="0"/>
    <n v="0"/>
    <n v="0"/>
    <n v="0"/>
    <n v="10"/>
    <n v="2.8498147620404672E-3"/>
    <n v="0.72350515463917531"/>
    <x v="1"/>
    <x v="2"/>
    <n v="4850"/>
    <x v="0"/>
    <x v="1"/>
  </r>
  <r>
    <x v="3"/>
    <s v="MACHINE 6"/>
    <x v="0"/>
    <m/>
    <n v="4804"/>
    <x v="7"/>
    <n v="1"/>
    <n v="0"/>
    <n v="2"/>
    <n v="0"/>
    <n v="0"/>
    <n v="17"/>
    <n v="0"/>
    <n v="0"/>
    <n v="0"/>
    <n v="0"/>
    <n v="0"/>
    <n v="0"/>
    <n v="19"/>
    <n v="3.9550374687760204E-3"/>
    <n v="0.99051546391752576"/>
    <x v="0"/>
    <x v="3"/>
    <n v="4850"/>
    <x v="0"/>
    <x v="1"/>
  </r>
  <r>
    <x v="3"/>
    <s v="MACHINE 6"/>
    <x v="0"/>
    <m/>
    <n v="3658"/>
    <x v="8"/>
    <n v="1"/>
    <n v="0"/>
    <n v="0"/>
    <n v="1"/>
    <n v="0"/>
    <n v="20"/>
    <n v="2"/>
    <n v="0"/>
    <n v="0"/>
    <n v="0"/>
    <n v="11"/>
    <n v="0"/>
    <n v="34"/>
    <n v="9.2946965554948063E-3"/>
    <n v="0.75422680412371135"/>
    <x v="0"/>
    <x v="3"/>
    <n v="4850"/>
    <x v="0"/>
    <x v="1"/>
  </r>
  <r>
    <x v="3"/>
    <s v="MACHINE 6"/>
    <x v="0"/>
    <m/>
    <n v="5102"/>
    <x v="9"/>
    <n v="1"/>
    <n v="0"/>
    <n v="0"/>
    <n v="2"/>
    <n v="0"/>
    <n v="64"/>
    <n v="2"/>
    <n v="0"/>
    <n v="0"/>
    <n v="0"/>
    <n v="14"/>
    <n v="0"/>
    <n v="82"/>
    <n v="1.6072128577028617E-2"/>
    <n v="1.0519587628865978"/>
    <x v="0"/>
    <x v="3"/>
    <n v="4850"/>
    <x v="0"/>
    <x v="1"/>
  </r>
  <r>
    <x v="3"/>
    <s v="MACHINE 6"/>
    <x v="0"/>
    <m/>
    <n v="5226"/>
    <x v="10"/>
    <n v="1"/>
    <n v="0"/>
    <n v="0"/>
    <n v="2"/>
    <n v="0"/>
    <n v="176"/>
    <n v="3"/>
    <n v="0"/>
    <n v="0"/>
    <n v="0"/>
    <n v="4"/>
    <n v="0"/>
    <n v="185"/>
    <n v="3.5399923459624949E-2"/>
    <n v="1.0775257731958763"/>
    <x v="0"/>
    <x v="3"/>
    <n v="4850"/>
    <x v="0"/>
    <x v="1"/>
  </r>
  <r>
    <x v="3"/>
    <s v="MACHINE 6"/>
    <x v="0"/>
    <m/>
    <n v="2878"/>
    <x v="11"/>
    <n v="1"/>
    <n v="0"/>
    <n v="0"/>
    <n v="1"/>
    <n v="0"/>
    <n v="0"/>
    <n v="2"/>
    <n v="0"/>
    <n v="0"/>
    <n v="0"/>
    <n v="0"/>
    <n v="0"/>
    <n v="3"/>
    <n v="1.0423905489923557E-3"/>
    <n v="0.59340206185567013"/>
    <x v="0"/>
    <x v="3"/>
    <n v="4850"/>
    <x v="0"/>
    <x v="1"/>
  </r>
  <r>
    <x v="3"/>
    <s v="MACHINE 6"/>
    <x v="0"/>
    <m/>
    <n v="4801"/>
    <x v="12"/>
    <n v="1"/>
    <n v="0"/>
    <n v="3"/>
    <n v="12"/>
    <n v="0"/>
    <n v="55"/>
    <n v="0"/>
    <n v="0"/>
    <n v="0"/>
    <n v="0"/>
    <n v="4"/>
    <n v="0"/>
    <n v="74"/>
    <n v="1.5413455530097896E-2"/>
    <n v="0.98989690721649481"/>
    <x v="0"/>
    <x v="3"/>
    <n v="4850"/>
    <x v="0"/>
    <x v="1"/>
  </r>
  <r>
    <x v="3"/>
    <s v="MACHINE 6"/>
    <x v="0"/>
    <m/>
    <n v="5364"/>
    <x v="13"/>
    <n v="1"/>
    <n v="0"/>
    <n v="0"/>
    <n v="22"/>
    <n v="0"/>
    <n v="39"/>
    <n v="2"/>
    <n v="0"/>
    <n v="0"/>
    <n v="0"/>
    <n v="30"/>
    <n v="0"/>
    <n v="93"/>
    <n v="1.7337807606263984E-2"/>
    <n v="1.105979381443299"/>
    <x v="0"/>
    <x v="3"/>
    <n v="4850"/>
    <x v="0"/>
    <x v="1"/>
  </r>
  <r>
    <x v="3"/>
    <s v="MACHINE 6"/>
    <x v="0"/>
    <m/>
    <n v="4466"/>
    <x v="14"/>
    <n v="1"/>
    <n v="0"/>
    <n v="1"/>
    <n v="7"/>
    <n v="0"/>
    <n v="34"/>
    <n v="3"/>
    <n v="0"/>
    <n v="0"/>
    <n v="0"/>
    <n v="33"/>
    <n v="0"/>
    <n v="78"/>
    <n v="1.7465293327362293E-2"/>
    <n v="0.92082474226804123"/>
    <x v="0"/>
    <x v="3"/>
    <n v="4850"/>
    <x v="0"/>
    <x v="1"/>
  </r>
  <r>
    <x v="3"/>
    <s v="MACHINE 6"/>
    <x v="0"/>
    <m/>
    <n v="4607"/>
    <x v="15"/>
    <n v="1"/>
    <n v="0"/>
    <n v="0"/>
    <n v="3"/>
    <n v="0"/>
    <n v="15"/>
    <n v="0"/>
    <n v="0"/>
    <n v="0"/>
    <n v="0"/>
    <n v="15"/>
    <n v="0"/>
    <n v="33"/>
    <n v="7.163012806598654E-3"/>
    <n v="0.94989690721649489"/>
    <x v="0"/>
    <x v="3"/>
    <n v="4850"/>
    <x v="0"/>
    <x v="1"/>
  </r>
  <r>
    <x v="4"/>
    <s v="MACHINE 6"/>
    <x v="0"/>
    <m/>
    <n v="3820"/>
    <x v="0"/>
    <n v="1"/>
    <n v="0"/>
    <n v="4"/>
    <n v="11"/>
    <n v="0"/>
    <n v="73"/>
    <n v="2"/>
    <n v="0"/>
    <n v="0"/>
    <n v="0"/>
    <n v="9"/>
    <n v="0"/>
    <n v="99"/>
    <n v="2.5916230366492148E-2"/>
    <n v="0.78762886597938142"/>
    <x v="1"/>
    <x v="2"/>
    <n v="4850"/>
    <x v="0"/>
    <x v="1"/>
  </r>
  <r>
    <x v="4"/>
    <s v="MACHINE 6"/>
    <x v="0"/>
    <m/>
    <n v="4106"/>
    <x v="1"/>
    <n v="1"/>
    <n v="0"/>
    <n v="1"/>
    <n v="3"/>
    <n v="0"/>
    <n v="4"/>
    <n v="3"/>
    <n v="0"/>
    <n v="0"/>
    <n v="0"/>
    <n v="117"/>
    <n v="0"/>
    <n v="128"/>
    <n v="3.1173891865562593E-2"/>
    <n v="0.84659793814432993"/>
    <x v="1"/>
    <x v="2"/>
    <n v="4850"/>
    <x v="0"/>
    <x v="1"/>
  </r>
  <r>
    <x v="4"/>
    <s v="MACHINE 7"/>
    <x v="0"/>
    <m/>
    <n v="5003"/>
    <x v="2"/>
    <n v="1"/>
    <n v="0"/>
    <n v="1"/>
    <n v="8"/>
    <n v="5"/>
    <n v="30"/>
    <n v="1"/>
    <n v="0"/>
    <n v="0"/>
    <n v="0"/>
    <n v="15"/>
    <n v="0"/>
    <n v="60"/>
    <n v="1.1992804317409555E-2"/>
    <n v="1.0315463917525773"/>
    <x v="1"/>
    <x v="2"/>
    <n v="4850"/>
    <x v="0"/>
    <x v="1"/>
  </r>
  <r>
    <x v="4"/>
    <s v="MACHINE 7"/>
    <x v="0"/>
    <m/>
    <n v="4646"/>
    <x v="3"/>
    <n v="1"/>
    <n v="0"/>
    <n v="0"/>
    <n v="4"/>
    <n v="8"/>
    <n v="14"/>
    <n v="7"/>
    <n v="0"/>
    <n v="0"/>
    <n v="0"/>
    <n v="1"/>
    <n v="0"/>
    <n v="34"/>
    <n v="7.3181231166594921E-3"/>
    <n v="0.95793814432989688"/>
    <x v="1"/>
    <x v="2"/>
    <n v="4850"/>
    <x v="0"/>
    <x v="1"/>
  </r>
  <r>
    <x v="4"/>
    <s v="MACHINE 7"/>
    <x v="0"/>
    <m/>
    <n v="2839"/>
    <x v="4"/>
    <n v="1"/>
    <n v="0"/>
    <n v="0"/>
    <n v="0"/>
    <n v="0"/>
    <n v="26"/>
    <n v="0"/>
    <n v="0"/>
    <n v="0"/>
    <n v="0"/>
    <n v="0"/>
    <n v="0"/>
    <n v="26"/>
    <n v="9.1581542796759421E-3"/>
    <n v="0.58536082474226803"/>
    <x v="1"/>
    <x v="2"/>
    <n v="4850"/>
    <x v="0"/>
    <x v="1"/>
  </r>
  <r>
    <x v="4"/>
    <s v="MACHINE 7"/>
    <x v="0"/>
    <m/>
    <n v="4903"/>
    <x v="5"/>
    <n v="1"/>
    <n v="0"/>
    <n v="4"/>
    <n v="0"/>
    <n v="0"/>
    <n v="47"/>
    <n v="3"/>
    <n v="0"/>
    <n v="0"/>
    <n v="0"/>
    <n v="1"/>
    <n v="0"/>
    <n v="55"/>
    <n v="1.1217621864164798E-2"/>
    <n v="1.0109278350515465"/>
    <x v="1"/>
    <x v="2"/>
    <n v="4850"/>
    <x v="0"/>
    <x v="1"/>
  </r>
  <r>
    <x v="4"/>
    <s v="MACHINE 7"/>
    <x v="0"/>
    <m/>
    <n v="3430"/>
    <x v="6"/>
    <n v="1"/>
    <n v="0"/>
    <n v="2"/>
    <n v="0"/>
    <n v="0"/>
    <n v="15"/>
    <n v="0"/>
    <n v="0"/>
    <n v="0"/>
    <n v="0"/>
    <n v="0"/>
    <n v="0"/>
    <n v="17"/>
    <n v="4.9562682215743437E-3"/>
    <n v="0.70721649484536087"/>
    <x v="1"/>
    <x v="2"/>
    <n v="4850"/>
    <x v="0"/>
    <x v="1"/>
  </r>
  <r>
    <x v="4"/>
    <s v="MACHINE 7"/>
    <x v="0"/>
    <m/>
    <n v="4762"/>
    <x v="7"/>
    <n v="1"/>
    <n v="0"/>
    <n v="0"/>
    <n v="0"/>
    <n v="0"/>
    <n v="44"/>
    <n v="0"/>
    <n v="0"/>
    <n v="0"/>
    <n v="0"/>
    <n v="0"/>
    <n v="0"/>
    <n v="44"/>
    <n v="9.2398152036959266E-3"/>
    <n v="0.98185567010309283"/>
    <x v="0"/>
    <x v="3"/>
    <n v="4850"/>
    <x v="0"/>
    <x v="1"/>
  </r>
  <r>
    <x v="4"/>
    <s v="MACHINE 7"/>
    <x v="0"/>
    <m/>
    <n v="4113"/>
    <x v="8"/>
    <n v="1"/>
    <n v="0"/>
    <n v="1"/>
    <n v="13"/>
    <n v="0"/>
    <n v="106"/>
    <n v="0"/>
    <n v="0"/>
    <n v="0"/>
    <n v="0"/>
    <n v="0"/>
    <n v="0"/>
    <n v="120"/>
    <n v="0.11097290923523478"/>
    <n v="0.84804123711340207"/>
    <x v="0"/>
    <x v="3"/>
    <n v="4850"/>
    <x v="0"/>
    <x v="1"/>
  </r>
  <r>
    <x v="4"/>
    <s v="MACHINE 7"/>
    <x v="0"/>
    <m/>
    <n v="5038"/>
    <x v="9"/>
    <n v="1"/>
    <n v="0"/>
    <n v="1"/>
    <n v="3"/>
    <n v="0"/>
    <n v="96"/>
    <n v="0"/>
    <n v="0"/>
    <n v="0"/>
    <n v="0"/>
    <n v="0"/>
    <n v="0"/>
    <n v="100"/>
    <n v="1.9849146486701073E-2"/>
    <n v="1.0387628865979381"/>
    <x v="0"/>
    <x v="3"/>
    <n v="4850"/>
    <x v="0"/>
    <x v="1"/>
  </r>
  <r>
    <x v="4"/>
    <s v="MACHINE 7"/>
    <x v="0"/>
    <m/>
    <n v="5304"/>
    <x v="10"/>
    <n v="1"/>
    <n v="0"/>
    <n v="0"/>
    <n v="5"/>
    <n v="0"/>
    <n v="223"/>
    <n v="14"/>
    <n v="0"/>
    <n v="0"/>
    <n v="0"/>
    <n v="0"/>
    <n v="0"/>
    <n v="242"/>
    <n v="4.5625942684766212E-2"/>
    <n v="1.0936082474226805"/>
    <x v="0"/>
    <x v="3"/>
    <n v="4850"/>
    <x v="0"/>
    <x v="1"/>
  </r>
  <r>
    <x v="4"/>
    <s v="MACHINE 7"/>
    <x v="0"/>
    <m/>
    <n v="3800"/>
    <x v="11"/>
    <n v="1"/>
    <n v="0"/>
    <n v="0"/>
    <n v="0"/>
    <n v="0"/>
    <n v="18"/>
    <n v="4"/>
    <n v="0"/>
    <n v="0"/>
    <n v="0"/>
    <n v="0"/>
    <n v="0"/>
    <n v="22"/>
    <n v="5.7894736842105266E-3"/>
    <n v="0.78350515463917525"/>
    <x v="0"/>
    <x v="3"/>
    <n v="4850"/>
    <x v="0"/>
    <x v="1"/>
  </r>
  <r>
    <x v="4"/>
    <s v="MACHINE 7"/>
    <x v="0"/>
    <m/>
    <n v="3901"/>
    <x v="12"/>
    <n v="1"/>
    <n v="0"/>
    <n v="0"/>
    <n v="1"/>
    <n v="0"/>
    <n v="72"/>
    <n v="2"/>
    <n v="0"/>
    <n v="0"/>
    <n v="0"/>
    <n v="0"/>
    <n v="0"/>
    <n v="75"/>
    <n v="1.9225839528326072E-2"/>
    <n v="0.80432989690721646"/>
    <x v="0"/>
    <x v="3"/>
    <n v="4850"/>
    <x v="0"/>
    <x v="1"/>
  </r>
  <r>
    <x v="4"/>
    <s v="MACHINE 7"/>
    <x v="0"/>
    <m/>
    <n v="5029"/>
    <x v="13"/>
    <n v="1"/>
    <n v="0"/>
    <n v="0"/>
    <n v="41"/>
    <n v="0"/>
    <n v="107"/>
    <n v="0"/>
    <n v="0"/>
    <n v="0"/>
    <n v="0"/>
    <n v="1"/>
    <n v="0"/>
    <n v="149"/>
    <n v="2.9628156691191093E-2"/>
    <n v="1.0369072164948454"/>
    <x v="0"/>
    <x v="3"/>
    <n v="4850"/>
    <x v="0"/>
    <x v="1"/>
  </r>
  <r>
    <x v="4"/>
    <s v="MACHINE 7"/>
    <x v="0"/>
    <m/>
    <n v="3278"/>
    <x v="14"/>
    <n v="1"/>
    <n v="0"/>
    <n v="0"/>
    <n v="0"/>
    <n v="0"/>
    <n v="17"/>
    <n v="5"/>
    <n v="0"/>
    <n v="0"/>
    <n v="0"/>
    <n v="0"/>
    <n v="0"/>
    <n v="22"/>
    <n v="6.7114093959731542E-3"/>
    <n v="0.67587628865979377"/>
    <x v="0"/>
    <x v="3"/>
    <n v="4850"/>
    <x v="0"/>
    <x v="1"/>
  </r>
  <r>
    <x v="4"/>
    <s v="MACHINE 8"/>
    <x v="0"/>
    <m/>
    <n v="3278"/>
    <x v="15"/>
    <n v="1"/>
    <n v="0"/>
    <n v="0"/>
    <n v="0"/>
    <n v="0"/>
    <n v="13"/>
    <n v="12"/>
    <n v="0"/>
    <n v="0"/>
    <n v="0"/>
    <n v="0"/>
    <n v="0"/>
    <n v="25"/>
    <n v="7.6266015863331298E-3"/>
    <n v="0.67587628865979377"/>
    <x v="0"/>
    <x v="3"/>
    <n v="4850"/>
    <x v="0"/>
    <x v="1"/>
  </r>
  <r>
    <x v="5"/>
    <s v="MACHINE 8"/>
    <x v="0"/>
    <m/>
    <n v="3269"/>
    <x v="0"/>
    <n v="1"/>
    <n v="0"/>
    <n v="2"/>
    <n v="7"/>
    <n v="0"/>
    <n v="12"/>
    <n v="2"/>
    <n v="0"/>
    <n v="0"/>
    <n v="0"/>
    <n v="0"/>
    <n v="0"/>
    <n v="23"/>
    <n v="7.0357907617008258E-3"/>
    <n v="0.67402061855670103"/>
    <x v="1"/>
    <x v="2"/>
    <n v="4850"/>
    <x v="0"/>
    <x v="1"/>
  </r>
  <r>
    <x v="5"/>
    <s v="MACHINE 8"/>
    <x v="0"/>
    <m/>
    <n v="5009"/>
    <x v="1"/>
    <n v="1"/>
    <n v="0"/>
    <n v="0"/>
    <n v="3"/>
    <n v="2"/>
    <n v="29"/>
    <n v="4"/>
    <n v="0"/>
    <n v="0"/>
    <n v="0"/>
    <n v="0"/>
    <n v="0"/>
    <n v="38"/>
    <n v="7.5863445797564382E-3"/>
    <n v="1.0327835051546392"/>
    <x v="1"/>
    <x v="2"/>
    <n v="4850"/>
    <x v="0"/>
    <x v="1"/>
  </r>
  <r>
    <x v="5"/>
    <s v="MACHINE 8"/>
    <x v="0"/>
    <m/>
    <n v="5201"/>
    <x v="2"/>
    <n v="1"/>
    <n v="8"/>
    <n v="0"/>
    <n v="15"/>
    <n v="1"/>
    <n v="84"/>
    <n v="1"/>
    <n v="0"/>
    <n v="0"/>
    <n v="3"/>
    <n v="2"/>
    <n v="0"/>
    <n v="114"/>
    <n v="2.1918861757354354E-2"/>
    <n v="1.0723711340206186"/>
    <x v="1"/>
    <x v="2"/>
    <n v="4850"/>
    <x v="0"/>
    <x v="1"/>
  </r>
  <r>
    <x v="5"/>
    <s v="MACHINE 8"/>
    <x v="0"/>
    <m/>
    <n v="2706"/>
    <x v="3"/>
    <n v="1"/>
    <n v="0"/>
    <n v="0"/>
    <n v="0"/>
    <n v="0"/>
    <n v="41"/>
    <n v="0"/>
    <n v="0"/>
    <n v="0"/>
    <n v="0"/>
    <n v="0"/>
    <n v="1"/>
    <n v="42"/>
    <n v="1.5521064301552107E-2"/>
    <n v="0.55793814432989686"/>
    <x v="1"/>
    <x v="2"/>
    <n v="4850"/>
    <x v="0"/>
    <x v="1"/>
  </r>
  <r>
    <x v="5"/>
    <s v="MACHINE 8"/>
    <x v="0"/>
    <m/>
    <n v="2711"/>
    <x v="4"/>
    <n v="1"/>
    <n v="0"/>
    <n v="0"/>
    <n v="0"/>
    <n v="0"/>
    <n v="30"/>
    <n v="5"/>
    <n v="0"/>
    <n v="0"/>
    <n v="0"/>
    <n v="0"/>
    <n v="0"/>
    <n v="35"/>
    <n v="1.2910365178900774E-2"/>
    <n v="0.5589690721649484"/>
    <x v="1"/>
    <x v="2"/>
    <n v="4850"/>
    <x v="0"/>
    <x v="1"/>
  </r>
  <r>
    <x v="5"/>
    <s v="MACHINE 8"/>
    <x v="0"/>
    <m/>
    <n v="5159"/>
    <x v="5"/>
    <n v="1"/>
    <n v="0"/>
    <n v="0"/>
    <n v="0"/>
    <n v="0"/>
    <n v="74"/>
    <n v="4"/>
    <n v="0"/>
    <n v="0"/>
    <n v="0"/>
    <n v="0"/>
    <n v="0"/>
    <n v="78"/>
    <n v="1.5119209149059896E-2"/>
    <n v="1.0637113402061855"/>
    <x v="1"/>
    <x v="2"/>
    <n v="4850"/>
    <x v="0"/>
    <x v="1"/>
  </r>
  <r>
    <x v="5"/>
    <s v="MACHINE 8"/>
    <x v="0"/>
    <m/>
    <n v="2920"/>
    <x v="6"/>
    <n v="1"/>
    <n v="0"/>
    <n v="0"/>
    <n v="3"/>
    <n v="0"/>
    <n v="7"/>
    <n v="1"/>
    <n v="0"/>
    <n v="0"/>
    <n v="0"/>
    <n v="0"/>
    <n v="0"/>
    <n v="11"/>
    <n v="3.767123287671233E-3"/>
    <n v="0.60206185567010306"/>
    <x v="1"/>
    <x v="2"/>
    <n v="4850"/>
    <x v="0"/>
    <x v="1"/>
  </r>
  <r>
    <x v="5"/>
    <s v="MACHINE 8"/>
    <x v="0"/>
    <m/>
    <n v="5398"/>
    <x v="7"/>
    <n v="1"/>
    <n v="0"/>
    <n v="0"/>
    <n v="0"/>
    <n v="0"/>
    <n v="52"/>
    <n v="0"/>
    <n v="0"/>
    <n v="0"/>
    <n v="0"/>
    <n v="0"/>
    <n v="0"/>
    <n v="52"/>
    <n v="9.6331974805483507E-3"/>
    <n v="1.1129896907216494"/>
    <x v="0"/>
    <x v="3"/>
    <n v="4850"/>
    <x v="0"/>
    <x v="1"/>
  </r>
  <r>
    <x v="5"/>
    <s v="MACHINE 8"/>
    <x v="0"/>
    <m/>
    <n v="3449"/>
    <x v="8"/>
    <n v="1"/>
    <n v="0"/>
    <n v="0"/>
    <n v="2"/>
    <n v="0"/>
    <n v="15"/>
    <n v="9"/>
    <n v="0"/>
    <n v="0"/>
    <n v="0"/>
    <n v="19"/>
    <n v="0"/>
    <n v="45"/>
    <n v="1.3047260075384169E-2"/>
    <n v="0.71113402061855668"/>
    <x v="0"/>
    <x v="3"/>
    <n v="4850"/>
    <x v="0"/>
    <x v="1"/>
  </r>
  <r>
    <x v="5"/>
    <s v="MACHINE 8"/>
    <x v="0"/>
    <m/>
    <n v="4866"/>
    <x v="9"/>
    <n v="1"/>
    <n v="0"/>
    <n v="0"/>
    <n v="10"/>
    <n v="0"/>
    <n v="16"/>
    <n v="0"/>
    <n v="0"/>
    <n v="0"/>
    <n v="0"/>
    <n v="0"/>
    <n v="19"/>
    <n v="45"/>
    <n v="9.2478421701602965E-3"/>
    <n v="1.003298969072165"/>
    <x v="0"/>
    <x v="3"/>
    <n v="4850"/>
    <x v="0"/>
    <x v="1"/>
  </r>
  <r>
    <x v="5"/>
    <s v="MACHINE 8"/>
    <x v="0"/>
    <m/>
    <n v="5003"/>
    <x v="10"/>
    <n v="1"/>
    <n v="0"/>
    <n v="0"/>
    <n v="6"/>
    <n v="0"/>
    <n v="12"/>
    <n v="0"/>
    <n v="0"/>
    <n v="0"/>
    <n v="0"/>
    <n v="0"/>
    <n v="0"/>
    <n v="18"/>
    <n v="3.5978412952228662E-3"/>
    <n v="1.0315463917525773"/>
    <x v="0"/>
    <x v="3"/>
    <n v="4850"/>
    <x v="0"/>
    <x v="1"/>
  </r>
  <r>
    <x v="5"/>
    <s v="MACHINE 8"/>
    <x v="0"/>
    <m/>
    <n v="3547"/>
    <x v="11"/>
    <n v="1"/>
    <n v="0"/>
    <n v="0"/>
    <n v="0"/>
    <n v="0"/>
    <n v="9"/>
    <n v="7"/>
    <n v="0"/>
    <n v="0"/>
    <n v="0"/>
    <n v="0"/>
    <n v="0"/>
    <n v="16"/>
    <n v="4.5108542430222724E-3"/>
    <n v="0.73134020618556705"/>
    <x v="0"/>
    <x v="3"/>
    <n v="4850"/>
    <x v="0"/>
    <x v="1"/>
  </r>
  <r>
    <x v="5"/>
    <s v="MACHINE 8"/>
    <x v="0"/>
    <m/>
    <n v="5098"/>
    <x v="12"/>
    <n v="1"/>
    <n v="0"/>
    <n v="0"/>
    <n v="0"/>
    <n v="0"/>
    <n v="32"/>
    <n v="1"/>
    <n v="0"/>
    <n v="0"/>
    <n v="0"/>
    <n v="0"/>
    <n v="0"/>
    <n v="33"/>
    <n v="6.4731267163593564E-3"/>
    <n v="1.0511340206185567"/>
    <x v="0"/>
    <x v="3"/>
    <n v="4850"/>
    <x v="0"/>
    <x v="1"/>
  </r>
  <r>
    <x v="5"/>
    <s v="MACHINE 8"/>
    <x v="0"/>
    <m/>
    <n v="4088"/>
    <x v="13"/>
    <n v="1"/>
    <n v="0"/>
    <n v="1"/>
    <n v="20"/>
    <n v="0"/>
    <n v="38"/>
    <n v="0"/>
    <n v="0"/>
    <n v="0"/>
    <n v="0"/>
    <n v="0"/>
    <n v="0"/>
    <n v="59"/>
    <n v="1.4432485322896281E-2"/>
    <n v="0.84288659793814436"/>
    <x v="0"/>
    <x v="3"/>
    <n v="4850"/>
    <x v="0"/>
    <x v="1"/>
  </r>
  <r>
    <x v="5"/>
    <s v="MACHINE 9"/>
    <x v="0"/>
    <m/>
    <n v="3784"/>
    <x v="14"/>
    <n v="1"/>
    <n v="0"/>
    <n v="2"/>
    <n v="7"/>
    <n v="0"/>
    <n v="64"/>
    <n v="0"/>
    <n v="0"/>
    <n v="0"/>
    <n v="0"/>
    <n v="0"/>
    <n v="9"/>
    <n v="82"/>
    <n v="2.1670190274841437E-2"/>
    <n v="0.78020618556701027"/>
    <x v="0"/>
    <x v="3"/>
    <n v="4850"/>
    <x v="0"/>
    <x v="1"/>
  </r>
  <r>
    <x v="5"/>
    <s v="MACHINE 9"/>
    <x v="0"/>
    <m/>
    <n v="0"/>
    <x v="15"/>
    <n v="1"/>
    <n v="0"/>
    <n v="0"/>
    <n v="0"/>
    <n v="0"/>
    <n v="0"/>
    <n v="0"/>
    <n v="0"/>
    <n v="0"/>
    <n v="0"/>
    <n v="0"/>
    <n v="0"/>
    <n v="0"/>
    <n v="0"/>
    <n v="0"/>
    <x v="0"/>
    <x v="3"/>
    <n v="4850"/>
    <x v="0"/>
    <x v="1"/>
  </r>
  <r>
    <x v="2"/>
    <s v="MACHINE 4"/>
    <x v="1"/>
    <m/>
    <n v="3288"/>
    <x v="0"/>
    <n v="1"/>
    <n v="0"/>
    <n v="1"/>
    <n v="2"/>
    <n v="0"/>
    <n v="6"/>
    <n v="0"/>
    <n v="0"/>
    <n v="0"/>
    <n v="0"/>
    <n v="19"/>
    <n v="0"/>
    <n v="28"/>
    <n v="8.5158150851581509E-3"/>
    <n v="0.67793814432989685"/>
    <x v="1"/>
    <x v="2"/>
    <n v="4850"/>
    <x v="0"/>
    <x v="1"/>
  </r>
  <r>
    <x v="2"/>
    <s v="MACHINE 4"/>
    <x v="1"/>
    <m/>
    <n v="4655"/>
    <x v="1"/>
    <n v="1"/>
    <n v="0"/>
    <n v="5"/>
    <n v="3"/>
    <n v="0"/>
    <n v="11"/>
    <n v="0"/>
    <n v="0"/>
    <n v="0"/>
    <n v="0"/>
    <n v="1"/>
    <n v="0"/>
    <n v="20"/>
    <n v="4.296455424274973E-3"/>
    <n v="0.95979381443298972"/>
    <x v="1"/>
    <x v="2"/>
    <n v="4850"/>
    <x v="0"/>
    <x v="1"/>
  </r>
  <r>
    <x v="2"/>
    <s v="MACHINE 4"/>
    <x v="1"/>
    <m/>
    <n v="4902"/>
    <x v="2"/>
    <n v="1"/>
    <n v="0"/>
    <n v="0"/>
    <n v="1"/>
    <n v="0"/>
    <n v="6"/>
    <n v="0"/>
    <n v="0"/>
    <n v="0"/>
    <n v="0"/>
    <n v="0"/>
    <n v="0"/>
    <n v="7"/>
    <n v="1.4279885760913912E-3"/>
    <n v="1.0107216494845361"/>
    <x v="1"/>
    <x v="2"/>
    <n v="4850"/>
    <x v="0"/>
    <x v="1"/>
  </r>
  <r>
    <x v="2"/>
    <s v="MACHINE 4"/>
    <x v="1"/>
    <m/>
    <n v="2872"/>
    <x v="3"/>
    <n v="1"/>
    <n v="0"/>
    <n v="0"/>
    <n v="2"/>
    <n v="0"/>
    <n v="2"/>
    <n v="5"/>
    <n v="0"/>
    <n v="0"/>
    <n v="0"/>
    <n v="5"/>
    <n v="0"/>
    <n v="14"/>
    <n v="4.8746518105849583E-3"/>
    <n v="0.59216494845360823"/>
    <x v="1"/>
    <x v="2"/>
    <n v="4850"/>
    <x v="0"/>
    <x v="1"/>
  </r>
  <r>
    <x v="2"/>
    <s v="MACHINE 4"/>
    <x v="1"/>
    <m/>
    <n v="5009"/>
    <x v="4"/>
    <n v="1"/>
    <n v="0"/>
    <n v="2"/>
    <n v="3"/>
    <n v="0"/>
    <n v="5"/>
    <n v="2"/>
    <n v="0"/>
    <n v="0"/>
    <n v="0"/>
    <n v="1"/>
    <n v="0"/>
    <n v="13"/>
    <n v="2.5953284088640447E-3"/>
    <n v="1.0327835051546392"/>
    <x v="1"/>
    <x v="2"/>
    <n v="4850"/>
    <x v="0"/>
    <x v="1"/>
  </r>
  <r>
    <x v="2"/>
    <s v="MACHINE 4"/>
    <x v="1"/>
    <m/>
    <n v="4685"/>
    <x v="5"/>
    <n v="1"/>
    <n v="0"/>
    <n v="0"/>
    <n v="0"/>
    <n v="0"/>
    <n v="3"/>
    <n v="0"/>
    <n v="0"/>
    <n v="0"/>
    <n v="0"/>
    <n v="0"/>
    <n v="0"/>
    <n v="3"/>
    <n v="6.4034151547491991E-4"/>
    <n v="0.96597938144329898"/>
    <x v="1"/>
    <x v="2"/>
    <n v="4850"/>
    <x v="0"/>
    <x v="1"/>
  </r>
  <r>
    <x v="2"/>
    <s v="MACHINE 5"/>
    <x v="1"/>
    <m/>
    <n v="4279"/>
    <x v="6"/>
    <n v="1"/>
    <n v="0"/>
    <n v="0"/>
    <n v="1"/>
    <n v="0"/>
    <n v="12"/>
    <n v="4"/>
    <n v="0"/>
    <n v="0"/>
    <n v="0"/>
    <n v="2"/>
    <n v="0"/>
    <n v="19"/>
    <n v="4.4402897873334892E-3"/>
    <n v="0.88226804123711344"/>
    <x v="1"/>
    <x v="2"/>
    <n v="4850"/>
    <x v="0"/>
    <x v="1"/>
  </r>
  <r>
    <x v="2"/>
    <s v="MACHINE 5"/>
    <x v="1"/>
    <m/>
    <n v="4898"/>
    <x v="7"/>
    <n v="1"/>
    <n v="0"/>
    <n v="2"/>
    <n v="1"/>
    <n v="0"/>
    <n v="5"/>
    <n v="0"/>
    <n v="0"/>
    <n v="0"/>
    <n v="0"/>
    <n v="0"/>
    <n v="0"/>
    <n v="8"/>
    <n v="1.6333197223356473E-3"/>
    <n v="1.0098969072164949"/>
    <x v="0"/>
    <x v="3"/>
    <n v="4850"/>
    <x v="0"/>
    <x v="1"/>
  </r>
  <r>
    <x v="2"/>
    <s v="MACHINE 5"/>
    <x v="1"/>
    <m/>
    <n v="4443"/>
    <x v="8"/>
    <n v="1"/>
    <n v="0"/>
    <n v="0"/>
    <n v="1"/>
    <n v="0"/>
    <n v="12"/>
    <n v="1"/>
    <n v="0"/>
    <n v="0"/>
    <n v="0"/>
    <n v="0"/>
    <n v="0"/>
    <n v="14"/>
    <n v="3.1510240828269186E-3"/>
    <n v="0.91608247422680411"/>
    <x v="0"/>
    <x v="3"/>
    <n v="4850"/>
    <x v="0"/>
    <x v="1"/>
  </r>
  <r>
    <x v="2"/>
    <s v="MACHINE 5"/>
    <x v="1"/>
    <m/>
    <n v="2277"/>
    <x v="9"/>
    <n v="1"/>
    <n v="0"/>
    <n v="0"/>
    <n v="0"/>
    <n v="0"/>
    <n v="6"/>
    <n v="8"/>
    <n v="0"/>
    <n v="0"/>
    <n v="0"/>
    <n v="351"/>
    <n v="0"/>
    <n v="365"/>
    <n v="0.16029863855950813"/>
    <n v="0.4694845360824742"/>
    <x v="0"/>
    <x v="3"/>
    <n v="4850"/>
    <x v="0"/>
    <x v="1"/>
  </r>
  <r>
    <x v="2"/>
    <s v="MACHINE 5"/>
    <x v="1"/>
    <m/>
    <n v="4601"/>
    <x v="10"/>
    <n v="1"/>
    <n v="0"/>
    <n v="0"/>
    <n v="1"/>
    <n v="0"/>
    <n v="12"/>
    <n v="2"/>
    <n v="0"/>
    <n v="0"/>
    <n v="0"/>
    <n v="2"/>
    <n v="0"/>
    <n v="17"/>
    <n v="3.69484894588133E-3"/>
    <n v="0.94865979381443299"/>
    <x v="0"/>
    <x v="3"/>
    <n v="4850"/>
    <x v="0"/>
    <x v="1"/>
  </r>
  <r>
    <x v="2"/>
    <s v="MACHINE 5"/>
    <x v="1"/>
    <m/>
    <n v="2862"/>
    <x v="11"/>
    <n v="1"/>
    <n v="0"/>
    <n v="0"/>
    <n v="3"/>
    <n v="0"/>
    <n v="15"/>
    <n v="4"/>
    <n v="0"/>
    <n v="0"/>
    <n v="0"/>
    <n v="1"/>
    <n v="0"/>
    <n v="23"/>
    <n v="8.0363382250174704E-3"/>
    <n v="0.59010309278350515"/>
    <x v="0"/>
    <x v="3"/>
    <n v="4850"/>
    <x v="0"/>
    <x v="1"/>
  </r>
  <r>
    <x v="2"/>
    <s v="MACHINE 5"/>
    <x v="1"/>
    <m/>
    <n v="4652"/>
    <x v="12"/>
    <n v="1"/>
    <n v="0"/>
    <n v="0"/>
    <n v="10"/>
    <n v="0"/>
    <n v="12"/>
    <n v="3"/>
    <n v="0"/>
    <n v="0"/>
    <n v="0"/>
    <n v="0"/>
    <n v="0"/>
    <n v="25"/>
    <n v="5.3740326741186584E-3"/>
    <n v="0.95917525773195877"/>
    <x v="0"/>
    <x v="3"/>
    <n v="4850"/>
    <x v="0"/>
    <x v="1"/>
  </r>
  <r>
    <x v="2"/>
    <s v="MACHINE 5"/>
    <x v="1"/>
    <m/>
    <n v="4785"/>
    <x v="13"/>
    <n v="1"/>
    <n v="0"/>
    <n v="0"/>
    <n v="3"/>
    <n v="0"/>
    <n v="6"/>
    <n v="8"/>
    <n v="0"/>
    <n v="0"/>
    <n v="0"/>
    <n v="0"/>
    <n v="0"/>
    <n v="17"/>
    <n v="3.5527690700104492E-3"/>
    <n v="0.98659793814432994"/>
    <x v="0"/>
    <x v="3"/>
    <n v="4850"/>
    <x v="0"/>
    <x v="1"/>
  </r>
  <r>
    <x v="2"/>
    <s v="MACHINE 5"/>
    <x v="1"/>
    <m/>
    <n v="3905"/>
    <x v="14"/>
    <n v="1"/>
    <n v="0"/>
    <n v="0"/>
    <n v="4"/>
    <n v="0"/>
    <n v="5"/>
    <n v="6"/>
    <n v="0"/>
    <n v="0"/>
    <n v="0"/>
    <n v="7"/>
    <n v="0"/>
    <n v="22"/>
    <n v="5.6338028169014088E-3"/>
    <n v="0.80515463917525776"/>
    <x v="0"/>
    <x v="3"/>
    <n v="4850"/>
    <x v="0"/>
    <x v="1"/>
  </r>
  <r>
    <x v="2"/>
    <s v="MACHINE 5"/>
    <x v="1"/>
    <m/>
    <n v="2025"/>
    <x v="15"/>
    <n v="1"/>
    <n v="0"/>
    <n v="0"/>
    <n v="0"/>
    <n v="0"/>
    <n v="0"/>
    <n v="0"/>
    <n v="0"/>
    <n v="0"/>
    <n v="0"/>
    <n v="0"/>
    <n v="160"/>
    <n v="160"/>
    <n v="7.9012345679012344E-2"/>
    <n v="0.4175257731958763"/>
    <x v="0"/>
    <x v="3"/>
    <n v="4850"/>
    <x v="0"/>
    <x v="1"/>
  </r>
  <r>
    <x v="3"/>
    <s v="MACHINE 5"/>
    <x v="1"/>
    <m/>
    <n v="2533"/>
    <x v="0"/>
    <n v="1"/>
    <n v="0"/>
    <n v="0"/>
    <n v="0"/>
    <n v="0"/>
    <n v="3"/>
    <n v="0"/>
    <n v="0"/>
    <n v="0"/>
    <n v="0"/>
    <n v="0"/>
    <n v="0"/>
    <n v="3"/>
    <n v="1.1843663639952626E-3"/>
    <n v="0.52226804123711346"/>
    <x v="1"/>
    <x v="2"/>
    <n v="4850"/>
    <x v="0"/>
    <x v="1"/>
  </r>
  <r>
    <x v="3"/>
    <s v="MACHINE 5"/>
    <x v="1"/>
    <m/>
    <n v="5201"/>
    <x v="1"/>
    <n v="1"/>
    <n v="1"/>
    <n v="1"/>
    <n v="0"/>
    <n v="0"/>
    <n v="2"/>
    <n v="0"/>
    <n v="0"/>
    <n v="0"/>
    <n v="0"/>
    <n v="0"/>
    <n v="0"/>
    <n v="4"/>
    <n v="7.6908286867910015E-4"/>
    <n v="1.0723711340206186"/>
    <x v="1"/>
    <x v="2"/>
    <n v="4850"/>
    <x v="0"/>
    <x v="1"/>
  </r>
  <r>
    <x v="3"/>
    <s v="MACHINE 5"/>
    <x v="1"/>
    <m/>
    <n v="5279"/>
    <x v="2"/>
    <n v="1"/>
    <n v="0"/>
    <n v="2"/>
    <n v="2"/>
    <n v="0"/>
    <n v="13"/>
    <n v="0"/>
    <n v="0"/>
    <n v="0"/>
    <n v="0"/>
    <n v="0"/>
    <n v="0"/>
    <n v="17"/>
    <n v="3.2203068763023298E-3"/>
    <n v="1.0884536082474228"/>
    <x v="1"/>
    <x v="2"/>
    <n v="4850"/>
    <x v="0"/>
    <x v="1"/>
  </r>
  <r>
    <x v="3"/>
    <s v="MACHINE 5"/>
    <x v="1"/>
    <m/>
    <n v="2526"/>
    <x v="3"/>
    <n v="1"/>
    <n v="0"/>
    <n v="0"/>
    <n v="2"/>
    <n v="0"/>
    <n v="14"/>
    <n v="1"/>
    <n v="0"/>
    <n v="0"/>
    <n v="0"/>
    <n v="2"/>
    <n v="0"/>
    <n v="19"/>
    <n v="7.521773555027712E-3"/>
    <n v="0.52082474226804121"/>
    <x v="1"/>
    <x v="2"/>
    <n v="4850"/>
    <x v="0"/>
    <x v="1"/>
  </r>
  <r>
    <x v="3"/>
    <s v="MACHINE 6"/>
    <x v="1"/>
    <m/>
    <n v="3865"/>
    <x v="4"/>
    <n v="1"/>
    <n v="0"/>
    <n v="0"/>
    <n v="0"/>
    <n v="0"/>
    <n v="16"/>
    <n v="2"/>
    <n v="0"/>
    <n v="0"/>
    <n v="0"/>
    <n v="1"/>
    <n v="0"/>
    <n v="19"/>
    <n v="4.9159120310478654E-3"/>
    <n v="0.79690721649484542"/>
    <x v="1"/>
    <x v="2"/>
    <n v="4850"/>
    <x v="0"/>
    <x v="1"/>
  </r>
  <r>
    <x v="3"/>
    <s v="MACHINE 6"/>
    <x v="1"/>
    <m/>
    <n v="4509"/>
    <x v="5"/>
    <n v="1"/>
    <n v="0"/>
    <n v="0"/>
    <n v="0"/>
    <n v="0"/>
    <n v="5"/>
    <n v="0"/>
    <n v="0"/>
    <n v="0"/>
    <n v="0"/>
    <n v="1"/>
    <n v="0"/>
    <n v="6"/>
    <n v="1.3306719893546241E-3"/>
    <n v="0.92969072164948452"/>
    <x v="1"/>
    <x v="2"/>
    <n v="4850"/>
    <x v="0"/>
    <x v="1"/>
  </r>
  <r>
    <x v="3"/>
    <s v="MACHINE 6"/>
    <x v="1"/>
    <m/>
    <n v="4793"/>
    <x v="6"/>
    <n v="1"/>
    <n v="0"/>
    <n v="0"/>
    <n v="0"/>
    <n v="0"/>
    <n v="0"/>
    <n v="1"/>
    <n v="0"/>
    <n v="0"/>
    <n v="0"/>
    <n v="0"/>
    <n v="0"/>
    <n v="1"/>
    <n v="2.0863759649488838E-4"/>
    <n v="0.98824742268041232"/>
    <x v="1"/>
    <x v="2"/>
    <n v="4850"/>
    <x v="0"/>
    <x v="1"/>
  </r>
  <r>
    <x v="3"/>
    <s v="MACHINE 6"/>
    <x v="1"/>
    <m/>
    <n v="4728"/>
    <x v="7"/>
    <n v="1"/>
    <n v="0"/>
    <n v="0"/>
    <n v="7"/>
    <n v="0"/>
    <n v="4"/>
    <n v="12"/>
    <n v="0"/>
    <n v="0"/>
    <n v="0"/>
    <n v="1"/>
    <n v="1"/>
    <n v="25"/>
    <n v="5.287648054145516E-3"/>
    <n v="0.97484536082474227"/>
    <x v="0"/>
    <x v="3"/>
    <n v="4850"/>
    <x v="0"/>
    <x v="1"/>
  </r>
  <r>
    <x v="3"/>
    <s v="MACHINE 6"/>
    <x v="1"/>
    <m/>
    <n v="3747"/>
    <x v="8"/>
    <n v="1"/>
    <n v="0"/>
    <n v="0"/>
    <n v="0"/>
    <n v="0"/>
    <n v="31"/>
    <n v="6"/>
    <n v="0"/>
    <n v="0"/>
    <n v="0"/>
    <n v="0"/>
    <n v="0"/>
    <n v="37"/>
    <n v="9.8745663197224443E-3"/>
    <n v="0.77257731958762887"/>
    <x v="0"/>
    <x v="3"/>
    <n v="4850"/>
    <x v="0"/>
    <x v="1"/>
  </r>
  <r>
    <x v="3"/>
    <s v="MACHINE 6"/>
    <x v="1"/>
    <m/>
    <n v="4595"/>
    <x v="9"/>
    <n v="1"/>
    <n v="0"/>
    <n v="0"/>
    <n v="1"/>
    <n v="0"/>
    <n v="3"/>
    <n v="1"/>
    <n v="0"/>
    <n v="0"/>
    <n v="0"/>
    <n v="0"/>
    <n v="0"/>
    <n v="5"/>
    <n v="1.088139281828074E-3"/>
    <n v="0.9474226804123711"/>
    <x v="0"/>
    <x v="3"/>
    <n v="4850"/>
    <x v="0"/>
    <x v="1"/>
  </r>
  <r>
    <x v="3"/>
    <s v="MACHINE 6"/>
    <x v="1"/>
    <m/>
    <n v="4880"/>
    <x v="10"/>
    <n v="1"/>
    <n v="0"/>
    <n v="0"/>
    <n v="0"/>
    <n v="0"/>
    <n v="13"/>
    <n v="1"/>
    <n v="0"/>
    <n v="0"/>
    <n v="0"/>
    <n v="0"/>
    <n v="0"/>
    <n v="14"/>
    <n v="2.8688524590163933E-3"/>
    <n v="1.0061855670103093"/>
    <x v="0"/>
    <x v="3"/>
    <n v="4850"/>
    <x v="0"/>
    <x v="1"/>
  </r>
  <r>
    <x v="3"/>
    <s v="MACHINE 6"/>
    <x v="1"/>
    <m/>
    <n v="3395"/>
    <x v="11"/>
    <n v="1"/>
    <n v="0"/>
    <n v="1"/>
    <n v="1"/>
    <n v="0"/>
    <n v="2"/>
    <n v="3"/>
    <n v="0"/>
    <n v="0"/>
    <n v="0"/>
    <n v="0"/>
    <n v="0"/>
    <n v="7"/>
    <n v="2.0618556701030928E-3"/>
    <n v="0.7"/>
    <x v="0"/>
    <x v="3"/>
    <n v="4850"/>
    <x v="0"/>
    <x v="1"/>
  </r>
  <r>
    <x v="3"/>
    <s v="MACHINE 6"/>
    <x v="1"/>
    <m/>
    <n v="3761"/>
    <x v="12"/>
    <n v="1"/>
    <n v="0"/>
    <n v="0"/>
    <n v="0"/>
    <n v="0"/>
    <n v="0"/>
    <n v="7"/>
    <n v="0"/>
    <n v="0"/>
    <n v="0"/>
    <n v="0"/>
    <n v="0"/>
    <n v="7"/>
    <n v="1.8612071257644244E-3"/>
    <n v="0.77546391752577315"/>
    <x v="0"/>
    <x v="3"/>
    <n v="4850"/>
    <x v="0"/>
    <x v="1"/>
  </r>
  <r>
    <x v="3"/>
    <s v="MACHINE 6"/>
    <x v="1"/>
    <m/>
    <n v="5175"/>
    <x v="13"/>
    <n v="1"/>
    <n v="0"/>
    <n v="0"/>
    <n v="2"/>
    <n v="0"/>
    <n v="1"/>
    <n v="2"/>
    <n v="0"/>
    <n v="0"/>
    <n v="0"/>
    <n v="0"/>
    <n v="0"/>
    <n v="5"/>
    <n v="9.6618357487922703E-4"/>
    <n v="1.0670103092783505"/>
    <x v="0"/>
    <x v="3"/>
    <n v="4850"/>
    <x v="0"/>
    <x v="1"/>
  </r>
  <r>
    <x v="3"/>
    <s v="MACHINE 6"/>
    <x v="1"/>
    <m/>
    <n v="2893"/>
    <x v="14"/>
    <n v="1"/>
    <n v="0"/>
    <n v="0"/>
    <n v="2"/>
    <n v="0"/>
    <n v="7"/>
    <n v="0"/>
    <n v="0"/>
    <n v="0"/>
    <n v="0"/>
    <n v="0"/>
    <n v="0"/>
    <n v="9"/>
    <n v="3.1109574835810577E-3"/>
    <n v="0.59649484536082475"/>
    <x v="0"/>
    <x v="3"/>
    <n v="4850"/>
    <x v="0"/>
    <x v="1"/>
  </r>
  <r>
    <x v="3"/>
    <s v="MACHINE 6"/>
    <x v="1"/>
    <m/>
    <n v="4331"/>
    <x v="15"/>
    <n v="1"/>
    <n v="0"/>
    <n v="0"/>
    <n v="11"/>
    <n v="0"/>
    <n v="6"/>
    <n v="3"/>
    <n v="0"/>
    <n v="0"/>
    <n v="0"/>
    <n v="0"/>
    <n v="0"/>
    <n v="20"/>
    <n v="4.6178711613945973E-3"/>
    <n v="0.89298969072164947"/>
    <x v="1"/>
    <x v="2"/>
    <n v="4850"/>
    <x v="0"/>
    <x v="1"/>
  </r>
  <r>
    <x v="4"/>
    <s v="MACHINE 6"/>
    <x v="1"/>
    <m/>
    <n v="4311"/>
    <x v="0"/>
    <n v="1"/>
    <n v="0"/>
    <n v="0"/>
    <n v="0"/>
    <n v="0"/>
    <n v="2"/>
    <n v="0"/>
    <n v="0"/>
    <n v="0"/>
    <n v="0"/>
    <n v="0"/>
    <n v="0"/>
    <n v="2"/>
    <n v="4.6392948271862676E-4"/>
    <n v="0.88886597938144329"/>
    <x v="1"/>
    <x v="2"/>
    <n v="4850"/>
    <x v="0"/>
    <x v="1"/>
  </r>
  <r>
    <x v="4"/>
    <s v="MACHINE 6"/>
    <x v="1"/>
    <m/>
    <n v="3928"/>
    <x v="1"/>
    <n v="1"/>
    <n v="0"/>
    <n v="0"/>
    <n v="1"/>
    <n v="0"/>
    <n v="5"/>
    <n v="1"/>
    <n v="0"/>
    <n v="0"/>
    <n v="0"/>
    <n v="2"/>
    <n v="0"/>
    <n v="9"/>
    <n v="2.2912423625254582E-3"/>
    <n v="0.80989690721649488"/>
    <x v="1"/>
    <x v="2"/>
    <n v="4850"/>
    <x v="0"/>
    <x v="1"/>
  </r>
  <r>
    <x v="4"/>
    <s v="MACHINE 10"/>
    <x v="1"/>
    <m/>
    <n v="5309"/>
    <x v="2"/>
    <n v="1"/>
    <n v="0"/>
    <n v="2"/>
    <n v="1"/>
    <n v="0"/>
    <n v="7"/>
    <n v="1"/>
    <n v="0"/>
    <n v="0"/>
    <n v="0"/>
    <n v="0"/>
    <n v="1"/>
    <n v="12"/>
    <n v="2.260312676586928E-3"/>
    <n v="1.094639175257732"/>
    <x v="1"/>
    <x v="2"/>
    <n v="4850"/>
    <x v="0"/>
    <x v="1"/>
  </r>
  <r>
    <x v="4"/>
    <s v="MACHINE 10"/>
    <x v="1"/>
    <m/>
    <n v="4624"/>
    <x v="3"/>
    <n v="1"/>
    <n v="0"/>
    <n v="0"/>
    <n v="0"/>
    <n v="0"/>
    <n v="11"/>
    <n v="9"/>
    <n v="0"/>
    <n v="0"/>
    <n v="0"/>
    <n v="0"/>
    <n v="0"/>
    <n v="20"/>
    <n v="4.3252595155709346E-3"/>
    <n v="0.95340206185567011"/>
    <x v="1"/>
    <x v="2"/>
    <n v="4850"/>
    <x v="0"/>
    <x v="1"/>
  </r>
  <r>
    <x v="4"/>
    <s v="MACHINE 10"/>
    <x v="1"/>
    <m/>
    <n v="5019"/>
    <x v="4"/>
    <n v="1"/>
    <n v="0"/>
    <n v="0"/>
    <n v="0"/>
    <n v="0"/>
    <n v="10"/>
    <n v="0"/>
    <n v="0"/>
    <n v="0"/>
    <n v="0"/>
    <n v="0"/>
    <n v="0"/>
    <n v="10"/>
    <n v="1.9924287706714486E-3"/>
    <n v="1.0348453608247423"/>
    <x v="1"/>
    <x v="2"/>
    <n v="4850"/>
    <x v="0"/>
    <x v="1"/>
  </r>
  <r>
    <x v="4"/>
    <s v="MACHINE 10"/>
    <x v="1"/>
    <m/>
    <n v="5008"/>
    <x v="5"/>
    <n v="1"/>
    <n v="0"/>
    <n v="0"/>
    <n v="4"/>
    <n v="0"/>
    <n v="14"/>
    <n v="6"/>
    <n v="0"/>
    <n v="0"/>
    <n v="0"/>
    <n v="0"/>
    <n v="0"/>
    <n v="24"/>
    <n v="4.7923322683706068E-3"/>
    <n v="1.0325773195876289"/>
    <x v="1"/>
    <x v="2"/>
    <n v="4850"/>
    <x v="0"/>
    <x v="1"/>
  </r>
  <r>
    <x v="4"/>
    <s v="MACHINE 10"/>
    <x v="1"/>
    <m/>
    <n v="3522"/>
    <x v="6"/>
    <n v="1"/>
    <n v="1"/>
    <n v="0"/>
    <n v="0"/>
    <n v="0"/>
    <n v="17"/>
    <n v="5"/>
    <n v="0"/>
    <n v="0"/>
    <n v="0"/>
    <n v="0"/>
    <n v="0"/>
    <n v="23"/>
    <n v="6.53038046564452E-3"/>
    <n v="0.72618556701030923"/>
    <x v="0"/>
    <x v="3"/>
    <n v="4850"/>
    <x v="0"/>
    <x v="1"/>
  </r>
  <r>
    <x v="4"/>
    <s v="MACHINE 10"/>
    <x v="1"/>
    <m/>
    <n v="4854"/>
    <x v="7"/>
    <n v="1"/>
    <n v="0"/>
    <n v="1"/>
    <n v="0"/>
    <n v="0"/>
    <n v="15"/>
    <n v="4"/>
    <n v="0"/>
    <n v="0"/>
    <n v="0"/>
    <n v="0"/>
    <n v="0"/>
    <n v="20"/>
    <n v="4.1203131437989289E-3"/>
    <n v="1.0008247422680412"/>
    <x v="0"/>
    <x v="3"/>
    <n v="4850"/>
    <x v="0"/>
    <x v="1"/>
  </r>
  <r>
    <x v="4"/>
    <s v="MACHINE 10"/>
    <x v="1"/>
    <m/>
    <n v="4112"/>
    <x v="8"/>
    <n v="1"/>
    <n v="0"/>
    <n v="0"/>
    <n v="2"/>
    <n v="1"/>
    <n v="2"/>
    <n v="6"/>
    <n v="0"/>
    <n v="0"/>
    <n v="0"/>
    <n v="0"/>
    <n v="0"/>
    <n v="11"/>
    <n v="2.6750972762645915E-3"/>
    <n v="0.84783505154639172"/>
    <x v="0"/>
    <x v="3"/>
    <n v="4850"/>
    <x v="0"/>
    <x v="1"/>
  </r>
  <r>
    <x v="4"/>
    <s v="MACHINE 10"/>
    <x v="1"/>
    <m/>
    <n v="5117"/>
    <x v="9"/>
    <n v="1"/>
    <n v="0"/>
    <n v="1"/>
    <n v="1"/>
    <n v="0"/>
    <n v="11"/>
    <n v="2"/>
    <n v="0"/>
    <n v="0"/>
    <n v="0"/>
    <n v="0"/>
    <n v="0"/>
    <n v="15"/>
    <n v="2.9314051201876101E-3"/>
    <n v="1.0550515463917525"/>
    <x v="0"/>
    <x v="3"/>
    <n v="4850"/>
    <x v="0"/>
    <x v="1"/>
  </r>
  <r>
    <x v="4"/>
    <s v="MACHINE 10"/>
    <x v="1"/>
    <m/>
    <n v="4597"/>
    <x v="10"/>
    <n v="1"/>
    <n v="0"/>
    <n v="1"/>
    <n v="26"/>
    <n v="3"/>
    <n v="24"/>
    <n v="1"/>
    <n v="0"/>
    <n v="0"/>
    <n v="0"/>
    <n v="0"/>
    <n v="0"/>
    <n v="55"/>
    <n v="1.1964324559495323E-2"/>
    <n v="0.9478350515463918"/>
    <x v="0"/>
    <x v="3"/>
    <n v="4850"/>
    <x v="0"/>
    <x v="1"/>
  </r>
  <r>
    <x v="4"/>
    <s v="MACHINE 10"/>
    <x v="1"/>
    <m/>
    <n v="1768"/>
    <x v="11"/>
    <n v="1"/>
    <n v="0"/>
    <n v="0"/>
    <n v="0"/>
    <n v="0"/>
    <n v="0"/>
    <n v="120"/>
    <n v="0"/>
    <n v="0"/>
    <n v="0"/>
    <n v="0"/>
    <n v="0"/>
    <n v="120"/>
    <n v="6.7873303167420809E-2"/>
    <n v="0.36453608247422681"/>
    <x v="0"/>
    <x v="3"/>
    <n v="4850"/>
    <x v="0"/>
    <x v="1"/>
  </r>
  <r>
    <x v="4"/>
    <s v="MACHINE 10"/>
    <x v="1"/>
    <m/>
    <n v="4153"/>
    <x v="12"/>
    <n v="1"/>
    <n v="0"/>
    <n v="0"/>
    <n v="1"/>
    <n v="0"/>
    <n v="14"/>
    <n v="11"/>
    <n v="0"/>
    <n v="0"/>
    <n v="0"/>
    <n v="0"/>
    <n v="0"/>
    <n v="26"/>
    <n v="6.2605345533349385E-3"/>
    <n v="0.85628865979381441"/>
    <x v="0"/>
    <x v="3"/>
    <n v="4850"/>
    <x v="0"/>
    <x v="1"/>
  </r>
  <r>
    <x v="4"/>
    <s v="MACHINE 10"/>
    <x v="1"/>
    <m/>
    <n v="4525"/>
    <x v="13"/>
    <n v="1"/>
    <n v="0"/>
    <n v="0"/>
    <n v="0"/>
    <n v="0"/>
    <n v="7"/>
    <n v="193"/>
    <n v="0"/>
    <n v="0"/>
    <n v="0"/>
    <n v="0"/>
    <n v="0"/>
    <n v="200"/>
    <n v="4.4198895027624308E-2"/>
    <n v="0.9329896907216495"/>
    <x v="0"/>
    <x v="3"/>
    <n v="4850"/>
    <x v="0"/>
    <x v="1"/>
  </r>
  <r>
    <x v="4"/>
    <s v="MACHINE 10"/>
    <x v="1"/>
    <m/>
    <n v="3884"/>
    <x v="14"/>
    <n v="1"/>
    <n v="0"/>
    <n v="2"/>
    <n v="7"/>
    <n v="0"/>
    <n v="0"/>
    <n v="3"/>
    <n v="0"/>
    <n v="0"/>
    <n v="0"/>
    <n v="0"/>
    <n v="0"/>
    <n v="12"/>
    <n v="3.089598352214212E-3"/>
    <n v="0.80082474226804123"/>
    <x v="0"/>
    <x v="3"/>
    <n v="4850"/>
    <x v="0"/>
    <x v="1"/>
  </r>
  <r>
    <x v="4"/>
    <s v="MACHINE 10"/>
    <x v="1"/>
    <m/>
    <n v="780"/>
    <x v="15"/>
    <n v="1"/>
    <n v="0"/>
    <n v="0"/>
    <n v="2"/>
    <n v="0"/>
    <n v="394"/>
    <n v="3"/>
    <n v="0"/>
    <n v="0"/>
    <n v="0"/>
    <n v="0"/>
    <n v="0"/>
    <n v="399"/>
    <n v="0.5115384615384615"/>
    <n v="0.16082474226804125"/>
    <x v="1"/>
    <x v="2"/>
    <n v="4850"/>
    <x v="0"/>
    <x v="1"/>
  </r>
  <r>
    <x v="5"/>
    <s v="MACHINE 11"/>
    <x v="1"/>
    <m/>
    <n v="3002"/>
    <x v="0"/>
    <n v="1"/>
    <n v="0"/>
    <n v="0"/>
    <n v="0"/>
    <n v="0"/>
    <n v="125"/>
    <n v="0"/>
    <n v="0"/>
    <n v="0"/>
    <n v="0"/>
    <n v="0"/>
    <n v="0"/>
    <n v="125"/>
    <n v="4.1638907395069952E-2"/>
    <n v="0.61896907216494845"/>
    <x v="1"/>
    <x v="2"/>
    <n v="4850"/>
    <x v="0"/>
    <x v="1"/>
  </r>
  <r>
    <x v="5"/>
    <s v="MACHINE 11"/>
    <x v="1"/>
    <m/>
    <n v="5002"/>
    <x v="1"/>
    <n v="1"/>
    <n v="0"/>
    <n v="0"/>
    <n v="1"/>
    <n v="0"/>
    <n v="20"/>
    <n v="0"/>
    <n v="0"/>
    <n v="0"/>
    <n v="2"/>
    <n v="0"/>
    <n v="0"/>
    <n v="23"/>
    <n v="4.5981607357057181E-3"/>
    <n v="1.031340206185567"/>
    <x v="1"/>
    <x v="2"/>
    <n v="4850"/>
    <x v="0"/>
    <x v="1"/>
  </r>
  <r>
    <x v="5"/>
    <s v="MACHINE 11"/>
    <x v="1"/>
    <m/>
    <n v="5103"/>
    <x v="2"/>
    <n v="1"/>
    <n v="0"/>
    <n v="1"/>
    <n v="0"/>
    <n v="0"/>
    <n v="28"/>
    <n v="0"/>
    <n v="0"/>
    <n v="0"/>
    <n v="0"/>
    <n v="0"/>
    <n v="0"/>
    <n v="29"/>
    <n v="5.6829316088575351E-3"/>
    <n v="1.0521649484536082"/>
    <x v="1"/>
    <x v="2"/>
    <n v="4850"/>
    <x v="0"/>
    <x v="1"/>
  </r>
  <r>
    <x v="5"/>
    <s v="MACHINE 11"/>
    <x v="1"/>
    <m/>
    <n v="4308"/>
    <x v="3"/>
    <n v="1"/>
    <n v="0"/>
    <n v="0"/>
    <n v="0"/>
    <n v="0"/>
    <n v="16"/>
    <n v="0"/>
    <n v="0"/>
    <n v="0"/>
    <n v="0"/>
    <n v="0"/>
    <n v="0"/>
    <n v="16"/>
    <n v="3.7140204271123491E-3"/>
    <n v="0.88824742268041235"/>
    <x v="1"/>
    <x v="2"/>
    <n v="4850"/>
    <x v="0"/>
    <x v="1"/>
  </r>
  <r>
    <x v="5"/>
    <s v="MACHINE 11"/>
    <x v="1"/>
    <m/>
    <n v="778"/>
    <x v="4"/>
    <n v="1"/>
    <n v="0"/>
    <n v="0"/>
    <n v="0"/>
    <n v="0"/>
    <n v="3"/>
    <n v="0"/>
    <n v="0"/>
    <n v="0"/>
    <n v="0"/>
    <n v="0"/>
    <n v="0"/>
    <n v="3"/>
    <n v="3.8560411311053984E-3"/>
    <n v="0.16041237113402063"/>
    <x v="1"/>
    <x v="2"/>
    <n v="4850"/>
    <x v="0"/>
    <x v="1"/>
  </r>
  <r>
    <x v="5"/>
    <s v="MACHINE 11"/>
    <x v="1"/>
    <m/>
    <n v="4321"/>
    <x v="5"/>
    <n v="1"/>
    <n v="1"/>
    <n v="0"/>
    <n v="0"/>
    <n v="0"/>
    <n v="40"/>
    <n v="6"/>
    <n v="0"/>
    <n v="0"/>
    <n v="0"/>
    <n v="4"/>
    <n v="0"/>
    <n v="51"/>
    <n v="1.1802823420504514E-2"/>
    <n v="0.89092783505154638"/>
    <x v="1"/>
    <x v="2"/>
    <n v="4850"/>
    <x v="0"/>
    <x v="1"/>
  </r>
  <r>
    <x v="5"/>
    <s v="MACHINE 11"/>
    <x v="1"/>
    <m/>
    <n v="4017"/>
    <x v="6"/>
    <n v="1"/>
    <n v="0"/>
    <n v="0"/>
    <n v="0"/>
    <n v="0"/>
    <n v="4"/>
    <n v="3"/>
    <n v="0"/>
    <n v="0"/>
    <n v="0"/>
    <n v="0"/>
    <n v="0"/>
    <n v="7"/>
    <n v="1.7425939756036844E-3"/>
    <n v="0.8282474226804124"/>
    <x v="0"/>
    <x v="3"/>
    <n v="4850"/>
    <x v="0"/>
    <x v="1"/>
  </r>
  <r>
    <x v="5"/>
    <s v="MACHINE 11"/>
    <x v="1"/>
    <m/>
    <n v="4934"/>
    <x v="7"/>
    <n v="1"/>
    <n v="0"/>
    <n v="0"/>
    <n v="3"/>
    <n v="0"/>
    <n v="9"/>
    <n v="0"/>
    <n v="0"/>
    <n v="0"/>
    <n v="0"/>
    <n v="0"/>
    <n v="0"/>
    <n v="12"/>
    <n v="2.4321037697608433E-3"/>
    <n v="1.0173195876288659"/>
    <x v="0"/>
    <x v="3"/>
    <n v="4850"/>
    <x v="0"/>
    <x v="1"/>
  </r>
  <r>
    <x v="5"/>
    <s v="MACHINE 11"/>
    <x v="1"/>
    <m/>
    <n v="3784"/>
    <x v="8"/>
    <n v="1"/>
    <n v="0"/>
    <n v="0"/>
    <n v="0"/>
    <n v="0"/>
    <n v="172"/>
    <n v="9"/>
    <n v="0"/>
    <n v="0"/>
    <n v="0"/>
    <n v="1"/>
    <n v="0"/>
    <n v="182"/>
    <n v="4.8097251585623682E-2"/>
    <n v="0.78020618556701027"/>
    <x v="0"/>
    <x v="3"/>
    <n v="4850"/>
    <x v="0"/>
    <x v="1"/>
  </r>
  <r>
    <x v="5"/>
    <s v="MACHINE 11"/>
    <x v="1"/>
    <m/>
    <n v="4865"/>
    <x v="9"/>
    <n v="1"/>
    <n v="0"/>
    <n v="0"/>
    <n v="1"/>
    <n v="0"/>
    <n v="23"/>
    <n v="1"/>
    <n v="0"/>
    <n v="0"/>
    <n v="0"/>
    <n v="0"/>
    <n v="0"/>
    <n v="25"/>
    <n v="5.1387461459403904E-3"/>
    <n v="1.0030927835051546"/>
    <x v="0"/>
    <x v="3"/>
    <n v="4850"/>
    <x v="0"/>
    <x v="1"/>
  </r>
  <r>
    <x v="5"/>
    <s v="MACHINE 11"/>
    <x v="1"/>
    <m/>
    <n v="5045"/>
    <x v="10"/>
    <n v="1"/>
    <n v="0"/>
    <n v="0"/>
    <n v="2"/>
    <n v="1"/>
    <n v="4"/>
    <n v="2"/>
    <n v="0"/>
    <n v="0"/>
    <n v="0"/>
    <n v="0"/>
    <n v="0"/>
    <n v="9"/>
    <n v="1.7839444995044599E-3"/>
    <n v="1.0402061855670104"/>
    <x v="0"/>
    <x v="3"/>
    <n v="4850"/>
    <x v="0"/>
    <x v="1"/>
  </r>
  <r>
    <x v="5"/>
    <s v="MACHINE 11"/>
    <x v="1"/>
    <m/>
    <n v="2524"/>
    <x v="11"/>
    <n v="1"/>
    <n v="0"/>
    <n v="0"/>
    <n v="0"/>
    <n v="0"/>
    <n v="0"/>
    <n v="2"/>
    <n v="0"/>
    <n v="0"/>
    <n v="0"/>
    <n v="13"/>
    <n v="0"/>
    <n v="15"/>
    <n v="5.9429477020602221E-3"/>
    <n v="0.52041237113402061"/>
    <x v="0"/>
    <x v="3"/>
    <n v="4850"/>
    <x v="0"/>
    <x v="1"/>
  </r>
  <r>
    <x v="5"/>
    <s v="MACHINE 11"/>
    <x v="1"/>
    <m/>
    <n v="3726"/>
    <x v="12"/>
    <n v="1"/>
    <n v="0"/>
    <n v="0"/>
    <n v="0"/>
    <n v="0"/>
    <n v="17"/>
    <n v="3"/>
    <n v="0"/>
    <n v="0"/>
    <n v="0"/>
    <n v="0"/>
    <n v="0"/>
    <n v="20"/>
    <n v="5.3676865271068174E-3"/>
    <n v="0.76824742268041235"/>
    <x v="0"/>
    <x v="3"/>
    <n v="4850"/>
    <x v="0"/>
    <x v="1"/>
  </r>
  <r>
    <x v="5"/>
    <s v="MACHINE 11"/>
    <x v="1"/>
    <m/>
    <n v="4555"/>
    <x v="13"/>
    <n v="1"/>
    <n v="0"/>
    <n v="0"/>
    <n v="10"/>
    <n v="0"/>
    <n v="8"/>
    <n v="0"/>
    <n v="0"/>
    <n v="0"/>
    <n v="0"/>
    <n v="0"/>
    <n v="0"/>
    <n v="18"/>
    <n v="3.9517014270032931E-3"/>
    <n v="0.93917525773195876"/>
    <x v="0"/>
    <x v="3"/>
    <n v="4850"/>
    <x v="0"/>
    <x v="1"/>
  </r>
  <r>
    <x v="5"/>
    <s v="MACHINE 9"/>
    <x v="1"/>
    <m/>
    <n v="3922"/>
    <x v="14"/>
    <n v="1"/>
    <n v="0"/>
    <n v="1"/>
    <n v="4"/>
    <n v="0"/>
    <n v="0"/>
    <n v="7"/>
    <n v="0"/>
    <n v="0"/>
    <n v="0"/>
    <n v="0"/>
    <n v="0"/>
    <n v="12"/>
    <n v="3.0596634370219276E-3"/>
    <n v="0.80865979381443298"/>
    <x v="0"/>
    <x v="3"/>
    <n v="4850"/>
    <x v="0"/>
    <x v="1"/>
  </r>
  <r>
    <x v="5"/>
    <s v="MACHINE 9"/>
    <x v="1"/>
    <m/>
    <n v="0"/>
    <x v="15"/>
    <n v="1"/>
    <n v="0"/>
    <n v="0"/>
    <n v="0"/>
    <n v="0"/>
    <n v="0"/>
    <n v="0"/>
    <n v="0"/>
    <n v="0"/>
    <n v="0"/>
    <n v="0"/>
    <n v="0"/>
    <n v="0"/>
    <e v="#DIV/0!"/>
    <n v="0"/>
    <x v="0"/>
    <x v="3"/>
    <n v="4850"/>
    <x v="0"/>
    <x v="1"/>
  </r>
  <r>
    <x v="6"/>
    <s v="MACHINE 9"/>
    <x v="0"/>
    <m/>
    <n v="0"/>
    <x v="0"/>
    <n v="1"/>
    <n v="0"/>
    <n v="0"/>
    <n v="0"/>
    <n v="0"/>
    <n v="0"/>
    <n v="0"/>
    <n v="0"/>
    <n v="0"/>
    <n v="0"/>
    <n v="0"/>
    <n v="0"/>
    <n v="0"/>
    <e v="#DIV/0!"/>
    <n v="0"/>
    <x v="0"/>
    <x v="3"/>
    <n v="4850"/>
    <x v="0"/>
    <x v="2"/>
  </r>
  <r>
    <x v="6"/>
    <s v="MACHINE 9"/>
    <x v="0"/>
    <m/>
    <n v="0"/>
    <x v="1"/>
    <n v="1"/>
    <n v="0"/>
    <n v="0"/>
    <n v="0"/>
    <n v="0"/>
    <n v="0"/>
    <n v="0"/>
    <n v="0"/>
    <n v="0"/>
    <n v="0"/>
    <n v="0"/>
    <n v="0"/>
    <n v="0"/>
    <e v="#DIV/0!"/>
    <n v="0"/>
    <x v="0"/>
    <x v="3"/>
    <n v="4850"/>
    <x v="0"/>
    <x v="2"/>
  </r>
  <r>
    <x v="6"/>
    <s v="MACHINE 9"/>
    <x v="0"/>
    <m/>
    <n v="1517"/>
    <x v="2"/>
    <n v="1"/>
    <n v="0"/>
    <n v="0"/>
    <n v="0"/>
    <n v="0"/>
    <n v="20"/>
    <n v="0"/>
    <n v="0"/>
    <n v="0"/>
    <n v="0"/>
    <n v="0"/>
    <n v="0"/>
    <n v="20"/>
    <n v="1.3183915622940013E-2"/>
    <n v="0.31278350515463915"/>
    <x v="0"/>
    <x v="3"/>
    <n v="4850"/>
    <x v="0"/>
    <x v="2"/>
  </r>
  <r>
    <x v="6"/>
    <s v="MACHINE 9"/>
    <x v="0"/>
    <m/>
    <n v="4186"/>
    <x v="3"/>
    <n v="1"/>
    <n v="0"/>
    <n v="8"/>
    <n v="6"/>
    <n v="0"/>
    <n v="75"/>
    <n v="20"/>
    <n v="0"/>
    <n v="0"/>
    <n v="0"/>
    <n v="0"/>
    <n v="0"/>
    <n v="109"/>
    <n v="2.6039178213091256E-2"/>
    <n v="0.86309278350515461"/>
    <x v="0"/>
    <x v="3"/>
    <n v="4850"/>
    <x v="0"/>
    <x v="2"/>
  </r>
  <r>
    <x v="6"/>
    <s v="MACHINE 9"/>
    <x v="0"/>
    <m/>
    <n v="3831"/>
    <x v="4"/>
    <n v="1"/>
    <n v="0"/>
    <n v="0"/>
    <n v="0"/>
    <n v="0"/>
    <n v="107"/>
    <n v="5"/>
    <n v="0"/>
    <n v="0"/>
    <n v="0"/>
    <n v="3"/>
    <n v="35"/>
    <n v="150"/>
    <n v="3.9154267815191858E-2"/>
    <n v="0.78989690721649486"/>
    <x v="0"/>
    <x v="3"/>
    <n v="4850"/>
    <x v="0"/>
    <x v="2"/>
  </r>
  <r>
    <x v="6"/>
    <s v="MACHINE 9"/>
    <x v="0"/>
    <m/>
    <n v="4868"/>
    <x v="5"/>
    <n v="1"/>
    <n v="0"/>
    <n v="0"/>
    <n v="2"/>
    <n v="0"/>
    <n v="42"/>
    <n v="1"/>
    <n v="0"/>
    <n v="0"/>
    <n v="0"/>
    <n v="1"/>
    <n v="0"/>
    <n v="46"/>
    <n v="9.4494658997534928E-3"/>
    <n v="1.0037113402061855"/>
    <x v="0"/>
    <x v="3"/>
    <n v="4850"/>
    <x v="0"/>
    <x v="2"/>
  </r>
  <r>
    <x v="6"/>
    <s v="MACHINE 9"/>
    <x v="0"/>
    <m/>
    <n v="3432"/>
    <x v="6"/>
    <n v="1"/>
    <n v="0"/>
    <n v="0"/>
    <n v="3"/>
    <n v="0"/>
    <n v="2"/>
    <n v="0"/>
    <n v="0"/>
    <n v="0"/>
    <n v="0"/>
    <n v="0"/>
    <n v="0"/>
    <n v="5"/>
    <n v="1.456876456876457E-3"/>
    <n v="0.70762886597938146"/>
    <x v="0"/>
    <x v="3"/>
    <n v="4850"/>
    <x v="0"/>
    <x v="2"/>
  </r>
  <r>
    <x v="6"/>
    <s v="MACHINE 9"/>
    <x v="0"/>
    <m/>
    <n v="4508"/>
    <x v="7"/>
    <n v="1"/>
    <n v="0"/>
    <n v="0"/>
    <n v="4"/>
    <n v="0"/>
    <n v="41"/>
    <n v="1"/>
    <n v="0"/>
    <n v="0"/>
    <n v="0"/>
    <n v="2"/>
    <n v="0"/>
    <n v="48"/>
    <n v="1.064773735581189E-2"/>
    <n v="0.92948453608247428"/>
    <x v="0"/>
    <x v="3"/>
    <n v="4850"/>
    <x v="0"/>
    <x v="2"/>
  </r>
  <r>
    <x v="6"/>
    <s v="MACHINE 9"/>
    <x v="0"/>
    <m/>
    <n v="4277"/>
    <x v="8"/>
    <n v="1"/>
    <n v="0"/>
    <n v="0"/>
    <n v="3"/>
    <n v="0"/>
    <n v="133"/>
    <n v="0"/>
    <n v="0"/>
    <n v="0"/>
    <n v="0"/>
    <n v="0"/>
    <n v="0"/>
    <n v="136"/>
    <n v="3.1797989244797757E-2"/>
    <n v="0.88185567010309274"/>
    <x v="1"/>
    <x v="2"/>
    <n v="4850"/>
    <x v="0"/>
    <x v="2"/>
  </r>
  <r>
    <x v="6"/>
    <s v="MACHINE 9"/>
    <x v="0"/>
    <m/>
    <n v="3955"/>
    <x v="9"/>
    <n v="1"/>
    <n v="0"/>
    <n v="0"/>
    <n v="2"/>
    <n v="0"/>
    <n v="114"/>
    <n v="0"/>
    <n v="0"/>
    <n v="0"/>
    <n v="0"/>
    <n v="0"/>
    <n v="0"/>
    <n v="116"/>
    <n v="2.9329962073324906E-2"/>
    <n v="0.81546391752577319"/>
    <x v="1"/>
    <x v="2"/>
    <n v="4850"/>
    <x v="0"/>
    <x v="2"/>
  </r>
  <r>
    <x v="6"/>
    <s v="MACHINE 9"/>
    <x v="0"/>
    <m/>
    <n v="5088"/>
    <x v="10"/>
    <n v="1"/>
    <n v="0"/>
    <n v="0"/>
    <n v="2"/>
    <n v="0"/>
    <n v="268"/>
    <n v="0"/>
    <n v="0"/>
    <n v="0"/>
    <n v="0"/>
    <n v="0"/>
    <n v="0"/>
    <n v="270"/>
    <n v="5.3066037735849059E-2"/>
    <n v="1.0490721649484536"/>
    <x v="1"/>
    <x v="2"/>
    <n v="4850"/>
    <x v="0"/>
    <x v="2"/>
  </r>
  <r>
    <x v="6"/>
    <s v="MACHINE 9"/>
    <x v="0"/>
    <m/>
    <n v="4283"/>
    <x v="11"/>
    <n v="1"/>
    <n v="0"/>
    <n v="0"/>
    <n v="3"/>
    <n v="0"/>
    <n v="44"/>
    <n v="0"/>
    <n v="0"/>
    <n v="0"/>
    <n v="0"/>
    <n v="0"/>
    <n v="0"/>
    <n v="47"/>
    <n v="1.0973616623861778E-2"/>
    <n v="0.88309278350515463"/>
    <x v="1"/>
    <x v="2"/>
    <n v="4850"/>
    <x v="0"/>
    <x v="2"/>
  </r>
  <r>
    <x v="6"/>
    <s v="MACHINE 9"/>
    <x v="0"/>
    <m/>
    <n v="3125"/>
    <x v="12"/>
    <n v="1"/>
    <n v="0"/>
    <n v="0"/>
    <n v="0"/>
    <n v="0"/>
    <n v="27"/>
    <n v="0"/>
    <n v="0"/>
    <n v="0"/>
    <n v="0"/>
    <n v="0"/>
    <n v="0"/>
    <n v="27"/>
    <n v="8.6400000000000001E-3"/>
    <n v="0.64432989690721654"/>
    <x v="1"/>
    <x v="2"/>
    <n v="4850"/>
    <x v="0"/>
    <x v="2"/>
  </r>
  <r>
    <x v="6"/>
    <s v="MACHINE 9"/>
    <x v="0"/>
    <m/>
    <n v="4359"/>
    <x v="13"/>
    <n v="1"/>
    <n v="0"/>
    <n v="0"/>
    <n v="1"/>
    <n v="0"/>
    <n v="27"/>
    <n v="0"/>
    <n v="0"/>
    <n v="0"/>
    <n v="0"/>
    <n v="1"/>
    <n v="0"/>
    <n v="29"/>
    <n v="6.6529020417526955E-3"/>
    <n v="0.89876288659793813"/>
    <x v="1"/>
    <x v="2"/>
    <n v="4850"/>
    <x v="0"/>
    <x v="2"/>
  </r>
  <r>
    <x v="6"/>
    <s v="MACHINE 11"/>
    <x v="0"/>
    <m/>
    <n v="4633"/>
    <x v="14"/>
    <n v="1"/>
    <n v="0"/>
    <n v="0"/>
    <n v="2"/>
    <n v="0"/>
    <n v="88"/>
    <n v="0"/>
    <n v="0"/>
    <n v="0"/>
    <n v="0"/>
    <n v="1"/>
    <n v="0"/>
    <n v="91"/>
    <n v="1.964170084178718E-2"/>
    <n v="0.95525773195876285"/>
    <x v="1"/>
    <x v="2"/>
    <n v="4850"/>
    <x v="0"/>
    <x v="2"/>
  </r>
  <r>
    <x v="6"/>
    <s v="MACHINE 11"/>
    <x v="0"/>
    <m/>
    <n v="4267"/>
    <x v="15"/>
    <n v="1"/>
    <n v="0"/>
    <n v="0"/>
    <n v="6"/>
    <n v="0"/>
    <n v="160"/>
    <n v="2"/>
    <n v="0"/>
    <n v="0"/>
    <n v="0"/>
    <n v="2"/>
    <n v="0"/>
    <n v="170"/>
    <n v="3.9840637450199202E-2"/>
    <n v="0.87979381443298965"/>
    <x v="1"/>
    <x v="2"/>
    <n v="4850"/>
    <x v="0"/>
    <x v="2"/>
  </r>
  <r>
    <x v="6"/>
    <s v="MACHINE 9"/>
    <x v="1"/>
    <m/>
    <n v="0"/>
    <x v="0"/>
    <n v="1"/>
    <n v="0"/>
    <n v="0"/>
    <n v="0"/>
    <n v="0"/>
    <n v="0"/>
    <n v="0"/>
    <n v="0"/>
    <n v="0"/>
    <n v="0"/>
    <n v="0"/>
    <n v="0"/>
    <n v="0"/>
    <e v="#DIV/0!"/>
    <n v="0"/>
    <x v="0"/>
    <x v="3"/>
    <n v="4850"/>
    <x v="0"/>
    <x v="2"/>
  </r>
  <r>
    <x v="6"/>
    <s v="MACHINE 9"/>
    <x v="1"/>
    <m/>
    <n v="0"/>
    <x v="1"/>
    <n v="1"/>
    <n v="0"/>
    <n v="0"/>
    <n v="0"/>
    <n v="0"/>
    <n v="0"/>
    <n v="0"/>
    <n v="0"/>
    <n v="0"/>
    <n v="0"/>
    <n v="0"/>
    <n v="0"/>
    <n v="0"/>
    <e v="#DIV/0!"/>
    <n v="0"/>
    <x v="0"/>
    <x v="3"/>
    <n v="4850"/>
    <x v="0"/>
    <x v="2"/>
  </r>
  <r>
    <x v="6"/>
    <s v="MACHINE 9"/>
    <x v="1"/>
    <m/>
    <n v="1318"/>
    <x v="2"/>
    <n v="1"/>
    <n v="0"/>
    <n v="0"/>
    <n v="0"/>
    <n v="0"/>
    <n v="7.0000000000000007E-2"/>
    <n v="0.16"/>
    <n v="0"/>
    <n v="0"/>
    <n v="0"/>
    <n v="0"/>
    <n v="0"/>
    <n v="0.23"/>
    <n v="1.7450682852807284E-4"/>
    <n v="0.27175257731958763"/>
    <x v="0"/>
    <x v="3"/>
    <n v="4850"/>
    <x v="0"/>
    <x v="2"/>
  </r>
  <r>
    <x v="6"/>
    <s v="MACHINE 9"/>
    <x v="1"/>
    <m/>
    <n v="4675"/>
    <x v="3"/>
    <n v="1"/>
    <n v="0"/>
    <n v="0"/>
    <n v="12"/>
    <n v="0"/>
    <n v="5"/>
    <n v="3"/>
    <n v="0"/>
    <n v="0"/>
    <n v="0"/>
    <n v="0"/>
    <n v="0"/>
    <n v="20"/>
    <n v="4.2780748663101605E-3"/>
    <n v="0.96391752577319589"/>
    <x v="0"/>
    <x v="3"/>
    <n v="4850"/>
    <x v="0"/>
    <x v="2"/>
  </r>
  <r>
    <x v="6"/>
    <s v="MACHINE 9"/>
    <x v="1"/>
    <m/>
    <n v="4321"/>
    <x v="4"/>
    <n v="1"/>
    <n v="0"/>
    <n v="0"/>
    <n v="0"/>
    <n v="0"/>
    <n v="13"/>
    <n v="5"/>
    <n v="0"/>
    <n v="0"/>
    <n v="0"/>
    <n v="3"/>
    <n v="35"/>
    <n v="56"/>
    <n v="1.2959962971534367E-2"/>
    <n v="0.89092783505154638"/>
    <x v="0"/>
    <x v="3"/>
    <n v="4850"/>
    <x v="0"/>
    <x v="2"/>
  </r>
  <r>
    <x v="6"/>
    <s v="MACHINE 9"/>
    <x v="1"/>
    <m/>
    <n v="4761"/>
    <x v="5"/>
    <n v="1"/>
    <n v="0"/>
    <n v="0"/>
    <n v="2"/>
    <n v="0"/>
    <n v="32"/>
    <n v="5"/>
    <n v="0"/>
    <n v="0"/>
    <n v="0"/>
    <n v="1"/>
    <n v="0"/>
    <n v="40"/>
    <n v="8.4015963032976274E-3"/>
    <n v="0.98164948453608247"/>
    <x v="0"/>
    <x v="3"/>
    <n v="4850"/>
    <x v="0"/>
    <x v="2"/>
  </r>
  <r>
    <x v="6"/>
    <s v="MACHINE 9"/>
    <x v="1"/>
    <m/>
    <n v="4413"/>
    <x v="6"/>
    <n v="1"/>
    <n v="0"/>
    <n v="0"/>
    <n v="8"/>
    <n v="0"/>
    <n v="27"/>
    <n v="5"/>
    <n v="0"/>
    <n v="0"/>
    <n v="0"/>
    <n v="0"/>
    <n v="0"/>
    <n v="40"/>
    <n v="9.0641287106276915E-3"/>
    <n v="0.90989690721649485"/>
    <x v="0"/>
    <x v="3"/>
    <n v="4850"/>
    <x v="0"/>
    <x v="2"/>
  </r>
  <r>
    <x v="6"/>
    <s v="MACHINE 9"/>
    <x v="1"/>
    <m/>
    <n v="4450"/>
    <x v="7"/>
    <n v="1"/>
    <n v="0"/>
    <n v="1"/>
    <n v="3"/>
    <n v="0"/>
    <n v="20"/>
    <n v="3"/>
    <n v="0"/>
    <n v="0"/>
    <n v="0"/>
    <n v="0"/>
    <n v="0"/>
    <n v="27"/>
    <n v="6.0674157303370786E-3"/>
    <n v="0.91752577319587625"/>
    <x v="0"/>
    <x v="3"/>
    <n v="4850"/>
    <x v="0"/>
    <x v="2"/>
  </r>
  <r>
    <x v="6"/>
    <s v="MACHINE 9"/>
    <x v="1"/>
    <m/>
    <n v="4125"/>
    <x v="8"/>
    <n v="1"/>
    <n v="0"/>
    <n v="0"/>
    <n v="0"/>
    <n v="0"/>
    <n v="29"/>
    <n v="3"/>
    <n v="0"/>
    <n v="0"/>
    <n v="0"/>
    <n v="0"/>
    <n v="0"/>
    <n v="32"/>
    <n v="7.7575757575757574E-3"/>
    <n v="0.85051546391752575"/>
    <x v="1"/>
    <x v="2"/>
    <n v="4850"/>
    <x v="0"/>
    <x v="2"/>
  </r>
  <r>
    <x v="6"/>
    <s v="MACHINE 9"/>
    <x v="1"/>
    <m/>
    <n v="4732"/>
    <x v="9"/>
    <n v="1"/>
    <n v="0"/>
    <n v="0"/>
    <n v="0"/>
    <n v="0"/>
    <n v="0"/>
    <n v="0"/>
    <n v="0"/>
    <n v="0"/>
    <n v="0"/>
    <n v="0"/>
    <n v="0"/>
    <n v="0"/>
    <n v="0"/>
    <n v="0.97567010309278346"/>
    <x v="1"/>
    <x v="2"/>
    <n v="4850"/>
    <x v="0"/>
    <x v="2"/>
  </r>
  <r>
    <x v="6"/>
    <s v="MACHINE 9"/>
    <x v="1"/>
    <m/>
    <n v="4504"/>
    <x v="10"/>
    <n v="1"/>
    <n v="0"/>
    <n v="0"/>
    <n v="0"/>
    <n v="0"/>
    <n v="26"/>
    <n v="5"/>
    <n v="0"/>
    <n v="0"/>
    <n v="0"/>
    <n v="1"/>
    <n v="0"/>
    <n v="32"/>
    <n v="7.104795737122558E-3"/>
    <n v="0.92865979381443298"/>
    <x v="1"/>
    <x v="2"/>
    <n v="4850"/>
    <x v="0"/>
    <x v="2"/>
  </r>
  <r>
    <x v="6"/>
    <s v="MACHINE 9"/>
    <x v="1"/>
    <m/>
    <n v="4282"/>
    <x v="11"/>
    <n v="1"/>
    <n v="0"/>
    <n v="3"/>
    <n v="3"/>
    <n v="0"/>
    <n v="66"/>
    <n v="46"/>
    <n v="0"/>
    <n v="0"/>
    <n v="0"/>
    <n v="0"/>
    <n v="0"/>
    <n v="118"/>
    <n v="2.7557216254086876E-2"/>
    <n v="0.88288659793814428"/>
    <x v="1"/>
    <x v="2"/>
    <n v="4850"/>
    <x v="0"/>
    <x v="2"/>
  </r>
  <r>
    <x v="6"/>
    <s v="MACHINE 9"/>
    <x v="1"/>
    <m/>
    <n v="5038"/>
    <x v="12"/>
    <n v="1"/>
    <n v="0"/>
    <n v="1"/>
    <n v="0"/>
    <n v="0"/>
    <n v="41"/>
    <n v="0"/>
    <n v="0"/>
    <n v="0"/>
    <n v="0"/>
    <n v="0"/>
    <n v="0"/>
    <n v="42"/>
    <n v="8.3366415244144499E-3"/>
    <n v="1.0387628865979381"/>
    <x v="1"/>
    <x v="2"/>
    <n v="4850"/>
    <x v="0"/>
    <x v="2"/>
  </r>
  <r>
    <x v="6"/>
    <s v="MACHINE 9"/>
    <x v="1"/>
    <m/>
    <n v="4124"/>
    <x v="13"/>
    <n v="1"/>
    <n v="0"/>
    <n v="1"/>
    <n v="0"/>
    <n v="0"/>
    <n v="25"/>
    <n v="0"/>
    <n v="0"/>
    <n v="0"/>
    <n v="0"/>
    <n v="0"/>
    <n v="0"/>
    <n v="26"/>
    <n v="6.3045586808923373E-3"/>
    <n v="0.85030927835051551"/>
    <x v="1"/>
    <x v="2"/>
    <n v="4850"/>
    <x v="0"/>
    <x v="2"/>
  </r>
  <r>
    <x v="6"/>
    <s v="MACHINE 11"/>
    <x v="1"/>
    <m/>
    <n v="3303"/>
    <x v="14"/>
    <n v="1"/>
    <n v="0"/>
    <n v="0"/>
    <n v="2"/>
    <n v="0"/>
    <n v="0"/>
    <n v="5"/>
    <n v="0"/>
    <n v="0"/>
    <n v="0"/>
    <n v="0"/>
    <n v="0"/>
    <n v="7"/>
    <n v="2.119285498032092E-3"/>
    <n v="0.68103092783505159"/>
    <x v="1"/>
    <x v="2"/>
    <n v="4850"/>
    <x v="0"/>
    <x v="2"/>
  </r>
  <r>
    <x v="6"/>
    <s v="MACHINE 11"/>
    <x v="1"/>
    <m/>
    <n v="4608"/>
    <x v="15"/>
    <n v="1"/>
    <n v="1"/>
    <n v="8"/>
    <n v="10"/>
    <n v="0"/>
    <n v="6"/>
    <n v="1"/>
    <n v="0"/>
    <n v="0"/>
    <n v="0"/>
    <n v="2"/>
    <n v="0"/>
    <n v="28"/>
    <n v="6.076388888888889E-3"/>
    <n v="0.95010309278350513"/>
    <x v="1"/>
    <x v="2"/>
    <n v="4850"/>
    <x v="0"/>
    <x v="2"/>
  </r>
  <r>
    <x v="7"/>
    <s v="MACHINE 11"/>
    <x v="0"/>
    <m/>
    <n v="3561"/>
    <x v="0"/>
    <n v="1"/>
    <n v="0"/>
    <n v="0"/>
    <n v="6"/>
    <n v="1"/>
    <n v="670"/>
    <n v="1"/>
    <n v="0"/>
    <n v="0"/>
    <n v="0"/>
    <n v="0"/>
    <n v="0"/>
    <n v="678"/>
    <n v="0.19039595619208088"/>
    <n v="0.73422680412371133"/>
    <x v="0"/>
    <x v="3"/>
    <n v="4850"/>
    <x v="0"/>
    <x v="2"/>
  </r>
  <r>
    <x v="7"/>
    <s v="MACHINE 11"/>
    <x v="0"/>
    <m/>
    <n v="4508"/>
    <x v="1"/>
    <n v="1"/>
    <n v="14"/>
    <n v="3"/>
    <n v="17"/>
    <n v="6"/>
    <n v="85"/>
    <n v="0"/>
    <n v="0"/>
    <n v="0"/>
    <n v="0"/>
    <n v="0"/>
    <n v="0"/>
    <n v="125"/>
    <n v="2.7728482697426796E-2"/>
    <n v="0.92948453608247428"/>
    <x v="0"/>
    <x v="3"/>
    <n v="4850"/>
    <x v="0"/>
    <x v="2"/>
  </r>
  <r>
    <x v="7"/>
    <s v="MACHINE 11"/>
    <x v="0"/>
    <m/>
    <n v="1448"/>
    <x v="2"/>
    <n v="1"/>
    <n v="2"/>
    <n v="0"/>
    <n v="1"/>
    <n v="0"/>
    <n v="0"/>
    <n v="0"/>
    <n v="0"/>
    <n v="0"/>
    <n v="0"/>
    <n v="0"/>
    <n v="0"/>
    <n v="3"/>
    <n v="2.0718232044198894E-3"/>
    <n v="0.29855670103092785"/>
    <x v="0"/>
    <x v="3"/>
    <n v="4850"/>
    <x v="0"/>
    <x v="2"/>
  </r>
  <r>
    <x v="7"/>
    <s v="MACHINE 11"/>
    <x v="1"/>
    <m/>
    <n v="4220"/>
    <x v="0"/>
    <n v="1"/>
    <n v="0"/>
    <n v="0"/>
    <n v="5"/>
    <n v="0"/>
    <n v="12"/>
    <n v="11"/>
    <n v="0"/>
    <n v="0"/>
    <n v="0"/>
    <n v="0"/>
    <n v="0"/>
    <n v="28"/>
    <n v="6.6350710900473934E-3"/>
    <n v="0.87010309278350517"/>
    <x v="0"/>
    <x v="3"/>
    <n v="4850"/>
    <x v="0"/>
    <x v="2"/>
  </r>
  <r>
    <x v="7"/>
    <s v="MACHINE 11"/>
    <x v="1"/>
    <m/>
    <n v="4373"/>
    <x v="1"/>
    <n v="1"/>
    <n v="0"/>
    <n v="0"/>
    <n v="0"/>
    <n v="0"/>
    <n v="2"/>
    <n v="0"/>
    <n v="0"/>
    <n v="0"/>
    <n v="0"/>
    <n v="18"/>
    <n v="0"/>
    <n v="20"/>
    <n v="4.5735193231191398E-3"/>
    <n v="0.90164948453608251"/>
    <x v="0"/>
    <x v="3"/>
    <n v="4850"/>
    <x v="0"/>
    <x v="2"/>
  </r>
  <r>
    <x v="7"/>
    <s v="MACHINE 11"/>
    <x v="1"/>
    <m/>
    <n v="1502"/>
    <x v="2"/>
    <n v="1"/>
    <n v="0"/>
    <n v="0"/>
    <n v="1"/>
    <n v="0"/>
    <n v="2"/>
    <n v="0"/>
    <n v="0"/>
    <n v="0"/>
    <n v="0"/>
    <n v="0"/>
    <n v="0"/>
    <n v="3"/>
    <n v="1.9973368841544607E-3"/>
    <n v="0.30969072164948452"/>
    <x v="0"/>
    <x v="3"/>
    <n v="4850"/>
    <x v="0"/>
    <x v="2"/>
  </r>
  <r>
    <x v="7"/>
    <s v="MACHINE 12"/>
    <x v="1"/>
    <m/>
    <n v="1632"/>
    <x v="3"/>
    <n v="1"/>
    <n v="0"/>
    <n v="0"/>
    <n v="0"/>
    <n v="0"/>
    <n v="174"/>
    <n v="6"/>
    <n v="0"/>
    <n v="0"/>
    <n v="0"/>
    <n v="0"/>
    <n v="0"/>
    <n v="180"/>
    <n v="0.11029411764705882"/>
    <n v="0.33649484536082475"/>
    <x v="0"/>
    <x v="3"/>
    <n v="4850"/>
    <x v="0"/>
    <x v="2"/>
  </r>
  <r>
    <x v="8"/>
    <s v="MACHINE 12"/>
    <x v="0"/>
    <m/>
    <n v="1952"/>
    <x v="9"/>
    <n v="1"/>
    <n v="0"/>
    <n v="0"/>
    <n v="4"/>
    <n v="0"/>
    <n v="30"/>
    <n v="19"/>
    <n v="0"/>
    <n v="0"/>
    <n v="0"/>
    <n v="0"/>
    <n v="0"/>
    <n v="53"/>
    <n v="2.7151639344262294E-2"/>
    <n v="0.4024742268041237"/>
    <x v="0"/>
    <x v="3"/>
    <n v="4850"/>
    <x v="1"/>
    <x v="3"/>
  </r>
  <r>
    <x v="8"/>
    <s v="MACHINE 12"/>
    <x v="0"/>
    <m/>
    <n v="4863"/>
    <x v="10"/>
    <n v="1"/>
    <n v="0"/>
    <n v="0"/>
    <n v="0"/>
    <n v="0"/>
    <n v="65"/>
    <n v="1"/>
    <n v="0"/>
    <n v="0"/>
    <n v="0"/>
    <n v="0"/>
    <n v="0"/>
    <n v="66"/>
    <n v="1.3571869216533004E-2"/>
    <n v="1.0026804123711339"/>
    <x v="0"/>
    <x v="3"/>
    <n v="4850"/>
    <x v="1"/>
    <x v="3"/>
  </r>
  <r>
    <x v="8"/>
    <s v="MACHINE 12"/>
    <x v="0"/>
    <m/>
    <n v="4277"/>
    <x v="11"/>
    <n v="1"/>
    <n v="0"/>
    <n v="4"/>
    <n v="0"/>
    <n v="0"/>
    <n v="33"/>
    <n v="0"/>
    <n v="0"/>
    <n v="0"/>
    <n v="0"/>
    <n v="0"/>
    <n v="0"/>
    <n v="37"/>
    <n v="8.650923544540565E-3"/>
    <n v="0.88185567010309274"/>
    <x v="0"/>
    <x v="3"/>
    <n v="4850"/>
    <x v="1"/>
    <x v="3"/>
  </r>
  <r>
    <x v="8"/>
    <s v="MACHINE 12"/>
    <x v="0"/>
    <m/>
    <n v="4583"/>
    <x v="12"/>
    <n v="1"/>
    <n v="0"/>
    <n v="1"/>
    <n v="4"/>
    <n v="0"/>
    <n v="42"/>
    <n v="0"/>
    <n v="0"/>
    <n v="0"/>
    <n v="0"/>
    <n v="13"/>
    <n v="0"/>
    <n v="60"/>
    <n v="1.3091861226271002E-2"/>
    <n v="0.94494845360824742"/>
    <x v="0"/>
    <x v="3"/>
    <n v="4850"/>
    <x v="1"/>
    <x v="3"/>
  </r>
  <r>
    <x v="8"/>
    <s v="MACHINE 12"/>
    <x v="0"/>
    <m/>
    <n v="4361"/>
    <x v="13"/>
    <n v="1"/>
    <n v="3"/>
    <n v="2"/>
    <n v="13"/>
    <n v="0"/>
    <n v="74"/>
    <n v="1"/>
    <n v="0"/>
    <n v="0"/>
    <n v="0"/>
    <n v="1"/>
    <n v="0"/>
    <n v="94"/>
    <n v="2.1554689291446917E-2"/>
    <n v="0.89917525773195872"/>
    <x v="0"/>
    <x v="3"/>
    <n v="4850"/>
    <x v="1"/>
    <x v="3"/>
  </r>
  <r>
    <x v="8"/>
    <s v="MACHINE 12"/>
    <x v="0"/>
    <m/>
    <n v="4760"/>
    <x v="14"/>
    <n v="1"/>
    <n v="0"/>
    <n v="2"/>
    <n v="1"/>
    <n v="0"/>
    <n v="61"/>
    <n v="2"/>
    <n v="0"/>
    <n v="0"/>
    <n v="0"/>
    <n v="1"/>
    <n v="0"/>
    <n v="67"/>
    <n v="1.4075630252100841E-2"/>
    <n v="0.98144329896907212"/>
    <x v="0"/>
    <x v="3"/>
    <n v="4850"/>
    <x v="1"/>
    <x v="3"/>
  </r>
  <r>
    <x v="8"/>
    <s v="MACHINE 12"/>
    <x v="0"/>
    <m/>
    <n v="3812"/>
    <x v="15"/>
    <n v="1"/>
    <n v="0"/>
    <n v="0"/>
    <n v="7"/>
    <n v="0"/>
    <n v="53"/>
    <n v="2"/>
    <n v="0"/>
    <n v="0"/>
    <n v="0"/>
    <n v="0"/>
    <n v="0"/>
    <n v="62"/>
    <n v="1.6264428121720881E-2"/>
    <n v="0.78597938144329893"/>
    <x v="0"/>
    <x v="3"/>
    <n v="4850"/>
    <x v="1"/>
    <x v="3"/>
  </r>
  <r>
    <x v="8"/>
    <s v="MACHINE 12"/>
    <x v="1"/>
    <m/>
    <n v="2672"/>
    <x v="8"/>
    <n v="1"/>
    <n v="0"/>
    <n v="1"/>
    <n v="0"/>
    <n v="0"/>
    <n v="12"/>
    <n v="6"/>
    <n v="0"/>
    <n v="0"/>
    <n v="0"/>
    <n v="0"/>
    <n v="0"/>
    <n v="19"/>
    <n v="7.1107784431137721E-3"/>
    <n v="0.55092783505154641"/>
    <x v="0"/>
    <x v="3"/>
    <n v="4850"/>
    <x v="1"/>
    <x v="3"/>
  </r>
  <r>
    <x v="8"/>
    <s v="MACHINE 12"/>
    <x v="1"/>
    <m/>
    <n v="2102"/>
    <x v="9"/>
    <n v="1"/>
    <n v="0"/>
    <n v="0"/>
    <n v="1"/>
    <n v="0"/>
    <n v="0"/>
    <n v="53"/>
    <n v="0"/>
    <n v="0"/>
    <n v="0"/>
    <n v="0"/>
    <n v="0"/>
    <n v="54"/>
    <n v="2.5689819219790674E-2"/>
    <n v="0.4334020618556701"/>
    <x v="0"/>
    <x v="3"/>
    <n v="4850"/>
    <x v="1"/>
    <x v="3"/>
  </r>
  <r>
    <x v="8"/>
    <s v="MACHINE 12"/>
    <x v="1"/>
    <m/>
    <n v="3731"/>
    <x v="10"/>
    <n v="1"/>
    <n v="0"/>
    <n v="0"/>
    <n v="4"/>
    <n v="0"/>
    <n v="3"/>
    <n v="8"/>
    <n v="0"/>
    <n v="0"/>
    <n v="0"/>
    <n v="109"/>
    <n v="0"/>
    <n v="124"/>
    <n v="3.3235057625301531E-2"/>
    <n v="0.76927835051546389"/>
    <x v="0"/>
    <x v="3"/>
    <n v="4850"/>
    <x v="1"/>
    <x v="3"/>
  </r>
  <r>
    <x v="8"/>
    <s v="MACHINE 12"/>
    <x v="1"/>
    <m/>
    <n v="3301"/>
    <x v="11"/>
    <n v="1"/>
    <n v="0"/>
    <n v="0"/>
    <n v="1"/>
    <n v="0"/>
    <n v="9"/>
    <n v="7"/>
    <n v="0"/>
    <n v="0"/>
    <n v="0"/>
    <n v="285"/>
    <n v="0"/>
    <n v="302"/>
    <n v="9.1487428052105427E-2"/>
    <n v="0.68061855670103089"/>
    <x v="0"/>
    <x v="3"/>
    <n v="4850"/>
    <x v="1"/>
    <x v="3"/>
  </r>
  <r>
    <x v="8"/>
    <s v="MACHINE 12"/>
    <x v="1"/>
    <m/>
    <n v="3487"/>
    <x v="12"/>
    <n v="1"/>
    <n v="0"/>
    <n v="0"/>
    <n v="0"/>
    <n v="0"/>
    <n v="9"/>
    <n v="5"/>
    <n v="0"/>
    <n v="0"/>
    <n v="0"/>
    <n v="0"/>
    <n v="0"/>
    <n v="14"/>
    <n v="4.0149125322626903E-3"/>
    <n v="0.71896907216494843"/>
    <x v="0"/>
    <x v="3"/>
    <n v="4850"/>
    <x v="1"/>
    <x v="3"/>
  </r>
  <r>
    <x v="8"/>
    <s v="MACHINE 12"/>
    <x v="1"/>
    <m/>
    <n v="4768"/>
    <x v="13"/>
    <n v="1"/>
    <n v="0"/>
    <n v="1"/>
    <n v="11"/>
    <n v="0"/>
    <n v="26"/>
    <n v="7"/>
    <n v="0"/>
    <n v="0"/>
    <n v="0"/>
    <n v="0"/>
    <n v="0"/>
    <n v="45"/>
    <n v="9.4379194630872486E-3"/>
    <n v="0.98309278350515461"/>
    <x v="0"/>
    <x v="3"/>
    <n v="4850"/>
    <x v="1"/>
    <x v="3"/>
  </r>
  <r>
    <x v="8"/>
    <s v="MACHINE 12"/>
    <x v="1"/>
    <m/>
    <n v="3946"/>
    <x v="14"/>
    <n v="1"/>
    <n v="0"/>
    <n v="1"/>
    <n v="6"/>
    <n v="0"/>
    <n v="8"/>
    <n v="7"/>
    <n v="0"/>
    <n v="0"/>
    <n v="0"/>
    <n v="0"/>
    <n v="0"/>
    <n v="22"/>
    <n v="5.5752660922453118E-3"/>
    <n v="0.81360824742268045"/>
    <x v="0"/>
    <x v="3"/>
    <n v="4850"/>
    <x v="1"/>
    <x v="3"/>
  </r>
  <r>
    <x v="8"/>
    <s v="MACHINE 12"/>
    <x v="1"/>
    <m/>
    <n v="0"/>
    <x v="15"/>
    <n v="1"/>
    <n v="0"/>
    <n v="0"/>
    <n v="5"/>
    <n v="0"/>
    <n v="0"/>
    <n v="1"/>
    <n v="0"/>
    <n v="0"/>
    <n v="0"/>
    <n v="0"/>
    <n v="0"/>
    <n v="6"/>
    <n v="0"/>
    <n v="0"/>
    <x v="0"/>
    <x v="3"/>
    <n v="4850"/>
    <x v="1"/>
    <x v="3"/>
  </r>
  <r>
    <x v="9"/>
    <s v="MACHINE 12"/>
    <x v="0"/>
    <m/>
    <n v="4386"/>
    <x v="0"/>
    <n v="1"/>
    <n v="0"/>
    <n v="3"/>
    <n v="6"/>
    <n v="0"/>
    <n v="42"/>
    <n v="2"/>
    <n v="0"/>
    <n v="0"/>
    <n v="0"/>
    <n v="9"/>
    <n v="0"/>
    <n v="62"/>
    <n v="1.4135886912904697E-2"/>
    <n v="0.90432989690721655"/>
    <x v="1"/>
    <x v="2"/>
    <n v="4850"/>
    <x v="1"/>
    <x v="3"/>
  </r>
  <r>
    <x v="9"/>
    <s v="MACHINE 12"/>
    <x v="0"/>
    <m/>
    <n v="4502"/>
    <x v="1"/>
    <n v="1"/>
    <n v="1"/>
    <n v="2"/>
    <n v="5"/>
    <n v="0"/>
    <n v="57"/>
    <n v="0"/>
    <n v="0"/>
    <n v="0"/>
    <n v="0"/>
    <n v="2"/>
    <n v="13"/>
    <n v="80"/>
    <n v="1.776988005330964E-2"/>
    <n v="0.92824742268041238"/>
    <x v="1"/>
    <x v="2"/>
    <n v="4850"/>
    <x v="1"/>
    <x v="3"/>
  </r>
  <r>
    <x v="9"/>
    <s v="MACHINE 12"/>
    <x v="0"/>
    <m/>
    <n v="4468"/>
    <x v="2"/>
    <n v="1"/>
    <n v="0"/>
    <n v="1"/>
    <n v="2"/>
    <n v="0"/>
    <n v="93"/>
    <n v="5"/>
    <n v="0"/>
    <n v="0"/>
    <n v="0"/>
    <n v="0"/>
    <n v="0"/>
    <n v="101"/>
    <n v="2.2605192479856758E-2"/>
    <n v="0.92123711340206182"/>
    <x v="1"/>
    <x v="2"/>
    <n v="4850"/>
    <x v="1"/>
    <x v="3"/>
  </r>
  <r>
    <x v="9"/>
    <s v="MACHINE 12"/>
    <x v="0"/>
    <m/>
    <n v="5376"/>
    <x v="3"/>
    <n v="1"/>
    <n v="0"/>
    <n v="1"/>
    <n v="0"/>
    <n v="0"/>
    <n v="55"/>
    <n v="2"/>
    <n v="0"/>
    <n v="0"/>
    <n v="0"/>
    <n v="0"/>
    <n v="0"/>
    <n v="58"/>
    <n v="1.0788690476190476E-2"/>
    <n v="1.1084536082474228"/>
    <x v="1"/>
    <x v="2"/>
    <n v="4850"/>
    <x v="1"/>
    <x v="3"/>
  </r>
  <r>
    <x v="9"/>
    <s v="MACHINE 12"/>
    <x v="0"/>
    <m/>
    <n v="2890"/>
    <x v="4"/>
    <n v="1"/>
    <n v="0"/>
    <n v="2"/>
    <n v="9"/>
    <n v="0"/>
    <n v="10"/>
    <n v="4"/>
    <n v="0"/>
    <n v="0"/>
    <n v="0"/>
    <n v="0"/>
    <n v="0"/>
    <n v="25"/>
    <n v="8.6505190311418692E-3"/>
    <n v="0.59587628865979381"/>
    <x v="1"/>
    <x v="2"/>
    <n v="4850"/>
    <x v="1"/>
    <x v="3"/>
  </r>
  <r>
    <x v="9"/>
    <s v="MACHINE 12"/>
    <x v="0"/>
    <m/>
    <n v="4032"/>
    <x v="5"/>
    <n v="1"/>
    <n v="0"/>
    <n v="1"/>
    <n v="9"/>
    <n v="0"/>
    <n v="19"/>
    <n v="3"/>
    <n v="0"/>
    <n v="0"/>
    <n v="6"/>
    <n v="14"/>
    <n v="0"/>
    <n v="52"/>
    <n v="1.2896825396825396E-2"/>
    <n v="0.83134020618556703"/>
    <x v="1"/>
    <x v="2"/>
    <n v="4850"/>
    <x v="1"/>
    <x v="3"/>
  </r>
  <r>
    <x v="9"/>
    <s v="MACHINE 12"/>
    <x v="0"/>
    <m/>
    <n v="4099"/>
    <x v="6"/>
    <n v="1"/>
    <n v="0"/>
    <n v="5"/>
    <n v="4"/>
    <n v="0"/>
    <n v="47"/>
    <n v="2"/>
    <n v="0"/>
    <n v="0"/>
    <n v="8"/>
    <n v="0"/>
    <n v="0"/>
    <n v="66"/>
    <n v="1.6101488167845818E-2"/>
    <n v="0.84515463917525768"/>
    <x v="1"/>
    <x v="2"/>
    <n v="4850"/>
    <x v="1"/>
    <x v="3"/>
  </r>
  <r>
    <x v="9"/>
    <s v="MACHINE 12"/>
    <x v="0"/>
    <m/>
    <n v="0"/>
    <x v="7"/>
    <n v="1"/>
    <n v="0"/>
    <n v="0"/>
    <n v="0"/>
    <n v="0"/>
    <n v="0"/>
    <n v="0"/>
    <n v="0"/>
    <n v="0"/>
    <n v="0"/>
    <n v="0"/>
    <n v="0"/>
    <n v="0"/>
    <n v="0"/>
    <n v="0"/>
    <x v="1"/>
    <x v="2"/>
    <n v="4850"/>
    <x v="1"/>
    <x v="3"/>
  </r>
  <r>
    <x v="9"/>
    <s v="MACHINE 12"/>
    <x v="1"/>
    <m/>
    <n v="3386"/>
    <x v="0"/>
    <n v="1"/>
    <n v="0"/>
    <n v="1"/>
    <n v="0"/>
    <n v="0"/>
    <n v="10"/>
    <n v="0"/>
    <n v="0"/>
    <n v="0"/>
    <n v="0"/>
    <n v="0"/>
    <n v="0"/>
    <n v="11"/>
    <n v="3.2486709982279976E-3"/>
    <n v="0.69814432989690722"/>
    <x v="1"/>
    <x v="2"/>
    <n v="4850"/>
    <x v="1"/>
    <x v="3"/>
  </r>
  <r>
    <x v="9"/>
    <s v="MACHINE 12"/>
    <x v="1"/>
    <m/>
    <n v="4368"/>
    <x v="1"/>
    <n v="1"/>
    <n v="0"/>
    <n v="3"/>
    <n v="7"/>
    <n v="0"/>
    <n v="17"/>
    <n v="3"/>
    <n v="0"/>
    <n v="0"/>
    <n v="6"/>
    <n v="3"/>
    <n v="0"/>
    <n v="39"/>
    <n v="8.9285714285714281E-3"/>
    <n v="0.90061855670103097"/>
    <x v="1"/>
    <x v="2"/>
    <n v="4850"/>
    <x v="1"/>
    <x v="3"/>
  </r>
  <r>
    <x v="9"/>
    <s v="MACHINE 12"/>
    <x v="1"/>
    <m/>
    <n v="2247"/>
    <x v="2"/>
    <n v="1"/>
    <n v="0"/>
    <n v="0"/>
    <n v="5"/>
    <n v="0"/>
    <n v="2"/>
    <n v="0"/>
    <n v="0"/>
    <n v="0"/>
    <n v="0"/>
    <n v="0"/>
    <n v="0"/>
    <n v="7"/>
    <n v="3.1152647975077881E-3"/>
    <n v="0.46329896907216495"/>
    <x v="1"/>
    <x v="2"/>
    <n v="4850"/>
    <x v="1"/>
    <x v="3"/>
  </r>
  <r>
    <x v="9"/>
    <s v="MACHINE 12"/>
    <x v="1"/>
    <m/>
    <n v="5721"/>
    <x v="3"/>
    <n v="1"/>
    <n v="0"/>
    <n v="0"/>
    <n v="0"/>
    <n v="0"/>
    <n v="5"/>
    <n v="9"/>
    <n v="0"/>
    <n v="0"/>
    <n v="0"/>
    <n v="1"/>
    <n v="0"/>
    <n v="15"/>
    <n v="2.6219192448872575E-3"/>
    <n v="1.1795876288659795"/>
    <x v="1"/>
    <x v="2"/>
    <n v="4850"/>
    <x v="1"/>
    <x v="3"/>
  </r>
  <r>
    <x v="9"/>
    <s v="MACHINE 12"/>
    <x v="1"/>
    <m/>
    <n v="4127"/>
    <x v="4"/>
    <n v="1"/>
    <n v="17"/>
    <n v="0"/>
    <n v="9"/>
    <n v="0"/>
    <n v="20"/>
    <n v="7"/>
    <n v="0"/>
    <n v="0"/>
    <n v="0"/>
    <n v="2"/>
    <n v="0"/>
    <n v="55"/>
    <n v="1.332687181972377E-2"/>
    <n v="0.85092783505154634"/>
    <x v="1"/>
    <x v="2"/>
    <n v="4850"/>
    <x v="1"/>
    <x v="3"/>
  </r>
  <r>
    <x v="9"/>
    <s v="MACHINE 12"/>
    <x v="1"/>
    <m/>
    <n v="4005"/>
    <x v="5"/>
    <n v="1"/>
    <n v="0"/>
    <n v="0"/>
    <n v="4"/>
    <n v="0"/>
    <n v="24"/>
    <n v="5"/>
    <n v="0"/>
    <n v="0"/>
    <n v="0"/>
    <n v="0"/>
    <n v="0"/>
    <n v="33"/>
    <n v="8.2397003745318352E-3"/>
    <n v="0.82577319587628861"/>
    <x v="1"/>
    <x v="2"/>
    <n v="4850"/>
    <x v="1"/>
    <x v="3"/>
  </r>
  <r>
    <x v="9"/>
    <s v="MACHINE 12"/>
    <x v="1"/>
    <m/>
    <n v="4869"/>
    <x v="6"/>
    <n v="1"/>
    <n v="0"/>
    <n v="0"/>
    <n v="0"/>
    <n v="0"/>
    <n v="1"/>
    <n v="8"/>
    <n v="0"/>
    <n v="0"/>
    <n v="0"/>
    <n v="0"/>
    <n v="0"/>
    <n v="9"/>
    <n v="1.8484288354898336E-3"/>
    <n v="1.0039175257731958"/>
    <x v="1"/>
    <x v="2"/>
    <n v="4850"/>
    <x v="1"/>
    <x v="3"/>
  </r>
  <r>
    <x v="9"/>
    <s v="MACHINE 12"/>
    <x v="1"/>
    <m/>
    <n v="0"/>
    <x v="7"/>
    <n v="1"/>
    <n v="0"/>
    <n v="0"/>
    <n v="0"/>
    <n v="0"/>
    <n v="0"/>
    <n v="0"/>
    <n v="0"/>
    <n v="0"/>
    <n v="0"/>
    <n v="0"/>
    <n v="0"/>
    <n v="0"/>
    <n v="0"/>
    <n v="0"/>
    <x v="1"/>
    <x v="2"/>
    <n v="4850"/>
    <x v="1"/>
    <x v="3"/>
  </r>
  <r>
    <x v="10"/>
    <s v="MACHINE 13"/>
    <x v="0"/>
    <m/>
    <n v="4367"/>
    <x v="8"/>
    <n v="1"/>
    <n v="0"/>
    <n v="0"/>
    <n v="1"/>
    <n v="0"/>
    <n v="14"/>
    <n v="0"/>
    <n v="0"/>
    <n v="0"/>
    <n v="0"/>
    <n v="2"/>
    <n v="1"/>
    <n v="18"/>
    <n v="4.1218227616212503E-3"/>
    <n v="0.90041237113402062"/>
    <x v="1"/>
    <x v="2"/>
    <n v="4850"/>
    <x v="1"/>
    <x v="4"/>
  </r>
  <r>
    <x v="10"/>
    <s v="MACHINE 13"/>
    <x v="0"/>
    <m/>
    <n v="4656"/>
    <x v="9"/>
    <n v="1"/>
    <n v="0"/>
    <n v="0"/>
    <n v="0"/>
    <n v="0"/>
    <n v="24"/>
    <n v="0"/>
    <n v="0"/>
    <n v="0"/>
    <n v="0"/>
    <n v="35"/>
    <n v="3"/>
    <n v="62"/>
    <n v="1.331615120274914E-2"/>
    <n v="0.96"/>
    <x v="1"/>
    <x v="2"/>
    <n v="4850"/>
    <x v="1"/>
    <x v="4"/>
  </r>
  <r>
    <x v="10"/>
    <s v="MACHINE 13"/>
    <x v="0"/>
    <m/>
    <n v="4780"/>
    <x v="10"/>
    <n v="1"/>
    <n v="0"/>
    <n v="0"/>
    <n v="6"/>
    <n v="0"/>
    <n v="5"/>
    <n v="0"/>
    <n v="0"/>
    <n v="0"/>
    <n v="0"/>
    <n v="17"/>
    <n v="3"/>
    <n v="31"/>
    <n v="6.4853556485355646E-3"/>
    <n v="0.9855670103092784"/>
    <x v="1"/>
    <x v="2"/>
    <n v="4850"/>
    <x v="1"/>
    <x v="4"/>
  </r>
  <r>
    <x v="10"/>
    <s v="MACHINE 13"/>
    <x v="0"/>
    <m/>
    <n v="4263"/>
    <x v="11"/>
    <n v="1"/>
    <n v="0"/>
    <n v="0"/>
    <n v="0"/>
    <n v="0"/>
    <n v="2"/>
    <n v="0"/>
    <n v="0"/>
    <n v="0"/>
    <n v="0"/>
    <n v="0"/>
    <n v="0"/>
    <n v="2"/>
    <n v="4.691531785127844E-4"/>
    <n v="0.87896907216494846"/>
    <x v="1"/>
    <x v="2"/>
    <n v="4850"/>
    <x v="1"/>
    <x v="4"/>
  </r>
  <r>
    <x v="10"/>
    <s v="MACHINE 13"/>
    <x v="0"/>
    <m/>
    <n v="4377"/>
    <x v="12"/>
    <n v="1"/>
    <n v="0"/>
    <n v="0"/>
    <n v="1"/>
    <n v="0"/>
    <n v="36"/>
    <n v="3"/>
    <n v="0"/>
    <n v="0"/>
    <n v="0"/>
    <n v="0"/>
    <n v="0"/>
    <n v="40"/>
    <n v="9.1386794608179119E-3"/>
    <n v="0.9024742268041237"/>
    <x v="1"/>
    <x v="2"/>
    <n v="4850"/>
    <x v="1"/>
    <x v="4"/>
  </r>
  <r>
    <x v="10"/>
    <s v="MACHINE 13"/>
    <x v="0"/>
    <m/>
    <n v="4878"/>
    <x v="13"/>
    <n v="1"/>
    <n v="0"/>
    <n v="0"/>
    <n v="1"/>
    <n v="0"/>
    <n v="39"/>
    <n v="2"/>
    <n v="0"/>
    <n v="0"/>
    <n v="0"/>
    <n v="1"/>
    <n v="2"/>
    <n v="45"/>
    <n v="9.2250922509225092E-3"/>
    <n v="1.0057731958762886"/>
    <x v="1"/>
    <x v="2"/>
    <n v="4850"/>
    <x v="1"/>
    <x v="4"/>
  </r>
  <r>
    <x v="10"/>
    <s v="MACHINE 13"/>
    <x v="0"/>
    <m/>
    <n v="5270"/>
    <x v="14"/>
    <n v="1"/>
    <n v="0"/>
    <n v="0"/>
    <n v="1"/>
    <n v="0"/>
    <n v="75"/>
    <n v="1"/>
    <n v="0"/>
    <n v="0"/>
    <n v="0"/>
    <n v="0"/>
    <n v="0"/>
    <n v="77"/>
    <n v="1.461100569259962E-2"/>
    <n v="1.0865979381443298"/>
    <x v="1"/>
    <x v="2"/>
    <n v="4850"/>
    <x v="1"/>
    <x v="4"/>
  </r>
  <r>
    <x v="10"/>
    <s v="MACHINE 13"/>
    <x v="0"/>
    <m/>
    <n v="4474"/>
    <x v="15"/>
    <n v="1"/>
    <n v="0"/>
    <n v="0"/>
    <n v="2"/>
    <n v="0"/>
    <n v="39"/>
    <n v="0"/>
    <n v="0"/>
    <n v="0"/>
    <n v="0"/>
    <n v="5"/>
    <n v="0"/>
    <n v="46"/>
    <n v="1.0281627179257935E-2"/>
    <n v="0.92247422680412372"/>
    <x v="1"/>
    <x v="2"/>
    <n v="4850"/>
    <x v="1"/>
    <x v="4"/>
  </r>
  <r>
    <x v="10"/>
    <s v="MACHINE 13"/>
    <x v="1"/>
    <m/>
    <n v="2946"/>
    <x v="5"/>
    <n v="1"/>
    <n v="0"/>
    <n v="3"/>
    <n v="4"/>
    <n v="0"/>
    <n v="0"/>
    <n v="4"/>
    <n v="0"/>
    <n v="0"/>
    <n v="0"/>
    <n v="0"/>
    <n v="0"/>
    <n v="11"/>
    <n v="3.7338764426340801E-3"/>
    <n v="0.60742268041237113"/>
    <x v="1"/>
    <x v="2"/>
    <n v="4850"/>
    <x v="1"/>
    <x v="4"/>
  </r>
  <r>
    <x v="10"/>
    <s v="MACHINE 13"/>
    <x v="1"/>
    <m/>
    <n v="5063"/>
    <x v="6"/>
    <n v="1"/>
    <n v="0"/>
    <n v="4"/>
    <n v="28"/>
    <n v="0"/>
    <n v="0"/>
    <n v="4"/>
    <n v="0"/>
    <n v="0"/>
    <n v="0"/>
    <n v="0"/>
    <n v="0"/>
    <n v="36"/>
    <n v="7.1104088485087896E-3"/>
    <n v="1.0439175257731959"/>
    <x v="1"/>
    <x v="2"/>
    <n v="4850"/>
    <x v="1"/>
    <x v="4"/>
  </r>
  <r>
    <x v="10"/>
    <s v="MACHINE 13"/>
    <x v="1"/>
    <m/>
    <n v="4252"/>
    <x v="7"/>
    <n v="1"/>
    <n v="0"/>
    <n v="1"/>
    <n v="17"/>
    <n v="0"/>
    <n v="0"/>
    <n v="10"/>
    <n v="0"/>
    <n v="0"/>
    <n v="0"/>
    <n v="0"/>
    <n v="0"/>
    <n v="28"/>
    <n v="6.58513640639699E-3"/>
    <n v="0.87670103092783502"/>
    <x v="1"/>
    <x v="2"/>
    <n v="4850"/>
    <x v="1"/>
    <x v="4"/>
  </r>
  <r>
    <x v="10"/>
    <s v="MACHINE 13"/>
    <x v="1"/>
    <m/>
    <n v="3672"/>
    <x v="8"/>
    <n v="1"/>
    <n v="1"/>
    <n v="0"/>
    <n v="9"/>
    <n v="0"/>
    <n v="2"/>
    <n v="9"/>
    <n v="0"/>
    <n v="0"/>
    <n v="0"/>
    <n v="0"/>
    <n v="0"/>
    <n v="21"/>
    <n v="5.7189542483660127E-3"/>
    <n v="0.75711340206185562"/>
    <x v="1"/>
    <x v="2"/>
    <n v="4850"/>
    <x v="1"/>
    <x v="4"/>
  </r>
  <r>
    <x v="10"/>
    <s v="MACHINE 13"/>
    <x v="1"/>
    <m/>
    <n v="4131"/>
    <x v="9"/>
    <n v="1"/>
    <n v="13"/>
    <n v="2"/>
    <n v="10"/>
    <n v="0"/>
    <n v="4"/>
    <n v="3"/>
    <n v="0"/>
    <n v="0"/>
    <n v="0"/>
    <n v="11"/>
    <n v="0"/>
    <n v="43"/>
    <n v="1.0409101912369887E-2"/>
    <n v="0.85175257731958764"/>
    <x v="1"/>
    <x v="2"/>
    <n v="4850"/>
    <x v="1"/>
    <x v="4"/>
  </r>
  <r>
    <x v="10"/>
    <s v="MACHINE 13"/>
    <x v="1"/>
    <m/>
    <n v="4022"/>
    <x v="10"/>
    <n v="1"/>
    <n v="9"/>
    <n v="0"/>
    <n v="7"/>
    <n v="0"/>
    <n v="6"/>
    <n v="1"/>
    <n v="0"/>
    <n v="0"/>
    <n v="0"/>
    <n v="8"/>
    <n v="0"/>
    <n v="31"/>
    <n v="7.7076081551466936E-3"/>
    <n v="0.82927835051546395"/>
    <x v="1"/>
    <x v="2"/>
    <n v="4850"/>
    <x v="1"/>
    <x v="4"/>
  </r>
  <r>
    <x v="10"/>
    <s v="MACHINE 13"/>
    <x v="1"/>
    <m/>
    <n v="4581"/>
    <x v="11"/>
    <n v="1"/>
    <n v="0"/>
    <n v="0"/>
    <n v="14"/>
    <n v="0"/>
    <n v="5"/>
    <n v="1"/>
    <n v="0"/>
    <n v="0"/>
    <n v="0"/>
    <n v="0"/>
    <n v="0"/>
    <n v="20"/>
    <n v="4.3658589827548569E-3"/>
    <n v="0.94453608247422682"/>
    <x v="1"/>
    <x v="2"/>
    <n v="4850"/>
    <x v="1"/>
    <x v="4"/>
  </r>
  <r>
    <x v="10"/>
    <s v="MACHINE 13"/>
    <x v="1"/>
    <m/>
    <n v="4716"/>
    <x v="12"/>
    <n v="1"/>
    <n v="0"/>
    <n v="0"/>
    <n v="8"/>
    <n v="0"/>
    <n v="7"/>
    <n v="1"/>
    <n v="0"/>
    <n v="0"/>
    <n v="0"/>
    <n v="0"/>
    <n v="0"/>
    <n v="16"/>
    <n v="3.3927056827820186E-3"/>
    <n v="0.97237113402061859"/>
    <x v="1"/>
    <x v="2"/>
    <n v="4850"/>
    <x v="1"/>
    <x v="4"/>
  </r>
  <r>
    <x v="10"/>
    <s v="MACHINE 13"/>
    <x v="1"/>
    <m/>
    <n v="4508"/>
    <x v="13"/>
    <n v="1"/>
    <n v="0"/>
    <n v="0"/>
    <n v="12"/>
    <n v="0"/>
    <n v="0"/>
    <n v="0"/>
    <n v="0"/>
    <n v="0"/>
    <n v="0"/>
    <n v="0"/>
    <n v="0"/>
    <n v="12"/>
    <n v="2.6619343389529724E-3"/>
    <n v="0.92948453608247428"/>
    <x v="1"/>
    <x v="2"/>
    <n v="4850"/>
    <x v="1"/>
    <x v="4"/>
  </r>
  <r>
    <x v="10"/>
    <s v="MACHINE 13"/>
    <x v="1"/>
    <m/>
    <n v="2475"/>
    <x v="14"/>
    <n v="1"/>
    <n v="4"/>
    <n v="1"/>
    <n v="3"/>
    <n v="0"/>
    <n v="7"/>
    <n v="4"/>
    <n v="0"/>
    <n v="0"/>
    <n v="0"/>
    <n v="5"/>
    <n v="0"/>
    <n v="24"/>
    <n v="9.696969696969697E-3"/>
    <n v="0.51030927835051543"/>
    <x v="1"/>
    <x v="2"/>
    <n v="4850"/>
    <x v="1"/>
    <x v="4"/>
  </r>
  <r>
    <x v="10"/>
    <s v="MACHINE 13"/>
    <x v="1"/>
    <m/>
    <n v="4750"/>
    <x v="15"/>
    <n v="1"/>
    <n v="14"/>
    <n v="0"/>
    <n v="10"/>
    <n v="0"/>
    <n v="2"/>
    <n v="2"/>
    <n v="0"/>
    <n v="0"/>
    <n v="0"/>
    <n v="0"/>
    <n v="0"/>
    <n v="28"/>
    <n v="5.8947368421052634E-3"/>
    <n v="0.97938144329896903"/>
    <x v="1"/>
    <x v="2"/>
    <n v="4850"/>
    <x v="1"/>
    <x v="4"/>
  </r>
  <r>
    <x v="11"/>
    <s v="MACHINE 13"/>
    <x v="0"/>
    <m/>
    <n v="4100"/>
    <x v="0"/>
    <n v="1"/>
    <n v="0"/>
    <n v="0"/>
    <n v="0"/>
    <n v="0"/>
    <n v="57"/>
    <n v="4"/>
    <n v="0"/>
    <n v="0"/>
    <n v="0"/>
    <n v="2"/>
    <n v="0"/>
    <n v="63"/>
    <n v="1.5365853658536585E-2"/>
    <n v="0.84536082474226804"/>
    <x v="0"/>
    <x v="3"/>
    <n v="4850"/>
    <x v="1"/>
    <x v="4"/>
  </r>
  <r>
    <x v="11"/>
    <s v="MACHINE 13"/>
    <x v="0"/>
    <m/>
    <n v="5062"/>
    <x v="1"/>
    <n v="1"/>
    <n v="0"/>
    <n v="0"/>
    <n v="0"/>
    <n v="0"/>
    <n v="8"/>
    <n v="3"/>
    <n v="0"/>
    <n v="0"/>
    <n v="0"/>
    <n v="4"/>
    <n v="0"/>
    <n v="15"/>
    <n v="2.9632556301856972E-3"/>
    <n v="1.0437113402061855"/>
    <x v="0"/>
    <x v="3"/>
    <n v="4850"/>
    <x v="1"/>
    <x v="4"/>
  </r>
  <r>
    <x v="11"/>
    <s v="MACHINE 13"/>
    <x v="0"/>
    <m/>
    <n v="3667"/>
    <x v="2"/>
    <n v="1"/>
    <n v="0"/>
    <n v="1"/>
    <n v="3"/>
    <n v="0"/>
    <n v="19"/>
    <n v="0"/>
    <n v="0"/>
    <n v="0"/>
    <n v="0"/>
    <n v="12"/>
    <n v="0"/>
    <n v="35"/>
    <n v="9.5445868557403873E-3"/>
    <n v="0.75608247422680408"/>
    <x v="0"/>
    <x v="3"/>
    <n v="4850"/>
    <x v="1"/>
    <x v="4"/>
  </r>
  <r>
    <x v="11"/>
    <s v="MACHINE 14"/>
    <x v="0"/>
    <m/>
    <n v="3451"/>
    <x v="3"/>
    <n v="1"/>
    <n v="0"/>
    <n v="0"/>
    <n v="1"/>
    <n v="0"/>
    <n v="26"/>
    <n v="2"/>
    <n v="0"/>
    <n v="0"/>
    <n v="0"/>
    <n v="0"/>
    <n v="0"/>
    <n v="29"/>
    <n v="8.4033613445378148E-3"/>
    <n v="0.71154639175257728"/>
    <x v="0"/>
    <x v="3"/>
    <n v="4850"/>
    <x v="1"/>
    <x v="4"/>
  </r>
  <r>
    <x v="11"/>
    <s v="MACHINE 14"/>
    <x v="0"/>
    <m/>
    <n v="5024"/>
    <x v="4"/>
    <n v="1"/>
    <n v="0"/>
    <n v="0"/>
    <n v="2"/>
    <n v="0"/>
    <n v="48"/>
    <n v="0"/>
    <n v="0"/>
    <n v="0"/>
    <n v="0"/>
    <n v="3"/>
    <n v="0"/>
    <n v="53"/>
    <n v="1.054936305732484E-2"/>
    <n v="1.0358762886597939"/>
    <x v="0"/>
    <x v="3"/>
    <n v="4850"/>
    <x v="1"/>
    <x v="4"/>
  </r>
  <r>
    <x v="11"/>
    <s v="MACHINE 14"/>
    <x v="0"/>
    <m/>
    <n v="5060"/>
    <x v="5"/>
    <n v="1"/>
    <n v="0"/>
    <n v="0"/>
    <n v="3"/>
    <n v="0"/>
    <n v="78"/>
    <n v="0"/>
    <n v="0"/>
    <n v="0"/>
    <n v="0"/>
    <n v="1"/>
    <n v="0"/>
    <n v="82"/>
    <n v="1.6205533596837945E-2"/>
    <n v="1.043298969072165"/>
    <x v="0"/>
    <x v="3"/>
    <n v="4850"/>
    <x v="1"/>
    <x v="4"/>
  </r>
  <r>
    <x v="11"/>
    <s v="MACHINE 14"/>
    <x v="0"/>
    <m/>
    <n v="3560"/>
    <x v="6"/>
    <n v="1"/>
    <n v="0"/>
    <n v="0"/>
    <n v="1"/>
    <n v="0"/>
    <n v="51"/>
    <n v="6"/>
    <n v="0"/>
    <n v="0"/>
    <n v="0"/>
    <n v="0"/>
    <n v="0"/>
    <n v="58"/>
    <n v="1.6292134831460674E-2"/>
    <n v="0.73402061855670098"/>
    <x v="0"/>
    <x v="3"/>
    <n v="4850"/>
    <x v="1"/>
    <x v="4"/>
  </r>
  <r>
    <x v="11"/>
    <s v="MACHINE 14"/>
    <x v="0"/>
    <m/>
    <n v="3500"/>
    <x v="7"/>
    <n v="1"/>
    <n v="0"/>
    <n v="0"/>
    <n v="6"/>
    <n v="0"/>
    <n v="30"/>
    <n v="0"/>
    <n v="0"/>
    <n v="0"/>
    <n v="0"/>
    <n v="40"/>
    <n v="0"/>
    <n v="76"/>
    <n v="2.1714285714285714E-2"/>
    <n v="0.72164948453608246"/>
    <x v="0"/>
    <x v="3"/>
    <n v="4850"/>
    <x v="1"/>
    <x v="4"/>
  </r>
  <r>
    <x v="11"/>
    <s v="MACHINE 14"/>
    <x v="0"/>
    <m/>
    <n v="2729"/>
    <x v="8"/>
    <n v="1"/>
    <n v="0"/>
    <n v="0"/>
    <n v="0"/>
    <n v="0"/>
    <n v="9"/>
    <n v="1"/>
    <n v="0"/>
    <n v="0"/>
    <n v="0"/>
    <n v="2"/>
    <n v="0"/>
    <n v="12"/>
    <n v="4.3972150971051671E-3"/>
    <n v="0.56268041237113398"/>
    <x v="1"/>
    <x v="2"/>
    <n v="4850"/>
    <x v="1"/>
    <x v="4"/>
  </r>
  <r>
    <x v="11"/>
    <s v="MACHINE 14"/>
    <x v="0"/>
    <m/>
    <n v="4720"/>
    <x v="9"/>
    <n v="1"/>
    <n v="0"/>
    <n v="0"/>
    <n v="2"/>
    <n v="0"/>
    <n v="10"/>
    <n v="1"/>
    <n v="0"/>
    <n v="0"/>
    <n v="0"/>
    <n v="2"/>
    <n v="2"/>
    <n v="17"/>
    <n v="3.6016949152542373E-3"/>
    <n v="0.97319587628865978"/>
    <x v="1"/>
    <x v="2"/>
    <n v="4850"/>
    <x v="1"/>
    <x v="4"/>
  </r>
  <r>
    <x v="11"/>
    <s v="MACHINE 14"/>
    <x v="0"/>
    <m/>
    <n v="591"/>
    <x v="10"/>
    <n v="1"/>
    <n v="0"/>
    <n v="10"/>
    <n v="0"/>
    <n v="0"/>
    <n v="10"/>
    <n v="0"/>
    <n v="0"/>
    <n v="0"/>
    <n v="0"/>
    <n v="7"/>
    <n v="488"/>
    <n v="515"/>
    <n v="0.87140439932318103"/>
    <n v="0.12185567010309278"/>
    <x v="1"/>
    <x v="2"/>
    <n v="4850"/>
    <x v="1"/>
    <x v="4"/>
  </r>
  <r>
    <x v="11"/>
    <s v="MACHINE 14"/>
    <x v="0"/>
    <m/>
    <n v="2776"/>
    <x v="11"/>
    <n v="1"/>
    <n v="0"/>
    <n v="0"/>
    <n v="2"/>
    <n v="0"/>
    <n v="7"/>
    <n v="3"/>
    <n v="0"/>
    <n v="0"/>
    <n v="0"/>
    <n v="0"/>
    <n v="0"/>
    <n v="12"/>
    <n v="4.3227665706051877E-3"/>
    <n v="0.57237113402061857"/>
    <x v="1"/>
    <x v="2"/>
    <n v="4850"/>
    <x v="1"/>
    <x v="4"/>
  </r>
  <r>
    <x v="11"/>
    <s v="MACHINE 14"/>
    <x v="0"/>
    <m/>
    <n v="3877"/>
    <x v="12"/>
    <n v="1"/>
    <n v="0"/>
    <n v="0"/>
    <n v="10"/>
    <n v="0"/>
    <n v="9"/>
    <n v="38"/>
    <n v="0"/>
    <n v="0"/>
    <n v="0"/>
    <n v="0"/>
    <n v="0"/>
    <n v="57"/>
    <n v="1.4702089244261026E-2"/>
    <n v="0.7993814432989691"/>
    <x v="1"/>
    <x v="2"/>
    <n v="4850"/>
    <x v="1"/>
    <x v="4"/>
  </r>
  <r>
    <x v="11"/>
    <s v="MACHINE 14"/>
    <x v="0"/>
    <m/>
    <n v="4214"/>
    <x v="13"/>
    <n v="1"/>
    <n v="0"/>
    <n v="2"/>
    <n v="3"/>
    <n v="0"/>
    <n v="5"/>
    <n v="3"/>
    <n v="0"/>
    <n v="0"/>
    <n v="0"/>
    <n v="0"/>
    <n v="0"/>
    <n v="13"/>
    <n v="3.0849549121974369E-3"/>
    <n v="0.86886597938144328"/>
    <x v="1"/>
    <x v="2"/>
    <n v="4850"/>
    <x v="1"/>
    <x v="4"/>
  </r>
  <r>
    <x v="11"/>
    <s v="MACHINE 14"/>
    <x v="0"/>
    <m/>
    <n v="4502"/>
    <x v="14"/>
    <n v="1"/>
    <n v="0"/>
    <n v="0"/>
    <n v="8"/>
    <n v="0"/>
    <n v="45"/>
    <n v="17"/>
    <n v="0"/>
    <n v="0"/>
    <n v="0"/>
    <n v="0"/>
    <n v="0"/>
    <n v="70"/>
    <n v="1.5548645046645935E-2"/>
    <n v="0.92824742268041238"/>
    <x v="1"/>
    <x v="2"/>
    <n v="4850"/>
    <x v="1"/>
    <x v="4"/>
  </r>
  <r>
    <x v="11"/>
    <s v="MACHINE 14"/>
    <x v="0"/>
    <m/>
    <n v="5483"/>
    <x v="15"/>
    <n v="1"/>
    <n v="0"/>
    <n v="0"/>
    <n v="4"/>
    <n v="0"/>
    <n v="12"/>
    <n v="1"/>
    <n v="0"/>
    <n v="0"/>
    <n v="0"/>
    <n v="0"/>
    <n v="0"/>
    <n v="17"/>
    <n v="3.1004924311508297E-3"/>
    <n v="1.1305154639175257"/>
    <x v="1"/>
    <x v="2"/>
    <n v="4850"/>
    <x v="1"/>
    <x v="4"/>
  </r>
  <r>
    <x v="11"/>
    <s v="MACHINE 13"/>
    <x v="1"/>
    <m/>
    <n v="3679"/>
    <x v="0"/>
    <n v="1"/>
    <n v="0"/>
    <n v="0"/>
    <n v="0"/>
    <n v="0"/>
    <n v="13"/>
    <n v="3"/>
    <n v="0"/>
    <n v="0"/>
    <n v="0"/>
    <n v="0"/>
    <n v="0"/>
    <n v="16"/>
    <n v="4.349007882576787E-3"/>
    <n v="0.75855670103092787"/>
    <x v="0"/>
    <x v="3"/>
    <n v="4850"/>
    <x v="1"/>
    <x v="4"/>
  </r>
  <r>
    <x v="11"/>
    <s v="MACHINE 13"/>
    <x v="1"/>
    <m/>
    <n v="4847"/>
    <x v="1"/>
    <n v="1"/>
    <n v="0"/>
    <n v="0"/>
    <n v="2"/>
    <n v="0"/>
    <n v="9"/>
    <n v="6"/>
    <n v="0"/>
    <n v="0"/>
    <n v="0"/>
    <n v="3"/>
    <n v="0"/>
    <n v="20"/>
    <n v="4.1262636682484009E-3"/>
    <n v="0.99938144329896905"/>
    <x v="0"/>
    <x v="3"/>
    <n v="4850"/>
    <x v="1"/>
    <x v="4"/>
  </r>
  <r>
    <x v="11"/>
    <s v="MACHINE 13"/>
    <x v="1"/>
    <m/>
    <n v="3612"/>
    <x v="2"/>
    <n v="1"/>
    <n v="0"/>
    <n v="0"/>
    <n v="0"/>
    <n v="0"/>
    <n v="0"/>
    <n v="17"/>
    <n v="0"/>
    <n v="0"/>
    <n v="0"/>
    <n v="0"/>
    <n v="0"/>
    <n v="17"/>
    <n v="4.7065337763012183E-3"/>
    <n v="0.74474226804123711"/>
    <x v="0"/>
    <x v="3"/>
    <n v="4850"/>
    <x v="1"/>
    <x v="4"/>
  </r>
  <r>
    <x v="11"/>
    <s v="MACHINE 14"/>
    <x v="1"/>
    <m/>
    <n v="3154"/>
    <x v="3"/>
    <n v="1"/>
    <n v="0"/>
    <n v="0"/>
    <n v="1"/>
    <n v="0"/>
    <n v="0"/>
    <n v="6"/>
    <n v="0"/>
    <n v="0"/>
    <n v="0"/>
    <n v="2"/>
    <n v="0"/>
    <n v="9"/>
    <n v="2.8535193405199747E-3"/>
    <n v="0.65030927835051544"/>
    <x v="0"/>
    <x v="3"/>
    <n v="4850"/>
    <x v="1"/>
    <x v="4"/>
  </r>
  <r>
    <x v="11"/>
    <s v="MACHINE 14"/>
    <x v="1"/>
    <m/>
    <n v="0"/>
    <x v="4"/>
    <n v="1"/>
    <n v="0"/>
    <n v="0"/>
    <n v="0"/>
    <n v="0"/>
    <n v="0"/>
    <n v="0"/>
    <n v="0"/>
    <n v="0"/>
    <n v="0"/>
    <n v="0"/>
    <n v="0"/>
    <n v="0"/>
    <n v="0"/>
    <n v="0"/>
    <x v="0"/>
    <x v="3"/>
    <n v="4850"/>
    <x v="1"/>
    <x v="4"/>
  </r>
  <r>
    <x v="11"/>
    <s v="MACHINE 14"/>
    <x v="1"/>
    <m/>
    <n v="1123"/>
    <x v="5"/>
    <n v="1"/>
    <n v="0"/>
    <n v="0"/>
    <n v="0"/>
    <n v="0"/>
    <n v="0"/>
    <n v="0"/>
    <n v="0"/>
    <n v="0"/>
    <n v="0"/>
    <n v="0"/>
    <n v="0"/>
    <n v="0"/>
    <n v="0"/>
    <n v="0.23154639175257732"/>
    <x v="0"/>
    <x v="3"/>
    <n v="4850"/>
    <x v="1"/>
    <x v="4"/>
  </r>
  <r>
    <x v="11"/>
    <s v="MACHINE 14"/>
    <x v="1"/>
    <m/>
    <n v="3105"/>
    <x v="6"/>
    <n v="1"/>
    <n v="0"/>
    <n v="0"/>
    <n v="2"/>
    <n v="0"/>
    <n v="3"/>
    <n v="1"/>
    <n v="0"/>
    <n v="0"/>
    <n v="0"/>
    <n v="0"/>
    <n v="0"/>
    <n v="6"/>
    <n v="1.9323671497584541E-3"/>
    <n v="0.64020618556701026"/>
    <x v="0"/>
    <x v="3"/>
    <n v="4850"/>
    <x v="1"/>
    <x v="4"/>
  </r>
  <r>
    <x v="11"/>
    <s v="MACHINE 14"/>
    <x v="1"/>
    <m/>
    <n v="4977"/>
    <x v="7"/>
    <n v="1"/>
    <n v="0"/>
    <n v="0"/>
    <n v="11"/>
    <n v="0"/>
    <n v="5"/>
    <n v="0"/>
    <n v="0"/>
    <n v="0"/>
    <n v="0"/>
    <n v="0"/>
    <n v="0"/>
    <n v="16"/>
    <n v="3.2147880249146074E-3"/>
    <n v="1.0261855670103093"/>
    <x v="0"/>
    <x v="3"/>
    <n v="4850"/>
    <x v="1"/>
    <x v="4"/>
  </r>
  <r>
    <x v="11"/>
    <s v="MACHINE 14"/>
    <x v="1"/>
    <m/>
    <n v="4390"/>
    <x v="8"/>
    <n v="1"/>
    <n v="0"/>
    <n v="1"/>
    <n v="3"/>
    <n v="0"/>
    <n v="1"/>
    <n v="4"/>
    <n v="0"/>
    <n v="0"/>
    <n v="0"/>
    <n v="0"/>
    <n v="0"/>
    <n v="9"/>
    <n v="2.0501138952164011E-3"/>
    <n v="0.90515463917525774"/>
    <x v="1"/>
    <x v="2"/>
    <n v="4850"/>
    <x v="1"/>
    <x v="4"/>
  </r>
  <r>
    <x v="11"/>
    <s v="MACHINE 14"/>
    <x v="1"/>
    <m/>
    <n v="5178"/>
    <x v="9"/>
    <n v="1"/>
    <n v="2"/>
    <n v="0"/>
    <n v="4"/>
    <n v="0"/>
    <n v="8"/>
    <n v="1"/>
    <n v="0"/>
    <n v="0"/>
    <n v="0"/>
    <n v="0"/>
    <n v="0"/>
    <n v="15"/>
    <n v="2.8968713789107765E-3"/>
    <n v="1.0676288659793813"/>
    <x v="1"/>
    <x v="2"/>
    <n v="4850"/>
    <x v="1"/>
    <x v="4"/>
  </r>
  <r>
    <x v="11"/>
    <s v="MACHINE 14"/>
    <x v="1"/>
    <m/>
    <n v="4811"/>
    <x v="10"/>
    <n v="1"/>
    <n v="7"/>
    <n v="6"/>
    <n v="0"/>
    <n v="0"/>
    <n v="0"/>
    <n v="6"/>
    <n v="0"/>
    <n v="0"/>
    <n v="0"/>
    <n v="0"/>
    <n v="0"/>
    <n v="19"/>
    <n v="3.9492828933693621E-3"/>
    <n v="0.9919587628865979"/>
    <x v="1"/>
    <x v="2"/>
    <n v="4850"/>
    <x v="1"/>
    <x v="4"/>
  </r>
  <r>
    <x v="11"/>
    <s v="MACHINE 14"/>
    <x v="1"/>
    <m/>
    <n v="5019"/>
    <x v="11"/>
    <n v="1"/>
    <n v="14"/>
    <n v="0"/>
    <n v="3"/>
    <n v="0"/>
    <n v="3"/>
    <n v="1"/>
    <n v="0"/>
    <n v="0"/>
    <n v="0"/>
    <n v="1"/>
    <n v="0"/>
    <n v="22"/>
    <n v="4.3833432954771866E-3"/>
    <n v="1.0348453608247423"/>
    <x v="1"/>
    <x v="2"/>
    <n v="4850"/>
    <x v="1"/>
    <x v="4"/>
  </r>
  <r>
    <x v="11"/>
    <s v="MACHINE 14"/>
    <x v="1"/>
    <m/>
    <n v="2289"/>
    <x v="12"/>
    <n v="1"/>
    <n v="9"/>
    <n v="0"/>
    <n v="0"/>
    <n v="0"/>
    <n v="0"/>
    <n v="1"/>
    <n v="0"/>
    <n v="0"/>
    <n v="0"/>
    <n v="0"/>
    <n v="0"/>
    <n v="10"/>
    <n v="4.3687199650502403E-3"/>
    <n v="0.47195876288659794"/>
    <x v="1"/>
    <x v="2"/>
    <n v="4850"/>
    <x v="1"/>
    <x v="4"/>
  </r>
  <r>
    <x v="11"/>
    <s v="MACHINE 14"/>
    <x v="1"/>
    <m/>
    <n v="1846"/>
    <x v="13"/>
    <n v="1"/>
    <n v="8"/>
    <n v="33"/>
    <n v="8"/>
    <n v="0"/>
    <n v="0"/>
    <n v="0"/>
    <n v="0"/>
    <n v="0"/>
    <n v="0"/>
    <n v="11"/>
    <n v="0"/>
    <n v="60"/>
    <n v="3.2502708559046585E-2"/>
    <n v="0.38061855670103095"/>
    <x v="1"/>
    <x v="2"/>
    <n v="4850"/>
    <x v="1"/>
    <x v="4"/>
  </r>
  <r>
    <x v="11"/>
    <s v="MACHINE 14"/>
    <x v="1"/>
    <m/>
    <n v="5486"/>
    <x v="14"/>
    <n v="1"/>
    <n v="0"/>
    <n v="0"/>
    <n v="12"/>
    <n v="0"/>
    <n v="3"/>
    <n v="0"/>
    <n v="0"/>
    <n v="0"/>
    <n v="0"/>
    <n v="4"/>
    <n v="0"/>
    <n v="19"/>
    <n v="3.4633612832664965E-3"/>
    <n v="1.1311340206185567"/>
    <x v="1"/>
    <x v="2"/>
    <n v="4850"/>
    <x v="1"/>
    <x v="4"/>
  </r>
  <r>
    <x v="11"/>
    <s v="MACHINE 14"/>
    <x v="1"/>
    <m/>
    <n v="5087"/>
    <x v="15"/>
    <n v="1"/>
    <n v="0"/>
    <n v="0"/>
    <n v="5"/>
    <n v="0"/>
    <n v="1"/>
    <n v="4"/>
    <n v="0"/>
    <n v="0"/>
    <n v="0"/>
    <n v="0"/>
    <n v="0"/>
    <n v="10"/>
    <n v="1.9657951641438962E-3"/>
    <n v="1.0488659793814432"/>
    <x v="1"/>
    <x v="2"/>
    <n v="485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C7BF4-9648-4AA0-9171-7F95125748F8}" name="MonthWeek" cacheId="67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C22" firstHeaderRow="0" firstDataRow="1" firstDataCol="1" rowPageCount="1" colPageCount="1"/>
  <pivotFields count="28">
    <pivotField axis="axisRow" showAll="0" defaultSubtotal="0">
      <items count="12">
        <item x="0"/>
        <item x="1"/>
        <item x="2"/>
        <item x="3"/>
        <item x="4"/>
        <item x="5"/>
        <item x="6"/>
        <item x="7"/>
        <item x="8"/>
        <item x="9"/>
        <item x="10"/>
        <item x="11"/>
      </items>
    </pivotField>
    <pivotField showAll="0" defaultSubtotal="0"/>
    <pivotField axis="axisPage" showAll="0" defaultSubtotal="0">
      <items count="2">
        <item x="0"/>
        <item x="1"/>
      </items>
    </pivotField>
    <pivotField subtotalTop="0"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9" showAll="0" defaultSubtotal="0"/>
    <pivotField showAll="0" defaultSubtotal="0"/>
    <pivotField showAll="0" defaultSubtotal="0"/>
    <pivotField dataField="1" showAll="0" defaultSubtotal="0"/>
    <pivotField axis="axisRow" showAll="0" defaultSubtotal="0">
      <items count="2">
        <item x="0"/>
        <item x="1"/>
      </items>
    </pivotField>
    <pivotField axis="axisRow" showAll="0" defaultSubtotal="0">
      <items count="5">
        <item x="4"/>
        <item x="0"/>
        <item x="1"/>
        <item x="2"/>
        <item x="3"/>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x="7"/>
        <item sd="0" x="8"/>
        <item sd="0" x="9"/>
        <item sd="0" x="10"/>
        <item sd="0" x="11"/>
        <item sd="0" x="12"/>
        <item sd="0" x="13"/>
      </items>
    </pivotField>
  </pivotFields>
  <rowFields count="3">
    <field x="24"/>
    <field x="25"/>
    <field x="0"/>
  </rowFields>
  <rowItems count="19">
    <i>
      <x/>
    </i>
    <i r="1">
      <x v="1"/>
    </i>
    <i r="2">
      <x/>
    </i>
    <i r="1">
      <x v="2"/>
    </i>
    <i r="2">
      <x v="1"/>
    </i>
    <i r="2">
      <x v="2"/>
    </i>
    <i r="2">
      <x v="3"/>
    </i>
    <i r="2">
      <x v="4"/>
    </i>
    <i r="2">
      <x v="5"/>
    </i>
    <i r="1">
      <x v="3"/>
    </i>
    <i r="2">
      <x v="6"/>
    </i>
    <i r="2">
      <x v="7"/>
    </i>
    <i>
      <x v="1"/>
    </i>
    <i r="1">
      <x/>
    </i>
    <i r="2">
      <x v="10"/>
    </i>
    <i r="2">
      <x v="11"/>
    </i>
    <i r="1">
      <x v="4"/>
    </i>
    <i r="2">
      <x v="8"/>
    </i>
    <i r="2">
      <x v="9"/>
    </i>
  </rowItems>
  <colFields count="1">
    <field x="-2"/>
  </colFields>
  <colItems count="2">
    <i>
      <x/>
    </i>
    <i i="1">
      <x v="1"/>
    </i>
  </colItems>
  <pageFields count="1">
    <pageField fld="2" hier="-1"/>
  </pageFields>
  <dataFields count="2">
    <dataField name=" Unit Completed (Pcs)" fld="4" baseField="0" baseItem="0"/>
    <dataField name=" Target Performance " fld="23" baseField="0" baseItem="0"/>
  </dataFields>
  <chartFormats count="6">
    <chartFormat chart="7" format="0"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605E2-0F69-41AD-98F8-ECF0ED91532C}" name="PivotTable11" cacheId="67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I4:T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numFmtId="9" showAll="0" defaultSubtota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2">
    <i>
      <x/>
    </i>
    <i>
      <x v="1"/>
    </i>
  </rowItems>
  <colFields count="1">
    <field x="-2"/>
  </colFields>
  <colItems count="11">
    <i>
      <x/>
    </i>
    <i i="1">
      <x v="1"/>
    </i>
    <i i="2">
      <x v="2"/>
    </i>
    <i i="3">
      <x v="3"/>
    </i>
    <i i="4">
      <x v="4"/>
    </i>
    <i i="5">
      <x v="5"/>
    </i>
    <i i="6">
      <x v="6"/>
    </i>
    <i i="7">
      <x v="7"/>
    </i>
    <i i="8">
      <x v="8"/>
    </i>
    <i i="9">
      <x v="9"/>
    </i>
    <i i="10">
      <x v="10"/>
    </i>
  </colItems>
  <pageFields count="2">
    <pageField fld="2" hier="-1"/>
    <pageField fld="0" hier="-1"/>
  </pageFields>
  <dataFields count="11">
    <dataField name=" Slanted Sealing" fld="7" baseField="0" baseItem="0"/>
    <dataField name=" Open Seal" fld="8" baseField="0" baseItem="0"/>
    <dataField name=" Double Seal" fld="9" baseField="0" baseItem="0"/>
    <dataField name=" Improper Cut" fld="10" baseField="0" baseItem="0"/>
    <dataField name=" Illegible Printing" fld="11" baseField="0" baseItem="0"/>
    <dataField name=" Empty Pouch " fld="12" baseField="0" baseItem="0"/>
    <dataField name=" Missing Component" fld="13" baseField="0" baseItem="0"/>
    <dataField name=" Extra Component" fld="14" baseField="0" baseItem="0"/>
    <dataField name=" Double Pouch" fld="15" baseField="0" baseItem="0"/>
    <dataField name=" Damage Pouch" fld="16" baseField="0" baseItem="0"/>
    <dataField name=" Others" fld="17"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3"/>
          </reference>
        </references>
      </pivotArea>
    </chartFormat>
    <chartFormat chart="3" format="26" series="1">
      <pivotArea type="data" outline="0" fieldPosition="0">
        <references count="1">
          <reference field="4294967294" count="1" selected="0">
            <x v="4"/>
          </reference>
        </references>
      </pivotArea>
    </chartFormat>
    <chartFormat chart="3" format="27" series="1">
      <pivotArea type="data" outline="0" fieldPosition="0">
        <references count="1">
          <reference field="4294967294" count="1" selected="0">
            <x v="5"/>
          </reference>
        </references>
      </pivotArea>
    </chartFormat>
    <chartFormat chart="3" format="28" series="1">
      <pivotArea type="data" outline="0" fieldPosition="0">
        <references count="1">
          <reference field="4294967294" count="1" selected="0">
            <x v="6"/>
          </reference>
        </references>
      </pivotArea>
    </chartFormat>
    <chartFormat chart="3" format="29" series="1">
      <pivotArea type="data" outline="0" fieldPosition="0">
        <references count="1">
          <reference field="4294967294" count="1" selected="0">
            <x v="7"/>
          </reference>
        </references>
      </pivotArea>
    </chartFormat>
    <chartFormat chart="3" format="30" series="1">
      <pivotArea type="data" outline="0" fieldPosition="0">
        <references count="1">
          <reference field="4294967294" count="1" selected="0">
            <x v="8"/>
          </reference>
        </references>
      </pivotArea>
    </chartFormat>
    <chartFormat chart="3" format="31" series="1">
      <pivotArea type="data" outline="0" fieldPosition="0">
        <references count="1">
          <reference field="4294967294" count="1" selected="0">
            <x v="9"/>
          </reference>
        </references>
      </pivotArea>
    </chartFormat>
    <chartFormat chart="3"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AAE18-6633-4898-AB98-654EF0F925CE}" name="PivotTable10" cacheId="6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F18"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Average of Performance" fld="20"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5BAFC-070F-429F-BAAB-87422E629BE2}" name="PivotTable9" cacheId="6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F12"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 Total Scrap" fld="18"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0277B9-90AA-4E6D-8FEC-0D7F09E18047}" name="PivotTable8" cacheId="6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 Unit Completed (Pc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CB7D65-AB43-4426-A7E3-84CBB32FB247}" name="PivotTable7" cacheId="67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D5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dataField="1" showAll="0" defaultSubtotal="0"/>
    <pivotField axis="axisRow" showAll="0" defaultSubtotal="0">
      <items count="16">
        <item x="3"/>
        <item x="15"/>
        <item x="4"/>
        <item x="5"/>
        <item x="6"/>
        <item x="7"/>
        <item x="8"/>
        <item x="9"/>
        <item x="10"/>
        <item x="11"/>
        <item x="0"/>
        <item x="12"/>
        <item x="1"/>
        <item x="13"/>
        <item x="2"/>
        <item x="1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numFmtId="9" showAll="0" defaultSubtotal="0"/>
    <pivotField showAll="0" defaultSubtotal="0"/>
    <pivotField axis="axisRow" showAll="0" defaultSubtotal="0">
      <items count="5">
        <item x="2"/>
        <item x="0"/>
        <item m="1" x="4"/>
        <item x="3"/>
        <item x="1"/>
      </items>
    </pivotField>
    <pivotField dataField="1"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2">
    <field x="22"/>
    <field x="5"/>
  </rowFields>
  <rowItems count="52">
    <i>
      <x/>
    </i>
    <i r="1">
      <x/>
    </i>
    <i r="1">
      <x v="1"/>
    </i>
    <i r="1">
      <x v="2"/>
    </i>
    <i r="1">
      <x v="3"/>
    </i>
    <i r="1">
      <x v="4"/>
    </i>
    <i r="1">
      <x v="5"/>
    </i>
    <i r="1">
      <x v="6"/>
    </i>
    <i r="1">
      <x v="7"/>
    </i>
    <i r="1">
      <x v="8"/>
    </i>
    <i r="1">
      <x v="9"/>
    </i>
    <i r="1">
      <x v="10"/>
    </i>
    <i r="1">
      <x v="11"/>
    </i>
    <i r="1">
      <x v="12"/>
    </i>
    <i r="1">
      <x v="13"/>
    </i>
    <i r="1">
      <x v="14"/>
    </i>
    <i r="1">
      <x v="15"/>
    </i>
    <i>
      <x v="1"/>
    </i>
    <i r="1">
      <x/>
    </i>
    <i r="1">
      <x v="2"/>
    </i>
    <i r="1">
      <x v="3"/>
    </i>
    <i r="1">
      <x v="4"/>
    </i>
    <i r="1">
      <x v="5"/>
    </i>
    <i r="1">
      <x v="10"/>
    </i>
    <i r="1">
      <x v="12"/>
    </i>
    <i r="1">
      <x v="14"/>
    </i>
    <i>
      <x v="3"/>
    </i>
    <i r="1">
      <x/>
    </i>
    <i r="1">
      <x v="1"/>
    </i>
    <i r="1">
      <x v="2"/>
    </i>
    <i r="1">
      <x v="3"/>
    </i>
    <i r="1">
      <x v="4"/>
    </i>
    <i r="1">
      <x v="5"/>
    </i>
    <i r="1">
      <x v="6"/>
    </i>
    <i r="1">
      <x v="7"/>
    </i>
    <i r="1">
      <x v="8"/>
    </i>
    <i r="1">
      <x v="9"/>
    </i>
    <i r="1">
      <x v="10"/>
    </i>
    <i r="1">
      <x v="11"/>
    </i>
    <i r="1">
      <x v="12"/>
    </i>
    <i r="1">
      <x v="13"/>
    </i>
    <i r="1">
      <x v="14"/>
    </i>
    <i r="1">
      <x v="15"/>
    </i>
    <i>
      <x v="4"/>
    </i>
    <i r="1">
      <x v="1"/>
    </i>
    <i r="1">
      <x v="6"/>
    </i>
    <i r="1">
      <x v="7"/>
    </i>
    <i r="1">
      <x v="8"/>
    </i>
    <i r="1">
      <x v="9"/>
    </i>
    <i r="1">
      <x v="11"/>
    </i>
    <i r="1">
      <x v="13"/>
    </i>
    <i r="1">
      <x v="15"/>
    </i>
  </rowItems>
  <colFields count="1">
    <field x="-2"/>
  </colFields>
  <colItems count="3">
    <i>
      <x/>
    </i>
    <i i="1">
      <x v="1"/>
    </i>
    <i i="2">
      <x v="2"/>
    </i>
  </colItems>
  <pageFields count="2">
    <pageField fld="0" hier="-1"/>
    <pageField fld="2" hier="-1"/>
  </pageFields>
  <dataFields count="3">
    <dataField name=" Unit Completed (Pcs)" fld="4" baseField="0" baseItem="0"/>
    <dataField name=" Target Performance " fld="23" baseField="0" baseItem="0"/>
    <dataField name=" Performance" fld="20" baseField="0" baseItem="0" numFmtId="9"/>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83D495-9481-4F4B-90D0-7CB637E12459}" name="PivotTable13" cacheId="67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hift">
  <location ref="V4:X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numFmtId="9" showAll="0" defaultSubtota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2">
    <i>
      <x/>
    </i>
    <i>
      <x v="1"/>
    </i>
  </rowItems>
  <colFields count="1">
    <field x="-2"/>
  </colFields>
  <colItems count="2">
    <i>
      <x/>
    </i>
    <i i="1">
      <x v="1"/>
    </i>
  </colItems>
  <pageFields count="2">
    <pageField fld="0" hier="-1"/>
    <pageField fld="2" hier="-1"/>
  </pageFields>
  <dataFields count="2">
    <dataField name=" Total Scrap" fld="18" baseField="21" baseItem="1" numFmtId="1"/>
    <dataField name=" Unit Completed (Pc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EAEAD55-54B0-4E72-B1B4-20A4675DE13A}" sourceName="Date">
  <pivotTables>
    <pivotTable tabId="9" name="PivotTable7"/>
    <pivotTable tabId="9" name="PivotTable10"/>
    <pivotTable tabId="9" name="PivotTable11"/>
    <pivotTable tabId="9" name="PivotTable13"/>
    <pivotTable tabId="9" name="PivotTable8"/>
    <pivotTable tabId="9" name="PivotTable9"/>
  </pivotTables>
  <data>
    <tabular pivotCacheId="29296809">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C109B034-D17B-417B-8A2D-121AFDDB7158}" sourceName="Unit">
  <pivotTables>
    <pivotTable tabId="9" name="PivotTable7"/>
    <pivotTable tabId="8" name="MonthWeek"/>
    <pivotTable tabId="9" name="PivotTable10"/>
    <pivotTable tabId="9" name="PivotTable11"/>
    <pivotTable tabId="9" name="PivotTable13"/>
    <pivotTable tabId="9" name="PivotTable8"/>
    <pivotTable tabId="9" name="PivotTable9"/>
  </pivotTables>
  <data>
    <tabular pivotCacheId="292968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567DEA1-176D-404E-AFC0-115BF120C396}" cache="Slicer_Date" caption="Date" columnCount="3" rowHeight="234950"/>
  <slicer name="Unit" xr10:uid="{4BDC2EF9-C987-463A-B635-DE86772A9151}" cache="Slicer_Unit" caption="Uni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D4C0C9-465B-4AA8-90E7-6E77BEBAAABC}" name="Table2" displayName="Table2" ref="A1:Z314" totalsRowShown="0" tableBorderDxfId="26">
  <autoFilter ref="A1:Z314" xr:uid="{7AD4C0C9-465B-4AA8-90E7-6E77BEBAAABC}"/>
  <tableColumns count="26">
    <tableColumn id="1" xr3:uid="{F9F13B9B-B78E-4BED-B934-ACB88035F286}" name="Date" dataDxfId="25"/>
    <tableColumn id="2" xr3:uid="{7140D046-B2E6-44BA-8864-CBF882BFCF13}" name="Lot No" dataDxfId="24"/>
    <tableColumn id="3" xr3:uid="{61552468-2CDF-46BD-BF4D-E969005AFD8D}" name="Unit" dataDxfId="23"/>
    <tableColumn id="26" xr3:uid="{58AE1610-7D75-481C-B1E2-7D31E87511FC}" name="Column1" dataDxfId="22"/>
    <tableColumn id="4" xr3:uid="{4D73A38C-6484-4A61-8231-ACA2639B4C40}" name="Unit Completed (Pcs)" dataDxfId="21"/>
    <tableColumn id="5" xr3:uid="{B08FABC7-BBA8-4BA7-952D-568F240615D1}" name="Time" dataDxfId="20"/>
    <tableColumn id="6" xr3:uid="{E30BC724-5224-4311-BB70-C14F5B0C356C}" name="Unit No " dataDxfId="19"/>
    <tableColumn id="7" xr3:uid="{87D8E802-8BD7-4C21-B2F8-E6DC39F9FDE3}" name="Slanted Sealing" dataDxfId="18"/>
    <tableColumn id="8" xr3:uid="{D0815908-CE63-4C5A-9C9F-0B4BA727264F}" name="Open Seal" dataDxfId="17"/>
    <tableColumn id="9" xr3:uid="{446E7DFF-2859-408F-A317-4583F9946298}" name="Double Seal" dataDxfId="16"/>
    <tableColumn id="10" xr3:uid="{E761606D-64D2-49B5-B409-802C1B9E69C1}" name="Improper Cut" dataDxfId="15"/>
    <tableColumn id="11" xr3:uid="{56BE236F-33FD-42B3-9D64-AF59C70A8279}" name="Illegible Printing" dataDxfId="14"/>
    <tableColumn id="12" xr3:uid="{B36D8A66-4325-4779-8EE7-818036EB3516}" name="Empty Pouch " dataDxfId="13"/>
    <tableColumn id="13" xr3:uid="{364BFC14-0D27-42F1-BB06-62493060508C}" name="Missing Component" dataDxfId="12"/>
    <tableColumn id="14" xr3:uid="{C9A6CD48-8065-4B10-9EDB-AA8E5BCE7147}" name="Extra Component" dataDxfId="11"/>
    <tableColumn id="15" xr3:uid="{1E8E0C5B-5C5D-407B-97D5-960E0BDE3F6E}" name="Double Pouch" dataDxfId="10"/>
    <tableColumn id="16" xr3:uid="{5B7F5853-8E76-4ACB-A662-8A6542C79BDE}" name="Damage Pouch" dataDxfId="9"/>
    <tableColumn id="17" xr3:uid="{FBB43388-5B4E-43A2-8D7E-6767603F53BA}" name="Others" dataDxfId="8"/>
    <tableColumn id="18" xr3:uid="{820CC70B-22C3-489D-8EE2-EA19C05290F2}" name="Total Scrap" dataDxfId="7">
      <calculatedColumnFormula>SUM(H2:R2)</calculatedColumnFormula>
    </tableColumn>
    <tableColumn id="19" xr3:uid="{9CDC8D6B-985B-489A-A95A-C4E97E1E85A0}" name="Defect" dataDxfId="6" dataCellStyle="Percent 2">
      <calculatedColumnFormula>S2/E2</calculatedColumnFormula>
    </tableColumn>
    <tableColumn id="20" xr3:uid="{065898EB-A2F5-4212-9815-EB4E459B4FBB}" name="Performance" dataDxfId="5" dataCellStyle="Percent">
      <calculatedColumnFormula>SUM(Table2[[#This Row],[Unit Completed (Pcs)]]/4850)</calculatedColumnFormula>
    </tableColumn>
    <tableColumn id="21" xr3:uid="{1B03650A-310A-490F-B40E-3D4E7B152C70}" name="SHIFT" dataDxfId="4"/>
    <tableColumn id="22" xr3:uid="{D0187E74-33CB-40F3-8681-5A1A6F5F7B42}" name="Name " dataDxfId="3"/>
    <tableColumn id="23" xr3:uid="{C4E8FBC6-8A0D-430B-B643-5C4B10F6074D}" name="Target Performance " dataDxfId="2" dataCellStyle="Normal 2"/>
    <tableColumn id="24" xr3:uid="{DF0574E5-1F46-497D-AB3F-D62D56480EDE}" name="month" dataDxfId="1" dataCellStyle="Normal 2">
      <calculatedColumnFormula>MONTH(Table2[[#This Row],[Date]])</calculatedColumnFormula>
    </tableColumn>
    <tableColumn id="25" xr3:uid="{F318D5FE-188D-4F8E-862F-DD24B115A9FC}" name="Week" dataDxfId="0" dataCellStyle="Normal 2">
      <calculatedColumnFormula>TEXT(Table2[[#This Row],[Date]]-WEEKDAY(Table2[[#This Row],[Date]],1)+1,"d MMM") &amp; " - " &amp; TEXT(Table2[[#This Row],[Date]]-WEEKDAY(Table2[[#This Row],[Date]],1)+7,"d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5C65-D98C-4A53-8C04-A1120E50D864}">
  <dimension ref="A1:AB100"/>
  <sheetViews>
    <sheetView tabSelected="1" view="pageBreakPreview" zoomScale="96" zoomScaleNormal="90" zoomScaleSheetLayoutView="96" workbookViewId="0">
      <selection activeCell="Z21" sqref="Z21"/>
    </sheetView>
  </sheetViews>
  <sheetFormatPr defaultColWidth="8.77734375" defaultRowHeight="14.4" x14ac:dyDescent="0.3"/>
  <cols>
    <col min="1" max="24" width="8.77734375" style="67"/>
    <col min="25" max="26" width="8.77734375" style="67" customWidth="1"/>
    <col min="27" max="27" width="34.44140625" style="67" customWidth="1"/>
    <col min="28" max="28" width="25.44140625" style="67" customWidth="1"/>
    <col min="29" max="16384" width="8.77734375" style="67"/>
  </cols>
  <sheetData>
    <row r="1" spans="1:28" ht="13.95" customHeight="1" x14ac:dyDescent="0.3">
      <c r="A1" s="73"/>
      <c r="B1" s="73"/>
      <c r="C1" s="73"/>
      <c r="D1" s="73"/>
      <c r="E1" s="73"/>
      <c r="F1" s="73"/>
      <c r="G1" s="73"/>
      <c r="H1" s="73"/>
      <c r="I1" s="73"/>
      <c r="J1" s="73"/>
      <c r="K1" s="73"/>
      <c r="L1" s="73"/>
      <c r="M1" s="73"/>
      <c r="N1" s="73"/>
      <c r="O1" s="73"/>
      <c r="P1" s="73"/>
      <c r="Q1" s="73"/>
      <c r="R1" s="73"/>
      <c r="S1" s="73"/>
      <c r="T1" s="73"/>
      <c r="U1" s="73"/>
      <c r="V1" s="65"/>
      <c r="W1" s="65"/>
      <c r="X1" s="65"/>
      <c r="Y1" s="65"/>
      <c r="Z1" s="65"/>
      <c r="AA1" s="65"/>
      <c r="AB1" s="66"/>
    </row>
    <row r="2" spans="1:28" ht="15" customHeight="1" x14ac:dyDescent="0.3">
      <c r="A2" s="73"/>
      <c r="B2" s="73"/>
      <c r="C2" s="73"/>
      <c r="D2" s="73"/>
      <c r="E2" s="73"/>
      <c r="F2" s="73"/>
      <c r="G2" s="73"/>
      <c r="H2" s="73"/>
      <c r="I2" s="73"/>
      <c r="J2" s="73"/>
      <c r="K2" s="73"/>
      <c r="L2" s="73"/>
      <c r="M2" s="73"/>
      <c r="N2" s="73"/>
      <c r="O2" s="73"/>
      <c r="P2" s="73"/>
      <c r="Q2" s="73"/>
      <c r="R2" s="73"/>
      <c r="S2" s="73"/>
      <c r="T2" s="73"/>
      <c r="U2" s="73"/>
    </row>
    <row r="22" spans="2:7" x14ac:dyDescent="0.3">
      <c r="B22" s="68"/>
      <c r="C22" s="69"/>
      <c r="D22" s="69"/>
      <c r="E22" s="69"/>
      <c r="F22" s="69"/>
      <c r="G22" s="69"/>
    </row>
    <row r="23" spans="2:7" x14ac:dyDescent="0.3">
      <c r="B23" s="70"/>
      <c r="E23" s="70"/>
    </row>
    <row r="24" spans="2:7" x14ac:dyDescent="0.3">
      <c r="B24" s="70"/>
      <c r="E24" s="70"/>
    </row>
    <row r="54" spans="1:28" ht="15" thickBot="1" x14ac:dyDescent="0.35"/>
    <row r="55" spans="1:28" x14ac:dyDescent="0.3">
      <c r="A55" s="74" t="s">
        <v>55</v>
      </c>
      <c r="B55" s="75"/>
      <c r="C55" s="75"/>
      <c r="D55" s="75"/>
      <c r="E55" s="75"/>
      <c r="F55" s="75"/>
      <c r="G55" s="75"/>
      <c r="H55" s="75"/>
      <c r="I55" s="75"/>
      <c r="J55" s="75"/>
      <c r="K55" s="75"/>
      <c r="L55" s="75"/>
      <c r="M55" s="75"/>
      <c r="N55" s="75"/>
      <c r="O55" s="75"/>
      <c r="P55" s="75"/>
      <c r="Q55" s="75"/>
      <c r="R55" s="75"/>
      <c r="S55" s="75"/>
      <c r="T55" s="75"/>
      <c r="U55" s="75"/>
      <c r="V55" s="65"/>
      <c r="W55" s="65"/>
      <c r="X55" s="65"/>
      <c r="Y55" s="65"/>
      <c r="Z55" s="65"/>
      <c r="AA55" s="65"/>
      <c r="AB55" s="66"/>
    </row>
    <row r="56" spans="1:28" ht="15" thickBot="1" x14ac:dyDescent="0.35">
      <c r="A56" s="76"/>
      <c r="B56" s="77"/>
      <c r="C56" s="77"/>
      <c r="D56" s="77"/>
      <c r="E56" s="77"/>
      <c r="F56" s="77"/>
      <c r="G56" s="77"/>
      <c r="H56" s="77"/>
      <c r="I56" s="77"/>
      <c r="J56" s="77"/>
      <c r="K56" s="77"/>
      <c r="L56" s="77"/>
      <c r="M56" s="77"/>
      <c r="N56" s="77"/>
      <c r="O56" s="77"/>
      <c r="P56" s="77"/>
      <c r="Q56" s="77"/>
      <c r="R56" s="77"/>
      <c r="S56" s="77"/>
      <c r="T56" s="77"/>
      <c r="U56" s="77"/>
      <c r="V56" s="71"/>
      <c r="W56" s="71"/>
      <c r="X56" s="71"/>
      <c r="Y56" s="71"/>
      <c r="Z56" s="71"/>
      <c r="AA56" s="71"/>
      <c r="AB56" s="72"/>
    </row>
    <row r="98" spans="1:28" ht="15" thickBot="1" x14ac:dyDescent="0.35"/>
    <row r="99" spans="1:28" x14ac:dyDescent="0.3">
      <c r="A99" s="74" t="s">
        <v>56</v>
      </c>
      <c r="B99" s="75"/>
      <c r="C99" s="75"/>
      <c r="D99" s="75"/>
      <c r="E99" s="75"/>
      <c r="F99" s="75"/>
      <c r="G99" s="75"/>
      <c r="H99" s="75"/>
      <c r="I99" s="75"/>
      <c r="J99" s="75"/>
      <c r="K99" s="75"/>
      <c r="L99" s="75"/>
      <c r="M99" s="75"/>
      <c r="N99" s="75"/>
      <c r="O99" s="75"/>
      <c r="P99" s="75"/>
      <c r="Q99" s="75"/>
      <c r="R99" s="75"/>
      <c r="S99" s="75"/>
      <c r="T99" s="75"/>
      <c r="U99" s="75"/>
      <c r="V99" s="65"/>
      <c r="W99" s="65"/>
      <c r="X99" s="65"/>
      <c r="Y99" s="65"/>
      <c r="Z99" s="65"/>
      <c r="AA99" s="65"/>
      <c r="AB99" s="66"/>
    </row>
    <row r="100" spans="1:28" ht="15" thickBot="1" x14ac:dyDescent="0.35">
      <c r="A100" s="76"/>
      <c r="B100" s="77"/>
      <c r="C100" s="77"/>
      <c r="D100" s="77"/>
      <c r="E100" s="77"/>
      <c r="F100" s="77"/>
      <c r="G100" s="77"/>
      <c r="H100" s="77"/>
      <c r="I100" s="77"/>
      <c r="J100" s="77"/>
      <c r="K100" s="77"/>
      <c r="L100" s="77"/>
      <c r="M100" s="77"/>
      <c r="N100" s="77"/>
      <c r="O100" s="77"/>
      <c r="P100" s="77"/>
      <c r="Q100" s="77"/>
      <c r="R100" s="77"/>
      <c r="S100" s="77"/>
      <c r="T100" s="77"/>
      <c r="U100" s="77"/>
      <c r="V100" s="71"/>
      <c r="W100" s="71"/>
      <c r="X100" s="71"/>
      <c r="Y100" s="71"/>
      <c r="Z100" s="71"/>
      <c r="AA100" s="71"/>
      <c r="AB100" s="72"/>
    </row>
  </sheetData>
  <mergeCells count="3">
    <mergeCell ref="A1:U2"/>
    <mergeCell ref="A55:U56"/>
    <mergeCell ref="A99:U100"/>
  </mergeCells>
  <pageMargins left="0.7" right="0.7" top="0.75" bottom="0.75" header="0.3" footer="0.3"/>
  <pageSetup paperSize="9" scale="3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74A8-6A51-44D1-9906-0EE7930EA5E6}">
  <dimension ref="A1:C22"/>
  <sheetViews>
    <sheetView workbookViewId="0">
      <selection activeCell="D21" sqref="D21"/>
    </sheetView>
  </sheetViews>
  <sheetFormatPr defaultRowHeight="14.4" x14ac:dyDescent="0.3"/>
  <cols>
    <col min="1" max="1" width="18.21875" bestFit="1" customWidth="1"/>
    <col min="2" max="2" width="19.44140625" bestFit="1" customWidth="1"/>
    <col min="3" max="3" width="18.77734375" bestFit="1" customWidth="1"/>
  </cols>
  <sheetData>
    <row r="1" spans="1:3" x14ac:dyDescent="0.3">
      <c r="A1" s="6" t="s">
        <v>71</v>
      </c>
      <c r="B1" t="s">
        <v>80</v>
      </c>
    </row>
    <row r="3" spans="1:3" x14ac:dyDescent="0.3">
      <c r="A3" s="6" t="s">
        <v>38</v>
      </c>
      <c r="B3" t="s">
        <v>82</v>
      </c>
      <c r="C3" t="s">
        <v>81</v>
      </c>
    </row>
    <row r="4" spans="1:3" x14ac:dyDescent="0.3">
      <c r="A4" s="1">
        <v>7</v>
      </c>
    </row>
    <row r="5" spans="1:3" x14ac:dyDescent="0.3">
      <c r="A5" s="3" t="s">
        <v>39</v>
      </c>
    </row>
    <row r="6" spans="1:3" x14ac:dyDescent="0.3">
      <c r="A6" s="4">
        <v>45856</v>
      </c>
      <c r="B6">
        <v>137056</v>
      </c>
      <c r="C6">
        <v>155200</v>
      </c>
    </row>
    <row r="7" spans="1:3" x14ac:dyDescent="0.3">
      <c r="A7" s="3" t="s">
        <v>40</v>
      </c>
    </row>
    <row r="8" spans="1:3" x14ac:dyDescent="0.3">
      <c r="A8" s="4">
        <v>45859</v>
      </c>
      <c r="B8">
        <v>134674</v>
      </c>
      <c r="C8">
        <v>155200</v>
      </c>
    </row>
    <row r="9" spans="1:3" x14ac:dyDescent="0.3">
      <c r="A9" s="4">
        <v>45860</v>
      </c>
      <c r="B9">
        <v>130872</v>
      </c>
      <c r="C9">
        <v>155200</v>
      </c>
    </row>
    <row r="10" spans="1:3" x14ac:dyDescent="0.3">
      <c r="A10" s="4">
        <v>45861</v>
      </c>
      <c r="B10">
        <v>136116</v>
      </c>
      <c r="C10">
        <v>155200</v>
      </c>
    </row>
    <row r="11" spans="1:3" x14ac:dyDescent="0.3">
      <c r="A11" s="4">
        <v>45862</v>
      </c>
      <c r="B11">
        <v>132761</v>
      </c>
      <c r="C11">
        <v>155200</v>
      </c>
    </row>
    <row r="12" spans="1:3" x14ac:dyDescent="0.3">
      <c r="A12" s="4">
        <v>45863</v>
      </c>
      <c r="B12">
        <v>122094</v>
      </c>
      <c r="C12">
        <v>155200</v>
      </c>
    </row>
    <row r="13" spans="1:3" x14ac:dyDescent="0.3">
      <c r="A13" s="3" t="s">
        <v>41</v>
      </c>
    </row>
    <row r="14" spans="1:3" x14ac:dyDescent="0.3">
      <c r="A14" s="4">
        <v>45866</v>
      </c>
      <c r="B14">
        <v>114983</v>
      </c>
      <c r="C14">
        <v>155200</v>
      </c>
    </row>
    <row r="15" spans="1:3" x14ac:dyDescent="0.3">
      <c r="A15" s="4">
        <v>45867</v>
      </c>
      <c r="B15">
        <v>21244</v>
      </c>
      <c r="C15">
        <v>33950</v>
      </c>
    </row>
    <row r="16" spans="1:3" x14ac:dyDescent="0.3">
      <c r="A16" s="1">
        <v>8</v>
      </c>
    </row>
    <row r="17" spans="1:3" x14ac:dyDescent="0.3">
      <c r="A17" s="3" t="s">
        <v>42</v>
      </c>
    </row>
    <row r="18" spans="1:3" x14ac:dyDescent="0.3">
      <c r="A18" s="4">
        <v>45880</v>
      </c>
      <c r="B18">
        <v>82181</v>
      </c>
      <c r="C18">
        <v>92150</v>
      </c>
    </row>
    <row r="19" spans="1:3" x14ac:dyDescent="0.3">
      <c r="A19" s="4">
        <v>45881</v>
      </c>
      <c r="B19">
        <v>120919</v>
      </c>
      <c r="C19">
        <v>155200</v>
      </c>
    </row>
    <row r="20" spans="1:3" x14ac:dyDescent="0.3">
      <c r="A20" s="3" t="s">
        <v>43</v>
      </c>
    </row>
    <row r="21" spans="1:3" x14ac:dyDescent="0.3">
      <c r="A21" s="4">
        <v>45874</v>
      </c>
      <c r="B21">
        <v>52615</v>
      </c>
      <c r="C21">
        <v>72750</v>
      </c>
    </row>
    <row r="22" spans="1:3" x14ac:dyDescent="0.3">
      <c r="A22" s="4">
        <v>45875</v>
      </c>
      <c r="B22">
        <v>58476</v>
      </c>
      <c r="C22">
        <v>77600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1411-438C-4712-997D-DBAA59565602}">
  <dimension ref="A1:X56"/>
  <sheetViews>
    <sheetView topLeftCell="I1" workbookViewId="0">
      <selection activeCell="W6" sqref="W6"/>
    </sheetView>
  </sheetViews>
  <sheetFormatPr defaultRowHeight="14.4" x14ac:dyDescent="0.3"/>
  <cols>
    <col min="1" max="1" width="15.77734375" bestFit="1" customWidth="1"/>
    <col min="2" max="2" width="19.44140625" bestFit="1" customWidth="1"/>
    <col min="3" max="3" width="18.77734375" bestFit="1" customWidth="1"/>
    <col min="4" max="4" width="12.33203125" bestFit="1" customWidth="1"/>
    <col min="6" max="6" width="10.77734375" bestFit="1" customWidth="1"/>
    <col min="7" max="7" width="6.33203125" bestFit="1" customWidth="1"/>
    <col min="9" max="9" width="12.5546875" bestFit="1" customWidth="1"/>
    <col min="10" max="10" width="14.33203125" bestFit="1" customWidth="1"/>
    <col min="11" max="11" width="9.88671875" bestFit="1" customWidth="1"/>
    <col min="12" max="12" width="11.33203125" bestFit="1" customWidth="1"/>
    <col min="13" max="13" width="12.6640625" bestFit="1" customWidth="1"/>
    <col min="14" max="14" width="15" bestFit="1" customWidth="1"/>
    <col min="15" max="15" width="13.21875" bestFit="1" customWidth="1"/>
    <col min="16" max="16" width="18.44140625" bestFit="1" customWidth="1"/>
    <col min="17" max="17" width="16.21875" bestFit="1" customWidth="1"/>
    <col min="18" max="18" width="13.33203125" bestFit="1" customWidth="1"/>
    <col min="19" max="19" width="14.21875" bestFit="1" customWidth="1"/>
    <col min="20" max="20" width="7" bestFit="1" customWidth="1"/>
    <col min="22" max="22" width="7.109375" bestFit="1" customWidth="1"/>
    <col min="23" max="23" width="10.77734375" bestFit="1" customWidth="1"/>
    <col min="24" max="24" width="19.44140625" bestFit="1" customWidth="1"/>
  </cols>
  <sheetData>
    <row r="1" spans="1:24" x14ac:dyDescent="0.3">
      <c r="A1" s="6" t="s">
        <v>0</v>
      </c>
      <c r="B1" t="s">
        <v>80</v>
      </c>
      <c r="F1" s="6" t="s">
        <v>71</v>
      </c>
      <c r="G1" t="s">
        <v>80</v>
      </c>
      <c r="I1" s="6" t="s">
        <v>71</v>
      </c>
      <c r="J1" t="s">
        <v>80</v>
      </c>
      <c r="V1" s="6" t="s">
        <v>0</v>
      </c>
      <c r="W1" t="s">
        <v>80</v>
      </c>
    </row>
    <row r="2" spans="1:24" x14ac:dyDescent="0.3">
      <c r="A2" s="6" t="s">
        <v>71</v>
      </c>
      <c r="B2" t="s">
        <v>80</v>
      </c>
      <c r="F2" s="6" t="s">
        <v>0</v>
      </c>
      <c r="G2" t="s">
        <v>80</v>
      </c>
      <c r="I2" s="6" t="s">
        <v>0</v>
      </c>
      <c r="J2" t="s">
        <v>80</v>
      </c>
      <c r="V2" s="6" t="s">
        <v>71</v>
      </c>
      <c r="W2" t="s">
        <v>80</v>
      </c>
    </row>
    <row r="4" spans="1:24" x14ac:dyDescent="0.3">
      <c r="A4" s="6" t="s">
        <v>38</v>
      </c>
      <c r="B4" t="s">
        <v>82</v>
      </c>
      <c r="C4" t="s">
        <v>81</v>
      </c>
      <c r="D4" t="s">
        <v>84</v>
      </c>
      <c r="F4" t="s">
        <v>82</v>
      </c>
      <c r="I4" s="6" t="s">
        <v>38</v>
      </c>
      <c r="J4" t="s">
        <v>48</v>
      </c>
      <c r="K4" t="s">
        <v>54</v>
      </c>
      <c r="L4" t="s">
        <v>53</v>
      </c>
      <c r="M4" t="s">
        <v>52</v>
      </c>
      <c r="N4" t="s">
        <v>51</v>
      </c>
      <c r="O4" t="s">
        <v>50</v>
      </c>
      <c r="P4" t="s">
        <v>49</v>
      </c>
      <c r="Q4" t="s">
        <v>47</v>
      </c>
      <c r="R4" t="s">
        <v>46</v>
      </c>
      <c r="S4" t="s">
        <v>44</v>
      </c>
      <c r="T4" t="s">
        <v>45</v>
      </c>
      <c r="V4" s="6" t="s">
        <v>87</v>
      </c>
      <c r="W4" t="s">
        <v>86</v>
      </c>
      <c r="X4" t="s">
        <v>82</v>
      </c>
    </row>
    <row r="5" spans="1:24" x14ac:dyDescent="0.3">
      <c r="A5" s="1" t="s">
        <v>74</v>
      </c>
      <c r="D5" s="2"/>
      <c r="F5">
        <v>1243991</v>
      </c>
      <c r="I5" s="1" t="s">
        <v>20</v>
      </c>
      <c r="J5">
        <v>112</v>
      </c>
      <c r="K5">
        <v>200</v>
      </c>
      <c r="L5">
        <v>490</v>
      </c>
      <c r="M5">
        <v>57</v>
      </c>
      <c r="N5">
        <v>3635</v>
      </c>
      <c r="O5">
        <v>420</v>
      </c>
      <c r="P5">
        <v>0</v>
      </c>
      <c r="Q5">
        <v>1</v>
      </c>
      <c r="R5">
        <v>32</v>
      </c>
      <c r="S5">
        <v>399</v>
      </c>
      <c r="T5">
        <v>559</v>
      </c>
      <c r="V5" s="1" t="s">
        <v>20</v>
      </c>
      <c r="W5" s="17">
        <v>5905</v>
      </c>
      <c r="X5">
        <v>625867</v>
      </c>
    </row>
    <row r="6" spans="1:24" x14ac:dyDescent="0.3">
      <c r="A6" s="3" t="s">
        <v>25</v>
      </c>
      <c r="B6">
        <v>46906</v>
      </c>
      <c r="C6">
        <v>58200</v>
      </c>
      <c r="D6" s="2">
        <v>9.6713402061855671</v>
      </c>
      <c r="I6" s="1" t="s">
        <v>22</v>
      </c>
      <c r="J6">
        <v>36</v>
      </c>
      <c r="K6">
        <v>111</v>
      </c>
      <c r="L6">
        <v>562</v>
      </c>
      <c r="M6">
        <v>35</v>
      </c>
      <c r="N6">
        <v>4373.07</v>
      </c>
      <c r="O6">
        <v>858.16</v>
      </c>
      <c r="P6">
        <v>0</v>
      </c>
      <c r="Q6">
        <v>0</v>
      </c>
      <c r="R6">
        <v>6</v>
      </c>
      <c r="S6">
        <v>1049</v>
      </c>
      <c r="T6">
        <v>259</v>
      </c>
      <c r="V6" s="1" t="s">
        <v>22</v>
      </c>
      <c r="W6" s="17">
        <v>7289.23</v>
      </c>
      <c r="X6">
        <v>618124</v>
      </c>
    </row>
    <row r="7" spans="1:24" x14ac:dyDescent="0.3">
      <c r="A7" s="3" t="s">
        <v>37</v>
      </c>
      <c r="B7">
        <v>33780</v>
      </c>
      <c r="C7">
        <v>38800</v>
      </c>
      <c r="D7" s="2">
        <v>6.9649484536082475</v>
      </c>
    </row>
    <row r="8" spans="1:24" x14ac:dyDescent="0.3">
      <c r="A8" s="3" t="s">
        <v>26</v>
      </c>
      <c r="B8">
        <v>41367</v>
      </c>
      <c r="C8">
        <v>58200</v>
      </c>
      <c r="D8" s="2">
        <v>8.5292783505154617</v>
      </c>
      <c r="F8" s="6" t="s">
        <v>71</v>
      </c>
      <c r="G8" t="s">
        <v>80</v>
      </c>
      <c r="I8" s="5" t="s">
        <v>38</v>
      </c>
      <c r="J8" s="5" t="s">
        <v>48</v>
      </c>
      <c r="K8" s="5" t="s">
        <v>54</v>
      </c>
      <c r="L8" s="5" t="s">
        <v>53</v>
      </c>
      <c r="M8" s="5" t="s">
        <v>52</v>
      </c>
      <c r="N8" s="5" t="s">
        <v>51</v>
      </c>
      <c r="O8" s="5" t="s">
        <v>50</v>
      </c>
      <c r="P8" s="5" t="s">
        <v>49</v>
      </c>
      <c r="Q8" s="5" t="s">
        <v>47</v>
      </c>
      <c r="R8" s="5" t="s">
        <v>46</v>
      </c>
      <c r="S8" s="5" t="s">
        <v>44</v>
      </c>
      <c r="T8" s="5" t="s">
        <v>45</v>
      </c>
    </row>
    <row r="9" spans="1:24" x14ac:dyDescent="0.3">
      <c r="A9" s="3" t="s">
        <v>27</v>
      </c>
      <c r="B9">
        <v>56087</v>
      </c>
      <c r="C9">
        <v>63050</v>
      </c>
      <c r="D9" s="2">
        <v>11.564329896907218</v>
      </c>
      <c r="F9" s="6" t="s">
        <v>0</v>
      </c>
      <c r="G9" t="s">
        <v>80</v>
      </c>
      <c r="I9" s="1" t="s">
        <v>20</v>
      </c>
      <c r="J9">
        <f t="shared" ref="J9:T9" si="0">J5</f>
        <v>112</v>
      </c>
      <c r="K9">
        <f t="shared" si="0"/>
        <v>200</v>
      </c>
      <c r="L9">
        <f t="shared" si="0"/>
        <v>490</v>
      </c>
      <c r="M9">
        <f t="shared" si="0"/>
        <v>57</v>
      </c>
      <c r="N9">
        <f t="shared" si="0"/>
        <v>3635</v>
      </c>
      <c r="O9">
        <f t="shared" si="0"/>
        <v>420</v>
      </c>
      <c r="P9">
        <f t="shared" si="0"/>
        <v>0</v>
      </c>
      <c r="Q9">
        <f t="shared" si="0"/>
        <v>1</v>
      </c>
      <c r="R9">
        <f t="shared" si="0"/>
        <v>32</v>
      </c>
      <c r="S9">
        <f t="shared" si="0"/>
        <v>399</v>
      </c>
      <c r="T9">
        <f t="shared" si="0"/>
        <v>559</v>
      </c>
    </row>
    <row r="10" spans="1:24" x14ac:dyDescent="0.3">
      <c r="A10" s="3" t="s">
        <v>28</v>
      </c>
      <c r="B10">
        <v>42700</v>
      </c>
      <c r="C10">
        <v>53350</v>
      </c>
      <c r="D10" s="2">
        <v>8.8041237113402051</v>
      </c>
      <c r="I10" s="1" t="s">
        <v>22</v>
      </c>
      <c r="J10">
        <f t="shared" ref="J10:T10" si="1">J6</f>
        <v>36</v>
      </c>
      <c r="K10">
        <f t="shared" si="1"/>
        <v>111</v>
      </c>
      <c r="L10">
        <f t="shared" si="1"/>
        <v>562</v>
      </c>
      <c r="M10">
        <f t="shared" si="1"/>
        <v>35</v>
      </c>
      <c r="N10">
        <f t="shared" si="1"/>
        <v>4373.07</v>
      </c>
      <c r="O10">
        <f t="shared" si="1"/>
        <v>858.16</v>
      </c>
      <c r="P10">
        <f t="shared" si="1"/>
        <v>0</v>
      </c>
      <c r="Q10">
        <f t="shared" si="1"/>
        <v>0</v>
      </c>
      <c r="R10">
        <f t="shared" si="1"/>
        <v>6</v>
      </c>
      <c r="S10">
        <f t="shared" si="1"/>
        <v>1049</v>
      </c>
      <c r="T10">
        <f t="shared" si="1"/>
        <v>259</v>
      </c>
    </row>
    <row r="11" spans="1:24" x14ac:dyDescent="0.3">
      <c r="A11" s="3" t="s">
        <v>29</v>
      </c>
      <c r="B11">
        <v>13193</v>
      </c>
      <c r="C11">
        <v>24250</v>
      </c>
      <c r="D11" s="2">
        <v>2.7202061855670103</v>
      </c>
      <c r="F11" t="s">
        <v>86</v>
      </c>
    </row>
    <row r="12" spans="1:24" x14ac:dyDescent="0.3">
      <c r="A12" s="3" t="s">
        <v>30</v>
      </c>
      <c r="B12">
        <v>23560</v>
      </c>
      <c r="C12">
        <v>29100</v>
      </c>
      <c r="D12" s="2">
        <v>4.8577319587628862</v>
      </c>
      <c r="F12" s="17">
        <v>13194.23</v>
      </c>
    </row>
    <row r="13" spans="1:24" x14ac:dyDescent="0.3">
      <c r="A13" s="3" t="s">
        <v>31</v>
      </c>
      <c r="B13">
        <v>27372</v>
      </c>
      <c r="C13">
        <v>29100</v>
      </c>
      <c r="D13" s="2">
        <v>5.6437113402061856</v>
      </c>
    </row>
    <row r="14" spans="1:24" x14ac:dyDescent="0.3">
      <c r="A14" s="3" t="s">
        <v>32</v>
      </c>
      <c r="B14">
        <v>23796</v>
      </c>
      <c r="C14">
        <v>29100</v>
      </c>
      <c r="D14" s="2">
        <v>4.9063917525773197</v>
      </c>
      <c r="F14" s="6" t="s">
        <v>71</v>
      </c>
      <c r="G14" t="s">
        <v>80</v>
      </c>
    </row>
    <row r="15" spans="1:24" x14ac:dyDescent="0.3">
      <c r="A15" s="3" t="s">
        <v>33</v>
      </c>
      <c r="B15">
        <v>25204</v>
      </c>
      <c r="C15">
        <v>29100</v>
      </c>
      <c r="D15" s="2">
        <v>5.1967010309278345</v>
      </c>
      <c r="F15" s="6" t="s">
        <v>0</v>
      </c>
      <c r="G15" t="s">
        <v>80</v>
      </c>
    </row>
    <row r="16" spans="1:24" x14ac:dyDescent="0.3">
      <c r="A16" s="3" t="s">
        <v>21</v>
      </c>
      <c r="B16">
        <v>41592</v>
      </c>
      <c r="C16">
        <v>58200</v>
      </c>
      <c r="D16" s="2">
        <v>8.5756701030927829</v>
      </c>
    </row>
    <row r="17" spans="1:6" x14ac:dyDescent="0.3">
      <c r="A17" s="3" t="s">
        <v>34</v>
      </c>
      <c r="B17">
        <v>23422</v>
      </c>
      <c r="C17">
        <v>29100</v>
      </c>
      <c r="D17" s="2">
        <v>4.8292783505154642</v>
      </c>
      <c r="F17" t="s">
        <v>85</v>
      </c>
    </row>
    <row r="18" spans="1:6" x14ac:dyDescent="0.3">
      <c r="A18" s="3" t="s">
        <v>23</v>
      </c>
      <c r="B18">
        <v>57076</v>
      </c>
      <c r="C18">
        <v>58200</v>
      </c>
      <c r="D18" s="2">
        <v>11.768247422680412</v>
      </c>
      <c r="F18" s="2">
        <v>0.81946642073713016</v>
      </c>
    </row>
    <row r="19" spans="1:6" x14ac:dyDescent="0.3">
      <c r="A19" s="3" t="s">
        <v>35</v>
      </c>
      <c r="B19">
        <v>23929</v>
      </c>
      <c r="C19">
        <v>29100</v>
      </c>
      <c r="D19" s="2">
        <v>4.9338144329896911</v>
      </c>
    </row>
    <row r="20" spans="1:6" x14ac:dyDescent="0.3">
      <c r="A20" s="3" t="s">
        <v>24</v>
      </c>
      <c r="B20">
        <v>56670</v>
      </c>
      <c r="C20">
        <v>58200</v>
      </c>
      <c r="D20" s="2">
        <v>11.68453608247423</v>
      </c>
    </row>
    <row r="21" spans="1:6" x14ac:dyDescent="0.3">
      <c r="A21" s="3" t="s">
        <v>36</v>
      </c>
      <c r="B21">
        <v>25669</v>
      </c>
      <c r="C21">
        <v>29100</v>
      </c>
      <c r="D21" s="2">
        <v>5.2925773195876289</v>
      </c>
    </row>
    <row r="22" spans="1:6" x14ac:dyDescent="0.3">
      <c r="A22" s="1" t="s">
        <v>75</v>
      </c>
      <c r="D22" s="2"/>
    </row>
    <row r="23" spans="1:6" x14ac:dyDescent="0.3">
      <c r="A23" s="3" t="s">
        <v>25</v>
      </c>
      <c r="B23">
        <v>7996</v>
      </c>
      <c r="C23">
        <v>9700</v>
      </c>
      <c r="D23" s="2">
        <v>1.6486597938144332</v>
      </c>
    </row>
    <row r="24" spans="1:6" x14ac:dyDescent="0.3">
      <c r="A24" s="3" t="s">
        <v>26</v>
      </c>
      <c r="B24">
        <v>8873</v>
      </c>
      <c r="C24">
        <v>9700</v>
      </c>
      <c r="D24" s="2">
        <v>1.8294845360824743</v>
      </c>
    </row>
    <row r="25" spans="1:6" x14ac:dyDescent="0.3">
      <c r="A25" s="3" t="s">
        <v>27</v>
      </c>
      <c r="B25">
        <v>9841</v>
      </c>
      <c r="C25">
        <v>9700</v>
      </c>
      <c r="D25" s="2">
        <v>2.0290721649484533</v>
      </c>
    </row>
    <row r="26" spans="1:6" x14ac:dyDescent="0.3">
      <c r="A26" s="3" t="s">
        <v>28</v>
      </c>
      <c r="B26">
        <v>9340</v>
      </c>
      <c r="C26">
        <v>9700</v>
      </c>
      <c r="D26" s="2">
        <v>1.9257731958762885</v>
      </c>
    </row>
    <row r="27" spans="1:6" x14ac:dyDescent="0.3">
      <c r="A27" s="3" t="s">
        <v>29</v>
      </c>
      <c r="B27">
        <v>8952</v>
      </c>
      <c r="C27">
        <v>9700</v>
      </c>
      <c r="D27" s="2">
        <v>1.8457731958762886</v>
      </c>
    </row>
    <row r="28" spans="1:6" x14ac:dyDescent="0.3">
      <c r="A28" s="3" t="s">
        <v>21</v>
      </c>
      <c r="B28">
        <v>9088</v>
      </c>
      <c r="C28">
        <v>9700</v>
      </c>
      <c r="D28" s="2">
        <v>1.8738144329896906</v>
      </c>
    </row>
    <row r="29" spans="1:6" x14ac:dyDescent="0.3">
      <c r="A29" s="3" t="s">
        <v>23</v>
      </c>
      <c r="B29">
        <v>9293</v>
      </c>
      <c r="C29">
        <v>9700</v>
      </c>
      <c r="D29" s="2">
        <v>1.9160824742268041</v>
      </c>
    </row>
    <row r="30" spans="1:6" x14ac:dyDescent="0.3">
      <c r="A30" s="3" t="s">
        <v>24</v>
      </c>
      <c r="B30">
        <v>10129</v>
      </c>
      <c r="C30">
        <v>9700</v>
      </c>
      <c r="D30" s="2">
        <v>2.0884536082474225</v>
      </c>
    </row>
    <row r="31" spans="1:6" x14ac:dyDescent="0.3">
      <c r="A31" s="1" t="s">
        <v>76</v>
      </c>
      <c r="D31" s="2"/>
    </row>
    <row r="32" spans="1:6" x14ac:dyDescent="0.3">
      <c r="A32" s="3" t="s">
        <v>25</v>
      </c>
      <c r="B32">
        <v>17098</v>
      </c>
      <c r="C32">
        <v>24250</v>
      </c>
      <c r="D32" s="2">
        <v>3.5253608247422679</v>
      </c>
    </row>
    <row r="33" spans="1:4" x14ac:dyDescent="0.3">
      <c r="A33" s="3" t="s">
        <v>37</v>
      </c>
      <c r="B33">
        <v>26582</v>
      </c>
      <c r="C33">
        <v>48500</v>
      </c>
      <c r="D33" s="2">
        <v>5.4808247422680409</v>
      </c>
    </row>
    <row r="34" spans="1:4" x14ac:dyDescent="0.3">
      <c r="A34" s="3" t="s">
        <v>26</v>
      </c>
      <c r="B34">
        <v>13176</v>
      </c>
      <c r="C34">
        <v>19400</v>
      </c>
      <c r="D34" s="2">
        <v>2.716701030927835</v>
      </c>
    </row>
    <row r="35" spans="1:4" x14ac:dyDescent="0.3">
      <c r="A35" s="3" t="s">
        <v>27</v>
      </c>
      <c r="B35">
        <v>15812</v>
      </c>
      <c r="C35">
        <v>19400</v>
      </c>
      <c r="D35" s="2">
        <v>3.2602061855670104</v>
      </c>
    </row>
    <row r="36" spans="1:4" x14ac:dyDescent="0.3">
      <c r="A36" s="3" t="s">
        <v>28</v>
      </c>
      <c r="B36">
        <v>22049</v>
      </c>
      <c r="C36">
        <v>29100</v>
      </c>
      <c r="D36" s="2">
        <v>4.5461855670103084</v>
      </c>
    </row>
    <row r="37" spans="1:4" x14ac:dyDescent="0.3">
      <c r="A37" s="3" t="s">
        <v>29</v>
      </c>
      <c r="B37">
        <v>56264</v>
      </c>
      <c r="C37">
        <v>58200</v>
      </c>
      <c r="D37" s="2">
        <v>11.600824742268042</v>
      </c>
    </row>
    <row r="38" spans="1:4" x14ac:dyDescent="0.3">
      <c r="A38" s="3" t="s">
        <v>30</v>
      </c>
      <c r="B38">
        <v>44138</v>
      </c>
      <c r="C38">
        <v>53350</v>
      </c>
      <c r="D38" s="2">
        <v>9.1006185567010309</v>
      </c>
    </row>
    <row r="39" spans="1:4" x14ac:dyDescent="0.3">
      <c r="A39" s="3" t="s">
        <v>31</v>
      </c>
      <c r="B39">
        <v>51777</v>
      </c>
      <c r="C39">
        <v>58200</v>
      </c>
      <c r="D39" s="2">
        <v>10.675670103092784</v>
      </c>
    </row>
    <row r="40" spans="1:4" x14ac:dyDescent="0.3">
      <c r="A40" s="3" t="s">
        <v>32</v>
      </c>
      <c r="B40">
        <v>58295</v>
      </c>
      <c r="C40">
        <v>58200</v>
      </c>
      <c r="D40" s="2">
        <v>12.019587628865979</v>
      </c>
    </row>
    <row r="41" spans="1:4" x14ac:dyDescent="0.3">
      <c r="A41" s="3" t="s">
        <v>33</v>
      </c>
      <c r="B41">
        <v>37098</v>
      </c>
      <c r="C41">
        <v>58200</v>
      </c>
      <c r="D41" s="2">
        <v>7.6490721649484534</v>
      </c>
    </row>
    <row r="42" spans="1:4" x14ac:dyDescent="0.3">
      <c r="A42" s="3" t="s">
        <v>21</v>
      </c>
      <c r="B42">
        <v>15560</v>
      </c>
      <c r="C42">
        <v>29100</v>
      </c>
      <c r="D42" s="2">
        <v>3.2082474226804125</v>
      </c>
    </row>
    <row r="43" spans="1:4" x14ac:dyDescent="0.3">
      <c r="A43" s="3" t="s">
        <v>34</v>
      </c>
      <c r="B43">
        <v>51683</v>
      </c>
      <c r="C43">
        <v>58200</v>
      </c>
      <c r="D43" s="2">
        <v>10.656288659793814</v>
      </c>
    </row>
    <row r="44" spans="1:4" x14ac:dyDescent="0.3">
      <c r="A44" s="3" t="s">
        <v>23</v>
      </c>
      <c r="B44">
        <v>18790</v>
      </c>
      <c r="C44">
        <v>29100</v>
      </c>
      <c r="D44" s="2">
        <v>3.8742268041237113</v>
      </c>
    </row>
    <row r="45" spans="1:4" x14ac:dyDescent="0.3">
      <c r="A45" s="3" t="s">
        <v>35</v>
      </c>
      <c r="B45">
        <v>57536</v>
      </c>
      <c r="C45">
        <v>58200</v>
      </c>
      <c r="D45" s="2">
        <v>11.863092783505156</v>
      </c>
    </row>
    <row r="46" spans="1:4" x14ac:dyDescent="0.3">
      <c r="A46" s="3" t="s">
        <v>24</v>
      </c>
      <c r="B46">
        <v>13064</v>
      </c>
      <c r="C46">
        <v>29100</v>
      </c>
      <c r="D46" s="2">
        <v>2.6936082474226803</v>
      </c>
    </row>
    <row r="47" spans="1:4" x14ac:dyDescent="0.3">
      <c r="A47" s="3" t="s">
        <v>36</v>
      </c>
      <c r="B47">
        <v>45690</v>
      </c>
      <c r="C47">
        <v>58200</v>
      </c>
      <c r="D47" s="2">
        <v>9.4206185567010294</v>
      </c>
    </row>
    <row r="48" spans="1:4" x14ac:dyDescent="0.3">
      <c r="A48" s="1" t="s">
        <v>83</v>
      </c>
      <c r="D48" s="2"/>
    </row>
    <row r="49" spans="1:4" x14ac:dyDescent="0.3">
      <c r="A49" s="3" t="s">
        <v>37</v>
      </c>
      <c r="B49">
        <v>8977</v>
      </c>
      <c r="C49">
        <v>9700</v>
      </c>
      <c r="D49" s="2">
        <v>1.8509278350515466</v>
      </c>
    </row>
    <row r="50" spans="1:4" x14ac:dyDescent="0.3">
      <c r="A50" s="3" t="s">
        <v>30</v>
      </c>
      <c r="B50">
        <v>8598</v>
      </c>
      <c r="C50">
        <v>9700</v>
      </c>
      <c r="D50" s="2">
        <v>1.7727835051546392</v>
      </c>
    </row>
    <row r="51" spans="1:4" x14ac:dyDescent="0.3">
      <c r="A51" s="3" t="s">
        <v>31</v>
      </c>
      <c r="B51">
        <v>8270</v>
      </c>
      <c r="C51">
        <v>9700</v>
      </c>
      <c r="D51" s="2">
        <v>1.7051546391752577</v>
      </c>
    </row>
    <row r="52" spans="1:4" x14ac:dyDescent="0.3">
      <c r="A52" s="3" t="s">
        <v>32</v>
      </c>
      <c r="B52">
        <v>5983</v>
      </c>
      <c r="C52">
        <v>9700</v>
      </c>
      <c r="D52" s="2">
        <v>1.2336082474226804</v>
      </c>
    </row>
    <row r="53" spans="1:4" x14ac:dyDescent="0.3">
      <c r="A53" s="3" t="s">
        <v>33</v>
      </c>
      <c r="B53">
        <v>7244</v>
      </c>
      <c r="C53">
        <v>9700</v>
      </c>
      <c r="D53" s="2">
        <v>1.4936082474226804</v>
      </c>
    </row>
    <row r="54" spans="1:4" x14ac:dyDescent="0.3">
      <c r="A54" s="3" t="s">
        <v>34</v>
      </c>
      <c r="B54">
        <v>7895</v>
      </c>
      <c r="C54">
        <v>9700</v>
      </c>
      <c r="D54" s="2">
        <v>1.6278350515463917</v>
      </c>
    </row>
    <row r="55" spans="1:4" x14ac:dyDescent="0.3">
      <c r="A55" s="3" t="s">
        <v>35</v>
      </c>
      <c r="B55">
        <v>10039</v>
      </c>
      <c r="C55">
        <v>9700</v>
      </c>
      <c r="D55" s="2">
        <v>2.0698969072164948</v>
      </c>
    </row>
    <row r="56" spans="1:4" x14ac:dyDescent="0.3">
      <c r="A56" s="3" t="s">
        <v>36</v>
      </c>
      <c r="B56">
        <v>6538</v>
      </c>
      <c r="C56">
        <v>9700</v>
      </c>
      <c r="D56" s="2">
        <v>1.3480412371134021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9FD96-4A95-451B-8A4A-BEA097B52201}">
  <dimension ref="A1:Z314"/>
  <sheetViews>
    <sheetView zoomScale="66" zoomScaleNormal="66" workbookViewId="0">
      <selection activeCell="U4" sqref="U4"/>
    </sheetView>
  </sheetViews>
  <sheetFormatPr defaultRowHeight="14.4" x14ac:dyDescent="0.3"/>
  <cols>
    <col min="1" max="1" width="9.109375" bestFit="1" customWidth="1"/>
    <col min="2" max="2" width="11.77734375" bestFit="1" customWidth="1"/>
    <col min="3" max="4" width="6.44140625" customWidth="1"/>
    <col min="5" max="5" width="21.44140625" customWidth="1"/>
    <col min="6" max="6" width="11" bestFit="1" customWidth="1"/>
    <col min="7" max="7" width="10" customWidth="1"/>
    <col min="8" max="8" width="16.33203125" customWidth="1"/>
    <col min="9" max="9" width="11.77734375" customWidth="1"/>
    <col min="10" max="10" width="13.21875" customWidth="1"/>
    <col min="11" max="11" width="14.44140625" customWidth="1"/>
    <col min="12" max="12" width="16.77734375" customWidth="1"/>
    <col min="13" max="13" width="15.109375" customWidth="1"/>
    <col min="14" max="14" width="20.109375" customWidth="1"/>
    <col min="15" max="15" width="18.21875" customWidth="1"/>
    <col min="16" max="16" width="15.109375" customWidth="1"/>
    <col min="17" max="17" width="16" customWidth="1"/>
    <col min="18" max="18" width="8.88671875" customWidth="1"/>
    <col min="19" max="19" width="12.88671875" customWidth="1"/>
    <col min="20" max="20" width="8.44140625" customWidth="1"/>
    <col min="21" max="21" width="15.88671875" customWidth="1"/>
    <col min="22" max="22" width="8.109375" customWidth="1"/>
    <col min="23" max="23" width="12.6640625" bestFit="1" customWidth="1"/>
    <col min="24" max="24" width="20.77734375" customWidth="1"/>
    <col min="25" max="25" width="14.33203125" customWidth="1"/>
    <col min="26" max="26" width="14.44140625" bestFit="1" customWidth="1"/>
  </cols>
  <sheetData>
    <row r="1" spans="1:26" x14ac:dyDescent="0.3">
      <c r="A1" s="58" t="s">
        <v>0</v>
      </c>
      <c r="B1" s="18" t="s">
        <v>1</v>
      </c>
      <c r="C1" s="18" t="s">
        <v>71</v>
      </c>
      <c r="D1" s="18" t="s">
        <v>77</v>
      </c>
      <c r="E1" s="18" t="s">
        <v>72</v>
      </c>
      <c r="F1" s="18" t="s">
        <v>2</v>
      </c>
      <c r="G1" s="19" t="s">
        <v>73</v>
      </c>
      <c r="H1" s="18" t="s">
        <v>3</v>
      </c>
      <c r="I1" s="18" t="s">
        <v>4</v>
      </c>
      <c r="J1" s="18" t="s">
        <v>5</v>
      </c>
      <c r="K1" s="18" t="s">
        <v>6</v>
      </c>
      <c r="L1" s="18" t="s">
        <v>7</v>
      </c>
      <c r="M1" s="18" t="s">
        <v>8</v>
      </c>
      <c r="N1" s="18" t="s">
        <v>9</v>
      </c>
      <c r="O1" s="18" t="s">
        <v>10</v>
      </c>
      <c r="P1" s="18" t="s">
        <v>11</v>
      </c>
      <c r="Q1" s="18" t="s">
        <v>12</v>
      </c>
      <c r="R1" s="18" t="s">
        <v>13</v>
      </c>
      <c r="S1" s="18" t="s">
        <v>14</v>
      </c>
      <c r="T1" s="20" t="s">
        <v>15</v>
      </c>
      <c r="U1" s="21" t="s">
        <v>78</v>
      </c>
      <c r="V1" s="22" t="s">
        <v>16</v>
      </c>
      <c r="W1" s="22" t="s">
        <v>17</v>
      </c>
      <c r="X1" s="23" t="s">
        <v>79</v>
      </c>
      <c r="Y1" s="24" t="s">
        <v>18</v>
      </c>
      <c r="Z1" s="24" t="s">
        <v>19</v>
      </c>
    </row>
    <row r="2" spans="1:26" x14ac:dyDescent="0.3">
      <c r="A2" s="59">
        <v>45856</v>
      </c>
      <c r="B2" s="25" t="s">
        <v>57</v>
      </c>
      <c r="C2" s="25">
        <v>1</v>
      </c>
      <c r="D2" s="25"/>
      <c r="E2" s="25">
        <v>4802</v>
      </c>
      <c r="F2" s="25" t="s">
        <v>21</v>
      </c>
      <c r="G2" s="25">
        <v>1</v>
      </c>
      <c r="H2" s="25">
        <v>1</v>
      </c>
      <c r="I2" s="25">
        <v>5</v>
      </c>
      <c r="J2" s="25">
        <v>19</v>
      </c>
      <c r="K2" s="25">
        <v>1</v>
      </c>
      <c r="L2" s="25">
        <v>4</v>
      </c>
      <c r="M2" s="25">
        <v>0</v>
      </c>
      <c r="N2" s="25">
        <v>0</v>
      </c>
      <c r="O2" s="25">
        <v>0</v>
      </c>
      <c r="P2" s="25">
        <v>0</v>
      </c>
      <c r="Q2" s="25">
        <v>0</v>
      </c>
      <c r="R2" s="25">
        <v>0</v>
      </c>
      <c r="S2" s="25">
        <f t="shared" ref="S2:S65" si="0">SUM(H2:R2)</f>
        <v>30</v>
      </c>
      <c r="T2" s="26">
        <f t="shared" ref="T2:T33" si="1">S2/E2</f>
        <v>6.2473969179508539E-3</v>
      </c>
      <c r="U2" s="27">
        <f>SUM(Table2[[#This Row],[Unit Completed (Pcs)]]/4850)</f>
        <v>0.99010309278350517</v>
      </c>
      <c r="V2" s="28" t="s">
        <v>22</v>
      </c>
      <c r="W2" s="29" t="s">
        <v>75</v>
      </c>
      <c r="X2" s="30">
        <v>4850</v>
      </c>
      <c r="Y2" s="31">
        <f>MONTH(Table2[[#This Row],[Date]])</f>
        <v>7</v>
      </c>
      <c r="Z2" s="31" t="str">
        <f>TEXT(Table2[[#This Row],[Date]]-WEEKDAY(Table2[[#This Row],[Date]],1)+1,"d MMM") &amp; " - " &amp; TEXT(Table2[[#This Row],[Date]]-WEEKDAY(Table2[[#This Row],[Date]],1)+7,"d MMM")</f>
        <v>13 Jul - 19 Jul</v>
      </c>
    </row>
    <row r="3" spans="1:26" x14ac:dyDescent="0.3">
      <c r="A3" s="60">
        <v>45856</v>
      </c>
      <c r="B3" s="8" t="s">
        <v>57</v>
      </c>
      <c r="C3" s="8">
        <v>1</v>
      </c>
      <c r="D3" s="8"/>
      <c r="E3" s="8">
        <v>4565</v>
      </c>
      <c r="F3" s="8" t="s">
        <v>23</v>
      </c>
      <c r="G3" s="8">
        <v>1</v>
      </c>
      <c r="H3" s="8">
        <v>4</v>
      </c>
      <c r="I3" s="8">
        <v>4</v>
      </c>
      <c r="J3" s="8">
        <v>13</v>
      </c>
      <c r="K3" s="8">
        <v>1</v>
      </c>
      <c r="L3" s="8">
        <v>15</v>
      </c>
      <c r="M3" s="8">
        <v>1</v>
      </c>
      <c r="N3" s="8">
        <v>0</v>
      </c>
      <c r="O3" s="8">
        <v>0</v>
      </c>
      <c r="P3" s="8">
        <v>0</v>
      </c>
      <c r="Q3" s="8">
        <v>0</v>
      </c>
      <c r="R3" s="8">
        <v>0</v>
      </c>
      <c r="S3" s="8">
        <f t="shared" si="0"/>
        <v>38</v>
      </c>
      <c r="T3" s="9">
        <f t="shared" si="1"/>
        <v>8.3242059145673605E-3</v>
      </c>
      <c r="U3" s="27">
        <f>SUM(Table2[[#This Row],[Unit Completed (Pcs)]]/4850)</f>
        <v>0.94123711340206184</v>
      </c>
      <c r="V3" s="32" t="s">
        <v>22</v>
      </c>
      <c r="W3" s="33" t="s">
        <v>75</v>
      </c>
      <c r="X3" s="30">
        <v>4850</v>
      </c>
      <c r="Y3" s="31">
        <f>MONTH(Table2[[#This Row],[Date]])</f>
        <v>7</v>
      </c>
      <c r="Z3" s="31" t="str">
        <f>TEXT(Table2[[#This Row],[Date]]-WEEKDAY(Table2[[#This Row],[Date]],1)+1,"d MMM") &amp; " - " &amp; TEXT(Table2[[#This Row],[Date]]-WEEKDAY(Table2[[#This Row],[Date]],1)+7,"d MMM")</f>
        <v>13 Jul - 19 Jul</v>
      </c>
    </row>
    <row r="4" spans="1:26" x14ac:dyDescent="0.3">
      <c r="A4" s="59">
        <v>45856</v>
      </c>
      <c r="B4" s="25" t="s">
        <v>57</v>
      </c>
      <c r="C4" s="25">
        <v>1</v>
      </c>
      <c r="D4" s="25"/>
      <c r="E4" s="25">
        <v>5022</v>
      </c>
      <c r="F4" s="25" t="s">
        <v>24</v>
      </c>
      <c r="G4" s="25">
        <v>1</v>
      </c>
      <c r="H4" s="25">
        <v>0</v>
      </c>
      <c r="I4" s="25">
        <v>2</v>
      </c>
      <c r="J4" s="25">
        <v>3</v>
      </c>
      <c r="K4" s="25">
        <v>0</v>
      </c>
      <c r="L4" s="25">
        <v>0</v>
      </c>
      <c r="M4" s="25">
        <v>1</v>
      </c>
      <c r="N4" s="25">
        <v>0</v>
      </c>
      <c r="O4" s="25">
        <v>0</v>
      </c>
      <c r="P4" s="25">
        <v>0</v>
      </c>
      <c r="Q4" s="25">
        <v>0</v>
      </c>
      <c r="R4" s="25">
        <v>0</v>
      </c>
      <c r="S4" s="25">
        <f t="shared" si="0"/>
        <v>6</v>
      </c>
      <c r="T4" s="26">
        <f t="shared" si="1"/>
        <v>1.1947431302270011E-3</v>
      </c>
      <c r="U4" s="27">
        <f>SUM(Table2[[#This Row],[Unit Completed (Pcs)]]/4850)</f>
        <v>1.0354639175257732</v>
      </c>
      <c r="V4" s="28" t="s">
        <v>22</v>
      </c>
      <c r="W4" s="29" t="s">
        <v>75</v>
      </c>
      <c r="X4" s="30">
        <v>4850</v>
      </c>
      <c r="Y4" s="31">
        <f>MONTH(Table2[[#This Row],[Date]])</f>
        <v>7</v>
      </c>
      <c r="Z4" s="31" t="str">
        <f>TEXT(Table2[[#This Row],[Date]]-WEEKDAY(Table2[[#This Row],[Date]],1)+1,"d MMM") &amp; " - " &amp; TEXT(Table2[[#This Row],[Date]]-WEEKDAY(Table2[[#This Row],[Date]],1)+7,"d MMM")</f>
        <v>13 Jul - 19 Jul</v>
      </c>
    </row>
    <row r="5" spans="1:26" x14ac:dyDescent="0.3">
      <c r="A5" s="60">
        <v>45856</v>
      </c>
      <c r="B5" s="8" t="s">
        <v>57</v>
      </c>
      <c r="C5" s="8">
        <v>1</v>
      </c>
      <c r="D5" s="8"/>
      <c r="E5" s="8">
        <v>4698</v>
      </c>
      <c r="F5" s="8" t="s">
        <v>25</v>
      </c>
      <c r="G5" s="8">
        <v>1</v>
      </c>
      <c r="H5" s="8">
        <v>0</v>
      </c>
      <c r="I5" s="8">
        <v>3</v>
      </c>
      <c r="J5" s="8">
        <v>1</v>
      </c>
      <c r="K5" s="8">
        <v>0</v>
      </c>
      <c r="L5" s="8">
        <v>87</v>
      </c>
      <c r="M5" s="8">
        <v>0</v>
      </c>
      <c r="N5" s="8">
        <v>0</v>
      </c>
      <c r="O5" s="8">
        <v>0</v>
      </c>
      <c r="P5" s="8">
        <v>0</v>
      </c>
      <c r="Q5" s="8">
        <v>0</v>
      </c>
      <c r="R5" s="8">
        <v>0</v>
      </c>
      <c r="S5" s="8">
        <f t="shared" si="0"/>
        <v>91</v>
      </c>
      <c r="T5" s="9">
        <f t="shared" si="1"/>
        <v>1.9369944657300978E-2</v>
      </c>
      <c r="U5" s="27">
        <f>SUM(Table2[[#This Row],[Unit Completed (Pcs)]]/4850)</f>
        <v>0.96865979381443301</v>
      </c>
      <c r="V5" s="32" t="s">
        <v>22</v>
      </c>
      <c r="W5" s="33" t="s">
        <v>75</v>
      </c>
      <c r="X5" s="30">
        <v>4850</v>
      </c>
      <c r="Y5" s="31">
        <f>MONTH(Table2[[#This Row],[Date]])</f>
        <v>7</v>
      </c>
      <c r="Z5" s="31" t="str">
        <f>TEXT(Table2[[#This Row],[Date]]-WEEKDAY(Table2[[#This Row],[Date]],1)+1,"d MMM") &amp; " - " &amp; TEXT(Table2[[#This Row],[Date]]-WEEKDAY(Table2[[#This Row],[Date]],1)+7,"d MMM")</f>
        <v>13 Jul - 19 Jul</v>
      </c>
    </row>
    <row r="6" spans="1:26" x14ac:dyDescent="0.3">
      <c r="A6" s="59">
        <v>45856</v>
      </c>
      <c r="B6" s="25" t="s">
        <v>57</v>
      </c>
      <c r="C6" s="25">
        <v>1</v>
      </c>
      <c r="D6" s="25"/>
      <c r="E6" s="25">
        <v>4783</v>
      </c>
      <c r="F6" s="25" t="s">
        <v>26</v>
      </c>
      <c r="G6" s="25">
        <v>1</v>
      </c>
      <c r="H6" s="25">
        <v>0</v>
      </c>
      <c r="I6" s="25">
        <v>3</v>
      </c>
      <c r="J6" s="25">
        <v>0</v>
      </c>
      <c r="K6" s="25">
        <v>0</v>
      </c>
      <c r="L6" s="25">
        <v>13</v>
      </c>
      <c r="M6" s="25">
        <v>2</v>
      </c>
      <c r="N6" s="25">
        <v>0</v>
      </c>
      <c r="O6" s="25">
        <v>0</v>
      </c>
      <c r="P6" s="25">
        <v>0</v>
      </c>
      <c r="Q6" s="25">
        <v>0</v>
      </c>
      <c r="R6" s="25">
        <v>0</v>
      </c>
      <c r="S6" s="25">
        <f t="shared" si="0"/>
        <v>18</v>
      </c>
      <c r="T6" s="26">
        <f t="shared" si="1"/>
        <v>3.7633284549445953E-3</v>
      </c>
      <c r="U6" s="27">
        <f>SUM(Table2[[#This Row],[Unit Completed (Pcs)]]/4850)</f>
        <v>0.98618556701030924</v>
      </c>
      <c r="V6" s="28" t="s">
        <v>22</v>
      </c>
      <c r="W6" s="29" t="s">
        <v>75</v>
      </c>
      <c r="X6" s="30">
        <v>4850</v>
      </c>
      <c r="Y6" s="31">
        <f>MONTH(Table2[[#This Row],[Date]])</f>
        <v>7</v>
      </c>
      <c r="Z6" s="31" t="str">
        <f>TEXT(Table2[[#This Row],[Date]]-WEEKDAY(Table2[[#This Row],[Date]],1)+1,"d MMM") &amp; " - " &amp; TEXT(Table2[[#This Row],[Date]]-WEEKDAY(Table2[[#This Row],[Date]],1)+7,"d MMM")</f>
        <v>13 Jul - 19 Jul</v>
      </c>
    </row>
    <row r="7" spans="1:26" x14ac:dyDescent="0.3">
      <c r="A7" s="60">
        <v>45856</v>
      </c>
      <c r="B7" s="8" t="s">
        <v>57</v>
      </c>
      <c r="C7" s="8">
        <v>1</v>
      </c>
      <c r="D7" s="8"/>
      <c r="E7" s="8">
        <v>5077</v>
      </c>
      <c r="F7" s="8" t="s">
        <v>27</v>
      </c>
      <c r="G7" s="8">
        <v>1</v>
      </c>
      <c r="H7" s="8">
        <v>0</v>
      </c>
      <c r="I7" s="8">
        <v>0</v>
      </c>
      <c r="J7" s="8">
        <v>3</v>
      </c>
      <c r="K7" s="8">
        <v>0</v>
      </c>
      <c r="L7" s="8">
        <v>13</v>
      </c>
      <c r="M7" s="8">
        <v>4</v>
      </c>
      <c r="N7" s="8">
        <v>0</v>
      </c>
      <c r="O7" s="8">
        <v>0</v>
      </c>
      <c r="P7" s="8">
        <v>0</v>
      </c>
      <c r="Q7" s="8">
        <v>0</v>
      </c>
      <c r="R7" s="8">
        <v>0</v>
      </c>
      <c r="S7" s="8">
        <f t="shared" si="0"/>
        <v>20</v>
      </c>
      <c r="T7" s="9">
        <f t="shared" si="1"/>
        <v>3.9393342525113253E-3</v>
      </c>
      <c r="U7" s="27">
        <f>SUM(Table2[[#This Row],[Unit Completed (Pcs)]]/4850)</f>
        <v>1.0468041237113401</v>
      </c>
      <c r="V7" s="32" t="s">
        <v>22</v>
      </c>
      <c r="W7" s="33" t="s">
        <v>75</v>
      </c>
      <c r="X7" s="30">
        <v>4850</v>
      </c>
      <c r="Y7" s="31">
        <f>MONTH(Table2[[#This Row],[Date]])</f>
        <v>7</v>
      </c>
      <c r="Z7" s="31" t="str">
        <f>TEXT(Table2[[#This Row],[Date]]-WEEKDAY(Table2[[#This Row],[Date]],1)+1,"d MMM") &amp; " - " &amp; TEXT(Table2[[#This Row],[Date]]-WEEKDAY(Table2[[#This Row],[Date]],1)+7,"d MMM")</f>
        <v>13 Jul - 19 Jul</v>
      </c>
    </row>
    <row r="8" spans="1:26" x14ac:dyDescent="0.3">
      <c r="A8" s="59">
        <v>45856</v>
      </c>
      <c r="B8" s="25" t="s">
        <v>57</v>
      </c>
      <c r="C8" s="25">
        <v>1</v>
      </c>
      <c r="D8" s="25"/>
      <c r="E8" s="25">
        <v>5129</v>
      </c>
      <c r="F8" s="25" t="s">
        <v>28</v>
      </c>
      <c r="G8" s="25">
        <v>1</v>
      </c>
      <c r="H8" s="25">
        <v>0</v>
      </c>
      <c r="I8" s="25">
        <v>2</v>
      </c>
      <c r="J8" s="25">
        <v>2</v>
      </c>
      <c r="K8" s="25">
        <v>0</v>
      </c>
      <c r="L8" s="25">
        <v>0</v>
      </c>
      <c r="M8" s="25">
        <v>1</v>
      </c>
      <c r="N8" s="25">
        <v>0</v>
      </c>
      <c r="O8" s="25">
        <v>0</v>
      </c>
      <c r="P8" s="25">
        <v>0</v>
      </c>
      <c r="Q8" s="25">
        <v>0</v>
      </c>
      <c r="R8" s="25">
        <v>0</v>
      </c>
      <c r="S8" s="25">
        <f t="shared" si="0"/>
        <v>5</v>
      </c>
      <c r="T8" s="26">
        <f t="shared" si="1"/>
        <v>9.7484889842074476E-4</v>
      </c>
      <c r="U8" s="27">
        <f>SUM(Table2[[#This Row],[Unit Completed (Pcs)]]/4850)</f>
        <v>1.0575257731958763</v>
      </c>
      <c r="V8" s="28" t="s">
        <v>22</v>
      </c>
      <c r="W8" s="29" t="s">
        <v>75</v>
      </c>
      <c r="X8" s="30">
        <v>4850</v>
      </c>
      <c r="Y8" s="31">
        <f>MONTH(Table2[[#This Row],[Date]])</f>
        <v>7</v>
      </c>
      <c r="Z8" s="31" t="str">
        <f>TEXT(Table2[[#This Row],[Date]]-WEEKDAY(Table2[[#This Row],[Date]],1)+1,"d MMM") &amp; " - " &amp; TEXT(Table2[[#This Row],[Date]]-WEEKDAY(Table2[[#This Row],[Date]],1)+7,"d MMM")</f>
        <v>13 Jul - 19 Jul</v>
      </c>
    </row>
    <row r="9" spans="1:26" x14ac:dyDescent="0.3">
      <c r="A9" s="60">
        <v>45856</v>
      </c>
      <c r="B9" s="8" t="s">
        <v>57</v>
      </c>
      <c r="C9" s="8">
        <v>1</v>
      </c>
      <c r="D9" s="8"/>
      <c r="E9" s="8">
        <v>4550</v>
      </c>
      <c r="F9" s="8" t="s">
        <v>29</v>
      </c>
      <c r="G9" s="8">
        <v>1</v>
      </c>
      <c r="H9" s="8">
        <v>0</v>
      </c>
      <c r="I9" s="8">
        <v>0</v>
      </c>
      <c r="J9" s="8">
        <v>2</v>
      </c>
      <c r="K9" s="8">
        <v>0</v>
      </c>
      <c r="L9" s="8">
        <v>0</v>
      </c>
      <c r="M9" s="8">
        <v>0</v>
      </c>
      <c r="N9" s="8">
        <v>0</v>
      </c>
      <c r="O9" s="8">
        <v>0</v>
      </c>
      <c r="P9" s="8">
        <v>0</v>
      </c>
      <c r="Q9" s="8">
        <v>0</v>
      </c>
      <c r="R9" s="8">
        <v>0</v>
      </c>
      <c r="S9" s="8">
        <f t="shared" si="0"/>
        <v>2</v>
      </c>
      <c r="T9" s="9">
        <f t="shared" si="1"/>
        <v>4.3956043956043956E-4</v>
      </c>
      <c r="U9" s="27">
        <f>SUM(Table2[[#This Row],[Unit Completed (Pcs)]]/4850)</f>
        <v>0.93814432989690721</v>
      </c>
      <c r="V9" s="32" t="s">
        <v>22</v>
      </c>
      <c r="W9" s="33" t="s">
        <v>75</v>
      </c>
      <c r="X9" s="30">
        <v>4850</v>
      </c>
      <c r="Y9" s="31">
        <f>MONTH(Table2[[#This Row],[Date]])</f>
        <v>7</v>
      </c>
      <c r="Z9" s="31" t="str">
        <f>TEXT(Table2[[#This Row],[Date]]-WEEKDAY(Table2[[#This Row],[Date]],1)+1,"d MMM") &amp; " - " &amp; TEXT(Table2[[#This Row],[Date]]-WEEKDAY(Table2[[#This Row],[Date]],1)+7,"d MMM")</f>
        <v>13 Jul - 19 Jul</v>
      </c>
    </row>
    <row r="10" spans="1:26" x14ac:dyDescent="0.3">
      <c r="A10" s="59">
        <v>45856</v>
      </c>
      <c r="B10" s="25" t="s">
        <v>57</v>
      </c>
      <c r="C10" s="25">
        <v>1</v>
      </c>
      <c r="D10" s="25"/>
      <c r="E10" s="25">
        <v>4852</v>
      </c>
      <c r="F10" s="25" t="s">
        <v>30</v>
      </c>
      <c r="G10" s="25">
        <v>1</v>
      </c>
      <c r="H10" s="25">
        <v>0</v>
      </c>
      <c r="I10" s="25">
        <v>0</v>
      </c>
      <c r="J10" s="25">
        <v>0</v>
      </c>
      <c r="K10" s="25">
        <v>0</v>
      </c>
      <c r="L10" s="25">
        <v>12</v>
      </c>
      <c r="M10" s="25">
        <v>15</v>
      </c>
      <c r="N10" s="25">
        <v>0</v>
      </c>
      <c r="O10" s="25">
        <v>0</v>
      </c>
      <c r="P10" s="25">
        <v>0</v>
      </c>
      <c r="Q10" s="25">
        <v>0</v>
      </c>
      <c r="R10" s="25">
        <v>0</v>
      </c>
      <c r="S10" s="25">
        <f t="shared" si="0"/>
        <v>27</v>
      </c>
      <c r="T10" s="26">
        <f t="shared" si="1"/>
        <v>5.5647155812036274E-3</v>
      </c>
      <c r="U10" s="27">
        <f>SUM(Table2[[#This Row],[Unit Completed (Pcs)]]/4850)</f>
        <v>1.0004123711340207</v>
      </c>
      <c r="V10" s="29" t="s">
        <v>20</v>
      </c>
      <c r="W10" s="29" t="s">
        <v>83</v>
      </c>
      <c r="X10" s="30">
        <v>4850</v>
      </c>
      <c r="Y10" s="31">
        <f>MONTH(Table2[[#This Row],[Date]])</f>
        <v>7</v>
      </c>
      <c r="Z10" s="31" t="str">
        <f>TEXT(Table2[[#This Row],[Date]]-WEEKDAY(Table2[[#This Row],[Date]],1)+1,"d MMM") &amp; " - " &amp; TEXT(Table2[[#This Row],[Date]]-WEEKDAY(Table2[[#This Row],[Date]],1)+7,"d MMM")</f>
        <v>13 Jul - 19 Jul</v>
      </c>
    </row>
    <row r="11" spans="1:26" x14ac:dyDescent="0.3">
      <c r="A11" s="60">
        <v>45856</v>
      </c>
      <c r="B11" s="8" t="s">
        <v>57</v>
      </c>
      <c r="C11" s="8">
        <v>1</v>
      </c>
      <c r="D11" s="8"/>
      <c r="E11" s="8">
        <v>3678</v>
      </c>
      <c r="F11" s="8" t="s">
        <v>31</v>
      </c>
      <c r="G11" s="8">
        <v>1</v>
      </c>
      <c r="H11" s="8">
        <v>0</v>
      </c>
      <c r="I11" s="8">
        <v>0</v>
      </c>
      <c r="J11" s="8">
        <v>0</v>
      </c>
      <c r="K11" s="8">
        <v>0</v>
      </c>
      <c r="L11" s="8">
        <v>5</v>
      </c>
      <c r="M11" s="8">
        <v>0</v>
      </c>
      <c r="N11" s="8">
        <v>0</v>
      </c>
      <c r="O11" s="8">
        <v>0</v>
      </c>
      <c r="P11" s="8">
        <v>0</v>
      </c>
      <c r="Q11" s="8">
        <v>16</v>
      </c>
      <c r="R11" s="8">
        <v>0</v>
      </c>
      <c r="S11" s="8">
        <f t="shared" si="0"/>
        <v>21</v>
      </c>
      <c r="T11" s="9">
        <f t="shared" si="1"/>
        <v>5.7096247960848291E-3</v>
      </c>
      <c r="U11" s="27">
        <f>SUM(Table2[[#This Row],[Unit Completed (Pcs)]]/4850)</f>
        <v>0.75835051546391752</v>
      </c>
      <c r="V11" s="33" t="s">
        <v>20</v>
      </c>
      <c r="W11" s="33" t="s">
        <v>83</v>
      </c>
      <c r="X11" s="30">
        <v>4850</v>
      </c>
      <c r="Y11" s="31">
        <f>MONTH(Table2[[#This Row],[Date]])</f>
        <v>7</v>
      </c>
      <c r="Z11" s="31" t="str">
        <f>TEXT(Table2[[#This Row],[Date]]-WEEKDAY(Table2[[#This Row],[Date]],1)+1,"d MMM") &amp; " - " &amp; TEXT(Table2[[#This Row],[Date]]-WEEKDAY(Table2[[#This Row],[Date]],1)+7,"d MMM")</f>
        <v>13 Jul - 19 Jul</v>
      </c>
    </row>
    <row r="12" spans="1:26" x14ac:dyDescent="0.3">
      <c r="A12" s="59">
        <v>45856</v>
      </c>
      <c r="B12" s="25" t="s">
        <v>57</v>
      </c>
      <c r="C12" s="25">
        <v>1</v>
      </c>
      <c r="D12" s="25"/>
      <c r="E12" s="25">
        <v>3433</v>
      </c>
      <c r="F12" s="25" t="s">
        <v>32</v>
      </c>
      <c r="G12" s="25">
        <v>1</v>
      </c>
      <c r="H12" s="25">
        <v>0</v>
      </c>
      <c r="I12" s="25">
        <v>1</v>
      </c>
      <c r="J12" s="25">
        <v>0</v>
      </c>
      <c r="K12" s="25">
        <v>0</v>
      </c>
      <c r="L12" s="25">
        <v>29</v>
      </c>
      <c r="M12" s="25">
        <v>0</v>
      </c>
      <c r="N12" s="25">
        <v>0</v>
      </c>
      <c r="O12" s="25">
        <v>0</v>
      </c>
      <c r="P12" s="25">
        <v>0</v>
      </c>
      <c r="Q12" s="25">
        <v>0</v>
      </c>
      <c r="R12" s="25">
        <v>0</v>
      </c>
      <c r="S12" s="25">
        <f t="shared" si="0"/>
        <v>30</v>
      </c>
      <c r="T12" s="26">
        <f t="shared" si="1"/>
        <v>8.7387124963588698E-3</v>
      </c>
      <c r="U12" s="27">
        <f>SUM(Table2[[#This Row],[Unit Completed (Pcs)]]/4850)</f>
        <v>0.7078350515463917</v>
      </c>
      <c r="V12" s="29" t="s">
        <v>20</v>
      </c>
      <c r="W12" s="29" t="s">
        <v>83</v>
      </c>
      <c r="X12" s="30">
        <v>4850</v>
      </c>
      <c r="Y12" s="31">
        <f>MONTH(Table2[[#This Row],[Date]])</f>
        <v>7</v>
      </c>
      <c r="Z12" s="31" t="str">
        <f>TEXT(Table2[[#This Row],[Date]]-WEEKDAY(Table2[[#This Row],[Date]],1)+1,"d MMM") &amp; " - " &amp; TEXT(Table2[[#This Row],[Date]]-WEEKDAY(Table2[[#This Row],[Date]],1)+7,"d MMM")</f>
        <v>13 Jul - 19 Jul</v>
      </c>
    </row>
    <row r="13" spans="1:26" x14ac:dyDescent="0.3">
      <c r="A13" s="60">
        <v>45856</v>
      </c>
      <c r="B13" s="8" t="s">
        <v>58</v>
      </c>
      <c r="C13" s="8">
        <v>1</v>
      </c>
      <c r="D13" s="8"/>
      <c r="E13" s="8">
        <v>3604</v>
      </c>
      <c r="F13" s="8" t="s">
        <v>33</v>
      </c>
      <c r="G13" s="8">
        <v>1</v>
      </c>
      <c r="H13" s="8">
        <v>0</v>
      </c>
      <c r="I13" s="8">
        <v>1</v>
      </c>
      <c r="J13" s="8">
        <v>2</v>
      </c>
      <c r="K13" s="8">
        <v>0</v>
      </c>
      <c r="L13" s="8">
        <v>3</v>
      </c>
      <c r="M13" s="8">
        <v>3</v>
      </c>
      <c r="N13" s="8">
        <v>0</v>
      </c>
      <c r="O13" s="8">
        <v>1</v>
      </c>
      <c r="P13" s="8">
        <v>0</v>
      </c>
      <c r="Q13" s="8">
        <v>0</v>
      </c>
      <c r="R13" s="8">
        <v>0</v>
      </c>
      <c r="S13" s="8">
        <f t="shared" si="0"/>
        <v>10</v>
      </c>
      <c r="T13" s="9">
        <f t="shared" si="1"/>
        <v>2.7746947835738068E-3</v>
      </c>
      <c r="U13" s="27">
        <f>SUM(Table2[[#This Row],[Unit Completed (Pcs)]]/4850)</f>
        <v>0.74309278350515462</v>
      </c>
      <c r="V13" s="33" t="s">
        <v>20</v>
      </c>
      <c r="W13" s="33" t="s">
        <v>83</v>
      </c>
      <c r="X13" s="30">
        <v>4850</v>
      </c>
      <c r="Y13" s="31">
        <f>MONTH(Table2[[#This Row],[Date]])</f>
        <v>7</v>
      </c>
      <c r="Z13" s="31" t="str">
        <f>TEXT(Table2[[#This Row],[Date]]-WEEKDAY(Table2[[#This Row],[Date]],1)+1,"d MMM") &amp; " - " &amp; TEXT(Table2[[#This Row],[Date]]-WEEKDAY(Table2[[#This Row],[Date]],1)+7,"d MMM")</f>
        <v>13 Jul - 19 Jul</v>
      </c>
    </row>
    <row r="14" spans="1:26" x14ac:dyDescent="0.3">
      <c r="A14" s="59">
        <v>45856</v>
      </c>
      <c r="B14" s="25" t="s">
        <v>58</v>
      </c>
      <c r="C14" s="25">
        <v>1</v>
      </c>
      <c r="D14" s="25"/>
      <c r="E14" s="25">
        <v>4464</v>
      </c>
      <c r="F14" s="25" t="s">
        <v>34</v>
      </c>
      <c r="G14" s="25">
        <v>1</v>
      </c>
      <c r="H14" s="25">
        <v>0</v>
      </c>
      <c r="I14" s="25">
        <v>1</v>
      </c>
      <c r="J14" s="25">
        <v>7</v>
      </c>
      <c r="K14" s="25">
        <v>0</v>
      </c>
      <c r="L14" s="25">
        <v>4</v>
      </c>
      <c r="M14" s="25">
        <v>14</v>
      </c>
      <c r="N14" s="25">
        <v>0</v>
      </c>
      <c r="O14" s="25">
        <v>0</v>
      </c>
      <c r="P14" s="25">
        <v>0</v>
      </c>
      <c r="Q14" s="25">
        <v>0</v>
      </c>
      <c r="R14" s="25">
        <v>0</v>
      </c>
      <c r="S14" s="25">
        <f t="shared" si="0"/>
        <v>26</v>
      </c>
      <c r="T14" s="26">
        <f t="shared" si="1"/>
        <v>5.8243727598566311E-3</v>
      </c>
      <c r="U14" s="27">
        <f>SUM(Table2[[#This Row],[Unit Completed (Pcs)]]/4850)</f>
        <v>0.92041237113402063</v>
      </c>
      <c r="V14" s="29" t="s">
        <v>20</v>
      </c>
      <c r="W14" s="29" t="s">
        <v>83</v>
      </c>
      <c r="X14" s="30">
        <v>4850</v>
      </c>
      <c r="Y14" s="31">
        <f>MONTH(Table2[[#This Row],[Date]])</f>
        <v>7</v>
      </c>
      <c r="Z14" s="31" t="str">
        <f>TEXT(Table2[[#This Row],[Date]]-WEEKDAY(Table2[[#This Row],[Date]],1)+1,"d MMM") &amp; " - " &amp; TEXT(Table2[[#This Row],[Date]]-WEEKDAY(Table2[[#This Row],[Date]],1)+7,"d MMM")</f>
        <v>13 Jul - 19 Jul</v>
      </c>
    </row>
    <row r="15" spans="1:26" x14ac:dyDescent="0.3">
      <c r="A15" s="60">
        <v>45856</v>
      </c>
      <c r="B15" s="8" t="s">
        <v>58</v>
      </c>
      <c r="C15" s="8">
        <v>1</v>
      </c>
      <c r="D15" s="8"/>
      <c r="E15" s="8">
        <v>5517</v>
      </c>
      <c r="F15" s="8" t="s">
        <v>35</v>
      </c>
      <c r="G15" s="8">
        <v>1</v>
      </c>
      <c r="H15" s="8">
        <v>0</v>
      </c>
      <c r="I15" s="8">
        <v>0</v>
      </c>
      <c r="J15" s="8">
        <v>0</v>
      </c>
      <c r="K15" s="8">
        <v>0</v>
      </c>
      <c r="L15" s="8">
        <v>6</v>
      </c>
      <c r="M15" s="8">
        <v>7</v>
      </c>
      <c r="N15" s="8">
        <v>0</v>
      </c>
      <c r="O15" s="8">
        <v>0</v>
      </c>
      <c r="P15" s="8">
        <v>0</v>
      </c>
      <c r="Q15" s="8">
        <v>0</v>
      </c>
      <c r="R15" s="8">
        <v>0</v>
      </c>
      <c r="S15" s="8">
        <f t="shared" si="0"/>
        <v>13</v>
      </c>
      <c r="T15" s="9">
        <f t="shared" si="1"/>
        <v>2.3563530904477069E-3</v>
      </c>
      <c r="U15" s="27">
        <f>SUM(Table2[[#This Row],[Unit Completed (Pcs)]]/4850)</f>
        <v>1.1375257731958763</v>
      </c>
      <c r="V15" s="33" t="s">
        <v>20</v>
      </c>
      <c r="W15" s="33" t="s">
        <v>83</v>
      </c>
      <c r="X15" s="30">
        <v>4850</v>
      </c>
      <c r="Y15" s="31">
        <f>MONTH(Table2[[#This Row],[Date]])</f>
        <v>7</v>
      </c>
      <c r="Z15" s="31" t="str">
        <f>TEXT(Table2[[#This Row],[Date]]-WEEKDAY(Table2[[#This Row],[Date]],1)+1,"d MMM") &amp; " - " &amp; TEXT(Table2[[#This Row],[Date]]-WEEKDAY(Table2[[#This Row],[Date]],1)+7,"d MMM")</f>
        <v>13 Jul - 19 Jul</v>
      </c>
    </row>
    <row r="16" spans="1:26" x14ac:dyDescent="0.3">
      <c r="A16" s="59">
        <v>45856</v>
      </c>
      <c r="B16" s="25" t="s">
        <v>58</v>
      </c>
      <c r="C16" s="25">
        <v>1</v>
      </c>
      <c r="D16" s="25"/>
      <c r="E16" s="25">
        <v>3315</v>
      </c>
      <c r="F16" s="25" t="s">
        <v>36</v>
      </c>
      <c r="G16" s="25">
        <v>1</v>
      </c>
      <c r="H16" s="25">
        <v>0</v>
      </c>
      <c r="I16" s="25">
        <v>2</v>
      </c>
      <c r="J16" s="25">
        <v>0</v>
      </c>
      <c r="K16" s="25">
        <v>0</v>
      </c>
      <c r="L16" s="25">
        <v>4</v>
      </c>
      <c r="M16" s="25">
        <v>9</v>
      </c>
      <c r="N16" s="25">
        <v>0</v>
      </c>
      <c r="O16" s="25">
        <v>0</v>
      </c>
      <c r="P16" s="25">
        <v>0</v>
      </c>
      <c r="Q16" s="25">
        <v>0</v>
      </c>
      <c r="R16" s="25">
        <v>0</v>
      </c>
      <c r="S16" s="25">
        <f t="shared" si="0"/>
        <v>15</v>
      </c>
      <c r="T16" s="26">
        <f t="shared" si="1"/>
        <v>4.5248868778280547E-3</v>
      </c>
      <c r="U16" s="27">
        <f>SUM(Table2[[#This Row],[Unit Completed (Pcs)]]/4850)</f>
        <v>0.68350515463917527</v>
      </c>
      <c r="V16" s="29" t="s">
        <v>20</v>
      </c>
      <c r="W16" s="29" t="s">
        <v>83</v>
      </c>
      <c r="X16" s="30">
        <v>4850</v>
      </c>
      <c r="Y16" s="31">
        <f>MONTH(Table2[[#This Row],[Date]])</f>
        <v>7</v>
      </c>
      <c r="Z16" s="31" t="str">
        <f>TEXT(Table2[[#This Row],[Date]]-WEEKDAY(Table2[[#This Row],[Date]],1)+1,"d MMM") &amp; " - " &amp; TEXT(Table2[[#This Row],[Date]]-WEEKDAY(Table2[[#This Row],[Date]],1)+7,"d MMM")</f>
        <v>13 Jul - 19 Jul</v>
      </c>
    </row>
    <row r="17" spans="1:26" x14ac:dyDescent="0.3">
      <c r="A17" s="60">
        <v>45856</v>
      </c>
      <c r="B17" s="8" t="s">
        <v>58</v>
      </c>
      <c r="C17" s="8">
        <v>1</v>
      </c>
      <c r="D17" s="8"/>
      <c r="E17" s="8">
        <v>4663</v>
      </c>
      <c r="F17" s="8" t="s">
        <v>37</v>
      </c>
      <c r="G17" s="8">
        <v>1</v>
      </c>
      <c r="H17" s="8">
        <v>0</v>
      </c>
      <c r="I17" s="8">
        <v>1</v>
      </c>
      <c r="J17" s="8">
        <v>10</v>
      </c>
      <c r="K17" s="8">
        <v>2</v>
      </c>
      <c r="L17" s="8">
        <v>14</v>
      </c>
      <c r="M17" s="8">
        <v>0</v>
      </c>
      <c r="N17" s="8">
        <v>0</v>
      </c>
      <c r="O17" s="8">
        <v>0</v>
      </c>
      <c r="P17" s="8">
        <v>0</v>
      </c>
      <c r="Q17" s="8">
        <v>0</v>
      </c>
      <c r="R17" s="8">
        <v>0</v>
      </c>
      <c r="S17" s="8">
        <f t="shared" si="0"/>
        <v>27</v>
      </c>
      <c r="T17" s="9">
        <f t="shared" si="1"/>
        <v>5.790263778683251E-3</v>
      </c>
      <c r="U17" s="27">
        <f>SUM(Table2[[#This Row],[Unit Completed (Pcs)]]/4850)</f>
        <v>0.96144329896907221</v>
      </c>
      <c r="V17" s="33" t="s">
        <v>20</v>
      </c>
      <c r="W17" s="33" t="s">
        <v>83</v>
      </c>
      <c r="X17" s="30">
        <v>4850</v>
      </c>
      <c r="Y17" s="31">
        <f>MONTH(Table2[[#This Row],[Date]])</f>
        <v>7</v>
      </c>
      <c r="Z17" s="31" t="str">
        <f>TEXT(Table2[[#This Row],[Date]]-WEEKDAY(Table2[[#This Row],[Date]],1)+1,"d MMM") &amp; " - " &amp; TEXT(Table2[[#This Row],[Date]]-WEEKDAY(Table2[[#This Row],[Date]],1)+7,"d MMM")</f>
        <v>13 Jul - 19 Jul</v>
      </c>
    </row>
    <row r="18" spans="1:26" x14ac:dyDescent="0.3">
      <c r="A18" s="59">
        <v>45856</v>
      </c>
      <c r="B18" s="25" t="s">
        <v>57</v>
      </c>
      <c r="C18" s="25">
        <v>2</v>
      </c>
      <c r="D18" s="25"/>
      <c r="E18" s="25">
        <v>4286</v>
      </c>
      <c r="F18" s="10" t="s">
        <v>21</v>
      </c>
      <c r="G18" s="25">
        <v>1</v>
      </c>
      <c r="H18" s="25">
        <v>0</v>
      </c>
      <c r="I18" s="25">
        <v>2</v>
      </c>
      <c r="J18" s="25">
        <v>4</v>
      </c>
      <c r="K18" s="25">
        <v>0</v>
      </c>
      <c r="L18" s="25">
        <v>40</v>
      </c>
      <c r="M18" s="25">
        <v>12</v>
      </c>
      <c r="N18" s="25">
        <v>0</v>
      </c>
      <c r="O18" s="25">
        <v>0</v>
      </c>
      <c r="P18" s="25">
        <v>0</v>
      </c>
      <c r="Q18" s="25">
        <v>3</v>
      </c>
      <c r="R18" s="25">
        <v>0</v>
      </c>
      <c r="S18" s="25">
        <f t="shared" si="0"/>
        <v>61</v>
      </c>
      <c r="T18" s="26">
        <f t="shared" si="1"/>
        <v>1.4232384507699487E-2</v>
      </c>
      <c r="U18" s="27">
        <f>SUM(Table2[[#This Row],[Unit Completed (Pcs)]]/4850)</f>
        <v>0.88371134020618558</v>
      </c>
      <c r="V18" s="28" t="s">
        <v>22</v>
      </c>
      <c r="W18" s="29" t="s">
        <v>75</v>
      </c>
      <c r="X18" s="30">
        <v>4850</v>
      </c>
      <c r="Y18" s="31">
        <f>MONTH(Table2[[#This Row],[Date]])</f>
        <v>7</v>
      </c>
      <c r="Z18" s="31" t="str">
        <f>TEXT(Table2[[#This Row],[Date]]-WEEKDAY(Table2[[#This Row],[Date]],1)+1,"d MMM") &amp; " - " &amp; TEXT(Table2[[#This Row],[Date]]-WEEKDAY(Table2[[#This Row],[Date]],1)+7,"d MMM")</f>
        <v>13 Jul - 19 Jul</v>
      </c>
    </row>
    <row r="19" spans="1:26" x14ac:dyDescent="0.3">
      <c r="A19" s="60">
        <v>45856</v>
      </c>
      <c r="B19" s="8" t="s">
        <v>57</v>
      </c>
      <c r="C19" s="8">
        <v>2</v>
      </c>
      <c r="D19" s="8"/>
      <c r="E19" s="8">
        <v>4728</v>
      </c>
      <c r="F19" s="8" t="s">
        <v>23</v>
      </c>
      <c r="G19" s="8">
        <v>1</v>
      </c>
      <c r="H19" s="8">
        <v>0</v>
      </c>
      <c r="I19" s="8">
        <v>4</v>
      </c>
      <c r="J19" s="8">
        <v>1</v>
      </c>
      <c r="K19" s="8">
        <v>0</v>
      </c>
      <c r="L19" s="8">
        <v>4</v>
      </c>
      <c r="M19" s="8">
        <v>4</v>
      </c>
      <c r="N19" s="8">
        <v>0</v>
      </c>
      <c r="O19" s="8">
        <v>0</v>
      </c>
      <c r="P19" s="8">
        <v>0</v>
      </c>
      <c r="Q19" s="8">
        <v>0</v>
      </c>
      <c r="R19" s="8">
        <v>0</v>
      </c>
      <c r="S19" s="8">
        <f t="shared" si="0"/>
        <v>13</v>
      </c>
      <c r="T19" s="9">
        <f t="shared" si="1"/>
        <v>2.7495769881556685E-3</v>
      </c>
      <c r="U19" s="27">
        <f>SUM(Table2[[#This Row],[Unit Completed (Pcs)]]/4850)</f>
        <v>0.97484536082474227</v>
      </c>
      <c r="V19" s="32" t="s">
        <v>22</v>
      </c>
      <c r="W19" s="33" t="s">
        <v>75</v>
      </c>
      <c r="X19" s="30">
        <v>4850</v>
      </c>
      <c r="Y19" s="31">
        <f>MONTH(Table2[[#This Row],[Date]])</f>
        <v>7</v>
      </c>
      <c r="Z19" s="31" t="str">
        <f>TEXT(Table2[[#This Row],[Date]]-WEEKDAY(Table2[[#This Row],[Date]],1)+1,"d MMM") &amp; " - " &amp; TEXT(Table2[[#This Row],[Date]]-WEEKDAY(Table2[[#This Row],[Date]],1)+7,"d MMM")</f>
        <v>13 Jul - 19 Jul</v>
      </c>
    </row>
    <row r="20" spans="1:26" x14ac:dyDescent="0.3">
      <c r="A20" s="59">
        <v>45856</v>
      </c>
      <c r="B20" s="25" t="s">
        <v>57</v>
      </c>
      <c r="C20" s="25">
        <v>2</v>
      </c>
      <c r="D20" s="25"/>
      <c r="E20" s="25">
        <v>5107</v>
      </c>
      <c r="F20" s="25" t="s">
        <v>24</v>
      </c>
      <c r="G20" s="25">
        <v>1</v>
      </c>
      <c r="H20" s="25">
        <v>0</v>
      </c>
      <c r="I20" s="25">
        <v>1</v>
      </c>
      <c r="J20" s="25">
        <v>2</v>
      </c>
      <c r="K20" s="25">
        <v>0</v>
      </c>
      <c r="L20" s="25">
        <v>8</v>
      </c>
      <c r="M20" s="25">
        <v>10</v>
      </c>
      <c r="N20" s="25">
        <v>0</v>
      </c>
      <c r="O20" s="25">
        <v>0</v>
      </c>
      <c r="P20" s="25">
        <v>0</v>
      </c>
      <c r="Q20" s="25">
        <v>4</v>
      </c>
      <c r="R20" s="25">
        <v>0</v>
      </c>
      <c r="S20" s="25">
        <f t="shared" si="0"/>
        <v>25</v>
      </c>
      <c r="T20" s="26">
        <f t="shared" si="1"/>
        <v>4.895241824946152E-3</v>
      </c>
      <c r="U20" s="27">
        <f>SUM(Table2[[#This Row],[Unit Completed (Pcs)]]/4850)</f>
        <v>1.0529896907216494</v>
      </c>
      <c r="V20" s="28" t="s">
        <v>22</v>
      </c>
      <c r="W20" s="29" t="s">
        <v>75</v>
      </c>
      <c r="X20" s="30">
        <v>4850</v>
      </c>
      <c r="Y20" s="31">
        <f>MONTH(Table2[[#This Row],[Date]])</f>
        <v>7</v>
      </c>
      <c r="Z20" s="31" t="str">
        <f>TEXT(Table2[[#This Row],[Date]]-WEEKDAY(Table2[[#This Row],[Date]],1)+1,"d MMM") &amp; " - " &amp; TEXT(Table2[[#This Row],[Date]]-WEEKDAY(Table2[[#This Row],[Date]],1)+7,"d MMM")</f>
        <v>13 Jul - 19 Jul</v>
      </c>
    </row>
    <row r="21" spans="1:26" x14ac:dyDescent="0.3">
      <c r="A21" s="60">
        <v>45856</v>
      </c>
      <c r="B21" s="8" t="s">
        <v>57</v>
      </c>
      <c r="C21" s="8">
        <v>2</v>
      </c>
      <c r="D21" s="8"/>
      <c r="E21" s="8">
        <v>3298</v>
      </c>
      <c r="F21" s="8" t="s">
        <v>25</v>
      </c>
      <c r="G21" s="8">
        <v>1</v>
      </c>
      <c r="H21" s="8">
        <v>0</v>
      </c>
      <c r="I21" s="8">
        <v>3</v>
      </c>
      <c r="J21" s="8">
        <v>5</v>
      </c>
      <c r="K21" s="8">
        <v>0</v>
      </c>
      <c r="L21" s="8">
        <v>0</v>
      </c>
      <c r="M21" s="8">
        <v>6</v>
      </c>
      <c r="N21" s="8">
        <v>0</v>
      </c>
      <c r="O21" s="8">
        <v>0</v>
      </c>
      <c r="P21" s="8">
        <v>0</v>
      </c>
      <c r="Q21" s="8">
        <v>2</v>
      </c>
      <c r="R21" s="8">
        <v>0</v>
      </c>
      <c r="S21" s="8">
        <f t="shared" si="0"/>
        <v>16</v>
      </c>
      <c r="T21" s="9">
        <f t="shared" si="1"/>
        <v>4.8514251061249243E-3</v>
      </c>
      <c r="U21" s="27">
        <f>SUM(Table2[[#This Row],[Unit Completed (Pcs)]]/4850)</f>
        <v>0.68</v>
      </c>
      <c r="V21" s="32" t="s">
        <v>22</v>
      </c>
      <c r="W21" s="33" t="s">
        <v>75</v>
      </c>
      <c r="X21" s="30">
        <v>4850</v>
      </c>
      <c r="Y21" s="31">
        <f>MONTH(Table2[[#This Row],[Date]])</f>
        <v>7</v>
      </c>
      <c r="Z21" s="31" t="str">
        <f>TEXT(Table2[[#This Row],[Date]]-WEEKDAY(Table2[[#This Row],[Date]],1)+1,"d MMM") &amp; " - " &amp; TEXT(Table2[[#This Row],[Date]]-WEEKDAY(Table2[[#This Row],[Date]],1)+7,"d MMM")</f>
        <v>13 Jul - 19 Jul</v>
      </c>
    </row>
    <row r="22" spans="1:26" x14ac:dyDescent="0.3">
      <c r="A22" s="59">
        <v>45856</v>
      </c>
      <c r="B22" s="25" t="s">
        <v>57</v>
      </c>
      <c r="C22" s="25">
        <v>2</v>
      </c>
      <c r="D22" s="25"/>
      <c r="E22" s="25">
        <v>4090</v>
      </c>
      <c r="F22" s="25" t="s">
        <v>26</v>
      </c>
      <c r="G22" s="25">
        <v>1</v>
      </c>
      <c r="H22" s="25">
        <v>0</v>
      </c>
      <c r="I22" s="25">
        <v>0</v>
      </c>
      <c r="J22" s="25">
        <v>10</v>
      </c>
      <c r="K22" s="25">
        <v>0</v>
      </c>
      <c r="L22" s="25">
        <v>5</v>
      </c>
      <c r="M22" s="25">
        <v>3</v>
      </c>
      <c r="N22" s="25">
        <v>0</v>
      </c>
      <c r="O22" s="25">
        <v>0</v>
      </c>
      <c r="P22" s="25">
        <v>0</v>
      </c>
      <c r="Q22" s="25">
        <v>2</v>
      </c>
      <c r="R22" s="25">
        <v>0</v>
      </c>
      <c r="S22" s="25">
        <f t="shared" si="0"/>
        <v>20</v>
      </c>
      <c r="T22" s="26">
        <f t="shared" si="1"/>
        <v>4.8899755501222494E-3</v>
      </c>
      <c r="U22" s="27">
        <f>SUM(Table2[[#This Row],[Unit Completed (Pcs)]]/4850)</f>
        <v>0.84329896907216495</v>
      </c>
      <c r="V22" s="28" t="s">
        <v>22</v>
      </c>
      <c r="W22" s="29" t="s">
        <v>75</v>
      </c>
      <c r="X22" s="30">
        <v>4850</v>
      </c>
      <c r="Y22" s="31">
        <f>MONTH(Table2[[#This Row],[Date]])</f>
        <v>7</v>
      </c>
      <c r="Z22" s="31" t="str">
        <f>TEXT(Table2[[#This Row],[Date]]-WEEKDAY(Table2[[#This Row],[Date]],1)+1,"d MMM") &amp; " - " &amp; TEXT(Table2[[#This Row],[Date]]-WEEKDAY(Table2[[#This Row],[Date]],1)+7,"d MMM")</f>
        <v>13 Jul - 19 Jul</v>
      </c>
    </row>
    <row r="23" spans="1:26" x14ac:dyDescent="0.3">
      <c r="A23" s="60">
        <v>45856</v>
      </c>
      <c r="B23" s="8" t="s">
        <v>57</v>
      </c>
      <c r="C23" s="8">
        <v>2</v>
      </c>
      <c r="D23" s="8"/>
      <c r="E23" s="8">
        <v>4764</v>
      </c>
      <c r="F23" s="8" t="s">
        <v>27</v>
      </c>
      <c r="G23" s="8">
        <v>1</v>
      </c>
      <c r="H23" s="8">
        <v>0</v>
      </c>
      <c r="I23" s="8">
        <v>3</v>
      </c>
      <c r="J23" s="8">
        <v>0</v>
      </c>
      <c r="K23" s="8">
        <v>0</v>
      </c>
      <c r="L23" s="8">
        <v>1</v>
      </c>
      <c r="M23" s="8">
        <v>1</v>
      </c>
      <c r="N23" s="8">
        <v>0</v>
      </c>
      <c r="O23" s="8">
        <v>0</v>
      </c>
      <c r="P23" s="8">
        <v>0</v>
      </c>
      <c r="Q23" s="8">
        <v>3</v>
      </c>
      <c r="R23" s="8">
        <v>0</v>
      </c>
      <c r="S23" s="8">
        <f t="shared" si="0"/>
        <v>8</v>
      </c>
      <c r="T23" s="9">
        <f t="shared" si="1"/>
        <v>1.6792611251049538E-3</v>
      </c>
      <c r="U23" s="27">
        <f>SUM(Table2[[#This Row],[Unit Completed (Pcs)]]/4850)</f>
        <v>0.98226804123711342</v>
      </c>
      <c r="V23" s="32" t="s">
        <v>22</v>
      </c>
      <c r="W23" s="33" t="s">
        <v>75</v>
      </c>
      <c r="X23" s="30">
        <v>4850</v>
      </c>
      <c r="Y23" s="31">
        <f>MONTH(Table2[[#This Row],[Date]])</f>
        <v>7</v>
      </c>
      <c r="Z23" s="31" t="str">
        <f>TEXT(Table2[[#This Row],[Date]]-WEEKDAY(Table2[[#This Row],[Date]],1)+1,"d MMM") &amp; " - " &amp; TEXT(Table2[[#This Row],[Date]]-WEEKDAY(Table2[[#This Row],[Date]],1)+7,"d MMM")</f>
        <v>13 Jul - 19 Jul</v>
      </c>
    </row>
    <row r="24" spans="1:26" x14ac:dyDescent="0.3">
      <c r="A24" s="59">
        <v>45856</v>
      </c>
      <c r="B24" s="25" t="s">
        <v>57</v>
      </c>
      <c r="C24" s="25">
        <v>2</v>
      </c>
      <c r="D24" s="25"/>
      <c r="E24" s="25">
        <v>4211</v>
      </c>
      <c r="F24" s="25" t="s">
        <v>28</v>
      </c>
      <c r="G24" s="25">
        <v>1</v>
      </c>
      <c r="H24" s="25">
        <v>0</v>
      </c>
      <c r="I24" s="25">
        <v>5</v>
      </c>
      <c r="J24" s="25">
        <v>3</v>
      </c>
      <c r="K24" s="25">
        <v>4</v>
      </c>
      <c r="L24" s="25">
        <v>7</v>
      </c>
      <c r="M24" s="25">
        <v>2</v>
      </c>
      <c r="N24" s="25">
        <v>0</v>
      </c>
      <c r="O24" s="25">
        <v>0</v>
      </c>
      <c r="P24" s="25">
        <v>0</v>
      </c>
      <c r="Q24" s="25">
        <v>0</v>
      </c>
      <c r="R24" s="25">
        <v>0</v>
      </c>
      <c r="S24" s="25">
        <f t="shared" si="0"/>
        <v>21</v>
      </c>
      <c r="T24" s="26">
        <f t="shared" si="1"/>
        <v>4.9869389693659467E-3</v>
      </c>
      <c r="U24" s="27">
        <f>SUM(Table2[[#This Row],[Unit Completed (Pcs)]]/4850)</f>
        <v>0.86824742268041233</v>
      </c>
      <c r="V24" s="28" t="s">
        <v>22</v>
      </c>
      <c r="W24" s="29" t="s">
        <v>75</v>
      </c>
      <c r="X24" s="30">
        <v>4850</v>
      </c>
      <c r="Y24" s="31">
        <f>MONTH(Table2[[#This Row],[Date]])</f>
        <v>7</v>
      </c>
      <c r="Z24" s="31" t="str">
        <f>TEXT(Table2[[#This Row],[Date]]-WEEKDAY(Table2[[#This Row],[Date]],1)+1,"d MMM") &amp; " - " &amp; TEXT(Table2[[#This Row],[Date]]-WEEKDAY(Table2[[#This Row],[Date]],1)+7,"d MMM")</f>
        <v>13 Jul - 19 Jul</v>
      </c>
    </row>
    <row r="25" spans="1:26" x14ac:dyDescent="0.3">
      <c r="A25" s="60">
        <v>45856</v>
      </c>
      <c r="B25" s="8" t="s">
        <v>57</v>
      </c>
      <c r="C25" s="8">
        <v>2</v>
      </c>
      <c r="D25" s="8"/>
      <c r="E25" s="8">
        <v>4402</v>
      </c>
      <c r="F25" s="8" t="s">
        <v>29</v>
      </c>
      <c r="G25" s="8">
        <v>1</v>
      </c>
      <c r="H25" s="8">
        <v>0</v>
      </c>
      <c r="I25" s="8">
        <v>3</v>
      </c>
      <c r="J25" s="8">
        <v>1</v>
      </c>
      <c r="K25" s="8">
        <v>0</v>
      </c>
      <c r="L25" s="8">
        <v>0</v>
      </c>
      <c r="M25" s="8">
        <v>0</v>
      </c>
      <c r="N25" s="8">
        <v>0</v>
      </c>
      <c r="O25" s="8">
        <v>0</v>
      </c>
      <c r="P25" s="8">
        <v>0</v>
      </c>
      <c r="Q25" s="8">
        <v>0</v>
      </c>
      <c r="R25" s="8">
        <v>0</v>
      </c>
      <c r="S25" s="8">
        <f t="shared" si="0"/>
        <v>4</v>
      </c>
      <c r="T25" s="9">
        <f t="shared" si="1"/>
        <v>9.0867787369377552E-4</v>
      </c>
      <c r="U25" s="27">
        <f>SUM(Table2[[#This Row],[Unit Completed (Pcs)]]/4850)</f>
        <v>0.90762886597938142</v>
      </c>
      <c r="V25" s="32" t="s">
        <v>22</v>
      </c>
      <c r="W25" s="33" t="s">
        <v>75</v>
      </c>
      <c r="X25" s="30">
        <v>4850</v>
      </c>
      <c r="Y25" s="31">
        <f>MONTH(Table2[[#This Row],[Date]])</f>
        <v>7</v>
      </c>
      <c r="Z25" s="31" t="str">
        <f>TEXT(Table2[[#This Row],[Date]]-WEEKDAY(Table2[[#This Row],[Date]],1)+1,"d MMM") &amp; " - " &amp; TEXT(Table2[[#This Row],[Date]]-WEEKDAY(Table2[[#This Row],[Date]],1)+7,"d MMM")</f>
        <v>13 Jul - 19 Jul</v>
      </c>
    </row>
    <row r="26" spans="1:26" x14ac:dyDescent="0.3">
      <c r="A26" s="59">
        <v>45856</v>
      </c>
      <c r="B26" s="25" t="s">
        <v>57</v>
      </c>
      <c r="C26" s="25">
        <v>2</v>
      </c>
      <c r="D26" s="25"/>
      <c r="E26" s="25">
        <v>3746</v>
      </c>
      <c r="F26" s="25" t="s">
        <v>30</v>
      </c>
      <c r="G26" s="25">
        <v>1</v>
      </c>
      <c r="H26" s="25">
        <v>0</v>
      </c>
      <c r="I26" s="25">
        <v>3</v>
      </c>
      <c r="J26" s="25">
        <v>3</v>
      </c>
      <c r="K26" s="25">
        <v>0</v>
      </c>
      <c r="L26" s="25">
        <v>0</v>
      </c>
      <c r="M26" s="25">
        <v>0</v>
      </c>
      <c r="N26" s="25">
        <v>0</v>
      </c>
      <c r="O26" s="25">
        <v>0</v>
      </c>
      <c r="P26" s="25">
        <v>0</v>
      </c>
      <c r="Q26" s="25">
        <v>18</v>
      </c>
      <c r="R26" s="25">
        <v>0</v>
      </c>
      <c r="S26" s="25">
        <f t="shared" si="0"/>
        <v>24</v>
      </c>
      <c r="T26" s="26">
        <f t="shared" si="1"/>
        <v>6.4068339562199676E-3</v>
      </c>
      <c r="U26" s="27">
        <f>SUM(Table2[[#This Row],[Unit Completed (Pcs)]]/4850)</f>
        <v>0.77237113402061852</v>
      </c>
      <c r="V26" s="29" t="s">
        <v>20</v>
      </c>
      <c r="W26" s="29" t="s">
        <v>83</v>
      </c>
      <c r="X26" s="34">
        <v>4850</v>
      </c>
      <c r="Y26" s="35">
        <f>MONTH(Table2[[#This Row],[Date]])</f>
        <v>7</v>
      </c>
      <c r="Z26" s="35" t="str">
        <f>TEXT(Table2[[#This Row],[Date]]-WEEKDAY(Table2[[#This Row],[Date]],1)+1,"d MMM") &amp; " - " &amp; TEXT(Table2[[#This Row],[Date]]-WEEKDAY(Table2[[#This Row],[Date]],1)+7,"d MMM")</f>
        <v>13 Jul - 19 Jul</v>
      </c>
    </row>
    <row r="27" spans="1:26" x14ac:dyDescent="0.3">
      <c r="A27" s="60">
        <v>45856</v>
      </c>
      <c r="B27" s="8" t="s">
        <v>57</v>
      </c>
      <c r="C27" s="8">
        <v>2</v>
      </c>
      <c r="D27" s="8"/>
      <c r="E27" s="8">
        <v>4592</v>
      </c>
      <c r="F27" s="8" t="s">
        <v>31</v>
      </c>
      <c r="G27" s="8">
        <v>1</v>
      </c>
      <c r="H27" s="8">
        <v>0</v>
      </c>
      <c r="I27" s="8">
        <v>5</v>
      </c>
      <c r="J27" s="8">
        <v>6</v>
      </c>
      <c r="K27" s="8">
        <v>0</v>
      </c>
      <c r="L27" s="8">
        <v>25</v>
      </c>
      <c r="M27" s="8">
        <v>0</v>
      </c>
      <c r="N27" s="8">
        <v>0</v>
      </c>
      <c r="O27" s="8">
        <v>0</v>
      </c>
      <c r="P27" s="8">
        <v>0</v>
      </c>
      <c r="Q27" s="8">
        <v>0</v>
      </c>
      <c r="R27" s="8">
        <v>0</v>
      </c>
      <c r="S27" s="8">
        <f t="shared" si="0"/>
        <v>36</v>
      </c>
      <c r="T27" s="9">
        <f t="shared" si="1"/>
        <v>7.8397212543554005E-3</v>
      </c>
      <c r="U27" s="27">
        <f>SUM(Table2[[#This Row],[Unit Completed (Pcs)]]/4850)</f>
        <v>0.94680412371134015</v>
      </c>
      <c r="V27" s="33" t="s">
        <v>20</v>
      </c>
      <c r="W27" s="33" t="s">
        <v>83</v>
      </c>
      <c r="X27" s="30">
        <v>4850</v>
      </c>
      <c r="Y27" s="31">
        <f>MONTH(Table2[[#This Row],[Date]])</f>
        <v>7</v>
      </c>
      <c r="Z27" s="31" t="str">
        <f>TEXT(Table2[[#This Row],[Date]]-WEEKDAY(Table2[[#This Row],[Date]],1)+1,"d MMM") &amp; " - " &amp; TEXT(Table2[[#This Row],[Date]]-WEEKDAY(Table2[[#This Row],[Date]],1)+7,"d MMM")</f>
        <v>13 Jul - 19 Jul</v>
      </c>
    </row>
    <row r="28" spans="1:26" x14ac:dyDescent="0.3">
      <c r="A28" s="59">
        <v>45856</v>
      </c>
      <c r="B28" s="25" t="s">
        <v>57</v>
      </c>
      <c r="C28" s="25">
        <v>2</v>
      </c>
      <c r="D28" s="25"/>
      <c r="E28" s="25">
        <v>2550</v>
      </c>
      <c r="F28" s="25" t="s">
        <v>32</v>
      </c>
      <c r="G28" s="25">
        <v>1</v>
      </c>
      <c r="H28" s="25">
        <v>0</v>
      </c>
      <c r="I28" s="25">
        <v>2</v>
      </c>
      <c r="J28" s="25">
        <v>2</v>
      </c>
      <c r="K28" s="25">
        <v>0</v>
      </c>
      <c r="L28" s="25">
        <v>5</v>
      </c>
      <c r="M28" s="25">
        <v>0</v>
      </c>
      <c r="N28" s="25">
        <v>0</v>
      </c>
      <c r="O28" s="25">
        <v>0</v>
      </c>
      <c r="P28" s="25">
        <v>0</v>
      </c>
      <c r="Q28" s="25">
        <v>0</v>
      </c>
      <c r="R28" s="25">
        <v>0</v>
      </c>
      <c r="S28" s="25">
        <f t="shared" si="0"/>
        <v>9</v>
      </c>
      <c r="T28" s="26">
        <f t="shared" si="1"/>
        <v>3.5294117647058825E-3</v>
      </c>
      <c r="U28" s="27">
        <f>SUM(Table2[[#This Row],[Unit Completed (Pcs)]]/4850)</f>
        <v>0.52577319587628868</v>
      </c>
      <c r="V28" s="29" t="s">
        <v>20</v>
      </c>
      <c r="W28" s="29" t="s">
        <v>83</v>
      </c>
      <c r="X28" s="30">
        <v>4850</v>
      </c>
      <c r="Y28" s="31">
        <f>MONTH(Table2[[#This Row],[Date]])</f>
        <v>7</v>
      </c>
      <c r="Z28" s="31" t="str">
        <f>TEXT(Table2[[#This Row],[Date]]-WEEKDAY(Table2[[#This Row],[Date]],1)+1,"d MMM") &amp; " - " &amp; TEXT(Table2[[#This Row],[Date]]-WEEKDAY(Table2[[#This Row],[Date]],1)+7,"d MMM")</f>
        <v>13 Jul - 19 Jul</v>
      </c>
    </row>
    <row r="29" spans="1:26" x14ac:dyDescent="0.3">
      <c r="A29" s="60">
        <v>45856</v>
      </c>
      <c r="B29" s="8" t="s">
        <v>58</v>
      </c>
      <c r="C29" s="8">
        <v>2</v>
      </c>
      <c r="D29" s="8"/>
      <c r="E29" s="8">
        <v>3640</v>
      </c>
      <c r="F29" s="8" t="s">
        <v>33</v>
      </c>
      <c r="G29" s="8">
        <v>1</v>
      </c>
      <c r="H29" s="8">
        <v>0</v>
      </c>
      <c r="I29" s="8">
        <v>0</v>
      </c>
      <c r="J29" s="8">
        <v>1</v>
      </c>
      <c r="K29" s="8">
        <v>5</v>
      </c>
      <c r="L29" s="8">
        <v>2</v>
      </c>
      <c r="M29" s="8">
        <v>0</v>
      </c>
      <c r="N29" s="8">
        <v>0</v>
      </c>
      <c r="O29" s="8">
        <v>0</v>
      </c>
      <c r="P29" s="8">
        <v>0</v>
      </c>
      <c r="Q29" s="8">
        <v>0</v>
      </c>
      <c r="R29" s="8">
        <v>0</v>
      </c>
      <c r="S29" s="8">
        <f t="shared" si="0"/>
        <v>8</v>
      </c>
      <c r="T29" s="9">
        <f t="shared" si="1"/>
        <v>2.1978021978021978E-3</v>
      </c>
      <c r="U29" s="27">
        <f>SUM(Table2[[#This Row],[Unit Completed (Pcs)]]/4850)</f>
        <v>0.75051546391752577</v>
      </c>
      <c r="V29" s="33" t="s">
        <v>20</v>
      </c>
      <c r="W29" s="33" t="s">
        <v>83</v>
      </c>
      <c r="X29" s="30">
        <v>4850</v>
      </c>
      <c r="Y29" s="31">
        <f>MONTH(Table2[[#This Row],[Date]])</f>
        <v>7</v>
      </c>
      <c r="Z29" s="31" t="str">
        <f>TEXT(Table2[[#This Row],[Date]]-WEEKDAY(Table2[[#This Row],[Date]],1)+1,"d MMM") &amp; " - " &amp; TEXT(Table2[[#This Row],[Date]]-WEEKDAY(Table2[[#This Row],[Date]],1)+7,"d MMM")</f>
        <v>13 Jul - 19 Jul</v>
      </c>
    </row>
    <row r="30" spans="1:26" x14ac:dyDescent="0.3">
      <c r="A30" s="59">
        <v>45856</v>
      </c>
      <c r="B30" s="25" t="s">
        <v>58</v>
      </c>
      <c r="C30" s="25">
        <v>2</v>
      </c>
      <c r="D30" s="25"/>
      <c r="E30" s="25">
        <v>3431</v>
      </c>
      <c r="F30" s="25" t="s">
        <v>34</v>
      </c>
      <c r="G30" s="25">
        <v>1</v>
      </c>
      <c r="H30" s="25">
        <v>0</v>
      </c>
      <c r="I30" s="25">
        <v>0</v>
      </c>
      <c r="J30" s="25">
        <v>0</v>
      </c>
      <c r="K30" s="25">
        <v>0</v>
      </c>
      <c r="L30" s="25">
        <v>15</v>
      </c>
      <c r="M30" s="25">
        <v>2</v>
      </c>
      <c r="N30" s="25">
        <v>0</v>
      </c>
      <c r="O30" s="25">
        <v>0</v>
      </c>
      <c r="P30" s="25">
        <v>0</v>
      </c>
      <c r="Q30" s="25">
        <v>10</v>
      </c>
      <c r="R30" s="25">
        <v>0</v>
      </c>
      <c r="S30" s="25">
        <f t="shared" si="0"/>
        <v>27</v>
      </c>
      <c r="T30" s="26">
        <f t="shared" si="1"/>
        <v>7.8694258233751088E-3</v>
      </c>
      <c r="U30" s="27">
        <f>SUM(Table2[[#This Row],[Unit Completed (Pcs)]]/4850)</f>
        <v>0.70742268041237111</v>
      </c>
      <c r="V30" s="29" t="s">
        <v>20</v>
      </c>
      <c r="W30" s="29" t="s">
        <v>83</v>
      </c>
      <c r="X30" s="30">
        <v>4850</v>
      </c>
      <c r="Y30" s="31">
        <f>MONTH(Table2[[#This Row],[Date]])</f>
        <v>7</v>
      </c>
      <c r="Z30" s="31" t="str">
        <f>TEXT(Table2[[#This Row],[Date]]-WEEKDAY(Table2[[#This Row],[Date]],1)+1,"d MMM") &amp; " - " &amp; TEXT(Table2[[#This Row],[Date]]-WEEKDAY(Table2[[#This Row],[Date]],1)+7,"d MMM")</f>
        <v>13 Jul - 19 Jul</v>
      </c>
    </row>
    <row r="31" spans="1:26" x14ac:dyDescent="0.3">
      <c r="A31" s="60">
        <v>45856</v>
      </c>
      <c r="B31" s="8" t="s">
        <v>58</v>
      </c>
      <c r="C31" s="8">
        <v>2</v>
      </c>
      <c r="D31" s="8"/>
      <c r="E31" s="8">
        <v>4522</v>
      </c>
      <c r="F31" s="8" t="s">
        <v>35</v>
      </c>
      <c r="G31" s="8">
        <v>1</v>
      </c>
      <c r="H31" s="8">
        <v>2</v>
      </c>
      <c r="I31" s="8">
        <v>15</v>
      </c>
      <c r="J31" s="8">
        <v>0</v>
      </c>
      <c r="K31" s="8">
        <v>0</v>
      </c>
      <c r="L31" s="8">
        <v>45</v>
      </c>
      <c r="M31" s="8">
        <v>0</v>
      </c>
      <c r="N31" s="8">
        <v>0</v>
      </c>
      <c r="O31" s="8">
        <v>0</v>
      </c>
      <c r="P31" s="8">
        <v>0</v>
      </c>
      <c r="Q31" s="8">
        <v>9</v>
      </c>
      <c r="R31" s="8">
        <v>0</v>
      </c>
      <c r="S31" s="8">
        <f t="shared" si="0"/>
        <v>71</v>
      </c>
      <c r="T31" s="9">
        <f t="shared" si="1"/>
        <v>1.5701017249004866E-2</v>
      </c>
      <c r="U31" s="27">
        <f>SUM(Table2[[#This Row],[Unit Completed (Pcs)]]/4850)</f>
        <v>0.93237113402061855</v>
      </c>
      <c r="V31" s="33" t="s">
        <v>20</v>
      </c>
      <c r="W31" s="33" t="s">
        <v>83</v>
      </c>
      <c r="X31" s="30">
        <v>4850</v>
      </c>
      <c r="Y31" s="31">
        <f>MONTH(Table2[[#This Row],[Date]])</f>
        <v>7</v>
      </c>
      <c r="Z31" s="31" t="str">
        <f>TEXT(Table2[[#This Row],[Date]]-WEEKDAY(Table2[[#This Row],[Date]],1)+1,"d MMM") &amp; " - " &amp; TEXT(Table2[[#This Row],[Date]]-WEEKDAY(Table2[[#This Row],[Date]],1)+7,"d MMM")</f>
        <v>13 Jul - 19 Jul</v>
      </c>
    </row>
    <row r="32" spans="1:26" x14ac:dyDescent="0.3">
      <c r="A32" s="59">
        <v>45856</v>
      </c>
      <c r="B32" s="25" t="s">
        <v>58</v>
      </c>
      <c r="C32" s="25">
        <v>2</v>
      </c>
      <c r="D32" s="25"/>
      <c r="E32" s="25">
        <v>3223</v>
      </c>
      <c r="F32" s="25" t="s">
        <v>36</v>
      </c>
      <c r="G32" s="25">
        <v>1</v>
      </c>
      <c r="H32" s="25">
        <v>0</v>
      </c>
      <c r="I32" s="25">
        <v>0</v>
      </c>
      <c r="J32" s="25">
        <v>0</v>
      </c>
      <c r="K32" s="25">
        <v>0</v>
      </c>
      <c r="L32" s="25">
        <v>36</v>
      </c>
      <c r="M32" s="25">
        <v>5</v>
      </c>
      <c r="N32" s="25">
        <v>0</v>
      </c>
      <c r="O32" s="25">
        <v>0</v>
      </c>
      <c r="P32" s="25">
        <v>0</v>
      </c>
      <c r="Q32" s="25">
        <v>1</v>
      </c>
      <c r="R32" s="25">
        <v>0</v>
      </c>
      <c r="S32" s="25">
        <f t="shared" si="0"/>
        <v>42</v>
      </c>
      <c r="T32" s="26">
        <f t="shared" si="1"/>
        <v>1.3031337263419174E-2</v>
      </c>
      <c r="U32" s="27">
        <f>SUM(Table2[[#This Row],[Unit Completed (Pcs)]]/4850)</f>
        <v>0.6645360824742268</v>
      </c>
      <c r="V32" s="29" t="s">
        <v>20</v>
      </c>
      <c r="W32" s="29" t="s">
        <v>83</v>
      </c>
      <c r="X32" s="30">
        <v>4850</v>
      </c>
      <c r="Y32" s="31">
        <f>MONTH(Table2[[#This Row],[Date]])</f>
        <v>7</v>
      </c>
      <c r="Z32" s="31" t="str">
        <f>TEXT(Table2[[#This Row],[Date]]-WEEKDAY(Table2[[#This Row],[Date]],1)+1,"d MMM") &amp; " - " &amp; TEXT(Table2[[#This Row],[Date]]-WEEKDAY(Table2[[#This Row],[Date]],1)+7,"d MMM")</f>
        <v>13 Jul - 19 Jul</v>
      </c>
    </row>
    <row r="33" spans="1:26" x14ac:dyDescent="0.3">
      <c r="A33" s="60">
        <v>45856</v>
      </c>
      <c r="B33" s="8" t="s">
        <v>58</v>
      </c>
      <c r="C33" s="8">
        <v>2</v>
      </c>
      <c r="D33" s="8"/>
      <c r="E33" s="8">
        <v>4314</v>
      </c>
      <c r="F33" s="8" t="s">
        <v>37</v>
      </c>
      <c r="G33" s="8">
        <v>1</v>
      </c>
      <c r="H33" s="8">
        <v>0</v>
      </c>
      <c r="I33" s="8">
        <v>0</v>
      </c>
      <c r="J33" s="8">
        <v>0</v>
      </c>
      <c r="K33" s="8">
        <v>0</v>
      </c>
      <c r="L33" s="8">
        <v>5</v>
      </c>
      <c r="M33" s="8">
        <v>5</v>
      </c>
      <c r="N33" s="8">
        <v>0</v>
      </c>
      <c r="O33" s="8">
        <v>0</v>
      </c>
      <c r="P33" s="8">
        <v>0</v>
      </c>
      <c r="Q33" s="8">
        <v>2</v>
      </c>
      <c r="R33" s="8">
        <v>0</v>
      </c>
      <c r="S33" s="8">
        <f t="shared" si="0"/>
        <v>12</v>
      </c>
      <c r="T33" s="9">
        <f t="shared" si="1"/>
        <v>2.7816411682892906E-3</v>
      </c>
      <c r="U33" s="27">
        <f>SUM(Table2[[#This Row],[Unit Completed (Pcs)]]/4850)</f>
        <v>0.88948453608247424</v>
      </c>
      <c r="V33" s="33" t="s">
        <v>20</v>
      </c>
      <c r="W33" s="33" t="s">
        <v>83</v>
      </c>
      <c r="X33" s="30">
        <v>4850</v>
      </c>
      <c r="Y33" s="31">
        <f>MONTH(Table2[[#This Row],[Date]])</f>
        <v>7</v>
      </c>
      <c r="Z33" s="31" t="str">
        <f>TEXT(Table2[[#This Row],[Date]]-WEEKDAY(Table2[[#This Row],[Date]],1)+1,"d MMM") &amp; " - " &amp; TEXT(Table2[[#This Row],[Date]]-WEEKDAY(Table2[[#This Row],[Date]],1)+7,"d MMM")</f>
        <v>13 Jul - 19 Jul</v>
      </c>
    </row>
    <row r="34" spans="1:26" x14ac:dyDescent="0.3">
      <c r="A34" s="59">
        <v>45859</v>
      </c>
      <c r="B34" s="36" t="s">
        <v>59</v>
      </c>
      <c r="C34" s="11">
        <v>1</v>
      </c>
      <c r="D34" s="11"/>
      <c r="E34" s="11">
        <v>2811</v>
      </c>
      <c r="F34" s="36" t="s">
        <v>21</v>
      </c>
      <c r="G34" s="36">
        <v>1</v>
      </c>
      <c r="H34" s="36">
        <v>0</v>
      </c>
      <c r="I34" s="36">
        <v>3</v>
      </c>
      <c r="J34" s="36">
        <v>0</v>
      </c>
      <c r="K34" s="36">
        <v>9</v>
      </c>
      <c r="L34" s="36">
        <v>6</v>
      </c>
      <c r="M34" s="36">
        <v>0</v>
      </c>
      <c r="N34" s="25">
        <v>0</v>
      </c>
      <c r="O34" s="25">
        <v>0</v>
      </c>
      <c r="P34" s="25">
        <v>0</v>
      </c>
      <c r="Q34" s="36">
        <v>0</v>
      </c>
      <c r="R34" s="36">
        <v>17</v>
      </c>
      <c r="S34" s="25">
        <f t="shared" si="0"/>
        <v>35</v>
      </c>
      <c r="T34" s="37">
        <f t="shared" ref="T34:T65" si="2">S34/E34</f>
        <v>1.2451085023123443E-2</v>
      </c>
      <c r="U34" s="27">
        <f>SUM(Table2[[#This Row],[Unit Completed (Pcs)]]/4850)</f>
        <v>0.57958762886597937</v>
      </c>
      <c r="V34" s="29" t="s">
        <v>20</v>
      </c>
      <c r="W34" s="29" t="s">
        <v>74</v>
      </c>
      <c r="X34" s="30">
        <v>4850</v>
      </c>
      <c r="Y34" s="31">
        <f>MONTH(Table2[[#This Row],[Date]])</f>
        <v>7</v>
      </c>
      <c r="Z34" s="31" t="str">
        <f>TEXT(Table2[[#This Row],[Date]]-WEEKDAY(Table2[[#This Row],[Date]],1)+1,"d MMM") &amp; " - " &amp; TEXT(Table2[[#This Row],[Date]]-WEEKDAY(Table2[[#This Row],[Date]],1)+7,"d MMM")</f>
        <v>20 Jul - 26 Jul</v>
      </c>
    </row>
    <row r="35" spans="1:26" x14ac:dyDescent="0.3">
      <c r="A35" s="60">
        <v>45859</v>
      </c>
      <c r="B35" s="7" t="s">
        <v>59</v>
      </c>
      <c r="C35" s="11">
        <v>1</v>
      </c>
      <c r="D35" s="11"/>
      <c r="E35" s="11">
        <v>4950</v>
      </c>
      <c r="F35" s="7" t="s">
        <v>23</v>
      </c>
      <c r="G35" s="7">
        <v>1</v>
      </c>
      <c r="H35" s="7">
        <v>0</v>
      </c>
      <c r="I35" s="7">
        <v>3</v>
      </c>
      <c r="J35" s="7">
        <v>4</v>
      </c>
      <c r="K35" s="7">
        <v>0</v>
      </c>
      <c r="L35" s="7">
        <v>9</v>
      </c>
      <c r="M35" s="7">
        <v>0</v>
      </c>
      <c r="N35" s="8">
        <v>0</v>
      </c>
      <c r="O35" s="8">
        <v>0</v>
      </c>
      <c r="P35" s="8">
        <v>0</v>
      </c>
      <c r="Q35" s="7">
        <v>0</v>
      </c>
      <c r="R35" s="7">
        <v>0</v>
      </c>
      <c r="S35" s="8">
        <f t="shared" si="0"/>
        <v>16</v>
      </c>
      <c r="T35" s="12">
        <f t="shared" si="2"/>
        <v>3.2323232323232323E-3</v>
      </c>
      <c r="U35" s="27">
        <f>SUM(Table2[[#This Row],[Unit Completed (Pcs)]]/4850)</f>
        <v>1.0206185567010309</v>
      </c>
      <c r="V35" s="33" t="s">
        <v>20</v>
      </c>
      <c r="W35" s="33" t="s">
        <v>74</v>
      </c>
      <c r="X35" s="30">
        <v>4850</v>
      </c>
      <c r="Y35" s="31">
        <f>MONTH(Table2[[#This Row],[Date]])</f>
        <v>7</v>
      </c>
      <c r="Z35" s="31" t="str">
        <f>TEXT(Table2[[#This Row],[Date]]-WEEKDAY(Table2[[#This Row],[Date]],1)+1,"d MMM") &amp; " - " &amp; TEXT(Table2[[#This Row],[Date]]-WEEKDAY(Table2[[#This Row],[Date]],1)+7,"d MMM")</f>
        <v>20 Jul - 26 Jul</v>
      </c>
    </row>
    <row r="36" spans="1:26" x14ac:dyDescent="0.3">
      <c r="A36" s="59">
        <v>45859</v>
      </c>
      <c r="B36" s="36" t="s">
        <v>59</v>
      </c>
      <c r="C36" s="11">
        <v>1</v>
      </c>
      <c r="D36" s="11"/>
      <c r="E36" s="11">
        <v>4556</v>
      </c>
      <c r="F36" s="36" t="s">
        <v>24</v>
      </c>
      <c r="G36" s="36">
        <v>1</v>
      </c>
      <c r="H36" s="36">
        <v>0</v>
      </c>
      <c r="I36" s="36">
        <v>0</v>
      </c>
      <c r="J36" s="36">
        <v>3</v>
      </c>
      <c r="K36" s="36">
        <v>0</v>
      </c>
      <c r="L36" s="36">
        <v>16</v>
      </c>
      <c r="M36" s="36">
        <v>4</v>
      </c>
      <c r="N36" s="25">
        <v>0</v>
      </c>
      <c r="O36" s="25">
        <v>0</v>
      </c>
      <c r="P36" s="25">
        <v>0</v>
      </c>
      <c r="Q36" s="36">
        <v>0</v>
      </c>
      <c r="R36" s="36">
        <v>0</v>
      </c>
      <c r="S36" s="25">
        <f t="shared" si="0"/>
        <v>23</v>
      </c>
      <c r="T36" s="37">
        <f t="shared" si="2"/>
        <v>5.0482879719051799E-3</v>
      </c>
      <c r="U36" s="27">
        <f>SUM(Table2[[#This Row],[Unit Completed (Pcs)]]/4850)</f>
        <v>0.93938144329896911</v>
      </c>
      <c r="V36" s="29" t="s">
        <v>20</v>
      </c>
      <c r="W36" s="29" t="s">
        <v>74</v>
      </c>
      <c r="X36" s="30">
        <v>4850</v>
      </c>
      <c r="Y36" s="31">
        <f>MONTH(Table2[[#This Row],[Date]])</f>
        <v>7</v>
      </c>
      <c r="Z36" s="31" t="str">
        <f>TEXT(Table2[[#This Row],[Date]]-WEEKDAY(Table2[[#This Row],[Date]],1)+1,"d MMM") &amp; " - " &amp; TEXT(Table2[[#This Row],[Date]]-WEEKDAY(Table2[[#This Row],[Date]],1)+7,"d MMM")</f>
        <v>20 Jul - 26 Jul</v>
      </c>
    </row>
    <row r="37" spans="1:26" x14ac:dyDescent="0.3">
      <c r="A37" s="60">
        <v>45859</v>
      </c>
      <c r="B37" s="7" t="s">
        <v>59</v>
      </c>
      <c r="C37" s="11">
        <v>1</v>
      </c>
      <c r="D37" s="11"/>
      <c r="E37" s="11">
        <v>3316</v>
      </c>
      <c r="F37" s="7" t="s">
        <v>25</v>
      </c>
      <c r="G37" s="7">
        <v>1</v>
      </c>
      <c r="H37" s="7">
        <v>0</v>
      </c>
      <c r="I37" s="7">
        <v>6</v>
      </c>
      <c r="J37" s="7">
        <v>11</v>
      </c>
      <c r="K37" s="7">
        <v>0</v>
      </c>
      <c r="L37" s="7">
        <v>13</v>
      </c>
      <c r="M37" s="7">
        <v>5</v>
      </c>
      <c r="N37" s="8">
        <v>0</v>
      </c>
      <c r="O37" s="8">
        <v>0</v>
      </c>
      <c r="P37" s="8">
        <v>0</v>
      </c>
      <c r="Q37" s="7">
        <v>0</v>
      </c>
      <c r="R37" s="7">
        <v>0</v>
      </c>
      <c r="S37" s="8">
        <f t="shared" si="0"/>
        <v>35</v>
      </c>
      <c r="T37" s="12">
        <f t="shared" si="2"/>
        <v>1.0554885404101327E-2</v>
      </c>
      <c r="U37" s="27">
        <f>SUM(Table2[[#This Row],[Unit Completed (Pcs)]]/4850)</f>
        <v>0.68371134020618551</v>
      </c>
      <c r="V37" s="33" t="s">
        <v>20</v>
      </c>
      <c r="W37" s="33" t="s">
        <v>74</v>
      </c>
      <c r="X37" s="30">
        <v>4850</v>
      </c>
      <c r="Y37" s="31">
        <f>MONTH(Table2[[#This Row],[Date]])</f>
        <v>7</v>
      </c>
      <c r="Z37" s="31" t="str">
        <f>TEXT(Table2[[#This Row],[Date]]-WEEKDAY(Table2[[#This Row],[Date]],1)+1,"d MMM") &amp; " - " &amp; TEXT(Table2[[#This Row],[Date]]-WEEKDAY(Table2[[#This Row],[Date]],1)+7,"d MMM")</f>
        <v>20 Jul - 26 Jul</v>
      </c>
    </row>
    <row r="38" spans="1:26" x14ac:dyDescent="0.3">
      <c r="A38" s="59">
        <v>45859</v>
      </c>
      <c r="B38" s="36" t="s">
        <v>59</v>
      </c>
      <c r="C38" s="11">
        <v>1</v>
      </c>
      <c r="D38" s="11"/>
      <c r="E38" s="11">
        <v>4737</v>
      </c>
      <c r="F38" s="36" t="s">
        <v>26</v>
      </c>
      <c r="G38" s="36">
        <v>1</v>
      </c>
      <c r="H38" s="36">
        <v>0</v>
      </c>
      <c r="I38" s="36">
        <v>1</v>
      </c>
      <c r="J38" s="36">
        <v>0</v>
      </c>
      <c r="K38" s="36">
        <v>0</v>
      </c>
      <c r="L38" s="36">
        <v>13</v>
      </c>
      <c r="M38" s="36">
        <v>0</v>
      </c>
      <c r="N38" s="25">
        <v>0</v>
      </c>
      <c r="O38" s="25">
        <v>0</v>
      </c>
      <c r="P38" s="25">
        <v>0</v>
      </c>
      <c r="Q38" s="36">
        <v>0</v>
      </c>
      <c r="R38" s="36">
        <v>1</v>
      </c>
      <c r="S38" s="25">
        <f t="shared" si="0"/>
        <v>15</v>
      </c>
      <c r="T38" s="37">
        <f t="shared" si="2"/>
        <v>3.1665611146295125E-3</v>
      </c>
      <c r="U38" s="27">
        <f>SUM(Table2[[#This Row],[Unit Completed (Pcs)]]/4850)</f>
        <v>0.976701030927835</v>
      </c>
      <c r="V38" s="29" t="s">
        <v>20</v>
      </c>
      <c r="W38" s="29" t="s">
        <v>74</v>
      </c>
      <c r="X38" s="30">
        <v>4850</v>
      </c>
      <c r="Y38" s="31">
        <f>MONTH(Table2[[#This Row],[Date]])</f>
        <v>7</v>
      </c>
      <c r="Z38" s="31" t="str">
        <f>TEXT(Table2[[#This Row],[Date]]-WEEKDAY(Table2[[#This Row],[Date]],1)+1,"d MMM") &amp; " - " &amp; TEXT(Table2[[#This Row],[Date]]-WEEKDAY(Table2[[#This Row],[Date]],1)+7,"d MMM")</f>
        <v>20 Jul - 26 Jul</v>
      </c>
    </row>
    <row r="39" spans="1:26" x14ac:dyDescent="0.3">
      <c r="A39" s="60">
        <v>45859</v>
      </c>
      <c r="B39" s="7" t="s">
        <v>59</v>
      </c>
      <c r="C39" s="11">
        <v>1</v>
      </c>
      <c r="D39" s="11"/>
      <c r="E39" s="11">
        <v>4790</v>
      </c>
      <c r="F39" s="7" t="s">
        <v>27</v>
      </c>
      <c r="G39" s="7">
        <v>1</v>
      </c>
      <c r="H39" s="7">
        <v>0</v>
      </c>
      <c r="I39" s="7">
        <v>2</v>
      </c>
      <c r="J39" s="7">
        <v>0</v>
      </c>
      <c r="K39" s="7">
        <v>0</v>
      </c>
      <c r="L39" s="7">
        <v>6</v>
      </c>
      <c r="M39" s="7">
        <v>0</v>
      </c>
      <c r="N39" s="8">
        <v>0</v>
      </c>
      <c r="O39" s="8">
        <v>0</v>
      </c>
      <c r="P39" s="8">
        <v>0</v>
      </c>
      <c r="Q39" s="7">
        <v>0</v>
      </c>
      <c r="R39" s="7">
        <v>0</v>
      </c>
      <c r="S39" s="8">
        <f t="shared" si="0"/>
        <v>8</v>
      </c>
      <c r="T39" s="12">
        <f t="shared" si="2"/>
        <v>1.6701461377870565E-3</v>
      </c>
      <c r="U39" s="27">
        <f>SUM(Table2[[#This Row],[Unit Completed (Pcs)]]/4850)</f>
        <v>0.98762886597938149</v>
      </c>
      <c r="V39" s="33" t="s">
        <v>20</v>
      </c>
      <c r="W39" s="33" t="s">
        <v>74</v>
      </c>
      <c r="X39" s="30">
        <v>4850</v>
      </c>
      <c r="Y39" s="31">
        <f>MONTH(Table2[[#This Row],[Date]])</f>
        <v>7</v>
      </c>
      <c r="Z39" s="31" t="str">
        <f>TEXT(Table2[[#This Row],[Date]]-WEEKDAY(Table2[[#This Row],[Date]],1)+1,"d MMM") &amp; " - " &amp; TEXT(Table2[[#This Row],[Date]]-WEEKDAY(Table2[[#This Row],[Date]],1)+7,"d MMM")</f>
        <v>20 Jul - 26 Jul</v>
      </c>
    </row>
    <row r="40" spans="1:26" x14ac:dyDescent="0.3">
      <c r="A40" s="59">
        <v>45859</v>
      </c>
      <c r="B40" s="36" t="s">
        <v>59</v>
      </c>
      <c r="C40" s="11">
        <v>1</v>
      </c>
      <c r="D40" s="11"/>
      <c r="E40" s="11">
        <v>3045</v>
      </c>
      <c r="F40" s="36" t="s">
        <v>28</v>
      </c>
      <c r="G40" s="36">
        <v>1</v>
      </c>
      <c r="H40" s="36">
        <v>0</v>
      </c>
      <c r="I40" s="36">
        <v>0</v>
      </c>
      <c r="J40" s="36">
        <v>0</v>
      </c>
      <c r="K40" s="36">
        <v>0</v>
      </c>
      <c r="L40" s="36">
        <v>6</v>
      </c>
      <c r="M40" s="36">
        <v>0</v>
      </c>
      <c r="N40" s="25">
        <v>0</v>
      </c>
      <c r="O40" s="25">
        <v>0</v>
      </c>
      <c r="P40" s="25">
        <v>0</v>
      </c>
      <c r="Q40" s="36">
        <v>0</v>
      </c>
      <c r="R40" s="36">
        <v>0</v>
      </c>
      <c r="S40" s="25">
        <f t="shared" si="0"/>
        <v>6</v>
      </c>
      <c r="T40" s="37">
        <f t="shared" si="2"/>
        <v>1.9704433497536944E-3</v>
      </c>
      <c r="U40" s="27">
        <f>SUM(Table2[[#This Row],[Unit Completed (Pcs)]]/4850)</f>
        <v>0.62783505154639174</v>
      </c>
      <c r="V40" s="29" t="s">
        <v>20</v>
      </c>
      <c r="W40" s="29" t="s">
        <v>74</v>
      </c>
      <c r="X40" s="30">
        <v>4850</v>
      </c>
      <c r="Y40" s="31">
        <f>MONTH(Table2[[#This Row],[Date]])</f>
        <v>7</v>
      </c>
      <c r="Z40" s="31" t="str">
        <f>TEXT(Table2[[#This Row],[Date]]-WEEKDAY(Table2[[#This Row],[Date]],1)+1,"d MMM") &amp; " - " &amp; TEXT(Table2[[#This Row],[Date]]-WEEKDAY(Table2[[#This Row],[Date]],1)+7,"d MMM")</f>
        <v>20 Jul - 26 Jul</v>
      </c>
    </row>
    <row r="41" spans="1:26" x14ac:dyDescent="0.3">
      <c r="A41" s="60">
        <v>45859</v>
      </c>
      <c r="B41" s="7" t="s">
        <v>59</v>
      </c>
      <c r="C41" s="11">
        <v>1</v>
      </c>
      <c r="D41" s="11"/>
      <c r="E41" s="11">
        <v>4402</v>
      </c>
      <c r="F41" s="7" t="s">
        <v>29</v>
      </c>
      <c r="G41" s="7">
        <v>1</v>
      </c>
      <c r="H41" s="7">
        <v>0</v>
      </c>
      <c r="I41" s="7">
        <v>0</v>
      </c>
      <c r="J41" s="7">
        <v>0</v>
      </c>
      <c r="K41" s="7">
        <v>0</v>
      </c>
      <c r="L41" s="7">
        <v>5</v>
      </c>
      <c r="M41" s="7">
        <v>0</v>
      </c>
      <c r="N41" s="8">
        <v>0</v>
      </c>
      <c r="O41" s="8">
        <v>0</v>
      </c>
      <c r="P41" s="8">
        <v>0</v>
      </c>
      <c r="Q41" s="7">
        <v>0</v>
      </c>
      <c r="R41" s="7">
        <v>1</v>
      </c>
      <c r="S41" s="8">
        <f t="shared" si="0"/>
        <v>6</v>
      </c>
      <c r="T41" s="12">
        <f t="shared" si="2"/>
        <v>1.3630168105406633E-3</v>
      </c>
      <c r="U41" s="27">
        <f>SUM(Table2[[#This Row],[Unit Completed (Pcs)]]/4850)</f>
        <v>0.90762886597938142</v>
      </c>
      <c r="V41" s="33" t="s">
        <v>20</v>
      </c>
      <c r="W41" s="33" t="s">
        <v>74</v>
      </c>
      <c r="X41" s="30">
        <v>4850</v>
      </c>
      <c r="Y41" s="31">
        <f>MONTH(Table2[[#This Row],[Date]])</f>
        <v>7</v>
      </c>
      <c r="Z41" s="31" t="str">
        <f>TEXT(Table2[[#This Row],[Date]]-WEEKDAY(Table2[[#This Row],[Date]],1)+1,"d MMM") &amp; " - " &amp; TEXT(Table2[[#This Row],[Date]]-WEEKDAY(Table2[[#This Row],[Date]],1)+7,"d MMM")</f>
        <v>20 Jul - 26 Jul</v>
      </c>
    </row>
    <row r="42" spans="1:26" x14ac:dyDescent="0.3">
      <c r="A42" s="59">
        <v>45859</v>
      </c>
      <c r="B42" s="36" t="s">
        <v>60</v>
      </c>
      <c r="C42" s="11">
        <v>1</v>
      </c>
      <c r="D42" s="11"/>
      <c r="E42" s="11">
        <v>4844</v>
      </c>
      <c r="F42" s="36" t="s">
        <v>30</v>
      </c>
      <c r="G42" s="36">
        <v>1</v>
      </c>
      <c r="H42" s="36">
        <v>2</v>
      </c>
      <c r="I42" s="36">
        <v>1</v>
      </c>
      <c r="J42" s="36">
        <v>10</v>
      </c>
      <c r="K42" s="36">
        <v>13</v>
      </c>
      <c r="L42" s="36">
        <v>9</v>
      </c>
      <c r="M42" s="36">
        <v>0</v>
      </c>
      <c r="N42" s="25">
        <v>0</v>
      </c>
      <c r="O42" s="25">
        <v>0</v>
      </c>
      <c r="P42" s="25">
        <v>0</v>
      </c>
      <c r="Q42" s="36">
        <v>0</v>
      </c>
      <c r="R42" s="36">
        <v>0</v>
      </c>
      <c r="S42" s="25">
        <f t="shared" si="0"/>
        <v>35</v>
      </c>
      <c r="T42" s="37">
        <f t="shared" si="2"/>
        <v>7.2254335260115606E-3</v>
      </c>
      <c r="U42" s="27">
        <f>SUM(Table2[[#This Row],[Unit Completed (Pcs)]]/4850)</f>
        <v>0.9987628865979381</v>
      </c>
      <c r="V42" s="29" t="s">
        <v>22</v>
      </c>
      <c r="W42" s="29" t="s">
        <v>76</v>
      </c>
      <c r="X42" s="30">
        <v>4850</v>
      </c>
      <c r="Y42" s="31">
        <f>MONTH(Table2[[#This Row],[Date]])</f>
        <v>7</v>
      </c>
      <c r="Z42" s="31" t="str">
        <f>TEXT(Table2[[#This Row],[Date]]-WEEKDAY(Table2[[#This Row],[Date]],1)+1,"d MMM") &amp; " - " &amp; TEXT(Table2[[#This Row],[Date]]-WEEKDAY(Table2[[#This Row],[Date]],1)+7,"d MMM")</f>
        <v>20 Jul - 26 Jul</v>
      </c>
    </row>
    <row r="43" spans="1:26" x14ac:dyDescent="0.3">
      <c r="A43" s="60">
        <v>45859</v>
      </c>
      <c r="B43" s="7" t="s">
        <v>60</v>
      </c>
      <c r="C43" s="11">
        <v>1</v>
      </c>
      <c r="D43" s="11"/>
      <c r="E43" s="11">
        <v>5401</v>
      </c>
      <c r="F43" s="7" t="s">
        <v>31</v>
      </c>
      <c r="G43" s="7">
        <v>1</v>
      </c>
      <c r="H43" s="7">
        <v>0</v>
      </c>
      <c r="I43" s="7">
        <v>0</v>
      </c>
      <c r="J43" s="7">
        <v>8</v>
      </c>
      <c r="K43" s="7">
        <v>0</v>
      </c>
      <c r="L43" s="7">
        <v>32</v>
      </c>
      <c r="M43" s="7">
        <v>1</v>
      </c>
      <c r="N43" s="8">
        <v>0</v>
      </c>
      <c r="O43" s="8">
        <v>0</v>
      </c>
      <c r="P43" s="8">
        <v>0</v>
      </c>
      <c r="Q43" s="7">
        <v>0</v>
      </c>
      <c r="R43" s="7">
        <v>0</v>
      </c>
      <c r="S43" s="8">
        <f t="shared" si="0"/>
        <v>41</v>
      </c>
      <c r="T43" s="12">
        <f t="shared" si="2"/>
        <v>7.5911868172560638E-3</v>
      </c>
      <c r="U43" s="27">
        <f>SUM(Table2[[#This Row],[Unit Completed (Pcs)]]/4850)</f>
        <v>1.1136082474226805</v>
      </c>
      <c r="V43" s="33" t="s">
        <v>22</v>
      </c>
      <c r="W43" s="33" t="s">
        <v>76</v>
      </c>
      <c r="X43" s="30">
        <v>4850</v>
      </c>
      <c r="Y43" s="31">
        <f>MONTH(Table2[[#This Row],[Date]])</f>
        <v>7</v>
      </c>
      <c r="Z43" s="31" t="str">
        <f>TEXT(Table2[[#This Row],[Date]]-WEEKDAY(Table2[[#This Row],[Date]],1)+1,"d MMM") &amp; " - " &amp; TEXT(Table2[[#This Row],[Date]]-WEEKDAY(Table2[[#This Row],[Date]],1)+7,"d MMM")</f>
        <v>20 Jul - 26 Jul</v>
      </c>
    </row>
    <row r="44" spans="1:26" x14ac:dyDescent="0.3">
      <c r="A44" s="59">
        <v>45859</v>
      </c>
      <c r="B44" s="36" t="s">
        <v>60</v>
      </c>
      <c r="C44" s="11">
        <v>1</v>
      </c>
      <c r="D44" s="11"/>
      <c r="E44" s="11">
        <v>5001</v>
      </c>
      <c r="F44" s="36" t="s">
        <v>32</v>
      </c>
      <c r="G44" s="36">
        <v>1</v>
      </c>
      <c r="H44" s="36">
        <v>0</v>
      </c>
      <c r="I44" s="36">
        <v>0</v>
      </c>
      <c r="J44" s="36">
        <v>3</v>
      </c>
      <c r="K44" s="36">
        <v>0</v>
      </c>
      <c r="L44" s="36">
        <v>4</v>
      </c>
      <c r="M44" s="36">
        <v>1</v>
      </c>
      <c r="N44" s="25">
        <v>0</v>
      </c>
      <c r="O44" s="25">
        <v>0</v>
      </c>
      <c r="P44" s="25">
        <v>0</v>
      </c>
      <c r="Q44" s="36">
        <v>0</v>
      </c>
      <c r="R44" s="36">
        <v>0</v>
      </c>
      <c r="S44" s="25">
        <f t="shared" si="0"/>
        <v>8</v>
      </c>
      <c r="T44" s="37">
        <f t="shared" si="2"/>
        <v>1.5996800639872025E-3</v>
      </c>
      <c r="U44" s="27">
        <f>SUM(Table2[[#This Row],[Unit Completed (Pcs)]]/4850)</f>
        <v>1.0311340206185566</v>
      </c>
      <c r="V44" s="29" t="s">
        <v>22</v>
      </c>
      <c r="W44" s="29" t="s">
        <v>76</v>
      </c>
      <c r="X44" s="30">
        <v>4850</v>
      </c>
      <c r="Y44" s="31">
        <f>MONTH(Table2[[#This Row],[Date]])</f>
        <v>7</v>
      </c>
      <c r="Z44" s="31" t="str">
        <f>TEXT(Table2[[#This Row],[Date]]-WEEKDAY(Table2[[#This Row],[Date]],1)+1,"d MMM") &amp; " - " &amp; TEXT(Table2[[#This Row],[Date]]-WEEKDAY(Table2[[#This Row],[Date]],1)+7,"d MMM")</f>
        <v>20 Jul - 26 Jul</v>
      </c>
    </row>
    <row r="45" spans="1:26" x14ac:dyDescent="0.3">
      <c r="A45" s="60">
        <v>45859</v>
      </c>
      <c r="B45" s="7" t="s">
        <v>60</v>
      </c>
      <c r="C45" s="11">
        <v>1</v>
      </c>
      <c r="D45" s="11"/>
      <c r="E45" s="11">
        <v>2506</v>
      </c>
      <c r="F45" s="7" t="s">
        <v>33</v>
      </c>
      <c r="G45" s="7">
        <v>1</v>
      </c>
      <c r="H45" s="7">
        <v>0</v>
      </c>
      <c r="I45" s="7">
        <v>3</v>
      </c>
      <c r="J45" s="7">
        <v>5</v>
      </c>
      <c r="K45" s="7">
        <v>0</v>
      </c>
      <c r="L45" s="7">
        <v>0</v>
      </c>
      <c r="M45" s="7">
        <v>2</v>
      </c>
      <c r="N45" s="8">
        <v>0</v>
      </c>
      <c r="O45" s="8">
        <v>0</v>
      </c>
      <c r="P45" s="8">
        <v>0</v>
      </c>
      <c r="Q45" s="7">
        <v>0</v>
      </c>
      <c r="R45" s="7">
        <v>0</v>
      </c>
      <c r="S45" s="8">
        <f t="shared" si="0"/>
        <v>10</v>
      </c>
      <c r="T45" s="12">
        <f t="shared" si="2"/>
        <v>3.9904229848363925E-3</v>
      </c>
      <c r="U45" s="27">
        <f>SUM(Table2[[#This Row],[Unit Completed (Pcs)]]/4850)</f>
        <v>0.51670103092783504</v>
      </c>
      <c r="V45" s="33" t="s">
        <v>22</v>
      </c>
      <c r="W45" s="33" t="s">
        <v>76</v>
      </c>
      <c r="X45" s="30">
        <v>4850</v>
      </c>
      <c r="Y45" s="31">
        <f>MONTH(Table2[[#This Row],[Date]])</f>
        <v>7</v>
      </c>
      <c r="Z45" s="31" t="str">
        <f>TEXT(Table2[[#This Row],[Date]]-WEEKDAY(Table2[[#This Row],[Date]],1)+1,"d MMM") &amp; " - " &amp; TEXT(Table2[[#This Row],[Date]]-WEEKDAY(Table2[[#This Row],[Date]],1)+7,"d MMM")</f>
        <v>20 Jul - 26 Jul</v>
      </c>
    </row>
    <row r="46" spans="1:26" x14ac:dyDescent="0.3">
      <c r="A46" s="59">
        <v>45859</v>
      </c>
      <c r="B46" s="36" t="s">
        <v>60</v>
      </c>
      <c r="C46" s="11">
        <v>1</v>
      </c>
      <c r="D46" s="11"/>
      <c r="E46" s="11">
        <v>5081</v>
      </c>
      <c r="F46" s="36" t="s">
        <v>34</v>
      </c>
      <c r="G46" s="36">
        <v>1</v>
      </c>
      <c r="H46" s="36">
        <v>0</v>
      </c>
      <c r="I46" s="36">
        <v>2</v>
      </c>
      <c r="J46" s="36">
        <v>0</v>
      </c>
      <c r="K46" s="36">
        <v>1</v>
      </c>
      <c r="L46" s="36">
        <v>0</v>
      </c>
      <c r="M46" s="36">
        <v>0</v>
      </c>
      <c r="N46" s="25">
        <v>0</v>
      </c>
      <c r="O46" s="25">
        <v>0</v>
      </c>
      <c r="P46" s="25">
        <v>0</v>
      </c>
      <c r="Q46" s="36">
        <v>0</v>
      </c>
      <c r="R46" s="36">
        <v>0</v>
      </c>
      <c r="S46" s="25">
        <f t="shared" si="0"/>
        <v>3</v>
      </c>
      <c r="T46" s="37">
        <f t="shared" si="2"/>
        <v>5.90434953749262E-4</v>
      </c>
      <c r="U46" s="27">
        <f>SUM(Table2[[#This Row],[Unit Completed (Pcs)]]/4850)</f>
        <v>1.0476288659793815</v>
      </c>
      <c r="V46" s="29" t="s">
        <v>22</v>
      </c>
      <c r="W46" s="29" t="s">
        <v>76</v>
      </c>
      <c r="X46" s="30">
        <v>4850</v>
      </c>
      <c r="Y46" s="31">
        <f>MONTH(Table2[[#This Row],[Date]])</f>
        <v>7</v>
      </c>
      <c r="Z46" s="31" t="str">
        <f>TEXT(Table2[[#This Row],[Date]]-WEEKDAY(Table2[[#This Row],[Date]],1)+1,"d MMM") &amp; " - " &amp; TEXT(Table2[[#This Row],[Date]]-WEEKDAY(Table2[[#This Row],[Date]],1)+7,"d MMM")</f>
        <v>20 Jul - 26 Jul</v>
      </c>
    </row>
    <row r="47" spans="1:26" x14ac:dyDescent="0.3">
      <c r="A47" s="60">
        <v>45859</v>
      </c>
      <c r="B47" s="7" t="s">
        <v>60</v>
      </c>
      <c r="C47" s="11">
        <v>1</v>
      </c>
      <c r="D47" s="11"/>
      <c r="E47" s="11">
        <v>5049</v>
      </c>
      <c r="F47" s="7" t="s">
        <v>35</v>
      </c>
      <c r="G47" s="7">
        <v>1</v>
      </c>
      <c r="H47" s="7">
        <v>0</v>
      </c>
      <c r="I47" s="7">
        <v>3</v>
      </c>
      <c r="J47" s="7">
        <v>10</v>
      </c>
      <c r="K47" s="7">
        <v>0</v>
      </c>
      <c r="L47" s="7">
        <v>15</v>
      </c>
      <c r="M47" s="7">
        <v>1</v>
      </c>
      <c r="N47" s="8">
        <v>0</v>
      </c>
      <c r="O47" s="8">
        <v>0</v>
      </c>
      <c r="P47" s="8">
        <v>0</v>
      </c>
      <c r="Q47" s="7">
        <v>0</v>
      </c>
      <c r="R47" s="7">
        <v>0</v>
      </c>
      <c r="S47" s="8">
        <f t="shared" si="0"/>
        <v>29</v>
      </c>
      <c r="T47" s="12">
        <f t="shared" si="2"/>
        <v>5.7437116260645668E-3</v>
      </c>
      <c r="U47" s="27">
        <f>SUM(Table2[[#This Row],[Unit Completed (Pcs)]]/4850)</f>
        <v>1.0410309278350516</v>
      </c>
      <c r="V47" s="33" t="s">
        <v>22</v>
      </c>
      <c r="W47" s="33" t="s">
        <v>76</v>
      </c>
      <c r="X47" s="30">
        <v>4850</v>
      </c>
      <c r="Y47" s="31">
        <f>MONTH(Table2[[#This Row],[Date]])</f>
        <v>7</v>
      </c>
      <c r="Z47" s="31" t="str">
        <f>TEXT(Table2[[#This Row],[Date]]-WEEKDAY(Table2[[#This Row],[Date]],1)+1,"d MMM") &amp; " - " &amp; TEXT(Table2[[#This Row],[Date]]-WEEKDAY(Table2[[#This Row],[Date]],1)+7,"d MMM")</f>
        <v>20 Jul - 26 Jul</v>
      </c>
    </row>
    <row r="48" spans="1:26" x14ac:dyDescent="0.3">
      <c r="A48" s="59">
        <v>45859</v>
      </c>
      <c r="B48" s="36" t="s">
        <v>60</v>
      </c>
      <c r="C48" s="11">
        <v>1</v>
      </c>
      <c r="D48" s="11"/>
      <c r="E48" s="11">
        <v>4288</v>
      </c>
      <c r="F48" s="36" t="s">
        <v>36</v>
      </c>
      <c r="G48" s="36">
        <v>1</v>
      </c>
      <c r="H48" s="36">
        <v>0</v>
      </c>
      <c r="I48" s="36">
        <v>0</v>
      </c>
      <c r="J48" s="36">
        <v>0</v>
      </c>
      <c r="K48" s="36">
        <v>0</v>
      </c>
      <c r="L48" s="36">
        <v>0</v>
      </c>
      <c r="M48" s="36">
        <v>0</v>
      </c>
      <c r="N48" s="25">
        <v>0</v>
      </c>
      <c r="O48" s="25">
        <v>0</v>
      </c>
      <c r="P48" s="25">
        <v>0</v>
      </c>
      <c r="Q48" s="36">
        <v>0</v>
      </c>
      <c r="R48" s="36">
        <v>0</v>
      </c>
      <c r="S48" s="25">
        <f t="shared" si="0"/>
        <v>0</v>
      </c>
      <c r="T48" s="37">
        <f t="shared" si="2"/>
        <v>0</v>
      </c>
      <c r="U48" s="27">
        <f>SUM(Table2[[#This Row],[Unit Completed (Pcs)]]/4850)</f>
        <v>0.88412371134020618</v>
      </c>
      <c r="V48" s="29" t="s">
        <v>22</v>
      </c>
      <c r="W48" s="29" t="s">
        <v>76</v>
      </c>
      <c r="X48" s="30">
        <v>4850</v>
      </c>
      <c r="Y48" s="31">
        <f>MONTH(Table2[[#This Row],[Date]])</f>
        <v>7</v>
      </c>
      <c r="Z48" s="31" t="str">
        <f>TEXT(Table2[[#This Row],[Date]]-WEEKDAY(Table2[[#This Row],[Date]],1)+1,"d MMM") &amp; " - " &amp; TEXT(Table2[[#This Row],[Date]]-WEEKDAY(Table2[[#This Row],[Date]],1)+7,"d MMM")</f>
        <v>20 Jul - 26 Jul</v>
      </c>
    </row>
    <row r="49" spans="1:26" x14ac:dyDescent="0.3">
      <c r="A49" s="60">
        <v>45859</v>
      </c>
      <c r="B49" s="7" t="s">
        <v>60</v>
      </c>
      <c r="C49" s="11">
        <v>1</v>
      </c>
      <c r="D49" s="11"/>
      <c r="E49" s="11">
        <v>3970</v>
      </c>
      <c r="F49" s="7" t="s">
        <v>37</v>
      </c>
      <c r="G49" s="7">
        <v>1</v>
      </c>
      <c r="H49" s="7">
        <v>8</v>
      </c>
      <c r="I49" s="7">
        <v>0</v>
      </c>
      <c r="J49" s="7">
        <v>3</v>
      </c>
      <c r="K49" s="7">
        <v>0</v>
      </c>
      <c r="L49" s="7">
        <v>0</v>
      </c>
      <c r="M49" s="7">
        <v>6</v>
      </c>
      <c r="N49" s="8">
        <v>0</v>
      </c>
      <c r="O49" s="8">
        <v>0</v>
      </c>
      <c r="P49" s="8">
        <v>0</v>
      </c>
      <c r="Q49" s="7">
        <v>6</v>
      </c>
      <c r="R49" s="7">
        <v>0</v>
      </c>
      <c r="S49" s="8">
        <f t="shared" si="0"/>
        <v>23</v>
      </c>
      <c r="T49" s="12">
        <f t="shared" si="2"/>
        <v>5.793450881612091E-3</v>
      </c>
      <c r="U49" s="27">
        <f>SUM(Table2[[#This Row],[Unit Completed (Pcs)]]/4850)</f>
        <v>0.81855670103092781</v>
      </c>
      <c r="V49" s="33" t="s">
        <v>22</v>
      </c>
      <c r="W49" s="33" t="s">
        <v>76</v>
      </c>
      <c r="X49" s="30">
        <v>4850</v>
      </c>
      <c r="Y49" s="31">
        <f>MONTH(Table2[[#This Row],[Date]])</f>
        <v>7</v>
      </c>
      <c r="Z49" s="31" t="str">
        <f>TEXT(Table2[[#This Row],[Date]]-WEEKDAY(Table2[[#This Row],[Date]],1)+1,"d MMM") &amp; " - " &amp; TEXT(Table2[[#This Row],[Date]]-WEEKDAY(Table2[[#This Row],[Date]],1)+7,"d MMM")</f>
        <v>20 Jul - 26 Jul</v>
      </c>
    </row>
    <row r="50" spans="1:26" x14ac:dyDescent="0.3">
      <c r="A50" s="61">
        <v>45859</v>
      </c>
      <c r="B50" s="36" t="s">
        <v>59</v>
      </c>
      <c r="C50" s="11">
        <v>2</v>
      </c>
      <c r="D50" s="11"/>
      <c r="E50" s="11">
        <v>3871</v>
      </c>
      <c r="F50" s="11" t="s">
        <v>21</v>
      </c>
      <c r="G50" s="36">
        <v>1</v>
      </c>
      <c r="H50" s="36">
        <v>0</v>
      </c>
      <c r="I50" s="36">
        <v>1</v>
      </c>
      <c r="J50" s="36">
        <v>0</v>
      </c>
      <c r="K50" s="36">
        <v>0</v>
      </c>
      <c r="L50" s="36">
        <v>3</v>
      </c>
      <c r="M50" s="36">
        <v>0</v>
      </c>
      <c r="N50" s="25">
        <v>0</v>
      </c>
      <c r="O50" s="25">
        <v>0</v>
      </c>
      <c r="P50" s="25">
        <v>3</v>
      </c>
      <c r="Q50" s="36">
        <v>0</v>
      </c>
      <c r="R50" s="36">
        <v>10</v>
      </c>
      <c r="S50" s="25">
        <f t="shared" si="0"/>
        <v>17</v>
      </c>
      <c r="T50" s="37">
        <f t="shared" si="2"/>
        <v>4.3916300697494186E-3</v>
      </c>
      <c r="U50" s="27">
        <f>SUM(Table2[[#This Row],[Unit Completed (Pcs)]]/4850)</f>
        <v>0.7981443298969072</v>
      </c>
      <c r="V50" s="29" t="s">
        <v>20</v>
      </c>
      <c r="W50" s="29" t="s">
        <v>74</v>
      </c>
      <c r="X50" s="30">
        <v>4850</v>
      </c>
      <c r="Y50" s="31">
        <f>MONTH(Table2[[#This Row],[Date]])</f>
        <v>7</v>
      </c>
      <c r="Z50" s="31" t="str">
        <f>TEXT(Table2[[#This Row],[Date]]-WEEKDAY(Table2[[#This Row],[Date]],1)+1,"d MMM") &amp; " - " &amp; TEXT(Table2[[#This Row],[Date]]-WEEKDAY(Table2[[#This Row],[Date]],1)+7,"d MMM")</f>
        <v>20 Jul - 26 Jul</v>
      </c>
    </row>
    <row r="51" spans="1:26" x14ac:dyDescent="0.3">
      <c r="A51" s="61">
        <v>45859</v>
      </c>
      <c r="B51" s="7" t="s">
        <v>59</v>
      </c>
      <c r="C51" s="11">
        <v>2</v>
      </c>
      <c r="D51" s="11"/>
      <c r="E51" s="11">
        <v>4880</v>
      </c>
      <c r="F51" s="7" t="s">
        <v>23</v>
      </c>
      <c r="G51" s="7">
        <v>1</v>
      </c>
      <c r="H51" s="7">
        <v>0</v>
      </c>
      <c r="I51" s="7">
        <v>1</v>
      </c>
      <c r="J51" s="7">
        <v>0</v>
      </c>
      <c r="K51" s="7">
        <v>0</v>
      </c>
      <c r="L51" s="7">
        <v>11</v>
      </c>
      <c r="M51" s="7">
        <v>0</v>
      </c>
      <c r="N51" s="8">
        <v>0</v>
      </c>
      <c r="O51" s="8">
        <v>0</v>
      </c>
      <c r="P51" s="8">
        <v>0</v>
      </c>
      <c r="Q51" s="7">
        <v>0</v>
      </c>
      <c r="R51" s="7">
        <v>0</v>
      </c>
      <c r="S51" s="8">
        <f t="shared" si="0"/>
        <v>12</v>
      </c>
      <c r="T51" s="12">
        <f t="shared" si="2"/>
        <v>2.4590163934426232E-3</v>
      </c>
      <c r="U51" s="27">
        <f>SUM(Table2[[#This Row],[Unit Completed (Pcs)]]/4850)</f>
        <v>1.0061855670103093</v>
      </c>
      <c r="V51" s="33" t="s">
        <v>20</v>
      </c>
      <c r="W51" s="33" t="s">
        <v>74</v>
      </c>
      <c r="X51" s="30">
        <v>4850</v>
      </c>
      <c r="Y51" s="31">
        <f>MONTH(Table2[[#This Row],[Date]])</f>
        <v>7</v>
      </c>
      <c r="Z51" s="31" t="str">
        <f>TEXT(Table2[[#This Row],[Date]]-WEEKDAY(Table2[[#This Row],[Date]],1)+1,"d MMM") &amp; " - " &amp; TEXT(Table2[[#This Row],[Date]]-WEEKDAY(Table2[[#This Row],[Date]],1)+7,"d MMM")</f>
        <v>20 Jul - 26 Jul</v>
      </c>
    </row>
    <row r="52" spans="1:26" x14ac:dyDescent="0.3">
      <c r="A52" s="61">
        <v>45859</v>
      </c>
      <c r="B52" s="36" t="s">
        <v>59</v>
      </c>
      <c r="C52" s="11">
        <v>2</v>
      </c>
      <c r="D52" s="11"/>
      <c r="E52" s="11">
        <v>4456</v>
      </c>
      <c r="F52" s="36" t="s">
        <v>24</v>
      </c>
      <c r="G52" s="36">
        <v>1</v>
      </c>
      <c r="H52" s="36">
        <v>0</v>
      </c>
      <c r="I52" s="36">
        <v>0</v>
      </c>
      <c r="J52" s="36">
        <v>0</v>
      </c>
      <c r="K52" s="36">
        <v>0</v>
      </c>
      <c r="L52" s="36">
        <v>15</v>
      </c>
      <c r="M52" s="36">
        <v>3</v>
      </c>
      <c r="N52" s="25">
        <v>0</v>
      </c>
      <c r="O52" s="25">
        <v>0</v>
      </c>
      <c r="P52" s="25">
        <v>0</v>
      </c>
      <c r="Q52" s="36">
        <v>0</v>
      </c>
      <c r="R52" s="36">
        <v>0</v>
      </c>
      <c r="S52" s="25">
        <f t="shared" si="0"/>
        <v>18</v>
      </c>
      <c r="T52" s="37">
        <f t="shared" si="2"/>
        <v>4.039497307001795E-3</v>
      </c>
      <c r="U52" s="27">
        <f>SUM(Table2[[#This Row],[Unit Completed (Pcs)]]/4850)</f>
        <v>0.91876288659793814</v>
      </c>
      <c r="V52" s="29" t="s">
        <v>20</v>
      </c>
      <c r="W52" s="29" t="s">
        <v>74</v>
      </c>
      <c r="X52" s="30">
        <v>4850</v>
      </c>
      <c r="Y52" s="31">
        <f>MONTH(Table2[[#This Row],[Date]])</f>
        <v>7</v>
      </c>
      <c r="Z52" s="31" t="str">
        <f>TEXT(Table2[[#This Row],[Date]]-WEEKDAY(Table2[[#This Row],[Date]],1)+1,"d MMM") &amp; " - " &amp; TEXT(Table2[[#This Row],[Date]]-WEEKDAY(Table2[[#This Row],[Date]],1)+7,"d MMM")</f>
        <v>20 Jul - 26 Jul</v>
      </c>
    </row>
    <row r="53" spans="1:26" x14ac:dyDescent="0.3">
      <c r="A53" s="61">
        <v>45859</v>
      </c>
      <c r="B53" s="7" t="s">
        <v>59</v>
      </c>
      <c r="C53" s="11">
        <v>2</v>
      </c>
      <c r="D53" s="11"/>
      <c r="E53" s="11">
        <v>3948</v>
      </c>
      <c r="F53" s="7" t="s">
        <v>25</v>
      </c>
      <c r="G53" s="7">
        <v>1</v>
      </c>
      <c r="H53" s="7">
        <v>0</v>
      </c>
      <c r="I53" s="7">
        <v>0</v>
      </c>
      <c r="J53" s="7">
        <v>0</v>
      </c>
      <c r="K53" s="7">
        <v>0</v>
      </c>
      <c r="L53" s="7">
        <v>11</v>
      </c>
      <c r="M53" s="7">
        <v>1</v>
      </c>
      <c r="N53" s="8">
        <v>0</v>
      </c>
      <c r="O53" s="8">
        <v>0</v>
      </c>
      <c r="P53" s="8">
        <v>0</v>
      </c>
      <c r="Q53" s="7">
        <v>1</v>
      </c>
      <c r="R53" s="7">
        <v>0</v>
      </c>
      <c r="S53" s="8">
        <f t="shared" si="0"/>
        <v>13</v>
      </c>
      <c r="T53" s="12">
        <f t="shared" si="2"/>
        <v>3.2928064842958462E-3</v>
      </c>
      <c r="U53" s="27">
        <f>SUM(Table2[[#This Row],[Unit Completed (Pcs)]]/4850)</f>
        <v>0.81402061855670105</v>
      </c>
      <c r="V53" s="33" t="s">
        <v>20</v>
      </c>
      <c r="W53" s="33" t="s">
        <v>74</v>
      </c>
      <c r="X53" s="30">
        <v>4850</v>
      </c>
      <c r="Y53" s="31">
        <f>MONTH(Table2[[#This Row],[Date]])</f>
        <v>7</v>
      </c>
      <c r="Z53" s="31" t="str">
        <f>TEXT(Table2[[#This Row],[Date]]-WEEKDAY(Table2[[#This Row],[Date]],1)+1,"d MMM") &amp; " - " &amp; TEXT(Table2[[#This Row],[Date]]-WEEKDAY(Table2[[#This Row],[Date]],1)+7,"d MMM")</f>
        <v>20 Jul - 26 Jul</v>
      </c>
    </row>
    <row r="54" spans="1:26" x14ac:dyDescent="0.3">
      <c r="A54" s="61">
        <v>45859</v>
      </c>
      <c r="B54" s="36" t="s">
        <v>59</v>
      </c>
      <c r="C54" s="11">
        <v>2</v>
      </c>
      <c r="D54" s="11"/>
      <c r="E54" s="11">
        <v>2573</v>
      </c>
      <c r="F54" s="36" t="s">
        <v>26</v>
      </c>
      <c r="G54" s="36">
        <v>1</v>
      </c>
      <c r="H54" s="36">
        <v>0</v>
      </c>
      <c r="I54" s="36">
        <v>0</v>
      </c>
      <c r="J54" s="36">
        <v>0</v>
      </c>
      <c r="K54" s="36">
        <v>0</v>
      </c>
      <c r="L54" s="36">
        <v>1</v>
      </c>
      <c r="M54" s="36">
        <v>0</v>
      </c>
      <c r="N54" s="25">
        <v>0</v>
      </c>
      <c r="O54" s="25">
        <v>0</v>
      </c>
      <c r="P54" s="25">
        <v>0</v>
      </c>
      <c r="Q54" s="36">
        <v>0</v>
      </c>
      <c r="R54" s="36">
        <v>0</v>
      </c>
      <c r="S54" s="25">
        <f t="shared" si="0"/>
        <v>1</v>
      </c>
      <c r="T54" s="37">
        <f t="shared" si="2"/>
        <v>3.8865137971239797E-4</v>
      </c>
      <c r="U54" s="27">
        <f>SUM(Table2[[#This Row],[Unit Completed (Pcs)]]/4850)</f>
        <v>0.5305154639175258</v>
      </c>
      <c r="V54" s="29" t="s">
        <v>20</v>
      </c>
      <c r="W54" s="29" t="s">
        <v>74</v>
      </c>
      <c r="X54" s="30">
        <v>4850</v>
      </c>
      <c r="Y54" s="31">
        <f>MONTH(Table2[[#This Row],[Date]])</f>
        <v>7</v>
      </c>
      <c r="Z54" s="31" t="str">
        <f>TEXT(Table2[[#This Row],[Date]]-WEEKDAY(Table2[[#This Row],[Date]],1)+1,"d MMM") &amp; " - " &amp; TEXT(Table2[[#This Row],[Date]]-WEEKDAY(Table2[[#This Row],[Date]],1)+7,"d MMM")</f>
        <v>20 Jul - 26 Jul</v>
      </c>
    </row>
    <row r="55" spans="1:26" x14ac:dyDescent="0.3">
      <c r="A55" s="61">
        <v>45859</v>
      </c>
      <c r="B55" s="7" t="s">
        <v>59</v>
      </c>
      <c r="C55" s="11">
        <v>2</v>
      </c>
      <c r="D55" s="11"/>
      <c r="E55" s="11">
        <v>4767</v>
      </c>
      <c r="F55" s="7" t="s">
        <v>27</v>
      </c>
      <c r="G55" s="7">
        <v>1</v>
      </c>
      <c r="H55" s="7">
        <v>0</v>
      </c>
      <c r="I55" s="7">
        <v>0</v>
      </c>
      <c r="J55" s="7">
        <v>0</v>
      </c>
      <c r="K55" s="7">
        <v>0</v>
      </c>
      <c r="L55" s="7">
        <v>1</v>
      </c>
      <c r="M55" s="7">
        <v>2</v>
      </c>
      <c r="N55" s="8">
        <v>0</v>
      </c>
      <c r="O55" s="8">
        <v>0</v>
      </c>
      <c r="P55" s="8">
        <v>0</v>
      </c>
      <c r="Q55" s="7">
        <v>0</v>
      </c>
      <c r="R55" s="7">
        <v>0</v>
      </c>
      <c r="S55" s="8">
        <f t="shared" si="0"/>
        <v>3</v>
      </c>
      <c r="T55" s="12">
        <f t="shared" si="2"/>
        <v>6.2932662051604787E-4</v>
      </c>
      <c r="U55" s="27">
        <f>SUM(Table2[[#This Row],[Unit Completed (Pcs)]]/4850)</f>
        <v>0.98288659793814437</v>
      </c>
      <c r="V55" s="33" t="s">
        <v>20</v>
      </c>
      <c r="W55" s="33" t="s">
        <v>74</v>
      </c>
      <c r="X55" s="30">
        <v>4850</v>
      </c>
      <c r="Y55" s="31">
        <f>MONTH(Table2[[#This Row],[Date]])</f>
        <v>7</v>
      </c>
      <c r="Z55" s="31" t="str">
        <f>TEXT(Table2[[#This Row],[Date]]-WEEKDAY(Table2[[#This Row],[Date]],1)+1,"d MMM") &amp; " - " &amp; TEXT(Table2[[#This Row],[Date]]-WEEKDAY(Table2[[#This Row],[Date]],1)+7,"d MMM")</f>
        <v>20 Jul - 26 Jul</v>
      </c>
    </row>
    <row r="56" spans="1:26" x14ac:dyDescent="0.3">
      <c r="A56" s="61">
        <v>45859</v>
      </c>
      <c r="B56" s="36" t="s">
        <v>59</v>
      </c>
      <c r="C56" s="11">
        <v>2</v>
      </c>
      <c r="D56" s="11"/>
      <c r="E56" s="11">
        <v>1924</v>
      </c>
      <c r="F56" s="36" t="s">
        <v>28</v>
      </c>
      <c r="G56" s="36">
        <v>1</v>
      </c>
      <c r="H56" s="36">
        <v>0</v>
      </c>
      <c r="I56" s="36">
        <v>0</v>
      </c>
      <c r="J56" s="36">
        <v>0</v>
      </c>
      <c r="K56" s="36">
        <v>0</v>
      </c>
      <c r="L56" s="36">
        <v>5</v>
      </c>
      <c r="M56" s="36">
        <v>2</v>
      </c>
      <c r="N56" s="25">
        <v>0</v>
      </c>
      <c r="O56" s="25">
        <v>0</v>
      </c>
      <c r="P56" s="25">
        <v>0</v>
      </c>
      <c r="Q56" s="36">
        <v>1</v>
      </c>
      <c r="R56" s="36">
        <v>16</v>
      </c>
      <c r="S56" s="25">
        <f t="shared" si="0"/>
        <v>24</v>
      </c>
      <c r="T56" s="37">
        <f t="shared" si="2"/>
        <v>1.2474012474012475E-2</v>
      </c>
      <c r="U56" s="27">
        <f>SUM(Table2[[#This Row],[Unit Completed (Pcs)]]/4850)</f>
        <v>0.39670103092783504</v>
      </c>
      <c r="V56" s="29" t="s">
        <v>20</v>
      </c>
      <c r="W56" s="29" t="s">
        <v>74</v>
      </c>
      <c r="X56" s="30">
        <v>4850</v>
      </c>
      <c r="Y56" s="31">
        <f>MONTH(Table2[[#This Row],[Date]])</f>
        <v>7</v>
      </c>
      <c r="Z56" s="31" t="str">
        <f>TEXT(Table2[[#This Row],[Date]]-WEEKDAY(Table2[[#This Row],[Date]],1)+1,"d MMM") &amp; " - " &amp; TEXT(Table2[[#This Row],[Date]]-WEEKDAY(Table2[[#This Row],[Date]],1)+7,"d MMM")</f>
        <v>20 Jul - 26 Jul</v>
      </c>
    </row>
    <row r="57" spans="1:26" x14ac:dyDescent="0.3">
      <c r="A57" s="61">
        <v>45859</v>
      </c>
      <c r="B57" s="7" t="s">
        <v>59</v>
      </c>
      <c r="C57" s="11">
        <v>2</v>
      </c>
      <c r="D57" s="11"/>
      <c r="E57" s="11">
        <v>4539</v>
      </c>
      <c r="F57" s="7" t="s">
        <v>29</v>
      </c>
      <c r="G57" s="7">
        <v>1</v>
      </c>
      <c r="H57" s="7">
        <v>0</v>
      </c>
      <c r="I57" s="7">
        <v>4</v>
      </c>
      <c r="J57" s="7">
        <v>6</v>
      </c>
      <c r="K57" s="7">
        <v>0</v>
      </c>
      <c r="L57" s="7">
        <v>9</v>
      </c>
      <c r="M57" s="7">
        <v>4</v>
      </c>
      <c r="N57" s="8">
        <v>0</v>
      </c>
      <c r="O57" s="8">
        <v>0</v>
      </c>
      <c r="P57" s="8">
        <v>1</v>
      </c>
      <c r="Q57" s="7">
        <v>5</v>
      </c>
      <c r="R57" s="7">
        <v>0</v>
      </c>
      <c r="S57" s="8">
        <f t="shared" si="0"/>
        <v>29</v>
      </c>
      <c r="T57" s="12">
        <f t="shared" si="2"/>
        <v>6.3890724829257549E-3</v>
      </c>
      <c r="U57" s="27">
        <f>SUM(Table2[[#This Row],[Unit Completed (Pcs)]]/4850)</f>
        <v>0.93587628865979378</v>
      </c>
      <c r="V57" s="33" t="s">
        <v>20</v>
      </c>
      <c r="W57" s="33" t="s">
        <v>74</v>
      </c>
      <c r="X57" s="30">
        <v>4850</v>
      </c>
      <c r="Y57" s="31">
        <f>MONTH(Table2[[#This Row],[Date]])</f>
        <v>7</v>
      </c>
      <c r="Z57" s="31" t="str">
        <f>TEXT(Table2[[#This Row],[Date]]-WEEKDAY(Table2[[#This Row],[Date]],1)+1,"d MMM") &amp; " - " &amp; TEXT(Table2[[#This Row],[Date]]-WEEKDAY(Table2[[#This Row],[Date]],1)+7,"d MMM")</f>
        <v>20 Jul - 26 Jul</v>
      </c>
    </row>
    <row r="58" spans="1:26" x14ac:dyDescent="0.3">
      <c r="A58" s="61">
        <v>45859</v>
      </c>
      <c r="B58" s="36" t="s">
        <v>60</v>
      </c>
      <c r="C58" s="11">
        <v>2</v>
      </c>
      <c r="D58" s="11"/>
      <c r="E58" s="11">
        <v>4495</v>
      </c>
      <c r="F58" s="36" t="s">
        <v>30</v>
      </c>
      <c r="G58" s="36">
        <v>1</v>
      </c>
      <c r="H58" s="36">
        <v>0</v>
      </c>
      <c r="I58" s="36">
        <v>0</v>
      </c>
      <c r="J58" s="36">
        <v>0</v>
      </c>
      <c r="K58" s="36">
        <v>0</v>
      </c>
      <c r="L58" s="36">
        <v>1</v>
      </c>
      <c r="M58" s="36">
        <v>10</v>
      </c>
      <c r="N58" s="25">
        <v>0</v>
      </c>
      <c r="O58" s="25">
        <v>0</v>
      </c>
      <c r="P58" s="25">
        <v>0</v>
      </c>
      <c r="Q58" s="36">
        <v>0</v>
      </c>
      <c r="R58" s="36">
        <v>0</v>
      </c>
      <c r="S58" s="25">
        <f t="shared" si="0"/>
        <v>11</v>
      </c>
      <c r="T58" s="37">
        <f t="shared" si="2"/>
        <v>2.4471635150166851E-3</v>
      </c>
      <c r="U58" s="27">
        <f>SUM(Table2[[#This Row],[Unit Completed (Pcs)]]/4850)</f>
        <v>0.92680412371134024</v>
      </c>
      <c r="V58" s="29" t="s">
        <v>22</v>
      </c>
      <c r="W58" s="29" t="s">
        <v>76</v>
      </c>
      <c r="X58" s="30">
        <v>4850</v>
      </c>
      <c r="Y58" s="31">
        <f>MONTH(Table2[[#This Row],[Date]])</f>
        <v>7</v>
      </c>
      <c r="Z58" s="31" t="str">
        <f>TEXT(Table2[[#This Row],[Date]]-WEEKDAY(Table2[[#This Row],[Date]],1)+1,"d MMM") &amp; " - " &amp; TEXT(Table2[[#This Row],[Date]]-WEEKDAY(Table2[[#This Row],[Date]],1)+7,"d MMM")</f>
        <v>20 Jul - 26 Jul</v>
      </c>
    </row>
    <row r="59" spans="1:26" x14ac:dyDescent="0.3">
      <c r="A59" s="61">
        <v>45859</v>
      </c>
      <c r="B59" s="7" t="s">
        <v>60</v>
      </c>
      <c r="C59" s="11">
        <v>2</v>
      </c>
      <c r="D59" s="11"/>
      <c r="E59" s="11">
        <v>5165</v>
      </c>
      <c r="F59" s="7" t="s">
        <v>31</v>
      </c>
      <c r="G59" s="7">
        <v>1</v>
      </c>
      <c r="H59" s="7">
        <v>0</v>
      </c>
      <c r="I59" s="7">
        <v>0</v>
      </c>
      <c r="J59" s="7">
        <v>0</v>
      </c>
      <c r="K59" s="7">
        <v>0</v>
      </c>
      <c r="L59" s="7">
        <v>0</v>
      </c>
      <c r="M59" s="7">
        <v>1</v>
      </c>
      <c r="N59" s="8">
        <v>0</v>
      </c>
      <c r="O59" s="8">
        <v>0</v>
      </c>
      <c r="P59" s="8">
        <v>0</v>
      </c>
      <c r="Q59" s="7">
        <v>0</v>
      </c>
      <c r="R59" s="7">
        <v>0</v>
      </c>
      <c r="S59" s="8">
        <f t="shared" si="0"/>
        <v>1</v>
      </c>
      <c r="T59" s="12">
        <f t="shared" si="2"/>
        <v>1.9361084220716361E-4</v>
      </c>
      <c r="U59" s="27">
        <f>SUM(Table2[[#This Row],[Unit Completed (Pcs)]]/4850)</f>
        <v>1.0649484536082474</v>
      </c>
      <c r="V59" s="33" t="s">
        <v>22</v>
      </c>
      <c r="W59" s="33" t="s">
        <v>76</v>
      </c>
      <c r="X59" s="30">
        <v>4850</v>
      </c>
      <c r="Y59" s="31">
        <f>MONTH(Table2[[#This Row],[Date]])</f>
        <v>7</v>
      </c>
      <c r="Z59" s="31" t="str">
        <f>TEXT(Table2[[#This Row],[Date]]-WEEKDAY(Table2[[#This Row],[Date]],1)+1,"d MMM") &amp; " - " &amp; TEXT(Table2[[#This Row],[Date]]-WEEKDAY(Table2[[#This Row],[Date]],1)+7,"d MMM")</f>
        <v>20 Jul - 26 Jul</v>
      </c>
    </row>
    <row r="60" spans="1:26" x14ac:dyDescent="0.3">
      <c r="A60" s="61">
        <v>45859</v>
      </c>
      <c r="B60" s="36" t="s">
        <v>60</v>
      </c>
      <c r="C60" s="11">
        <v>2</v>
      </c>
      <c r="D60" s="11"/>
      <c r="E60" s="11">
        <v>5043</v>
      </c>
      <c r="F60" s="36" t="s">
        <v>32</v>
      </c>
      <c r="G60" s="36">
        <v>1</v>
      </c>
      <c r="H60" s="36">
        <v>0</v>
      </c>
      <c r="I60" s="36">
        <v>0</v>
      </c>
      <c r="J60" s="36">
        <v>0</v>
      </c>
      <c r="K60" s="36">
        <v>0</v>
      </c>
      <c r="L60" s="36">
        <v>5</v>
      </c>
      <c r="M60" s="36">
        <v>0</v>
      </c>
      <c r="N60" s="25">
        <v>0</v>
      </c>
      <c r="O60" s="25">
        <v>0</v>
      </c>
      <c r="P60" s="25">
        <v>0</v>
      </c>
      <c r="Q60" s="36">
        <v>0</v>
      </c>
      <c r="R60" s="36">
        <v>0</v>
      </c>
      <c r="S60" s="25">
        <f t="shared" si="0"/>
        <v>5</v>
      </c>
      <c r="T60" s="37">
        <f t="shared" si="2"/>
        <v>9.914733293674401E-4</v>
      </c>
      <c r="U60" s="27">
        <f>SUM(Table2[[#This Row],[Unit Completed (Pcs)]]/4850)</f>
        <v>1.0397938144329897</v>
      </c>
      <c r="V60" s="29" t="s">
        <v>22</v>
      </c>
      <c r="W60" s="29" t="s">
        <v>76</v>
      </c>
      <c r="X60" s="30">
        <v>4850</v>
      </c>
      <c r="Y60" s="31">
        <f>MONTH(Table2[[#This Row],[Date]])</f>
        <v>7</v>
      </c>
      <c r="Z60" s="31" t="str">
        <f>TEXT(Table2[[#This Row],[Date]]-WEEKDAY(Table2[[#This Row],[Date]],1)+1,"d MMM") &amp; " - " &amp; TEXT(Table2[[#This Row],[Date]]-WEEKDAY(Table2[[#This Row],[Date]],1)+7,"d MMM")</f>
        <v>20 Jul - 26 Jul</v>
      </c>
    </row>
    <row r="61" spans="1:26" x14ac:dyDescent="0.3">
      <c r="A61" s="61">
        <v>45859</v>
      </c>
      <c r="B61" s="7" t="s">
        <v>60</v>
      </c>
      <c r="C61" s="11">
        <v>2</v>
      </c>
      <c r="D61" s="11"/>
      <c r="E61" s="11">
        <v>3348</v>
      </c>
      <c r="F61" s="7" t="s">
        <v>33</v>
      </c>
      <c r="G61" s="7">
        <v>1</v>
      </c>
      <c r="H61" s="7">
        <v>0</v>
      </c>
      <c r="I61" s="7">
        <v>0</v>
      </c>
      <c r="J61" s="7">
        <v>0</v>
      </c>
      <c r="K61" s="7">
        <v>0</v>
      </c>
      <c r="L61" s="7">
        <v>1</v>
      </c>
      <c r="M61" s="7">
        <v>2</v>
      </c>
      <c r="N61" s="8">
        <v>0</v>
      </c>
      <c r="O61" s="8">
        <v>0</v>
      </c>
      <c r="P61" s="8">
        <v>0</v>
      </c>
      <c r="Q61" s="7">
        <v>0</v>
      </c>
      <c r="R61" s="7">
        <v>0</v>
      </c>
      <c r="S61" s="8">
        <f t="shared" si="0"/>
        <v>3</v>
      </c>
      <c r="T61" s="12">
        <f t="shared" si="2"/>
        <v>8.960573476702509E-4</v>
      </c>
      <c r="U61" s="27">
        <f>SUM(Table2[[#This Row],[Unit Completed (Pcs)]]/4850)</f>
        <v>0.69030927835051548</v>
      </c>
      <c r="V61" s="33" t="s">
        <v>22</v>
      </c>
      <c r="W61" s="33" t="s">
        <v>76</v>
      </c>
      <c r="X61" s="30">
        <v>4850</v>
      </c>
      <c r="Y61" s="31">
        <f>MONTH(Table2[[#This Row],[Date]])</f>
        <v>7</v>
      </c>
      <c r="Z61" s="31" t="str">
        <f>TEXT(Table2[[#This Row],[Date]]-WEEKDAY(Table2[[#This Row],[Date]],1)+1,"d MMM") &amp; " - " &amp; TEXT(Table2[[#This Row],[Date]]-WEEKDAY(Table2[[#This Row],[Date]],1)+7,"d MMM")</f>
        <v>20 Jul - 26 Jul</v>
      </c>
    </row>
    <row r="62" spans="1:26" x14ac:dyDescent="0.3">
      <c r="A62" s="61">
        <v>45859</v>
      </c>
      <c r="B62" s="36" t="s">
        <v>60</v>
      </c>
      <c r="C62" s="11">
        <v>2</v>
      </c>
      <c r="D62" s="11"/>
      <c r="E62" s="11">
        <v>4223</v>
      </c>
      <c r="F62" s="36" t="s">
        <v>34</v>
      </c>
      <c r="G62" s="36">
        <v>1</v>
      </c>
      <c r="H62" s="36">
        <v>0</v>
      </c>
      <c r="I62" s="36">
        <v>0</v>
      </c>
      <c r="J62" s="36">
        <v>0</v>
      </c>
      <c r="K62" s="36">
        <v>0</v>
      </c>
      <c r="L62" s="36">
        <v>8</v>
      </c>
      <c r="M62" s="36">
        <v>5</v>
      </c>
      <c r="N62" s="25">
        <v>0</v>
      </c>
      <c r="O62" s="25">
        <v>0</v>
      </c>
      <c r="P62" s="25">
        <v>0</v>
      </c>
      <c r="Q62" s="36">
        <v>0</v>
      </c>
      <c r="R62" s="36">
        <v>0</v>
      </c>
      <c r="S62" s="25">
        <f t="shared" si="0"/>
        <v>13</v>
      </c>
      <c r="T62" s="37">
        <f t="shared" si="2"/>
        <v>3.0783802983660904E-3</v>
      </c>
      <c r="U62" s="27">
        <f>SUM(Table2[[#This Row],[Unit Completed (Pcs)]]/4850)</f>
        <v>0.87072164948453612</v>
      </c>
      <c r="V62" s="29" t="s">
        <v>22</v>
      </c>
      <c r="W62" s="29" t="s">
        <v>76</v>
      </c>
      <c r="X62" s="30">
        <v>4850</v>
      </c>
      <c r="Y62" s="31">
        <f>MONTH(Table2[[#This Row],[Date]])</f>
        <v>7</v>
      </c>
      <c r="Z62" s="31" t="str">
        <f>TEXT(Table2[[#This Row],[Date]]-WEEKDAY(Table2[[#This Row],[Date]],1)+1,"d MMM") &amp; " - " &amp; TEXT(Table2[[#This Row],[Date]]-WEEKDAY(Table2[[#This Row],[Date]],1)+7,"d MMM")</f>
        <v>20 Jul - 26 Jul</v>
      </c>
    </row>
    <row r="63" spans="1:26" x14ac:dyDescent="0.3">
      <c r="A63" s="61">
        <v>45859</v>
      </c>
      <c r="B63" s="7" t="s">
        <v>60</v>
      </c>
      <c r="C63" s="11">
        <v>2</v>
      </c>
      <c r="D63" s="11"/>
      <c r="E63" s="11">
        <v>4656</v>
      </c>
      <c r="F63" s="7" t="s">
        <v>35</v>
      </c>
      <c r="G63" s="7">
        <v>1</v>
      </c>
      <c r="H63" s="7">
        <v>0</v>
      </c>
      <c r="I63" s="7">
        <v>0</v>
      </c>
      <c r="J63" s="7">
        <v>0</v>
      </c>
      <c r="K63" s="7">
        <v>0</v>
      </c>
      <c r="L63" s="7">
        <v>9</v>
      </c>
      <c r="M63" s="7">
        <v>7</v>
      </c>
      <c r="N63" s="8">
        <v>0</v>
      </c>
      <c r="O63" s="8">
        <v>0</v>
      </c>
      <c r="P63" s="8">
        <v>0</v>
      </c>
      <c r="Q63" s="7">
        <v>0</v>
      </c>
      <c r="R63" s="7">
        <v>0</v>
      </c>
      <c r="S63" s="8">
        <f t="shared" si="0"/>
        <v>16</v>
      </c>
      <c r="T63" s="12">
        <f t="shared" si="2"/>
        <v>3.4364261168384879E-3</v>
      </c>
      <c r="U63" s="27">
        <f>SUM(Table2[[#This Row],[Unit Completed (Pcs)]]/4850)</f>
        <v>0.96</v>
      </c>
      <c r="V63" s="33" t="s">
        <v>22</v>
      </c>
      <c r="W63" s="33" t="s">
        <v>76</v>
      </c>
      <c r="X63" s="30">
        <v>4850</v>
      </c>
      <c r="Y63" s="31">
        <f>MONTH(Table2[[#This Row],[Date]])</f>
        <v>7</v>
      </c>
      <c r="Z63" s="31" t="str">
        <f>TEXT(Table2[[#This Row],[Date]]-WEEKDAY(Table2[[#This Row],[Date]],1)+1,"d MMM") &amp; " - " &amp; TEXT(Table2[[#This Row],[Date]]-WEEKDAY(Table2[[#This Row],[Date]],1)+7,"d MMM")</f>
        <v>20 Jul - 26 Jul</v>
      </c>
    </row>
    <row r="64" spans="1:26" x14ac:dyDescent="0.3">
      <c r="A64" s="61">
        <v>45859</v>
      </c>
      <c r="B64" s="36" t="s">
        <v>60</v>
      </c>
      <c r="C64" s="11">
        <v>2</v>
      </c>
      <c r="D64" s="11"/>
      <c r="E64" s="11">
        <v>3625</v>
      </c>
      <c r="F64" s="36" t="s">
        <v>36</v>
      </c>
      <c r="G64" s="36">
        <v>1</v>
      </c>
      <c r="H64" s="36">
        <v>0</v>
      </c>
      <c r="I64" s="36">
        <v>0</v>
      </c>
      <c r="J64" s="36">
        <v>0</v>
      </c>
      <c r="K64" s="36">
        <v>0</v>
      </c>
      <c r="L64" s="36">
        <v>0</v>
      </c>
      <c r="M64" s="36">
        <v>0</v>
      </c>
      <c r="N64" s="25">
        <v>0</v>
      </c>
      <c r="O64" s="25">
        <v>0</v>
      </c>
      <c r="P64" s="25">
        <v>0</v>
      </c>
      <c r="Q64" s="36">
        <v>0</v>
      </c>
      <c r="R64" s="36">
        <v>0</v>
      </c>
      <c r="S64" s="25">
        <f t="shared" si="0"/>
        <v>0</v>
      </c>
      <c r="T64" s="37">
        <f t="shared" si="2"/>
        <v>0</v>
      </c>
      <c r="U64" s="27">
        <f>SUM(Table2[[#This Row],[Unit Completed (Pcs)]]/4850)</f>
        <v>0.74742268041237114</v>
      </c>
      <c r="V64" s="29" t="s">
        <v>22</v>
      </c>
      <c r="W64" s="29" t="s">
        <v>76</v>
      </c>
      <c r="X64" s="30">
        <v>4850</v>
      </c>
      <c r="Y64" s="31">
        <f>MONTH(Table2[[#This Row],[Date]])</f>
        <v>7</v>
      </c>
      <c r="Z64" s="31" t="str">
        <f>TEXT(Table2[[#This Row],[Date]]-WEEKDAY(Table2[[#This Row],[Date]],1)+1,"d MMM") &amp; " - " &amp; TEXT(Table2[[#This Row],[Date]]-WEEKDAY(Table2[[#This Row],[Date]],1)+7,"d MMM")</f>
        <v>20 Jul - 26 Jul</v>
      </c>
    </row>
    <row r="65" spans="1:26" x14ac:dyDescent="0.3">
      <c r="A65" s="61">
        <v>45859</v>
      </c>
      <c r="B65" s="7" t="s">
        <v>60</v>
      </c>
      <c r="C65" s="11">
        <v>2</v>
      </c>
      <c r="D65" s="11"/>
      <c r="E65" s="11">
        <v>4414</v>
      </c>
      <c r="F65" s="7" t="s">
        <v>37</v>
      </c>
      <c r="G65" s="7">
        <v>1</v>
      </c>
      <c r="H65" s="7">
        <v>0</v>
      </c>
      <c r="I65" s="7">
        <v>0</v>
      </c>
      <c r="J65" s="7">
        <v>10</v>
      </c>
      <c r="K65" s="7">
        <v>0</v>
      </c>
      <c r="L65" s="7">
        <v>8</v>
      </c>
      <c r="M65" s="7">
        <v>3</v>
      </c>
      <c r="N65" s="8">
        <v>0</v>
      </c>
      <c r="O65" s="8">
        <v>0</v>
      </c>
      <c r="P65" s="8">
        <v>0</v>
      </c>
      <c r="Q65" s="7">
        <v>0</v>
      </c>
      <c r="R65" s="7">
        <v>0</v>
      </c>
      <c r="S65" s="8">
        <f t="shared" si="0"/>
        <v>21</v>
      </c>
      <c r="T65" s="12">
        <f t="shared" si="2"/>
        <v>4.7575894879927499E-3</v>
      </c>
      <c r="U65" s="27">
        <f>SUM(Table2[[#This Row],[Unit Completed (Pcs)]]/4850)</f>
        <v>0.91010309278350521</v>
      </c>
      <c r="V65" s="33" t="s">
        <v>22</v>
      </c>
      <c r="W65" s="33" t="s">
        <v>76</v>
      </c>
      <c r="X65" s="30">
        <v>4850</v>
      </c>
      <c r="Y65" s="31">
        <f>MONTH(Table2[[#This Row],[Date]])</f>
        <v>7</v>
      </c>
      <c r="Z65" s="31" t="str">
        <f>TEXT(Table2[[#This Row],[Date]]-WEEKDAY(Table2[[#This Row],[Date]],1)+1,"d MMM") &amp; " - " &amp; TEXT(Table2[[#This Row],[Date]]-WEEKDAY(Table2[[#This Row],[Date]],1)+7,"d MMM")</f>
        <v>20 Jul - 26 Jul</v>
      </c>
    </row>
    <row r="66" spans="1:26" x14ac:dyDescent="0.3">
      <c r="A66" s="61">
        <v>45860</v>
      </c>
      <c r="B66" s="36" t="s">
        <v>60</v>
      </c>
      <c r="C66" s="11">
        <v>1</v>
      </c>
      <c r="D66" s="11"/>
      <c r="E66" s="11">
        <v>3401</v>
      </c>
      <c r="F66" s="36" t="s">
        <v>21</v>
      </c>
      <c r="G66" s="36">
        <v>1</v>
      </c>
      <c r="H66" s="36">
        <v>0</v>
      </c>
      <c r="I66" s="36">
        <v>3</v>
      </c>
      <c r="J66" s="36">
        <v>5</v>
      </c>
      <c r="K66" s="36">
        <v>0</v>
      </c>
      <c r="L66" s="36">
        <v>6</v>
      </c>
      <c r="M66" s="36">
        <v>10</v>
      </c>
      <c r="N66" s="25">
        <v>0</v>
      </c>
      <c r="O66" s="25">
        <v>0</v>
      </c>
      <c r="P66" s="25">
        <v>0</v>
      </c>
      <c r="Q66" s="36">
        <v>1</v>
      </c>
      <c r="R66" s="36">
        <v>0</v>
      </c>
      <c r="S66" s="25">
        <f t="shared" ref="S66:S130" si="3">SUM(H66:R66)</f>
        <v>25</v>
      </c>
      <c r="T66" s="37">
        <f t="shared" ref="T66:T97" si="4">S66/E66</f>
        <v>7.3507791825933545E-3</v>
      </c>
      <c r="U66" s="27">
        <f>SUM(Table2[[#This Row],[Unit Completed (Pcs)]]/4850)</f>
        <v>0.70123711340206185</v>
      </c>
      <c r="V66" s="29" t="s">
        <v>20</v>
      </c>
      <c r="W66" s="29" t="s">
        <v>74</v>
      </c>
      <c r="X66" s="30">
        <v>4850</v>
      </c>
      <c r="Y66" s="31">
        <f>MONTH(Table2[[#This Row],[Date]])</f>
        <v>7</v>
      </c>
      <c r="Z66" s="31" t="str">
        <f>TEXT(Table2[[#This Row],[Date]]-WEEKDAY(Table2[[#This Row],[Date]],1)+1,"d MMM") &amp; " - " &amp; TEXT(Table2[[#This Row],[Date]]-WEEKDAY(Table2[[#This Row],[Date]],1)+7,"d MMM")</f>
        <v>20 Jul - 26 Jul</v>
      </c>
    </row>
    <row r="67" spans="1:26" x14ac:dyDescent="0.3">
      <c r="A67" s="61">
        <v>45860</v>
      </c>
      <c r="B67" s="7" t="s">
        <v>60</v>
      </c>
      <c r="C67" s="11">
        <v>1</v>
      </c>
      <c r="D67" s="11"/>
      <c r="E67" s="11">
        <v>5221</v>
      </c>
      <c r="F67" s="7" t="s">
        <v>23</v>
      </c>
      <c r="G67" s="7">
        <v>1</v>
      </c>
      <c r="H67" s="7">
        <v>0</v>
      </c>
      <c r="I67" s="7">
        <v>1</v>
      </c>
      <c r="J67" s="7">
        <v>3</v>
      </c>
      <c r="K67" s="7">
        <v>0</v>
      </c>
      <c r="L67" s="7">
        <v>17</v>
      </c>
      <c r="M67" s="7">
        <v>0</v>
      </c>
      <c r="N67" s="8">
        <v>0</v>
      </c>
      <c r="O67" s="8">
        <v>0</v>
      </c>
      <c r="P67" s="8">
        <v>0</v>
      </c>
      <c r="Q67" s="7">
        <v>0</v>
      </c>
      <c r="R67" s="7">
        <v>0</v>
      </c>
      <c r="S67" s="8">
        <f t="shared" si="3"/>
        <v>21</v>
      </c>
      <c r="T67" s="12">
        <f t="shared" si="4"/>
        <v>4.0222179659069142E-3</v>
      </c>
      <c r="U67" s="27">
        <f>SUM(Table2[[#This Row],[Unit Completed (Pcs)]]/4850)</f>
        <v>1.0764948453608247</v>
      </c>
      <c r="V67" s="33" t="s">
        <v>20</v>
      </c>
      <c r="W67" s="33" t="s">
        <v>74</v>
      </c>
      <c r="X67" s="30">
        <v>4850</v>
      </c>
      <c r="Y67" s="31">
        <f>MONTH(Table2[[#This Row],[Date]])</f>
        <v>7</v>
      </c>
      <c r="Z67" s="31" t="str">
        <f>TEXT(Table2[[#This Row],[Date]]-WEEKDAY(Table2[[#This Row],[Date]],1)+1,"d MMM") &amp; " - " &amp; TEXT(Table2[[#This Row],[Date]]-WEEKDAY(Table2[[#This Row],[Date]],1)+7,"d MMM")</f>
        <v>20 Jul - 26 Jul</v>
      </c>
    </row>
    <row r="68" spans="1:26" x14ac:dyDescent="0.3">
      <c r="A68" s="61">
        <v>45860</v>
      </c>
      <c r="B68" s="36" t="s">
        <v>60</v>
      </c>
      <c r="C68" s="11">
        <v>1</v>
      </c>
      <c r="D68" s="11"/>
      <c r="E68" s="11">
        <v>4854</v>
      </c>
      <c r="F68" s="36" t="s">
        <v>24</v>
      </c>
      <c r="G68" s="36">
        <v>1</v>
      </c>
      <c r="H68" s="36">
        <v>0</v>
      </c>
      <c r="I68" s="36">
        <v>0</v>
      </c>
      <c r="J68" s="36">
        <v>8</v>
      </c>
      <c r="K68" s="36">
        <v>2</v>
      </c>
      <c r="L68" s="36">
        <v>16</v>
      </c>
      <c r="M68" s="36">
        <v>0</v>
      </c>
      <c r="N68" s="25">
        <v>0</v>
      </c>
      <c r="O68" s="25">
        <v>0</v>
      </c>
      <c r="P68" s="25">
        <v>0</v>
      </c>
      <c r="Q68" s="36">
        <v>0</v>
      </c>
      <c r="R68" s="36">
        <v>0</v>
      </c>
      <c r="S68" s="25">
        <f t="shared" si="3"/>
        <v>26</v>
      </c>
      <c r="T68" s="37">
        <f t="shared" si="4"/>
        <v>5.356407086938607E-3</v>
      </c>
      <c r="U68" s="27">
        <f>SUM(Table2[[#This Row],[Unit Completed (Pcs)]]/4850)</f>
        <v>1.0008247422680412</v>
      </c>
      <c r="V68" s="29" t="s">
        <v>20</v>
      </c>
      <c r="W68" s="29" t="s">
        <v>74</v>
      </c>
      <c r="X68" s="30">
        <v>4850</v>
      </c>
      <c r="Y68" s="31">
        <f>MONTH(Table2[[#This Row],[Date]])</f>
        <v>7</v>
      </c>
      <c r="Z68" s="31" t="str">
        <f>TEXT(Table2[[#This Row],[Date]]-WEEKDAY(Table2[[#This Row],[Date]],1)+1,"d MMM") &amp; " - " &amp; TEXT(Table2[[#This Row],[Date]]-WEEKDAY(Table2[[#This Row],[Date]],1)+7,"d MMM")</f>
        <v>20 Jul - 26 Jul</v>
      </c>
    </row>
    <row r="69" spans="1:26" x14ac:dyDescent="0.3">
      <c r="A69" s="61">
        <v>45860</v>
      </c>
      <c r="B69" s="7" t="s">
        <v>60</v>
      </c>
      <c r="C69" s="11">
        <v>1</v>
      </c>
      <c r="D69" s="11"/>
      <c r="E69" s="11">
        <v>4248</v>
      </c>
      <c r="F69" s="7" t="s">
        <v>25</v>
      </c>
      <c r="G69" s="7">
        <v>1</v>
      </c>
      <c r="H69" s="7">
        <v>0</v>
      </c>
      <c r="I69" s="7">
        <v>0</v>
      </c>
      <c r="J69" s="7">
        <v>9</v>
      </c>
      <c r="K69" s="7">
        <v>8</v>
      </c>
      <c r="L69" s="7">
        <v>7</v>
      </c>
      <c r="M69" s="7">
        <v>0</v>
      </c>
      <c r="N69" s="8">
        <v>0</v>
      </c>
      <c r="O69" s="8">
        <v>0</v>
      </c>
      <c r="P69" s="8">
        <v>3</v>
      </c>
      <c r="Q69" s="7">
        <v>0</v>
      </c>
      <c r="R69" s="7">
        <v>0</v>
      </c>
      <c r="S69" s="8">
        <f t="shared" si="3"/>
        <v>27</v>
      </c>
      <c r="T69" s="12">
        <f t="shared" si="4"/>
        <v>6.3559322033898309E-3</v>
      </c>
      <c r="U69" s="27">
        <f>SUM(Table2[[#This Row],[Unit Completed (Pcs)]]/4850)</f>
        <v>0.87587628865979383</v>
      </c>
      <c r="V69" s="33" t="s">
        <v>20</v>
      </c>
      <c r="W69" s="33" t="s">
        <v>74</v>
      </c>
      <c r="X69" s="30">
        <v>4850</v>
      </c>
      <c r="Y69" s="31">
        <f>MONTH(Table2[[#This Row],[Date]])</f>
        <v>7</v>
      </c>
      <c r="Z69" s="31" t="str">
        <f>TEXT(Table2[[#This Row],[Date]]-WEEKDAY(Table2[[#This Row],[Date]],1)+1,"d MMM") &amp; " - " &amp; TEXT(Table2[[#This Row],[Date]]-WEEKDAY(Table2[[#This Row],[Date]],1)+7,"d MMM")</f>
        <v>20 Jul - 26 Jul</v>
      </c>
    </row>
    <row r="70" spans="1:26" x14ac:dyDescent="0.3">
      <c r="A70" s="61">
        <v>45860</v>
      </c>
      <c r="B70" s="36" t="s">
        <v>60</v>
      </c>
      <c r="C70" s="11">
        <v>1</v>
      </c>
      <c r="D70" s="11"/>
      <c r="E70" s="11">
        <v>2199</v>
      </c>
      <c r="F70" s="36" t="s">
        <v>26</v>
      </c>
      <c r="G70" s="36">
        <v>1</v>
      </c>
      <c r="H70" s="36">
        <v>0</v>
      </c>
      <c r="I70" s="36">
        <v>1</v>
      </c>
      <c r="J70" s="36">
        <v>0</v>
      </c>
      <c r="K70" s="36">
        <v>0</v>
      </c>
      <c r="L70" s="36">
        <v>0</v>
      </c>
      <c r="M70" s="36">
        <v>5</v>
      </c>
      <c r="N70" s="25">
        <v>0</v>
      </c>
      <c r="O70" s="25">
        <v>0</v>
      </c>
      <c r="P70" s="25">
        <v>0</v>
      </c>
      <c r="Q70" s="36">
        <v>0</v>
      </c>
      <c r="R70" s="36">
        <v>0</v>
      </c>
      <c r="S70" s="25">
        <f t="shared" si="3"/>
        <v>6</v>
      </c>
      <c r="T70" s="37">
        <f t="shared" si="4"/>
        <v>2.7285129604365621E-3</v>
      </c>
      <c r="U70" s="27">
        <f>SUM(Table2[[#This Row],[Unit Completed (Pcs)]]/4850)</f>
        <v>0.45340206185567011</v>
      </c>
      <c r="V70" s="29" t="s">
        <v>20</v>
      </c>
      <c r="W70" s="29" t="s">
        <v>74</v>
      </c>
      <c r="X70" s="30">
        <v>4850</v>
      </c>
      <c r="Y70" s="31">
        <f>MONTH(Table2[[#This Row],[Date]])</f>
        <v>7</v>
      </c>
      <c r="Z70" s="31" t="str">
        <f>TEXT(Table2[[#This Row],[Date]]-WEEKDAY(Table2[[#This Row],[Date]],1)+1,"d MMM") &amp; " - " &amp; TEXT(Table2[[#This Row],[Date]]-WEEKDAY(Table2[[#This Row],[Date]],1)+7,"d MMM")</f>
        <v>20 Jul - 26 Jul</v>
      </c>
    </row>
    <row r="71" spans="1:26" x14ac:dyDescent="0.3">
      <c r="A71" s="61">
        <v>45860</v>
      </c>
      <c r="B71" s="7" t="s">
        <v>60</v>
      </c>
      <c r="C71" s="11">
        <v>1</v>
      </c>
      <c r="D71" s="11"/>
      <c r="E71" s="11">
        <v>2767</v>
      </c>
      <c r="F71" s="7" t="s">
        <v>27</v>
      </c>
      <c r="G71" s="7">
        <v>1</v>
      </c>
      <c r="H71" s="7">
        <v>0</v>
      </c>
      <c r="I71" s="7">
        <v>1</v>
      </c>
      <c r="J71" s="7">
        <v>0</v>
      </c>
      <c r="K71" s="7">
        <v>0</v>
      </c>
      <c r="L71" s="7">
        <v>11</v>
      </c>
      <c r="M71" s="7">
        <v>2</v>
      </c>
      <c r="N71" s="8">
        <v>0</v>
      </c>
      <c r="O71" s="8">
        <v>0</v>
      </c>
      <c r="P71" s="8">
        <v>0</v>
      </c>
      <c r="Q71" s="7">
        <v>0</v>
      </c>
      <c r="R71" s="7">
        <v>0</v>
      </c>
      <c r="S71" s="8">
        <f t="shared" si="3"/>
        <v>14</v>
      </c>
      <c r="T71" s="12">
        <f t="shared" si="4"/>
        <v>5.0596313697144919E-3</v>
      </c>
      <c r="U71" s="27">
        <f>SUM(Table2[[#This Row],[Unit Completed (Pcs)]]/4850)</f>
        <v>0.57051546391752572</v>
      </c>
      <c r="V71" s="33" t="s">
        <v>20</v>
      </c>
      <c r="W71" s="33" t="s">
        <v>74</v>
      </c>
      <c r="X71" s="30">
        <v>4850</v>
      </c>
      <c r="Y71" s="31">
        <f>MONTH(Table2[[#This Row],[Date]])</f>
        <v>7</v>
      </c>
      <c r="Z71" s="31" t="str">
        <f>TEXT(Table2[[#This Row],[Date]]-WEEKDAY(Table2[[#This Row],[Date]],1)+1,"d MMM") &amp; " - " &amp; TEXT(Table2[[#This Row],[Date]]-WEEKDAY(Table2[[#This Row],[Date]],1)+7,"d MMM")</f>
        <v>20 Jul - 26 Jul</v>
      </c>
    </row>
    <row r="72" spans="1:26" x14ac:dyDescent="0.3">
      <c r="A72" s="61">
        <v>45860</v>
      </c>
      <c r="B72" s="36" t="s">
        <v>61</v>
      </c>
      <c r="C72" s="11">
        <v>1</v>
      </c>
      <c r="D72" s="11"/>
      <c r="E72" s="11">
        <v>4769</v>
      </c>
      <c r="F72" s="36" t="s">
        <v>28</v>
      </c>
      <c r="G72" s="36">
        <v>1</v>
      </c>
      <c r="H72" s="36">
        <v>0</v>
      </c>
      <c r="I72" s="36">
        <v>1</v>
      </c>
      <c r="J72" s="36">
        <v>0</v>
      </c>
      <c r="K72" s="36">
        <v>0</v>
      </c>
      <c r="L72" s="36">
        <v>10</v>
      </c>
      <c r="M72" s="36">
        <v>0</v>
      </c>
      <c r="N72" s="25">
        <v>0</v>
      </c>
      <c r="O72" s="25">
        <v>0</v>
      </c>
      <c r="P72" s="25">
        <v>0</v>
      </c>
      <c r="Q72" s="36">
        <v>0</v>
      </c>
      <c r="R72" s="36">
        <v>0</v>
      </c>
      <c r="S72" s="25">
        <f t="shared" si="3"/>
        <v>11</v>
      </c>
      <c r="T72" s="37">
        <f t="shared" si="4"/>
        <v>2.3065632208010066E-3</v>
      </c>
      <c r="U72" s="27">
        <f>SUM(Table2[[#This Row],[Unit Completed (Pcs)]]/4850)</f>
        <v>0.98329896907216496</v>
      </c>
      <c r="V72" s="29" t="s">
        <v>20</v>
      </c>
      <c r="W72" s="29" t="s">
        <v>74</v>
      </c>
      <c r="X72" s="30">
        <v>4850</v>
      </c>
      <c r="Y72" s="31">
        <f>MONTH(Table2[[#This Row],[Date]])</f>
        <v>7</v>
      </c>
      <c r="Z72" s="31" t="str">
        <f>TEXT(Table2[[#This Row],[Date]]-WEEKDAY(Table2[[#This Row],[Date]],1)+1,"d MMM") &amp; " - " &amp; TEXT(Table2[[#This Row],[Date]]-WEEKDAY(Table2[[#This Row],[Date]],1)+7,"d MMM")</f>
        <v>20 Jul - 26 Jul</v>
      </c>
    </row>
    <row r="73" spans="1:26" x14ac:dyDescent="0.3">
      <c r="A73" s="61">
        <v>45860</v>
      </c>
      <c r="B73" s="7" t="s">
        <v>61</v>
      </c>
      <c r="C73" s="11">
        <v>1</v>
      </c>
      <c r="D73" s="11"/>
      <c r="E73" s="11">
        <v>4451</v>
      </c>
      <c r="F73" s="7" t="s">
        <v>29</v>
      </c>
      <c r="G73" s="7">
        <v>1</v>
      </c>
      <c r="H73" s="7">
        <v>0</v>
      </c>
      <c r="I73" s="7">
        <v>0</v>
      </c>
      <c r="J73" s="7">
        <v>0</v>
      </c>
      <c r="K73" s="7">
        <v>3</v>
      </c>
      <c r="L73" s="7">
        <v>10</v>
      </c>
      <c r="M73" s="7">
        <v>0</v>
      </c>
      <c r="N73" s="8">
        <v>0</v>
      </c>
      <c r="O73" s="8">
        <v>0</v>
      </c>
      <c r="P73" s="8">
        <v>0</v>
      </c>
      <c r="Q73" s="7">
        <v>1</v>
      </c>
      <c r="R73" s="7">
        <v>0</v>
      </c>
      <c r="S73" s="8">
        <f t="shared" si="3"/>
        <v>14</v>
      </c>
      <c r="T73" s="12">
        <f t="shared" si="4"/>
        <v>3.1453605931251404E-3</v>
      </c>
      <c r="U73" s="27">
        <f>SUM(Table2[[#This Row],[Unit Completed (Pcs)]]/4850)</f>
        <v>0.9177319587628866</v>
      </c>
      <c r="V73" s="33" t="s">
        <v>22</v>
      </c>
      <c r="W73" s="33" t="s">
        <v>76</v>
      </c>
      <c r="X73" s="30">
        <v>4850</v>
      </c>
      <c r="Y73" s="31">
        <f>MONTH(Table2[[#This Row],[Date]])</f>
        <v>7</v>
      </c>
      <c r="Z73" s="31" t="str">
        <f>TEXT(Table2[[#This Row],[Date]]-WEEKDAY(Table2[[#This Row],[Date]],1)+1,"d MMM") &amp; " - " &amp; TEXT(Table2[[#This Row],[Date]]-WEEKDAY(Table2[[#This Row],[Date]],1)+7,"d MMM")</f>
        <v>20 Jul - 26 Jul</v>
      </c>
    </row>
    <row r="74" spans="1:26" x14ac:dyDescent="0.3">
      <c r="A74" s="61">
        <v>45860</v>
      </c>
      <c r="B74" s="36" t="s">
        <v>61</v>
      </c>
      <c r="C74" s="11">
        <v>1</v>
      </c>
      <c r="D74" s="11"/>
      <c r="E74" s="11">
        <v>4821</v>
      </c>
      <c r="F74" s="36" t="s">
        <v>30</v>
      </c>
      <c r="G74" s="36">
        <v>1</v>
      </c>
      <c r="H74" s="36">
        <v>0</v>
      </c>
      <c r="I74" s="36">
        <v>2</v>
      </c>
      <c r="J74" s="36">
        <v>4</v>
      </c>
      <c r="K74" s="36">
        <v>0</v>
      </c>
      <c r="L74" s="36">
        <v>13</v>
      </c>
      <c r="M74" s="36">
        <v>0</v>
      </c>
      <c r="N74" s="25">
        <v>0</v>
      </c>
      <c r="O74" s="25">
        <v>0</v>
      </c>
      <c r="P74" s="25">
        <v>2</v>
      </c>
      <c r="Q74" s="36">
        <v>0</v>
      </c>
      <c r="R74" s="36">
        <v>0</v>
      </c>
      <c r="S74" s="25">
        <f t="shared" si="3"/>
        <v>21</v>
      </c>
      <c r="T74" s="37">
        <f t="shared" si="4"/>
        <v>4.3559427504667085E-3</v>
      </c>
      <c r="U74" s="27">
        <f>SUM(Table2[[#This Row],[Unit Completed (Pcs)]]/4850)</f>
        <v>0.99402061855670099</v>
      </c>
      <c r="V74" s="29" t="s">
        <v>22</v>
      </c>
      <c r="W74" s="29" t="s">
        <v>76</v>
      </c>
      <c r="X74" s="30">
        <v>4850</v>
      </c>
      <c r="Y74" s="31">
        <f>MONTH(Table2[[#This Row],[Date]])</f>
        <v>7</v>
      </c>
      <c r="Z74" s="31" t="str">
        <f>TEXT(Table2[[#This Row],[Date]]-WEEKDAY(Table2[[#This Row],[Date]],1)+1,"d MMM") &amp; " - " &amp; TEXT(Table2[[#This Row],[Date]]-WEEKDAY(Table2[[#This Row],[Date]],1)+7,"d MMM")</f>
        <v>20 Jul - 26 Jul</v>
      </c>
    </row>
    <row r="75" spans="1:26" x14ac:dyDescent="0.3">
      <c r="A75" s="61">
        <v>45860</v>
      </c>
      <c r="B75" s="7" t="s">
        <v>61</v>
      </c>
      <c r="C75" s="11">
        <v>1</v>
      </c>
      <c r="D75" s="11"/>
      <c r="E75" s="11">
        <v>5297</v>
      </c>
      <c r="F75" s="7" t="s">
        <v>31</v>
      </c>
      <c r="G75" s="7">
        <v>1</v>
      </c>
      <c r="H75" s="7">
        <v>1</v>
      </c>
      <c r="I75" s="7">
        <v>4</v>
      </c>
      <c r="J75" s="7">
        <v>24</v>
      </c>
      <c r="K75" s="7">
        <v>0</v>
      </c>
      <c r="L75" s="7">
        <v>7</v>
      </c>
      <c r="M75" s="7">
        <v>4</v>
      </c>
      <c r="N75" s="8">
        <v>0</v>
      </c>
      <c r="O75" s="8">
        <v>0</v>
      </c>
      <c r="P75" s="8">
        <v>0</v>
      </c>
      <c r="Q75" s="7">
        <v>0</v>
      </c>
      <c r="R75" s="7">
        <v>0</v>
      </c>
      <c r="S75" s="8">
        <f t="shared" si="3"/>
        <v>40</v>
      </c>
      <c r="T75" s="12">
        <f t="shared" si="4"/>
        <v>7.5514442137058716E-3</v>
      </c>
      <c r="U75" s="27">
        <f>SUM(Table2[[#This Row],[Unit Completed (Pcs)]]/4850)</f>
        <v>1.0921649484536082</v>
      </c>
      <c r="V75" s="33" t="s">
        <v>22</v>
      </c>
      <c r="W75" s="33" t="s">
        <v>76</v>
      </c>
      <c r="X75" s="30">
        <v>4850</v>
      </c>
      <c r="Y75" s="31">
        <f>MONTH(Table2[[#This Row],[Date]])</f>
        <v>7</v>
      </c>
      <c r="Z75" s="31" t="str">
        <f>TEXT(Table2[[#This Row],[Date]]-WEEKDAY(Table2[[#This Row],[Date]],1)+1,"d MMM") &amp; " - " &amp; TEXT(Table2[[#This Row],[Date]]-WEEKDAY(Table2[[#This Row],[Date]],1)+7,"d MMM")</f>
        <v>20 Jul - 26 Jul</v>
      </c>
    </row>
    <row r="76" spans="1:26" x14ac:dyDescent="0.3">
      <c r="A76" s="61">
        <v>45860</v>
      </c>
      <c r="B76" s="36" t="s">
        <v>61</v>
      </c>
      <c r="C76" s="11">
        <v>1</v>
      </c>
      <c r="D76" s="11"/>
      <c r="E76" s="11">
        <v>5001</v>
      </c>
      <c r="F76" s="36" t="s">
        <v>32</v>
      </c>
      <c r="G76" s="36">
        <v>1</v>
      </c>
      <c r="H76" s="36">
        <v>0</v>
      </c>
      <c r="I76" s="36">
        <v>0</v>
      </c>
      <c r="J76" s="36">
        <v>1</v>
      </c>
      <c r="K76" s="36">
        <v>0</v>
      </c>
      <c r="L76" s="36">
        <v>11</v>
      </c>
      <c r="M76" s="36">
        <v>3</v>
      </c>
      <c r="N76" s="25">
        <v>0</v>
      </c>
      <c r="O76" s="25">
        <v>0</v>
      </c>
      <c r="P76" s="25">
        <v>0</v>
      </c>
      <c r="Q76" s="36">
        <v>4</v>
      </c>
      <c r="R76" s="36">
        <v>0</v>
      </c>
      <c r="S76" s="25">
        <f t="shared" si="3"/>
        <v>19</v>
      </c>
      <c r="T76" s="37">
        <f t="shared" si="4"/>
        <v>3.7992401519696059E-3</v>
      </c>
      <c r="U76" s="27">
        <f>SUM(Table2[[#This Row],[Unit Completed (Pcs)]]/4850)</f>
        <v>1.0311340206185566</v>
      </c>
      <c r="V76" s="29" t="s">
        <v>22</v>
      </c>
      <c r="W76" s="29" t="s">
        <v>76</v>
      </c>
      <c r="X76" s="30">
        <v>4850</v>
      </c>
      <c r="Y76" s="31">
        <f>MONTH(Table2[[#This Row],[Date]])</f>
        <v>7</v>
      </c>
      <c r="Z76" s="31" t="str">
        <f>TEXT(Table2[[#This Row],[Date]]-WEEKDAY(Table2[[#This Row],[Date]],1)+1,"d MMM") &amp; " - " &amp; TEXT(Table2[[#This Row],[Date]]-WEEKDAY(Table2[[#This Row],[Date]],1)+7,"d MMM")</f>
        <v>20 Jul - 26 Jul</v>
      </c>
    </row>
    <row r="77" spans="1:26" x14ac:dyDescent="0.3">
      <c r="A77" s="61">
        <v>45860</v>
      </c>
      <c r="B77" s="7" t="s">
        <v>61</v>
      </c>
      <c r="C77" s="11">
        <v>1</v>
      </c>
      <c r="D77" s="11"/>
      <c r="E77" s="11">
        <v>2892</v>
      </c>
      <c r="F77" s="7" t="s">
        <v>33</v>
      </c>
      <c r="G77" s="7">
        <v>1</v>
      </c>
      <c r="H77" s="7">
        <v>0</v>
      </c>
      <c r="I77" s="7">
        <v>6</v>
      </c>
      <c r="J77" s="7">
        <v>0</v>
      </c>
      <c r="K77" s="7">
        <v>0</v>
      </c>
      <c r="L77" s="7">
        <v>19</v>
      </c>
      <c r="M77" s="7">
        <v>4</v>
      </c>
      <c r="N77" s="8">
        <v>0</v>
      </c>
      <c r="O77" s="8">
        <v>0</v>
      </c>
      <c r="P77" s="8">
        <v>0</v>
      </c>
      <c r="Q77" s="7">
        <v>0</v>
      </c>
      <c r="R77" s="7">
        <v>0</v>
      </c>
      <c r="S77" s="8">
        <f t="shared" si="3"/>
        <v>29</v>
      </c>
      <c r="T77" s="12">
        <f t="shared" si="4"/>
        <v>1.0027662517289074E-2</v>
      </c>
      <c r="U77" s="27">
        <f>SUM(Table2[[#This Row],[Unit Completed (Pcs)]]/4850)</f>
        <v>0.5962886597938144</v>
      </c>
      <c r="V77" s="33" t="s">
        <v>22</v>
      </c>
      <c r="W77" s="33" t="s">
        <v>76</v>
      </c>
      <c r="X77" s="30">
        <v>4850</v>
      </c>
      <c r="Y77" s="31">
        <f>MONTH(Table2[[#This Row],[Date]])</f>
        <v>7</v>
      </c>
      <c r="Z77" s="31" t="str">
        <f>TEXT(Table2[[#This Row],[Date]]-WEEKDAY(Table2[[#This Row],[Date]],1)+1,"d MMM") &amp; " - " &amp; TEXT(Table2[[#This Row],[Date]]-WEEKDAY(Table2[[#This Row],[Date]],1)+7,"d MMM")</f>
        <v>20 Jul - 26 Jul</v>
      </c>
    </row>
    <row r="78" spans="1:26" x14ac:dyDescent="0.3">
      <c r="A78" s="61">
        <v>45860</v>
      </c>
      <c r="B78" s="36" t="s">
        <v>61</v>
      </c>
      <c r="C78" s="11">
        <v>1</v>
      </c>
      <c r="D78" s="11"/>
      <c r="E78" s="11">
        <v>4217</v>
      </c>
      <c r="F78" s="36" t="s">
        <v>34</v>
      </c>
      <c r="G78" s="36">
        <v>1</v>
      </c>
      <c r="H78" s="36">
        <v>0</v>
      </c>
      <c r="I78" s="36">
        <v>5</v>
      </c>
      <c r="J78" s="36">
        <v>5</v>
      </c>
      <c r="K78" s="36">
        <v>0</v>
      </c>
      <c r="L78" s="36">
        <v>0</v>
      </c>
      <c r="M78" s="36">
        <v>8</v>
      </c>
      <c r="N78" s="25">
        <v>0</v>
      </c>
      <c r="O78" s="25">
        <v>0</v>
      </c>
      <c r="P78" s="25">
        <v>4</v>
      </c>
      <c r="Q78" s="36">
        <v>2</v>
      </c>
      <c r="R78" s="36">
        <v>0</v>
      </c>
      <c r="S78" s="25">
        <f t="shared" si="3"/>
        <v>24</v>
      </c>
      <c r="T78" s="37">
        <f t="shared" si="4"/>
        <v>5.6912497035807447E-3</v>
      </c>
      <c r="U78" s="27">
        <f>SUM(Table2[[#This Row],[Unit Completed (Pcs)]]/4850)</f>
        <v>0.86948453608247422</v>
      </c>
      <c r="V78" s="29" t="s">
        <v>22</v>
      </c>
      <c r="W78" s="29" t="s">
        <v>76</v>
      </c>
      <c r="X78" s="30">
        <v>4850</v>
      </c>
      <c r="Y78" s="31">
        <f>MONTH(Table2[[#This Row],[Date]])</f>
        <v>7</v>
      </c>
      <c r="Z78" s="31" t="str">
        <f>TEXT(Table2[[#This Row],[Date]]-WEEKDAY(Table2[[#This Row],[Date]],1)+1,"d MMM") &amp; " - " &amp; TEXT(Table2[[#This Row],[Date]]-WEEKDAY(Table2[[#This Row],[Date]],1)+7,"d MMM")</f>
        <v>20 Jul - 26 Jul</v>
      </c>
    </row>
    <row r="79" spans="1:26" x14ac:dyDescent="0.3">
      <c r="A79" s="61">
        <v>45860</v>
      </c>
      <c r="B79" s="7" t="s">
        <v>61</v>
      </c>
      <c r="C79" s="11">
        <v>1</v>
      </c>
      <c r="D79" s="11"/>
      <c r="E79" s="11">
        <v>5181</v>
      </c>
      <c r="F79" s="7" t="s">
        <v>35</v>
      </c>
      <c r="G79" s="7">
        <v>1</v>
      </c>
      <c r="H79" s="7">
        <v>0</v>
      </c>
      <c r="I79" s="7">
        <v>0</v>
      </c>
      <c r="J79" s="7">
        <v>0</v>
      </c>
      <c r="K79" s="7">
        <v>0</v>
      </c>
      <c r="L79" s="7">
        <v>17</v>
      </c>
      <c r="M79" s="7">
        <v>5</v>
      </c>
      <c r="N79" s="8">
        <v>0</v>
      </c>
      <c r="O79" s="8">
        <v>0</v>
      </c>
      <c r="P79" s="8">
        <v>0</v>
      </c>
      <c r="Q79" s="7">
        <v>5</v>
      </c>
      <c r="R79" s="7">
        <v>0</v>
      </c>
      <c r="S79" s="8">
        <f t="shared" si="3"/>
        <v>27</v>
      </c>
      <c r="T79" s="12">
        <f t="shared" si="4"/>
        <v>5.2113491603937466E-3</v>
      </c>
      <c r="U79" s="27">
        <f>SUM(Table2[[#This Row],[Unit Completed (Pcs)]]/4850)</f>
        <v>1.0682474226804124</v>
      </c>
      <c r="V79" s="33" t="s">
        <v>22</v>
      </c>
      <c r="W79" s="33" t="s">
        <v>76</v>
      </c>
      <c r="X79" s="30">
        <v>4850</v>
      </c>
      <c r="Y79" s="31">
        <f>MONTH(Table2[[#This Row],[Date]])</f>
        <v>7</v>
      </c>
      <c r="Z79" s="31" t="str">
        <f>TEXT(Table2[[#This Row],[Date]]-WEEKDAY(Table2[[#This Row],[Date]],1)+1,"d MMM") &amp; " - " &amp; TEXT(Table2[[#This Row],[Date]]-WEEKDAY(Table2[[#This Row],[Date]],1)+7,"d MMM")</f>
        <v>20 Jul - 26 Jul</v>
      </c>
    </row>
    <row r="80" spans="1:26" x14ac:dyDescent="0.3">
      <c r="A80" s="61">
        <v>45860</v>
      </c>
      <c r="B80" s="36" t="s">
        <v>61</v>
      </c>
      <c r="C80" s="11">
        <v>1</v>
      </c>
      <c r="D80" s="11"/>
      <c r="E80" s="11">
        <v>2939</v>
      </c>
      <c r="F80" s="36" t="s">
        <v>36</v>
      </c>
      <c r="G80" s="36">
        <v>1</v>
      </c>
      <c r="H80" s="36">
        <v>0</v>
      </c>
      <c r="I80" s="36">
        <v>0</v>
      </c>
      <c r="J80" s="36">
        <v>0</v>
      </c>
      <c r="K80" s="36">
        <v>0</v>
      </c>
      <c r="L80" s="36">
        <v>64</v>
      </c>
      <c r="M80" s="36">
        <v>2</v>
      </c>
      <c r="N80" s="25">
        <v>0</v>
      </c>
      <c r="O80" s="25">
        <v>0</v>
      </c>
      <c r="P80" s="25">
        <v>0</v>
      </c>
      <c r="Q80" s="36">
        <v>1</v>
      </c>
      <c r="R80" s="36">
        <v>0</v>
      </c>
      <c r="S80" s="25">
        <f t="shared" si="3"/>
        <v>67</v>
      </c>
      <c r="T80" s="37">
        <f t="shared" si="4"/>
        <v>2.279686968356584E-2</v>
      </c>
      <c r="U80" s="27">
        <f>SUM(Table2[[#This Row],[Unit Completed (Pcs)]]/4850)</f>
        <v>0.60597938144329899</v>
      </c>
      <c r="V80" s="29" t="s">
        <v>22</v>
      </c>
      <c r="W80" s="29" t="s">
        <v>76</v>
      </c>
      <c r="X80" s="30">
        <v>4850</v>
      </c>
      <c r="Y80" s="31">
        <f>MONTH(Table2[[#This Row],[Date]])</f>
        <v>7</v>
      </c>
      <c r="Z80" s="31" t="str">
        <f>TEXT(Table2[[#This Row],[Date]]-WEEKDAY(Table2[[#This Row],[Date]],1)+1,"d MMM") &amp; " - " &amp; TEXT(Table2[[#This Row],[Date]]-WEEKDAY(Table2[[#This Row],[Date]],1)+7,"d MMM")</f>
        <v>20 Jul - 26 Jul</v>
      </c>
    </row>
    <row r="81" spans="1:26" x14ac:dyDescent="0.3">
      <c r="A81" s="61">
        <v>45860</v>
      </c>
      <c r="B81" s="7" t="s">
        <v>61</v>
      </c>
      <c r="C81" s="11">
        <v>1</v>
      </c>
      <c r="D81" s="11"/>
      <c r="E81" s="11">
        <v>4476</v>
      </c>
      <c r="F81" s="7" t="s">
        <v>37</v>
      </c>
      <c r="G81" s="7">
        <v>1</v>
      </c>
      <c r="H81" s="7">
        <v>0</v>
      </c>
      <c r="I81" s="7">
        <v>0</v>
      </c>
      <c r="J81" s="7">
        <v>0</v>
      </c>
      <c r="K81" s="7">
        <v>0</v>
      </c>
      <c r="L81" s="7">
        <v>27</v>
      </c>
      <c r="M81" s="7">
        <v>9</v>
      </c>
      <c r="N81" s="8">
        <v>0</v>
      </c>
      <c r="O81" s="8">
        <v>0</v>
      </c>
      <c r="P81" s="8">
        <v>0</v>
      </c>
      <c r="Q81" s="7">
        <v>5</v>
      </c>
      <c r="R81" s="7">
        <v>0</v>
      </c>
      <c r="S81" s="8">
        <f t="shared" si="3"/>
        <v>41</v>
      </c>
      <c r="T81" s="12">
        <f t="shared" si="4"/>
        <v>9.1599642537980343E-3</v>
      </c>
      <c r="U81" s="27">
        <f>SUM(Table2[[#This Row],[Unit Completed (Pcs)]]/4850)</f>
        <v>0.92288659793814432</v>
      </c>
      <c r="V81" s="33" t="s">
        <v>22</v>
      </c>
      <c r="W81" s="33" t="s">
        <v>76</v>
      </c>
      <c r="X81" s="30">
        <v>4850</v>
      </c>
      <c r="Y81" s="31">
        <f>MONTH(Table2[[#This Row],[Date]])</f>
        <v>7</v>
      </c>
      <c r="Z81" s="31" t="str">
        <f>TEXT(Table2[[#This Row],[Date]]-WEEKDAY(Table2[[#This Row],[Date]],1)+1,"d MMM") &amp; " - " &amp; TEXT(Table2[[#This Row],[Date]]-WEEKDAY(Table2[[#This Row],[Date]],1)+7,"d MMM")</f>
        <v>20 Jul - 26 Jul</v>
      </c>
    </row>
    <row r="82" spans="1:26" x14ac:dyDescent="0.3">
      <c r="A82" s="61">
        <v>45861</v>
      </c>
      <c r="B82" s="36" t="s">
        <v>61</v>
      </c>
      <c r="C82" s="11">
        <v>1</v>
      </c>
      <c r="D82" s="11"/>
      <c r="E82" s="11">
        <v>3514</v>
      </c>
      <c r="F82" s="36" t="s">
        <v>21</v>
      </c>
      <c r="G82" s="36">
        <v>1</v>
      </c>
      <c r="H82" s="36">
        <v>0</v>
      </c>
      <c r="I82" s="36">
        <v>1</v>
      </c>
      <c r="J82" s="36">
        <v>2</v>
      </c>
      <c r="K82" s="36">
        <v>5</v>
      </c>
      <c r="L82" s="36">
        <v>24</v>
      </c>
      <c r="M82" s="36">
        <v>0</v>
      </c>
      <c r="N82" s="25">
        <v>0</v>
      </c>
      <c r="O82" s="25">
        <v>0</v>
      </c>
      <c r="P82" s="25">
        <v>0</v>
      </c>
      <c r="Q82" s="36">
        <v>0</v>
      </c>
      <c r="R82" s="36">
        <v>0</v>
      </c>
      <c r="S82" s="25">
        <f t="shared" si="3"/>
        <v>32</v>
      </c>
      <c r="T82" s="37">
        <f t="shared" si="4"/>
        <v>9.1064314171883896E-3</v>
      </c>
      <c r="U82" s="27">
        <f>SUM(Table2[[#This Row],[Unit Completed (Pcs)]]/4850)</f>
        <v>0.72453608247422685</v>
      </c>
      <c r="V82" s="29" t="s">
        <v>20</v>
      </c>
      <c r="W82" s="29" t="s">
        <v>74</v>
      </c>
      <c r="X82" s="30">
        <v>4850</v>
      </c>
      <c r="Y82" s="31">
        <f>MONTH(Table2[[#This Row],[Date]])</f>
        <v>7</v>
      </c>
      <c r="Z82" s="31" t="str">
        <f>TEXT(Table2[[#This Row],[Date]]-WEEKDAY(Table2[[#This Row],[Date]],1)+1,"d MMM") &amp; " - " &amp; TEXT(Table2[[#This Row],[Date]]-WEEKDAY(Table2[[#This Row],[Date]],1)+7,"d MMM")</f>
        <v>20 Jul - 26 Jul</v>
      </c>
    </row>
    <row r="83" spans="1:26" x14ac:dyDescent="0.3">
      <c r="A83" s="61">
        <v>45861</v>
      </c>
      <c r="B83" s="7" t="s">
        <v>61</v>
      </c>
      <c r="C83" s="11">
        <v>1</v>
      </c>
      <c r="D83" s="11"/>
      <c r="E83" s="11">
        <v>5254</v>
      </c>
      <c r="F83" s="7" t="s">
        <v>23</v>
      </c>
      <c r="G83" s="7">
        <v>1</v>
      </c>
      <c r="H83" s="7">
        <v>0</v>
      </c>
      <c r="I83" s="7">
        <v>6</v>
      </c>
      <c r="J83" s="7">
        <v>9</v>
      </c>
      <c r="K83" s="7">
        <v>10</v>
      </c>
      <c r="L83" s="7">
        <v>3</v>
      </c>
      <c r="M83" s="7">
        <v>1</v>
      </c>
      <c r="N83" s="8">
        <v>0</v>
      </c>
      <c r="O83" s="8">
        <v>0</v>
      </c>
      <c r="P83" s="8">
        <v>0</v>
      </c>
      <c r="Q83" s="7">
        <v>0</v>
      </c>
      <c r="R83" s="7">
        <v>0</v>
      </c>
      <c r="S83" s="8">
        <f t="shared" si="3"/>
        <v>29</v>
      </c>
      <c r="T83" s="12">
        <f t="shared" si="4"/>
        <v>5.5196041111534068E-3</v>
      </c>
      <c r="U83" s="27">
        <f>SUM(Table2[[#This Row],[Unit Completed (Pcs)]]/4850)</f>
        <v>1.0832989690721651</v>
      </c>
      <c r="V83" s="33" t="s">
        <v>20</v>
      </c>
      <c r="W83" s="33" t="s">
        <v>74</v>
      </c>
      <c r="X83" s="30">
        <v>4850</v>
      </c>
      <c r="Y83" s="31">
        <f>MONTH(Table2[[#This Row],[Date]])</f>
        <v>7</v>
      </c>
      <c r="Z83" s="31" t="str">
        <f>TEXT(Table2[[#This Row],[Date]]-WEEKDAY(Table2[[#This Row],[Date]],1)+1,"d MMM") &amp; " - " &amp; TEXT(Table2[[#This Row],[Date]]-WEEKDAY(Table2[[#This Row],[Date]],1)+7,"d MMM")</f>
        <v>20 Jul - 26 Jul</v>
      </c>
    </row>
    <row r="84" spans="1:26" x14ac:dyDescent="0.3">
      <c r="A84" s="61">
        <v>45861</v>
      </c>
      <c r="B84" s="36" t="s">
        <v>61</v>
      </c>
      <c r="C84" s="11">
        <v>1</v>
      </c>
      <c r="D84" s="11"/>
      <c r="E84" s="11">
        <v>5292</v>
      </c>
      <c r="F84" s="36" t="s">
        <v>24</v>
      </c>
      <c r="G84" s="36">
        <v>1</v>
      </c>
      <c r="H84" s="36">
        <v>0</v>
      </c>
      <c r="I84" s="36">
        <v>0</v>
      </c>
      <c r="J84" s="36">
        <v>0</v>
      </c>
      <c r="K84" s="36">
        <v>0</v>
      </c>
      <c r="L84" s="36">
        <v>0</v>
      </c>
      <c r="M84" s="36">
        <v>0</v>
      </c>
      <c r="N84" s="25">
        <v>0</v>
      </c>
      <c r="O84" s="25">
        <v>0</v>
      </c>
      <c r="P84" s="25">
        <v>0</v>
      </c>
      <c r="Q84" s="36">
        <v>0</v>
      </c>
      <c r="R84" s="36">
        <v>0</v>
      </c>
      <c r="S84" s="25">
        <f t="shared" si="3"/>
        <v>0</v>
      </c>
      <c r="T84" s="37">
        <f t="shared" si="4"/>
        <v>0</v>
      </c>
      <c r="U84" s="27">
        <f>SUM(Table2[[#This Row],[Unit Completed (Pcs)]]/4850)</f>
        <v>1.0911340206185567</v>
      </c>
      <c r="V84" s="29" t="s">
        <v>20</v>
      </c>
      <c r="W84" s="29" t="s">
        <v>74</v>
      </c>
      <c r="X84" s="30">
        <v>4850</v>
      </c>
      <c r="Y84" s="31">
        <f>MONTH(Table2[[#This Row],[Date]])</f>
        <v>7</v>
      </c>
      <c r="Z84" s="31" t="str">
        <f>TEXT(Table2[[#This Row],[Date]]-WEEKDAY(Table2[[#This Row],[Date]],1)+1,"d MMM") &amp; " - " &amp; TEXT(Table2[[#This Row],[Date]]-WEEKDAY(Table2[[#This Row],[Date]],1)+7,"d MMM")</f>
        <v>20 Jul - 26 Jul</v>
      </c>
    </row>
    <row r="85" spans="1:26" x14ac:dyDescent="0.3">
      <c r="A85" s="61">
        <v>45861</v>
      </c>
      <c r="B85" s="7" t="s">
        <v>61</v>
      </c>
      <c r="C85" s="11">
        <v>1</v>
      </c>
      <c r="D85" s="11"/>
      <c r="E85" s="11">
        <v>2615</v>
      </c>
      <c r="F85" s="7" t="s">
        <v>25</v>
      </c>
      <c r="G85" s="7">
        <v>1</v>
      </c>
      <c r="H85" s="7">
        <v>0</v>
      </c>
      <c r="I85" s="7">
        <v>6</v>
      </c>
      <c r="J85" s="7">
        <v>14</v>
      </c>
      <c r="K85" s="7">
        <v>0</v>
      </c>
      <c r="L85" s="7">
        <v>7</v>
      </c>
      <c r="M85" s="7">
        <v>3</v>
      </c>
      <c r="N85" s="8">
        <v>0</v>
      </c>
      <c r="O85" s="8">
        <v>0</v>
      </c>
      <c r="P85" s="8">
        <v>0</v>
      </c>
      <c r="Q85" s="7">
        <v>0</v>
      </c>
      <c r="R85" s="7">
        <v>0</v>
      </c>
      <c r="S85" s="8">
        <f t="shared" si="3"/>
        <v>30</v>
      </c>
      <c r="T85" s="12">
        <f t="shared" si="4"/>
        <v>1.1472275334608031E-2</v>
      </c>
      <c r="U85" s="27">
        <f>SUM(Table2[[#This Row],[Unit Completed (Pcs)]]/4850)</f>
        <v>0.53917525773195873</v>
      </c>
      <c r="V85" s="33" t="s">
        <v>20</v>
      </c>
      <c r="W85" s="33" t="s">
        <v>74</v>
      </c>
      <c r="X85" s="30">
        <v>4850</v>
      </c>
      <c r="Y85" s="31">
        <f>MONTH(Table2[[#This Row],[Date]])</f>
        <v>7</v>
      </c>
      <c r="Z85" s="31" t="str">
        <f>TEXT(Table2[[#This Row],[Date]]-WEEKDAY(Table2[[#This Row],[Date]],1)+1,"d MMM") &amp; " - " &amp; TEXT(Table2[[#This Row],[Date]]-WEEKDAY(Table2[[#This Row],[Date]],1)+7,"d MMM")</f>
        <v>20 Jul - 26 Jul</v>
      </c>
    </row>
    <row r="86" spans="1:26" x14ac:dyDescent="0.3">
      <c r="A86" s="61">
        <v>45861</v>
      </c>
      <c r="B86" s="36" t="s">
        <v>62</v>
      </c>
      <c r="C86" s="11">
        <v>1</v>
      </c>
      <c r="D86" s="11"/>
      <c r="E86" s="11">
        <v>4620</v>
      </c>
      <c r="F86" s="36" t="s">
        <v>26</v>
      </c>
      <c r="G86" s="36">
        <v>1</v>
      </c>
      <c r="H86" s="36">
        <v>0</v>
      </c>
      <c r="I86" s="36">
        <v>0</v>
      </c>
      <c r="J86" s="36">
        <v>0</v>
      </c>
      <c r="K86" s="36">
        <v>0</v>
      </c>
      <c r="L86" s="36">
        <v>12</v>
      </c>
      <c r="M86" s="36">
        <v>1</v>
      </c>
      <c r="N86" s="25">
        <v>0</v>
      </c>
      <c r="O86" s="25">
        <v>0</v>
      </c>
      <c r="P86" s="25">
        <v>0</v>
      </c>
      <c r="Q86" s="36">
        <v>3</v>
      </c>
      <c r="R86" s="36">
        <v>0</v>
      </c>
      <c r="S86" s="25">
        <f t="shared" si="3"/>
        <v>16</v>
      </c>
      <c r="T86" s="37">
        <f t="shared" si="4"/>
        <v>3.4632034632034632E-3</v>
      </c>
      <c r="U86" s="27">
        <f>SUM(Table2[[#This Row],[Unit Completed (Pcs)]]/4850)</f>
        <v>0.95257731958762881</v>
      </c>
      <c r="V86" s="29" t="s">
        <v>20</v>
      </c>
      <c r="W86" s="29" t="s">
        <v>74</v>
      </c>
      <c r="X86" s="30">
        <v>4850</v>
      </c>
      <c r="Y86" s="31">
        <f>MONTH(Table2[[#This Row],[Date]])</f>
        <v>7</v>
      </c>
      <c r="Z86" s="31" t="str">
        <f>TEXT(Table2[[#This Row],[Date]]-WEEKDAY(Table2[[#This Row],[Date]],1)+1,"d MMM") &amp; " - " &amp; TEXT(Table2[[#This Row],[Date]]-WEEKDAY(Table2[[#This Row],[Date]],1)+7,"d MMM")</f>
        <v>20 Jul - 26 Jul</v>
      </c>
    </row>
    <row r="87" spans="1:26" x14ac:dyDescent="0.3">
      <c r="A87" s="61">
        <v>45861</v>
      </c>
      <c r="B87" s="7" t="s">
        <v>62</v>
      </c>
      <c r="C87" s="11">
        <v>1</v>
      </c>
      <c r="D87" s="11"/>
      <c r="E87" s="11">
        <v>4195</v>
      </c>
      <c r="F87" s="7" t="s">
        <v>27</v>
      </c>
      <c r="G87" s="7">
        <v>1</v>
      </c>
      <c r="H87" s="7">
        <v>0</v>
      </c>
      <c r="I87" s="7">
        <v>0</v>
      </c>
      <c r="J87" s="7">
        <v>3</v>
      </c>
      <c r="K87" s="7">
        <v>0</v>
      </c>
      <c r="L87" s="7">
        <v>68</v>
      </c>
      <c r="M87" s="7">
        <v>0</v>
      </c>
      <c r="N87" s="8">
        <v>0</v>
      </c>
      <c r="O87" s="8">
        <v>0</v>
      </c>
      <c r="P87" s="8">
        <v>0</v>
      </c>
      <c r="Q87" s="7">
        <v>0</v>
      </c>
      <c r="R87" s="7">
        <v>0</v>
      </c>
      <c r="S87" s="8">
        <f t="shared" si="3"/>
        <v>71</v>
      </c>
      <c r="T87" s="12">
        <f t="shared" si="4"/>
        <v>1.6924910607866508E-2</v>
      </c>
      <c r="U87" s="27">
        <f>SUM(Table2[[#This Row],[Unit Completed (Pcs)]]/4850)</f>
        <v>0.86494845360824746</v>
      </c>
      <c r="V87" s="33" t="s">
        <v>20</v>
      </c>
      <c r="W87" s="33" t="s">
        <v>74</v>
      </c>
      <c r="X87" s="30">
        <v>4850</v>
      </c>
      <c r="Y87" s="31">
        <f>MONTH(Table2[[#This Row],[Date]])</f>
        <v>7</v>
      </c>
      <c r="Z87" s="31" t="str">
        <f>TEXT(Table2[[#This Row],[Date]]-WEEKDAY(Table2[[#This Row],[Date]],1)+1,"d MMM") &amp; " - " &amp; TEXT(Table2[[#This Row],[Date]]-WEEKDAY(Table2[[#This Row],[Date]],1)+7,"d MMM")</f>
        <v>20 Jul - 26 Jul</v>
      </c>
    </row>
    <row r="88" spans="1:26" x14ac:dyDescent="0.3">
      <c r="A88" s="61">
        <v>45861</v>
      </c>
      <c r="B88" s="36" t="s">
        <v>62</v>
      </c>
      <c r="C88" s="11">
        <v>1</v>
      </c>
      <c r="D88" s="11"/>
      <c r="E88" s="11">
        <v>3509</v>
      </c>
      <c r="F88" s="36" t="s">
        <v>28</v>
      </c>
      <c r="G88" s="36">
        <v>1</v>
      </c>
      <c r="H88" s="36">
        <v>0</v>
      </c>
      <c r="I88" s="36">
        <v>5</v>
      </c>
      <c r="J88" s="36">
        <v>0</v>
      </c>
      <c r="K88" s="36">
        <v>0</v>
      </c>
      <c r="L88" s="36">
        <v>3</v>
      </c>
      <c r="M88" s="36">
        <v>2</v>
      </c>
      <c r="N88" s="25">
        <v>0</v>
      </c>
      <c r="O88" s="25">
        <v>0</v>
      </c>
      <c r="P88" s="25">
        <v>0</v>
      </c>
      <c r="Q88" s="36">
        <v>0</v>
      </c>
      <c r="R88" s="36">
        <v>0</v>
      </c>
      <c r="S88" s="25">
        <f t="shared" si="3"/>
        <v>10</v>
      </c>
      <c r="T88" s="37">
        <f t="shared" si="4"/>
        <v>2.8498147620404672E-3</v>
      </c>
      <c r="U88" s="27">
        <f>SUM(Table2[[#This Row],[Unit Completed (Pcs)]]/4850)</f>
        <v>0.72350515463917531</v>
      </c>
      <c r="V88" s="29" t="s">
        <v>20</v>
      </c>
      <c r="W88" s="29" t="s">
        <v>74</v>
      </c>
      <c r="X88" s="30">
        <v>4850</v>
      </c>
      <c r="Y88" s="31">
        <f>MONTH(Table2[[#This Row],[Date]])</f>
        <v>7</v>
      </c>
      <c r="Z88" s="31" t="str">
        <f>TEXT(Table2[[#This Row],[Date]]-WEEKDAY(Table2[[#This Row],[Date]],1)+1,"d MMM") &amp; " - " &amp; TEXT(Table2[[#This Row],[Date]]-WEEKDAY(Table2[[#This Row],[Date]],1)+7,"d MMM")</f>
        <v>20 Jul - 26 Jul</v>
      </c>
    </row>
    <row r="89" spans="1:26" x14ac:dyDescent="0.3">
      <c r="A89" s="61">
        <v>45861</v>
      </c>
      <c r="B89" s="7" t="s">
        <v>62</v>
      </c>
      <c r="C89" s="11">
        <v>1</v>
      </c>
      <c r="D89" s="11"/>
      <c r="E89" s="11">
        <v>4804</v>
      </c>
      <c r="F89" s="7" t="s">
        <v>29</v>
      </c>
      <c r="G89" s="7">
        <v>1</v>
      </c>
      <c r="H89" s="7">
        <v>0</v>
      </c>
      <c r="I89" s="7">
        <v>2</v>
      </c>
      <c r="J89" s="7">
        <v>0</v>
      </c>
      <c r="K89" s="7">
        <v>0</v>
      </c>
      <c r="L89" s="7">
        <v>17</v>
      </c>
      <c r="M89" s="7">
        <v>0</v>
      </c>
      <c r="N89" s="8">
        <v>0</v>
      </c>
      <c r="O89" s="8">
        <v>0</v>
      </c>
      <c r="P89" s="8">
        <v>0</v>
      </c>
      <c r="Q89" s="7">
        <v>0</v>
      </c>
      <c r="R89" s="7">
        <v>0</v>
      </c>
      <c r="S89" s="8">
        <f t="shared" si="3"/>
        <v>19</v>
      </c>
      <c r="T89" s="12">
        <f t="shared" si="4"/>
        <v>3.9550374687760204E-3</v>
      </c>
      <c r="U89" s="27">
        <f>SUM(Table2[[#This Row],[Unit Completed (Pcs)]]/4850)</f>
        <v>0.99051546391752576</v>
      </c>
      <c r="V89" s="33" t="s">
        <v>22</v>
      </c>
      <c r="W89" s="33" t="s">
        <v>76</v>
      </c>
      <c r="X89" s="30">
        <v>4850</v>
      </c>
      <c r="Y89" s="31">
        <f>MONTH(Table2[[#This Row],[Date]])</f>
        <v>7</v>
      </c>
      <c r="Z89" s="31" t="str">
        <f>TEXT(Table2[[#This Row],[Date]]-WEEKDAY(Table2[[#This Row],[Date]],1)+1,"d MMM") &amp; " - " &amp; TEXT(Table2[[#This Row],[Date]]-WEEKDAY(Table2[[#This Row],[Date]],1)+7,"d MMM")</f>
        <v>20 Jul - 26 Jul</v>
      </c>
    </row>
    <row r="90" spans="1:26" x14ac:dyDescent="0.3">
      <c r="A90" s="61">
        <v>45861</v>
      </c>
      <c r="B90" s="36" t="s">
        <v>62</v>
      </c>
      <c r="C90" s="11">
        <v>1</v>
      </c>
      <c r="D90" s="11"/>
      <c r="E90" s="11">
        <v>3658</v>
      </c>
      <c r="F90" s="36" t="s">
        <v>30</v>
      </c>
      <c r="G90" s="36">
        <v>1</v>
      </c>
      <c r="H90" s="36">
        <v>0</v>
      </c>
      <c r="I90" s="36">
        <v>0</v>
      </c>
      <c r="J90" s="36">
        <v>1</v>
      </c>
      <c r="K90" s="36">
        <v>0</v>
      </c>
      <c r="L90" s="36">
        <v>20</v>
      </c>
      <c r="M90" s="36">
        <v>2</v>
      </c>
      <c r="N90" s="25">
        <v>0</v>
      </c>
      <c r="O90" s="25">
        <v>0</v>
      </c>
      <c r="P90" s="25">
        <v>0</v>
      </c>
      <c r="Q90" s="36">
        <v>11</v>
      </c>
      <c r="R90" s="36">
        <v>0</v>
      </c>
      <c r="S90" s="25">
        <f t="shared" si="3"/>
        <v>34</v>
      </c>
      <c r="T90" s="37">
        <f t="shared" si="4"/>
        <v>9.2946965554948063E-3</v>
      </c>
      <c r="U90" s="27">
        <f>SUM(Table2[[#This Row],[Unit Completed (Pcs)]]/4850)</f>
        <v>0.75422680412371135</v>
      </c>
      <c r="V90" s="29" t="s">
        <v>22</v>
      </c>
      <c r="W90" s="29" t="s">
        <v>76</v>
      </c>
      <c r="X90" s="30">
        <v>4850</v>
      </c>
      <c r="Y90" s="31">
        <f>MONTH(Table2[[#This Row],[Date]])</f>
        <v>7</v>
      </c>
      <c r="Z90" s="31" t="str">
        <f>TEXT(Table2[[#This Row],[Date]]-WEEKDAY(Table2[[#This Row],[Date]],1)+1,"d MMM") &amp; " - " &amp; TEXT(Table2[[#This Row],[Date]]-WEEKDAY(Table2[[#This Row],[Date]],1)+7,"d MMM")</f>
        <v>20 Jul - 26 Jul</v>
      </c>
    </row>
    <row r="91" spans="1:26" x14ac:dyDescent="0.3">
      <c r="A91" s="61">
        <v>45861</v>
      </c>
      <c r="B91" s="7" t="s">
        <v>62</v>
      </c>
      <c r="C91" s="11">
        <v>1</v>
      </c>
      <c r="D91" s="11"/>
      <c r="E91" s="11">
        <v>5102</v>
      </c>
      <c r="F91" s="7" t="s">
        <v>31</v>
      </c>
      <c r="G91" s="7">
        <v>1</v>
      </c>
      <c r="H91" s="7">
        <v>0</v>
      </c>
      <c r="I91" s="7">
        <v>0</v>
      </c>
      <c r="J91" s="7">
        <v>2</v>
      </c>
      <c r="K91" s="7">
        <v>0</v>
      </c>
      <c r="L91" s="7">
        <v>64</v>
      </c>
      <c r="M91" s="7">
        <v>2</v>
      </c>
      <c r="N91" s="8">
        <v>0</v>
      </c>
      <c r="O91" s="8">
        <v>0</v>
      </c>
      <c r="P91" s="8">
        <v>0</v>
      </c>
      <c r="Q91" s="7">
        <v>14</v>
      </c>
      <c r="R91" s="7">
        <v>0</v>
      </c>
      <c r="S91" s="8">
        <f t="shared" si="3"/>
        <v>82</v>
      </c>
      <c r="T91" s="12">
        <f t="shared" si="4"/>
        <v>1.6072128577028617E-2</v>
      </c>
      <c r="U91" s="27">
        <f>SUM(Table2[[#This Row],[Unit Completed (Pcs)]]/4850)</f>
        <v>1.0519587628865978</v>
      </c>
      <c r="V91" s="33" t="s">
        <v>22</v>
      </c>
      <c r="W91" s="33" t="s">
        <v>76</v>
      </c>
      <c r="X91" s="30">
        <v>4850</v>
      </c>
      <c r="Y91" s="31">
        <f>MONTH(Table2[[#This Row],[Date]])</f>
        <v>7</v>
      </c>
      <c r="Z91" s="31" t="str">
        <f>TEXT(Table2[[#This Row],[Date]]-WEEKDAY(Table2[[#This Row],[Date]],1)+1,"d MMM") &amp; " - " &amp; TEXT(Table2[[#This Row],[Date]]-WEEKDAY(Table2[[#This Row],[Date]],1)+7,"d MMM")</f>
        <v>20 Jul - 26 Jul</v>
      </c>
    </row>
    <row r="92" spans="1:26" x14ac:dyDescent="0.3">
      <c r="A92" s="61">
        <v>45861</v>
      </c>
      <c r="B92" s="36" t="s">
        <v>62</v>
      </c>
      <c r="C92" s="11">
        <v>1</v>
      </c>
      <c r="D92" s="11"/>
      <c r="E92" s="11">
        <v>5226</v>
      </c>
      <c r="F92" s="36" t="s">
        <v>32</v>
      </c>
      <c r="G92" s="36">
        <v>1</v>
      </c>
      <c r="H92" s="36">
        <v>0</v>
      </c>
      <c r="I92" s="36">
        <v>0</v>
      </c>
      <c r="J92" s="36">
        <v>2</v>
      </c>
      <c r="K92" s="36">
        <v>0</v>
      </c>
      <c r="L92" s="36">
        <v>176</v>
      </c>
      <c r="M92" s="36">
        <v>3</v>
      </c>
      <c r="N92" s="25">
        <v>0</v>
      </c>
      <c r="O92" s="25">
        <v>0</v>
      </c>
      <c r="P92" s="25">
        <v>0</v>
      </c>
      <c r="Q92" s="36">
        <v>4</v>
      </c>
      <c r="R92" s="36">
        <v>0</v>
      </c>
      <c r="S92" s="25">
        <f t="shared" si="3"/>
        <v>185</v>
      </c>
      <c r="T92" s="37">
        <f t="shared" si="4"/>
        <v>3.5399923459624949E-2</v>
      </c>
      <c r="U92" s="27">
        <f>SUM(Table2[[#This Row],[Unit Completed (Pcs)]]/4850)</f>
        <v>1.0775257731958763</v>
      </c>
      <c r="V92" s="29" t="s">
        <v>22</v>
      </c>
      <c r="W92" s="29" t="s">
        <v>76</v>
      </c>
      <c r="X92" s="30">
        <v>4850</v>
      </c>
      <c r="Y92" s="31">
        <f>MONTH(Table2[[#This Row],[Date]])</f>
        <v>7</v>
      </c>
      <c r="Z92" s="31" t="str">
        <f>TEXT(Table2[[#This Row],[Date]]-WEEKDAY(Table2[[#This Row],[Date]],1)+1,"d MMM") &amp; " - " &amp; TEXT(Table2[[#This Row],[Date]]-WEEKDAY(Table2[[#This Row],[Date]],1)+7,"d MMM")</f>
        <v>20 Jul - 26 Jul</v>
      </c>
    </row>
    <row r="93" spans="1:26" x14ac:dyDescent="0.3">
      <c r="A93" s="61">
        <v>45861</v>
      </c>
      <c r="B93" s="7" t="s">
        <v>62</v>
      </c>
      <c r="C93" s="11">
        <v>1</v>
      </c>
      <c r="D93" s="11"/>
      <c r="E93" s="11">
        <v>2878</v>
      </c>
      <c r="F93" s="7" t="s">
        <v>33</v>
      </c>
      <c r="G93" s="7">
        <v>1</v>
      </c>
      <c r="H93" s="7">
        <v>0</v>
      </c>
      <c r="I93" s="7">
        <v>0</v>
      </c>
      <c r="J93" s="7">
        <v>1</v>
      </c>
      <c r="K93" s="7">
        <v>0</v>
      </c>
      <c r="L93" s="7">
        <v>0</v>
      </c>
      <c r="M93" s="7">
        <v>2</v>
      </c>
      <c r="N93" s="8">
        <v>0</v>
      </c>
      <c r="O93" s="8">
        <v>0</v>
      </c>
      <c r="P93" s="8">
        <v>0</v>
      </c>
      <c r="Q93" s="7">
        <v>0</v>
      </c>
      <c r="R93" s="7">
        <v>0</v>
      </c>
      <c r="S93" s="8">
        <f t="shared" si="3"/>
        <v>3</v>
      </c>
      <c r="T93" s="12">
        <f t="shared" si="4"/>
        <v>1.0423905489923557E-3</v>
      </c>
      <c r="U93" s="27">
        <f>SUM(Table2[[#This Row],[Unit Completed (Pcs)]]/4850)</f>
        <v>0.59340206185567013</v>
      </c>
      <c r="V93" s="33" t="s">
        <v>22</v>
      </c>
      <c r="W93" s="33" t="s">
        <v>76</v>
      </c>
      <c r="X93" s="30">
        <v>4850</v>
      </c>
      <c r="Y93" s="31">
        <f>MONTH(Table2[[#This Row],[Date]])</f>
        <v>7</v>
      </c>
      <c r="Z93" s="31" t="str">
        <f>TEXT(Table2[[#This Row],[Date]]-WEEKDAY(Table2[[#This Row],[Date]],1)+1,"d MMM") &amp; " - " &amp; TEXT(Table2[[#This Row],[Date]]-WEEKDAY(Table2[[#This Row],[Date]],1)+7,"d MMM")</f>
        <v>20 Jul - 26 Jul</v>
      </c>
    </row>
    <row r="94" spans="1:26" x14ac:dyDescent="0.3">
      <c r="A94" s="61">
        <v>45861</v>
      </c>
      <c r="B94" s="36" t="s">
        <v>62</v>
      </c>
      <c r="C94" s="11">
        <v>1</v>
      </c>
      <c r="D94" s="11"/>
      <c r="E94" s="11">
        <v>4801</v>
      </c>
      <c r="F94" s="36" t="s">
        <v>34</v>
      </c>
      <c r="G94" s="36">
        <v>1</v>
      </c>
      <c r="H94" s="36">
        <v>0</v>
      </c>
      <c r="I94" s="36">
        <v>3</v>
      </c>
      <c r="J94" s="36">
        <v>12</v>
      </c>
      <c r="K94" s="36">
        <v>0</v>
      </c>
      <c r="L94" s="36">
        <v>55</v>
      </c>
      <c r="M94" s="36">
        <v>0</v>
      </c>
      <c r="N94" s="25">
        <v>0</v>
      </c>
      <c r="O94" s="25">
        <v>0</v>
      </c>
      <c r="P94" s="25">
        <v>0</v>
      </c>
      <c r="Q94" s="36">
        <v>4</v>
      </c>
      <c r="R94" s="36">
        <v>0</v>
      </c>
      <c r="S94" s="25">
        <f t="shared" si="3"/>
        <v>74</v>
      </c>
      <c r="T94" s="37">
        <f t="shared" si="4"/>
        <v>1.5413455530097896E-2</v>
      </c>
      <c r="U94" s="27">
        <f>SUM(Table2[[#This Row],[Unit Completed (Pcs)]]/4850)</f>
        <v>0.98989690721649481</v>
      </c>
      <c r="V94" s="29" t="s">
        <v>22</v>
      </c>
      <c r="W94" s="29" t="s">
        <v>76</v>
      </c>
      <c r="X94" s="30">
        <v>4850</v>
      </c>
      <c r="Y94" s="31">
        <f>MONTH(Table2[[#This Row],[Date]])</f>
        <v>7</v>
      </c>
      <c r="Z94" s="31" t="str">
        <f>TEXT(Table2[[#This Row],[Date]]-WEEKDAY(Table2[[#This Row],[Date]],1)+1,"d MMM") &amp; " - " &amp; TEXT(Table2[[#This Row],[Date]]-WEEKDAY(Table2[[#This Row],[Date]],1)+7,"d MMM")</f>
        <v>20 Jul - 26 Jul</v>
      </c>
    </row>
    <row r="95" spans="1:26" x14ac:dyDescent="0.3">
      <c r="A95" s="61">
        <v>45861</v>
      </c>
      <c r="B95" s="7" t="s">
        <v>62</v>
      </c>
      <c r="C95" s="11">
        <v>1</v>
      </c>
      <c r="D95" s="11"/>
      <c r="E95" s="11">
        <v>5364</v>
      </c>
      <c r="F95" s="7" t="s">
        <v>35</v>
      </c>
      <c r="G95" s="7">
        <v>1</v>
      </c>
      <c r="H95" s="7">
        <v>0</v>
      </c>
      <c r="I95" s="7">
        <v>0</v>
      </c>
      <c r="J95" s="7">
        <v>22</v>
      </c>
      <c r="K95" s="7">
        <v>0</v>
      </c>
      <c r="L95" s="7">
        <v>39</v>
      </c>
      <c r="M95" s="7">
        <v>2</v>
      </c>
      <c r="N95" s="8">
        <v>0</v>
      </c>
      <c r="O95" s="8">
        <v>0</v>
      </c>
      <c r="P95" s="8">
        <v>0</v>
      </c>
      <c r="Q95" s="7">
        <v>30</v>
      </c>
      <c r="R95" s="7">
        <v>0</v>
      </c>
      <c r="S95" s="8">
        <f t="shared" si="3"/>
        <v>93</v>
      </c>
      <c r="T95" s="12">
        <f t="shared" si="4"/>
        <v>1.7337807606263984E-2</v>
      </c>
      <c r="U95" s="27">
        <f>SUM(Table2[[#This Row],[Unit Completed (Pcs)]]/4850)</f>
        <v>1.105979381443299</v>
      </c>
      <c r="V95" s="33" t="s">
        <v>22</v>
      </c>
      <c r="W95" s="33" t="s">
        <v>76</v>
      </c>
      <c r="X95" s="30">
        <v>4850</v>
      </c>
      <c r="Y95" s="31">
        <f>MONTH(Table2[[#This Row],[Date]])</f>
        <v>7</v>
      </c>
      <c r="Z95" s="31" t="str">
        <f>TEXT(Table2[[#This Row],[Date]]-WEEKDAY(Table2[[#This Row],[Date]],1)+1,"d MMM") &amp; " - " &amp; TEXT(Table2[[#This Row],[Date]]-WEEKDAY(Table2[[#This Row],[Date]],1)+7,"d MMM")</f>
        <v>20 Jul - 26 Jul</v>
      </c>
    </row>
    <row r="96" spans="1:26" x14ac:dyDescent="0.3">
      <c r="A96" s="61">
        <v>45861</v>
      </c>
      <c r="B96" s="36" t="s">
        <v>62</v>
      </c>
      <c r="C96" s="11">
        <v>1</v>
      </c>
      <c r="D96" s="11"/>
      <c r="E96" s="11">
        <v>4466</v>
      </c>
      <c r="F96" s="36" t="s">
        <v>36</v>
      </c>
      <c r="G96" s="36">
        <v>1</v>
      </c>
      <c r="H96" s="36">
        <v>0</v>
      </c>
      <c r="I96" s="36">
        <v>1</v>
      </c>
      <c r="J96" s="36">
        <v>7</v>
      </c>
      <c r="K96" s="36">
        <v>0</v>
      </c>
      <c r="L96" s="36">
        <v>34</v>
      </c>
      <c r="M96" s="36">
        <v>3</v>
      </c>
      <c r="N96" s="25">
        <v>0</v>
      </c>
      <c r="O96" s="25">
        <v>0</v>
      </c>
      <c r="P96" s="25">
        <v>0</v>
      </c>
      <c r="Q96" s="36">
        <v>33</v>
      </c>
      <c r="R96" s="36">
        <v>0</v>
      </c>
      <c r="S96" s="25">
        <f t="shared" si="3"/>
        <v>78</v>
      </c>
      <c r="T96" s="37">
        <f t="shared" si="4"/>
        <v>1.7465293327362293E-2</v>
      </c>
      <c r="U96" s="27">
        <f>SUM(Table2[[#This Row],[Unit Completed (Pcs)]]/4850)</f>
        <v>0.92082474226804123</v>
      </c>
      <c r="V96" s="29" t="s">
        <v>22</v>
      </c>
      <c r="W96" s="29" t="s">
        <v>76</v>
      </c>
      <c r="X96" s="30">
        <v>4850</v>
      </c>
      <c r="Y96" s="31">
        <f>MONTH(Table2[[#This Row],[Date]])</f>
        <v>7</v>
      </c>
      <c r="Z96" s="31" t="str">
        <f>TEXT(Table2[[#This Row],[Date]]-WEEKDAY(Table2[[#This Row],[Date]],1)+1,"d MMM") &amp; " - " &amp; TEXT(Table2[[#This Row],[Date]]-WEEKDAY(Table2[[#This Row],[Date]],1)+7,"d MMM")</f>
        <v>20 Jul - 26 Jul</v>
      </c>
    </row>
    <row r="97" spans="1:26" x14ac:dyDescent="0.3">
      <c r="A97" s="61">
        <v>45861</v>
      </c>
      <c r="B97" s="7" t="s">
        <v>62</v>
      </c>
      <c r="C97" s="11">
        <v>1</v>
      </c>
      <c r="D97" s="11"/>
      <c r="E97" s="11">
        <v>4607</v>
      </c>
      <c r="F97" s="7" t="s">
        <v>37</v>
      </c>
      <c r="G97" s="7">
        <v>1</v>
      </c>
      <c r="H97" s="7">
        <v>0</v>
      </c>
      <c r="I97" s="7">
        <v>0</v>
      </c>
      <c r="J97" s="7">
        <v>3</v>
      </c>
      <c r="K97" s="7">
        <v>0</v>
      </c>
      <c r="L97" s="7">
        <v>15</v>
      </c>
      <c r="M97" s="7">
        <v>0</v>
      </c>
      <c r="N97" s="8">
        <v>0</v>
      </c>
      <c r="O97" s="8">
        <v>0</v>
      </c>
      <c r="P97" s="8">
        <v>0</v>
      </c>
      <c r="Q97" s="7">
        <v>15</v>
      </c>
      <c r="R97" s="7">
        <v>0</v>
      </c>
      <c r="S97" s="8">
        <f t="shared" si="3"/>
        <v>33</v>
      </c>
      <c r="T97" s="12">
        <f t="shared" si="4"/>
        <v>7.163012806598654E-3</v>
      </c>
      <c r="U97" s="27">
        <f>SUM(Table2[[#This Row],[Unit Completed (Pcs)]]/4850)</f>
        <v>0.94989690721649489</v>
      </c>
      <c r="V97" s="33" t="s">
        <v>22</v>
      </c>
      <c r="W97" s="33" t="s">
        <v>76</v>
      </c>
      <c r="X97" s="30">
        <v>4850</v>
      </c>
      <c r="Y97" s="31">
        <f>MONTH(Table2[[#This Row],[Date]])</f>
        <v>7</v>
      </c>
      <c r="Z97" s="31" t="str">
        <f>TEXT(Table2[[#This Row],[Date]]-WEEKDAY(Table2[[#This Row],[Date]],1)+1,"d MMM") &amp; " - " &amp; TEXT(Table2[[#This Row],[Date]]-WEEKDAY(Table2[[#This Row],[Date]],1)+7,"d MMM")</f>
        <v>20 Jul - 26 Jul</v>
      </c>
    </row>
    <row r="98" spans="1:26" x14ac:dyDescent="0.3">
      <c r="A98" s="61">
        <v>45862</v>
      </c>
      <c r="B98" s="36" t="s">
        <v>62</v>
      </c>
      <c r="C98" s="11">
        <v>1</v>
      </c>
      <c r="D98" s="11"/>
      <c r="E98" s="11">
        <v>3820</v>
      </c>
      <c r="F98" s="36" t="s">
        <v>21</v>
      </c>
      <c r="G98" s="36">
        <v>1</v>
      </c>
      <c r="H98" s="36">
        <v>0</v>
      </c>
      <c r="I98" s="36">
        <v>4</v>
      </c>
      <c r="J98" s="36">
        <v>11</v>
      </c>
      <c r="K98" s="36">
        <v>0</v>
      </c>
      <c r="L98" s="36">
        <v>73</v>
      </c>
      <c r="M98" s="36">
        <v>2</v>
      </c>
      <c r="N98" s="25">
        <v>0</v>
      </c>
      <c r="O98" s="25">
        <v>0</v>
      </c>
      <c r="P98" s="25">
        <v>0</v>
      </c>
      <c r="Q98" s="36">
        <v>9</v>
      </c>
      <c r="R98" s="36">
        <v>0</v>
      </c>
      <c r="S98" s="25">
        <f t="shared" si="3"/>
        <v>99</v>
      </c>
      <c r="T98" s="37">
        <f t="shared" ref="T98:T105" si="5">S98/E98</f>
        <v>2.5916230366492148E-2</v>
      </c>
      <c r="U98" s="27">
        <f>SUM(Table2[[#This Row],[Unit Completed (Pcs)]]/4850)</f>
        <v>0.78762886597938142</v>
      </c>
      <c r="V98" s="29" t="s">
        <v>20</v>
      </c>
      <c r="W98" s="29" t="s">
        <v>74</v>
      </c>
      <c r="X98" s="30">
        <v>4850</v>
      </c>
      <c r="Y98" s="31">
        <f>MONTH(Table2[[#This Row],[Date]])</f>
        <v>7</v>
      </c>
      <c r="Z98" s="31" t="str">
        <f>TEXT(Table2[[#This Row],[Date]]-WEEKDAY(Table2[[#This Row],[Date]],1)+1,"d MMM") &amp; " - " &amp; TEXT(Table2[[#This Row],[Date]]-WEEKDAY(Table2[[#This Row],[Date]],1)+7,"d MMM")</f>
        <v>20 Jul - 26 Jul</v>
      </c>
    </row>
    <row r="99" spans="1:26" x14ac:dyDescent="0.3">
      <c r="A99" s="61">
        <v>45862</v>
      </c>
      <c r="B99" s="7" t="s">
        <v>62</v>
      </c>
      <c r="C99" s="11">
        <v>1</v>
      </c>
      <c r="D99" s="11"/>
      <c r="E99" s="11">
        <v>4106</v>
      </c>
      <c r="F99" s="7" t="s">
        <v>23</v>
      </c>
      <c r="G99" s="7">
        <v>1</v>
      </c>
      <c r="H99" s="7">
        <v>0</v>
      </c>
      <c r="I99" s="7">
        <v>1</v>
      </c>
      <c r="J99" s="7">
        <v>3</v>
      </c>
      <c r="K99" s="7">
        <v>0</v>
      </c>
      <c r="L99" s="7">
        <v>4</v>
      </c>
      <c r="M99" s="7">
        <v>3</v>
      </c>
      <c r="N99" s="8">
        <v>0</v>
      </c>
      <c r="O99" s="8">
        <v>0</v>
      </c>
      <c r="P99" s="8">
        <v>0</v>
      </c>
      <c r="Q99" s="7">
        <v>117</v>
      </c>
      <c r="R99" s="7">
        <v>0</v>
      </c>
      <c r="S99" s="8">
        <f t="shared" si="3"/>
        <v>128</v>
      </c>
      <c r="T99" s="12">
        <f t="shared" si="5"/>
        <v>3.1173891865562593E-2</v>
      </c>
      <c r="U99" s="27">
        <f>SUM(Table2[[#This Row],[Unit Completed (Pcs)]]/4850)</f>
        <v>0.84659793814432993</v>
      </c>
      <c r="V99" s="33" t="s">
        <v>20</v>
      </c>
      <c r="W99" s="33" t="s">
        <v>74</v>
      </c>
      <c r="X99" s="30">
        <v>4850</v>
      </c>
      <c r="Y99" s="31">
        <f>MONTH(Table2[[#This Row],[Date]])</f>
        <v>7</v>
      </c>
      <c r="Z99" s="31" t="str">
        <f>TEXT(Table2[[#This Row],[Date]]-WEEKDAY(Table2[[#This Row],[Date]],1)+1,"d MMM") &amp; " - " &amp; TEXT(Table2[[#This Row],[Date]]-WEEKDAY(Table2[[#This Row],[Date]],1)+7,"d MMM")</f>
        <v>20 Jul - 26 Jul</v>
      </c>
    </row>
    <row r="100" spans="1:26" x14ac:dyDescent="0.3">
      <c r="A100" s="61">
        <v>45862</v>
      </c>
      <c r="B100" s="36" t="s">
        <v>63</v>
      </c>
      <c r="C100" s="11">
        <v>1</v>
      </c>
      <c r="D100" s="11"/>
      <c r="E100" s="11">
        <v>5003</v>
      </c>
      <c r="F100" s="36" t="s">
        <v>24</v>
      </c>
      <c r="G100" s="36">
        <v>1</v>
      </c>
      <c r="H100" s="36">
        <v>0</v>
      </c>
      <c r="I100" s="36">
        <v>1</v>
      </c>
      <c r="J100" s="36">
        <v>8</v>
      </c>
      <c r="K100" s="36">
        <v>5</v>
      </c>
      <c r="L100" s="36">
        <v>30</v>
      </c>
      <c r="M100" s="36">
        <v>1</v>
      </c>
      <c r="N100" s="25">
        <v>0</v>
      </c>
      <c r="O100" s="25">
        <v>0</v>
      </c>
      <c r="P100" s="25">
        <v>0</v>
      </c>
      <c r="Q100" s="36">
        <v>15</v>
      </c>
      <c r="R100" s="36">
        <v>0</v>
      </c>
      <c r="S100" s="25">
        <f t="shared" si="3"/>
        <v>60</v>
      </c>
      <c r="T100" s="37">
        <f t="shared" si="5"/>
        <v>1.1992804317409555E-2</v>
      </c>
      <c r="U100" s="27">
        <f>SUM(Table2[[#This Row],[Unit Completed (Pcs)]]/4850)</f>
        <v>1.0315463917525773</v>
      </c>
      <c r="V100" s="29" t="s">
        <v>20</v>
      </c>
      <c r="W100" s="29" t="s">
        <v>74</v>
      </c>
      <c r="X100" s="30">
        <v>4850</v>
      </c>
      <c r="Y100" s="31">
        <f>MONTH(Table2[[#This Row],[Date]])</f>
        <v>7</v>
      </c>
      <c r="Z100" s="31" t="str">
        <f>TEXT(Table2[[#This Row],[Date]]-WEEKDAY(Table2[[#This Row],[Date]],1)+1,"d MMM") &amp; " - " &amp; TEXT(Table2[[#This Row],[Date]]-WEEKDAY(Table2[[#This Row],[Date]],1)+7,"d MMM")</f>
        <v>20 Jul - 26 Jul</v>
      </c>
    </row>
    <row r="101" spans="1:26" x14ac:dyDescent="0.3">
      <c r="A101" s="61">
        <v>45862</v>
      </c>
      <c r="B101" s="7" t="s">
        <v>63</v>
      </c>
      <c r="C101" s="11">
        <v>1</v>
      </c>
      <c r="D101" s="11"/>
      <c r="E101" s="11">
        <v>4646</v>
      </c>
      <c r="F101" s="7" t="s">
        <v>25</v>
      </c>
      <c r="G101" s="7">
        <v>1</v>
      </c>
      <c r="H101" s="7">
        <v>0</v>
      </c>
      <c r="I101" s="7">
        <v>0</v>
      </c>
      <c r="J101" s="7">
        <v>4</v>
      </c>
      <c r="K101" s="7">
        <v>8</v>
      </c>
      <c r="L101" s="7">
        <v>14</v>
      </c>
      <c r="M101" s="7">
        <v>7</v>
      </c>
      <c r="N101" s="8">
        <v>0</v>
      </c>
      <c r="O101" s="8">
        <v>0</v>
      </c>
      <c r="P101" s="8">
        <v>0</v>
      </c>
      <c r="Q101" s="7">
        <v>1</v>
      </c>
      <c r="R101" s="7">
        <v>0</v>
      </c>
      <c r="S101" s="8">
        <f t="shared" si="3"/>
        <v>34</v>
      </c>
      <c r="T101" s="12">
        <f t="shared" si="5"/>
        <v>7.3181231166594921E-3</v>
      </c>
      <c r="U101" s="27">
        <f>SUM(Table2[[#This Row],[Unit Completed (Pcs)]]/4850)</f>
        <v>0.95793814432989688</v>
      </c>
      <c r="V101" s="33" t="s">
        <v>20</v>
      </c>
      <c r="W101" s="33" t="s">
        <v>74</v>
      </c>
      <c r="X101" s="30">
        <v>4850</v>
      </c>
      <c r="Y101" s="31">
        <f>MONTH(Table2[[#This Row],[Date]])</f>
        <v>7</v>
      </c>
      <c r="Z101" s="31" t="str">
        <f>TEXT(Table2[[#This Row],[Date]]-WEEKDAY(Table2[[#This Row],[Date]],1)+1,"d MMM") &amp; " - " &amp; TEXT(Table2[[#This Row],[Date]]-WEEKDAY(Table2[[#This Row],[Date]],1)+7,"d MMM")</f>
        <v>20 Jul - 26 Jul</v>
      </c>
    </row>
    <row r="102" spans="1:26" x14ac:dyDescent="0.3">
      <c r="A102" s="61">
        <v>45862</v>
      </c>
      <c r="B102" s="36" t="s">
        <v>63</v>
      </c>
      <c r="C102" s="11">
        <v>1</v>
      </c>
      <c r="D102" s="11"/>
      <c r="E102" s="11">
        <v>2839</v>
      </c>
      <c r="F102" s="36" t="s">
        <v>26</v>
      </c>
      <c r="G102" s="36">
        <v>1</v>
      </c>
      <c r="H102" s="36">
        <v>0</v>
      </c>
      <c r="I102" s="36">
        <v>0</v>
      </c>
      <c r="J102" s="36">
        <v>0</v>
      </c>
      <c r="K102" s="36">
        <v>0</v>
      </c>
      <c r="L102" s="36">
        <v>26</v>
      </c>
      <c r="M102" s="36">
        <v>0</v>
      </c>
      <c r="N102" s="25">
        <v>0</v>
      </c>
      <c r="O102" s="25">
        <v>0</v>
      </c>
      <c r="P102" s="25">
        <v>0</v>
      </c>
      <c r="Q102" s="36">
        <v>0</v>
      </c>
      <c r="R102" s="36">
        <v>0</v>
      </c>
      <c r="S102" s="25">
        <f t="shared" si="3"/>
        <v>26</v>
      </c>
      <c r="T102" s="37">
        <f t="shared" si="5"/>
        <v>9.1581542796759421E-3</v>
      </c>
      <c r="U102" s="27">
        <f>SUM(Table2[[#This Row],[Unit Completed (Pcs)]]/4850)</f>
        <v>0.58536082474226803</v>
      </c>
      <c r="V102" s="29" t="s">
        <v>20</v>
      </c>
      <c r="W102" s="29" t="s">
        <v>74</v>
      </c>
      <c r="X102" s="30">
        <v>4850</v>
      </c>
      <c r="Y102" s="31">
        <f>MONTH(Table2[[#This Row],[Date]])</f>
        <v>7</v>
      </c>
      <c r="Z102" s="31" t="str">
        <f>TEXT(Table2[[#This Row],[Date]]-WEEKDAY(Table2[[#This Row],[Date]],1)+1,"d MMM") &amp; " - " &amp; TEXT(Table2[[#This Row],[Date]]-WEEKDAY(Table2[[#This Row],[Date]],1)+7,"d MMM")</f>
        <v>20 Jul - 26 Jul</v>
      </c>
    </row>
    <row r="103" spans="1:26" x14ac:dyDescent="0.3">
      <c r="A103" s="61">
        <v>45862</v>
      </c>
      <c r="B103" s="7" t="s">
        <v>63</v>
      </c>
      <c r="C103" s="11">
        <v>1</v>
      </c>
      <c r="D103" s="11"/>
      <c r="E103" s="11">
        <v>4903</v>
      </c>
      <c r="F103" s="7" t="s">
        <v>27</v>
      </c>
      <c r="G103" s="7">
        <v>1</v>
      </c>
      <c r="H103" s="7">
        <v>0</v>
      </c>
      <c r="I103" s="7">
        <v>4</v>
      </c>
      <c r="J103" s="7">
        <v>0</v>
      </c>
      <c r="K103" s="7">
        <v>0</v>
      </c>
      <c r="L103" s="7">
        <v>47</v>
      </c>
      <c r="M103" s="7">
        <v>3</v>
      </c>
      <c r="N103" s="8">
        <v>0</v>
      </c>
      <c r="O103" s="8">
        <v>0</v>
      </c>
      <c r="P103" s="8">
        <v>0</v>
      </c>
      <c r="Q103" s="7">
        <v>1</v>
      </c>
      <c r="R103" s="7">
        <v>0</v>
      </c>
      <c r="S103" s="8">
        <f t="shared" si="3"/>
        <v>55</v>
      </c>
      <c r="T103" s="12">
        <f t="shared" si="5"/>
        <v>1.1217621864164798E-2</v>
      </c>
      <c r="U103" s="27">
        <f>SUM(Table2[[#This Row],[Unit Completed (Pcs)]]/4850)</f>
        <v>1.0109278350515465</v>
      </c>
      <c r="V103" s="33" t="s">
        <v>20</v>
      </c>
      <c r="W103" s="33" t="s">
        <v>74</v>
      </c>
      <c r="X103" s="30">
        <v>4850</v>
      </c>
      <c r="Y103" s="31">
        <f>MONTH(Table2[[#This Row],[Date]])</f>
        <v>7</v>
      </c>
      <c r="Z103" s="31" t="str">
        <f>TEXT(Table2[[#This Row],[Date]]-WEEKDAY(Table2[[#This Row],[Date]],1)+1,"d MMM") &amp; " - " &amp; TEXT(Table2[[#This Row],[Date]]-WEEKDAY(Table2[[#This Row],[Date]],1)+7,"d MMM")</f>
        <v>20 Jul - 26 Jul</v>
      </c>
    </row>
    <row r="104" spans="1:26" x14ac:dyDescent="0.3">
      <c r="A104" s="61">
        <v>45862</v>
      </c>
      <c r="B104" s="36" t="s">
        <v>63</v>
      </c>
      <c r="C104" s="11">
        <v>1</v>
      </c>
      <c r="D104" s="11"/>
      <c r="E104" s="11">
        <v>3430</v>
      </c>
      <c r="F104" s="36" t="s">
        <v>28</v>
      </c>
      <c r="G104" s="36">
        <v>1</v>
      </c>
      <c r="H104" s="36">
        <v>0</v>
      </c>
      <c r="I104" s="36">
        <v>2</v>
      </c>
      <c r="J104" s="36">
        <v>0</v>
      </c>
      <c r="K104" s="36">
        <v>0</v>
      </c>
      <c r="L104" s="36">
        <v>15</v>
      </c>
      <c r="M104" s="36">
        <v>0</v>
      </c>
      <c r="N104" s="25">
        <v>0</v>
      </c>
      <c r="O104" s="25">
        <v>0</v>
      </c>
      <c r="P104" s="25">
        <v>0</v>
      </c>
      <c r="Q104" s="36">
        <v>0</v>
      </c>
      <c r="R104" s="36">
        <v>0</v>
      </c>
      <c r="S104" s="25">
        <f t="shared" si="3"/>
        <v>17</v>
      </c>
      <c r="T104" s="37">
        <f t="shared" si="5"/>
        <v>4.9562682215743437E-3</v>
      </c>
      <c r="U104" s="27">
        <f>SUM(Table2[[#This Row],[Unit Completed (Pcs)]]/4850)</f>
        <v>0.70721649484536087</v>
      </c>
      <c r="V104" s="29" t="s">
        <v>20</v>
      </c>
      <c r="W104" s="29" t="s">
        <v>74</v>
      </c>
      <c r="X104" s="30">
        <v>4850</v>
      </c>
      <c r="Y104" s="31">
        <f>MONTH(Table2[[#This Row],[Date]])</f>
        <v>7</v>
      </c>
      <c r="Z104" s="31" t="str">
        <f>TEXT(Table2[[#This Row],[Date]]-WEEKDAY(Table2[[#This Row],[Date]],1)+1,"d MMM") &amp; " - " &amp; TEXT(Table2[[#This Row],[Date]]-WEEKDAY(Table2[[#This Row],[Date]],1)+7,"d MMM")</f>
        <v>20 Jul - 26 Jul</v>
      </c>
    </row>
    <row r="105" spans="1:26" x14ac:dyDescent="0.3">
      <c r="A105" s="61">
        <v>45862</v>
      </c>
      <c r="B105" s="7" t="s">
        <v>63</v>
      </c>
      <c r="C105" s="11">
        <v>1</v>
      </c>
      <c r="D105" s="11"/>
      <c r="E105" s="11">
        <v>4762</v>
      </c>
      <c r="F105" s="7" t="s">
        <v>29</v>
      </c>
      <c r="G105" s="7">
        <v>1</v>
      </c>
      <c r="H105" s="7">
        <v>0</v>
      </c>
      <c r="I105" s="7">
        <v>0</v>
      </c>
      <c r="J105" s="7">
        <v>0</v>
      </c>
      <c r="K105" s="7">
        <v>0</v>
      </c>
      <c r="L105" s="7">
        <v>44</v>
      </c>
      <c r="M105" s="7">
        <v>0</v>
      </c>
      <c r="N105" s="8">
        <v>0</v>
      </c>
      <c r="O105" s="8">
        <v>0</v>
      </c>
      <c r="P105" s="8">
        <v>0</v>
      </c>
      <c r="Q105" s="7">
        <v>0</v>
      </c>
      <c r="R105" s="7">
        <v>0</v>
      </c>
      <c r="S105" s="8">
        <f t="shared" si="3"/>
        <v>44</v>
      </c>
      <c r="T105" s="12">
        <f t="shared" si="5"/>
        <v>9.2398152036959266E-3</v>
      </c>
      <c r="U105" s="27">
        <f>SUM(Table2[[#This Row],[Unit Completed (Pcs)]]/4850)</f>
        <v>0.98185567010309283</v>
      </c>
      <c r="V105" s="33" t="s">
        <v>22</v>
      </c>
      <c r="W105" s="33" t="s">
        <v>76</v>
      </c>
      <c r="X105" s="30">
        <v>4850</v>
      </c>
      <c r="Y105" s="31">
        <f>MONTH(Table2[[#This Row],[Date]])</f>
        <v>7</v>
      </c>
      <c r="Z105" s="31" t="str">
        <f>TEXT(Table2[[#This Row],[Date]]-WEEKDAY(Table2[[#This Row],[Date]],1)+1,"d MMM") &amp; " - " &amp; TEXT(Table2[[#This Row],[Date]]-WEEKDAY(Table2[[#This Row],[Date]],1)+7,"d MMM")</f>
        <v>20 Jul - 26 Jul</v>
      </c>
    </row>
    <row r="106" spans="1:26" x14ac:dyDescent="0.3">
      <c r="A106" s="61">
        <v>45862</v>
      </c>
      <c r="B106" s="36" t="s">
        <v>63</v>
      </c>
      <c r="C106" s="11">
        <v>1</v>
      </c>
      <c r="D106" s="11"/>
      <c r="E106" s="11">
        <v>4113</v>
      </c>
      <c r="F106" s="36" t="s">
        <v>30</v>
      </c>
      <c r="G106" s="36">
        <v>1</v>
      </c>
      <c r="H106" s="36">
        <v>0</v>
      </c>
      <c r="I106" s="36">
        <v>1</v>
      </c>
      <c r="J106" s="36">
        <v>13</v>
      </c>
      <c r="K106" s="36">
        <v>0</v>
      </c>
      <c r="L106" s="36">
        <v>106</v>
      </c>
      <c r="M106" s="36">
        <v>0</v>
      </c>
      <c r="N106" s="25">
        <v>0</v>
      </c>
      <c r="O106" s="25">
        <v>0</v>
      </c>
      <c r="P106" s="25">
        <v>0</v>
      </c>
      <c r="Q106" s="36">
        <v>0</v>
      </c>
      <c r="R106" s="36">
        <v>0</v>
      </c>
      <c r="S106" s="25">
        <f t="shared" si="3"/>
        <v>120</v>
      </c>
      <c r="T106" s="38">
        <f t="shared" ref="T106" si="6">SUM(T98:T105)</f>
        <v>0.11097290923523478</v>
      </c>
      <c r="U106" s="27">
        <f>SUM(Table2[[#This Row],[Unit Completed (Pcs)]]/4850)</f>
        <v>0.84804123711340207</v>
      </c>
      <c r="V106" s="29" t="s">
        <v>22</v>
      </c>
      <c r="W106" s="29" t="s">
        <v>76</v>
      </c>
      <c r="X106" s="30">
        <v>4850</v>
      </c>
      <c r="Y106" s="31">
        <f>MONTH(Table2[[#This Row],[Date]])</f>
        <v>7</v>
      </c>
      <c r="Z106" s="31" t="str">
        <f>TEXT(Table2[[#This Row],[Date]]-WEEKDAY(Table2[[#This Row],[Date]],1)+1,"d MMM") &amp; " - " &amp; TEXT(Table2[[#This Row],[Date]]-WEEKDAY(Table2[[#This Row],[Date]],1)+7,"d MMM")</f>
        <v>20 Jul - 26 Jul</v>
      </c>
    </row>
    <row r="107" spans="1:26" x14ac:dyDescent="0.3">
      <c r="A107" s="61">
        <v>45862</v>
      </c>
      <c r="B107" s="7" t="s">
        <v>63</v>
      </c>
      <c r="C107" s="11">
        <v>1</v>
      </c>
      <c r="D107" s="11"/>
      <c r="E107" s="11">
        <v>5038</v>
      </c>
      <c r="F107" s="7" t="s">
        <v>31</v>
      </c>
      <c r="G107" s="7">
        <v>1</v>
      </c>
      <c r="H107" s="7">
        <v>0</v>
      </c>
      <c r="I107" s="7">
        <v>1</v>
      </c>
      <c r="J107" s="7">
        <v>3</v>
      </c>
      <c r="K107" s="7">
        <v>0</v>
      </c>
      <c r="L107" s="7">
        <v>96</v>
      </c>
      <c r="M107" s="7">
        <v>0</v>
      </c>
      <c r="N107" s="8">
        <v>0</v>
      </c>
      <c r="O107" s="8">
        <v>0</v>
      </c>
      <c r="P107" s="8">
        <v>0</v>
      </c>
      <c r="Q107" s="7">
        <v>0</v>
      </c>
      <c r="R107" s="7">
        <v>0</v>
      </c>
      <c r="S107" s="8">
        <f t="shared" si="3"/>
        <v>100</v>
      </c>
      <c r="T107" s="12">
        <f t="shared" ref="T107:T128" si="7">S107/E107</f>
        <v>1.9849146486701073E-2</v>
      </c>
      <c r="U107" s="27">
        <f>SUM(Table2[[#This Row],[Unit Completed (Pcs)]]/4850)</f>
        <v>1.0387628865979381</v>
      </c>
      <c r="V107" s="33" t="s">
        <v>22</v>
      </c>
      <c r="W107" s="33" t="s">
        <v>76</v>
      </c>
      <c r="X107" s="30">
        <v>4850</v>
      </c>
      <c r="Y107" s="31">
        <f>MONTH(Table2[[#This Row],[Date]])</f>
        <v>7</v>
      </c>
      <c r="Z107" s="31" t="str">
        <f>TEXT(Table2[[#This Row],[Date]]-WEEKDAY(Table2[[#This Row],[Date]],1)+1,"d MMM") &amp; " - " &amp; TEXT(Table2[[#This Row],[Date]]-WEEKDAY(Table2[[#This Row],[Date]],1)+7,"d MMM")</f>
        <v>20 Jul - 26 Jul</v>
      </c>
    </row>
    <row r="108" spans="1:26" x14ac:dyDescent="0.3">
      <c r="A108" s="61">
        <v>45862</v>
      </c>
      <c r="B108" s="36" t="s">
        <v>63</v>
      </c>
      <c r="C108" s="11">
        <v>1</v>
      </c>
      <c r="D108" s="11"/>
      <c r="E108" s="11">
        <v>5304</v>
      </c>
      <c r="F108" s="36" t="s">
        <v>32</v>
      </c>
      <c r="G108" s="36">
        <v>1</v>
      </c>
      <c r="H108" s="36">
        <v>0</v>
      </c>
      <c r="I108" s="39">
        <v>0</v>
      </c>
      <c r="J108" s="40">
        <v>5</v>
      </c>
      <c r="K108" s="36">
        <v>0</v>
      </c>
      <c r="L108" s="36">
        <v>223</v>
      </c>
      <c r="M108" s="36">
        <v>14</v>
      </c>
      <c r="N108" s="25">
        <v>0</v>
      </c>
      <c r="O108" s="25">
        <v>0</v>
      </c>
      <c r="P108" s="25">
        <v>0</v>
      </c>
      <c r="Q108" s="36">
        <v>0</v>
      </c>
      <c r="R108" s="36">
        <v>0</v>
      </c>
      <c r="S108" s="25">
        <f t="shared" si="3"/>
        <v>242</v>
      </c>
      <c r="T108" s="37">
        <f t="shared" si="7"/>
        <v>4.5625942684766212E-2</v>
      </c>
      <c r="U108" s="27">
        <f>SUM(Table2[[#This Row],[Unit Completed (Pcs)]]/4850)</f>
        <v>1.0936082474226805</v>
      </c>
      <c r="V108" s="29" t="s">
        <v>22</v>
      </c>
      <c r="W108" s="29" t="s">
        <v>76</v>
      </c>
      <c r="X108" s="30">
        <v>4850</v>
      </c>
      <c r="Y108" s="31">
        <f>MONTH(Table2[[#This Row],[Date]])</f>
        <v>7</v>
      </c>
      <c r="Z108" s="31" t="str">
        <f>TEXT(Table2[[#This Row],[Date]]-WEEKDAY(Table2[[#This Row],[Date]],1)+1,"d MMM") &amp; " - " &amp; TEXT(Table2[[#This Row],[Date]]-WEEKDAY(Table2[[#This Row],[Date]],1)+7,"d MMM")</f>
        <v>20 Jul - 26 Jul</v>
      </c>
    </row>
    <row r="109" spans="1:26" x14ac:dyDescent="0.3">
      <c r="A109" s="61">
        <v>45862</v>
      </c>
      <c r="B109" s="7" t="s">
        <v>63</v>
      </c>
      <c r="C109" s="11">
        <v>1</v>
      </c>
      <c r="D109" s="11"/>
      <c r="E109" s="11">
        <v>3800</v>
      </c>
      <c r="F109" s="7" t="s">
        <v>33</v>
      </c>
      <c r="G109" s="7">
        <v>1</v>
      </c>
      <c r="H109" s="7">
        <v>0</v>
      </c>
      <c r="I109" s="7">
        <v>0</v>
      </c>
      <c r="J109" s="7">
        <v>0</v>
      </c>
      <c r="K109" s="7">
        <v>0</v>
      </c>
      <c r="L109" s="14">
        <v>18</v>
      </c>
      <c r="M109" s="7">
        <v>4</v>
      </c>
      <c r="N109" s="8">
        <v>0</v>
      </c>
      <c r="O109" s="8">
        <v>0</v>
      </c>
      <c r="P109" s="8">
        <v>0</v>
      </c>
      <c r="Q109" s="7">
        <v>0</v>
      </c>
      <c r="R109" s="7">
        <v>0</v>
      </c>
      <c r="S109" s="8">
        <f t="shared" si="3"/>
        <v>22</v>
      </c>
      <c r="T109" s="12">
        <f t="shared" si="7"/>
        <v>5.7894736842105266E-3</v>
      </c>
      <c r="U109" s="27">
        <f>SUM(Table2[[#This Row],[Unit Completed (Pcs)]]/4850)</f>
        <v>0.78350515463917525</v>
      </c>
      <c r="V109" s="33" t="s">
        <v>22</v>
      </c>
      <c r="W109" s="33" t="s">
        <v>76</v>
      </c>
      <c r="X109" s="30">
        <v>4850</v>
      </c>
      <c r="Y109" s="31">
        <f>MONTH(Table2[[#This Row],[Date]])</f>
        <v>7</v>
      </c>
      <c r="Z109" s="31" t="str">
        <f>TEXT(Table2[[#This Row],[Date]]-WEEKDAY(Table2[[#This Row],[Date]],1)+1,"d MMM") &amp; " - " &amp; TEXT(Table2[[#This Row],[Date]]-WEEKDAY(Table2[[#This Row],[Date]],1)+7,"d MMM")</f>
        <v>20 Jul - 26 Jul</v>
      </c>
    </row>
    <row r="110" spans="1:26" x14ac:dyDescent="0.3">
      <c r="A110" s="61">
        <v>45862</v>
      </c>
      <c r="B110" s="36" t="s">
        <v>63</v>
      </c>
      <c r="C110" s="11">
        <v>1</v>
      </c>
      <c r="D110" s="11"/>
      <c r="E110" s="11">
        <v>3901</v>
      </c>
      <c r="F110" s="36" t="s">
        <v>34</v>
      </c>
      <c r="G110" s="36">
        <v>1</v>
      </c>
      <c r="H110" s="36">
        <v>0</v>
      </c>
      <c r="I110" s="36">
        <v>0</v>
      </c>
      <c r="J110" s="36">
        <v>1</v>
      </c>
      <c r="K110" s="36">
        <v>0</v>
      </c>
      <c r="L110" s="36">
        <v>72</v>
      </c>
      <c r="M110" s="36">
        <v>2</v>
      </c>
      <c r="N110" s="25">
        <v>0</v>
      </c>
      <c r="O110" s="25">
        <v>0</v>
      </c>
      <c r="P110" s="25">
        <v>0</v>
      </c>
      <c r="Q110" s="36">
        <v>0</v>
      </c>
      <c r="R110" s="36">
        <v>0</v>
      </c>
      <c r="S110" s="25">
        <f t="shared" si="3"/>
        <v>75</v>
      </c>
      <c r="T110" s="37">
        <f t="shared" si="7"/>
        <v>1.9225839528326072E-2</v>
      </c>
      <c r="U110" s="27">
        <f>SUM(Table2[[#This Row],[Unit Completed (Pcs)]]/4850)</f>
        <v>0.80432989690721646</v>
      </c>
      <c r="V110" s="29" t="s">
        <v>22</v>
      </c>
      <c r="W110" s="29" t="s">
        <v>76</v>
      </c>
      <c r="X110" s="30">
        <v>4850</v>
      </c>
      <c r="Y110" s="31">
        <f>MONTH(Table2[[#This Row],[Date]])</f>
        <v>7</v>
      </c>
      <c r="Z110" s="31" t="str">
        <f>TEXT(Table2[[#This Row],[Date]]-WEEKDAY(Table2[[#This Row],[Date]],1)+1,"d MMM") &amp; " - " &amp; TEXT(Table2[[#This Row],[Date]]-WEEKDAY(Table2[[#This Row],[Date]],1)+7,"d MMM")</f>
        <v>20 Jul - 26 Jul</v>
      </c>
    </row>
    <row r="111" spans="1:26" x14ac:dyDescent="0.3">
      <c r="A111" s="61">
        <v>45862</v>
      </c>
      <c r="B111" s="7" t="s">
        <v>63</v>
      </c>
      <c r="C111" s="11">
        <v>1</v>
      </c>
      <c r="D111" s="11"/>
      <c r="E111" s="11">
        <v>5029</v>
      </c>
      <c r="F111" s="7" t="s">
        <v>35</v>
      </c>
      <c r="G111" s="7">
        <v>1</v>
      </c>
      <c r="H111" s="7">
        <v>0</v>
      </c>
      <c r="I111" s="7">
        <v>0</v>
      </c>
      <c r="J111" s="7">
        <v>41</v>
      </c>
      <c r="K111" s="7">
        <v>0</v>
      </c>
      <c r="L111" s="7">
        <v>107</v>
      </c>
      <c r="M111" s="7">
        <v>0</v>
      </c>
      <c r="N111" s="8">
        <v>0</v>
      </c>
      <c r="O111" s="8">
        <v>0</v>
      </c>
      <c r="P111" s="8">
        <v>0</v>
      </c>
      <c r="Q111" s="7">
        <v>1</v>
      </c>
      <c r="R111" s="7">
        <v>0</v>
      </c>
      <c r="S111" s="8">
        <f t="shared" si="3"/>
        <v>149</v>
      </c>
      <c r="T111" s="12">
        <f t="shared" si="7"/>
        <v>2.9628156691191093E-2</v>
      </c>
      <c r="U111" s="27">
        <f>SUM(Table2[[#This Row],[Unit Completed (Pcs)]]/4850)</f>
        <v>1.0369072164948454</v>
      </c>
      <c r="V111" s="33" t="s">
        <v>22</v>
      </c>
      <c r="W111" s="33" t="s">
        <v>76</v>
      </c>
      <c r="X111" s="30">
        <v>4850</v>
      </c>
      <c r="Y111" s="31">
        <f>MONTH(Table2[[#This Row],[Date]])</f>
        <v>7</v>
      </c>
      <c r="Z111" s="31" t="str">
        <f>TEXT(Table2[[#This Row],[Date]]-WEEKDAY(Table2[[#This Row],[Date]],1)+1,"d MMM") &amp; " - " &amp; TEXT(Table2[[#This Row],[Date]]-WEEKDAY(Table2[[#This Row],[Date]],1)+7,"d MMM")</f>
        <v>20 Jul - 26 Jul</v>
      </c>
    </row>
    <row r="112" spans="1:26" x14ac:dyDescent="0.3">
      <c r="A112" s="61">
        <v>45862</v>
      </c>
      <c r="B112" s="36" t="s">
        <v>63</v>
      </c>
      <c r="C112" s="11">
        <v>1</v>
      </c>
      <c r="D112" s="11"/>
      <c r="E112" s="11">
        <v>3278</v>
      </c>
      <c r="F112" s="36" t="s">
        <v>36</v>
      </c>
      <c r="G112" s="36">
        <v>1</v>
      </c>
      <c r="H112" s="36">
        <v>0</v>
      </c>
      <c r="I112" s="36">
        <v>0</v>
      </c>
      <c r="J112" s="36">
        <v>0</v>
      </c>
      <c r="K112" s="36">
        <v>0</v>
      </c>
      <c r="L112" s="36">
        <v>17</v>
      </c>
      <c r="M112" s="36">
        <v>5</v>
      </c>
      <c r="N112" s="25">
        <v>0</v>
      </c>
      <c r="O112" s="25">
        <v>0</v>
      </c>
      <c r="P112" s="25">
        <v>0</v>
      </c>
      <c r="Q112" s="36">
        <v>0</v>
      </c>
      <c r="R112" s="36">
        <v>0</v>
      </c>
      <c r="S112" s="25">
        <f t="shared" si="3"/>
        <v>22</v>
      </c>
      <c r="T112" s="37">
        <f t="shared" si="7"/>
        <v>6.7114093959731542E-3</v>
      </c>
      <c r="U112" s="27">
        <f>SUM(Table2[[#This Row],[Unit Completed (Pcs)]]/4850)</f>
        <v>0.67587628865979377</v>
      </c>
      <c r="V112" s="29" t="s">
        <v>22</v>
      </c>
      <c r="W112" s="29" t="s">
        <v>76</v>
      </c>
      <c r="X112" s="30">
        <v>4850</v>
      </c>
      <c r="Y112" s="31">
        <f>MONTH(Table2[[#This Row],[Date]])</f>
        <v>7</v>
      </c>
      <c r="Z112" s="31" t="str">
        <f>TEXT(Table2[[#This Row],[Date]]-WEEKDAY(Table2[[#This Row],[Date]],1)+1,"d MMM") &amp; " - " &amp; TEXT(Table2[[#This Row],[Date]]-WEEKDAY(Table2[[#This Row],[Date]],1)+7,"d MMM")</f>
        <v>20 Jul - 26 Jul</v>
      </c>
    </row>
    <row r="113" spans="1:26" x14ac:dyDescent="0.3">
      <c r="A113" s="61">
        <v>45862</v>
      </c>
      <c r="B113" s="7" t="s">
        <v>64</v>
      </c>
      <c r="C113" s="11">
        <v>1</v>
      </c>
      <c r="D113" s="11"/>
      <c r="E113" s="11">
        <v>3278</v>
      </c>
      <c r="F113" s="7" t="s">
        <v>37</v>
      </c>
      <c r="G113" s="7">
        <v>1</v>
      </c>
      <c r="H113" s="7">
        <v>0</v>
      </c>
      <c r="I113" s="7">
        <v>0</v>
      </c>
      <c r="J113" s="7">
        <v>0</v>
      </c>
      <c r="K113" s="7">
        <v>0</v>
      </c>
      <c r="L113" s="7">
        <v>13</v>
      </c>
      <c r="M113" s="7">
        <v>12</v>
      </c>
      <c r="N113" s="8">
        <v>0</v>
      </c>
      <c r="O113" s="8">
        <v>0</v>
      </c>
      <c r="P113" s="8">
        <v>0</v>
      </c>
      <c r="Q113" s="7">
        <v>0</v>
      </c>
      <c r="R113" s="7">
        <v>0</v>
      </c>
      <c r="S113" s="8">
        <f t="shared" si="3"/>
        <v>25</v>
      </c>
      <c r="T113" s="12">
        <f t="shared" si="7"/>
        <v>7.6266015863331298E-3</v>
      </c>
      <c r="U113" s="27">
        <f>SUM(Table2[[#This Row],[Unit Completed (Pcs)]]/4850)</f>
        <v>0.67587628865979377</v>
      </c>
      <c r="V113" s="33" t="s">
        <v>22</v>
      </c>
      <c r="W113" s="33" t="s">
        <v>76</v>
      </c>
      <c r="X113" s="30">
        <v>4850</v>
      </c>
      <c r="Y113" s="31">
        <f>MONTH(Table2[[#This Row],[Date]])</f>
        <v>7</v>
      </c>
      <c r="Z113" s="31" t="str">
        <f>TEXT(Table2[[#This Row],[Date]]-WEEKDAY(Table2[[#This Row],[Date]],1)+1,"d MMM") &amp; " - " &amp; TEXT(Table2[[#This Row],[Date]]-WEEKDAY(Table2[[#This Row],[Date]],1)+7,"d MMM")</f>
        <v>20 Jul - 26 Jul</v>
      </c>
    </row>
    <row r="114" spans="1:26" x14ac:dyDescent="0.3">
      <c r="A114" s="61">
        <v>45863</v>
      </c>
      <c r="B114" s="36" t="s">
        <v>64</v>
      </c>
      <c r="C114" s="11">
        <v>1</v>
      </c>
      <c r="D114" s="11"/>
      <c r="E114" s="11">
        <v>3269</v>
      </c>
      <c r="F114" s="36" t="s">
        <v>21</v>
      </c>
      <c r="G114" s="36">
        <v>1</v>
      </c>
      <c r="H114" s="36">
        <v>0</v>
      </c>
      <c r="I114" s="36">
        <v>2</v>
      </c>
      <c r="J114" s="36">
        <v>7</v>
      </c>
      <c r="K114" s="36">
        <v>0</v>
      </c>
      <c r="L114" s="36">
        <v>12</v>
      </c>
      <c r="M114" s="36">
        <v>2</v>
      </c>
      <c r="N114" s="25">
        <v>0</v>
      </c>
      <c r="O114" s="25">
        <v>0</v>
      </c>
      <c r="P114" s="25">
        <v>0</v>
      </c>
      <c r="Q114" s="36">
        <v>0</v>
      </c>
      <c r="R114" s="36">
        <v>0</v>
      </c>
      <c r="S114" s="25">
        <f t="shared" si="3"/>
        <v>23</v>
      </c>
      <c r="T114" s="37">
        <f t="shared" si="7"/>
        <v>7.0357907617008258E-3</v>
      </c>
      <c r="U114" s="27">
        <f>SUM(Table2[[#This Row],[Unit Completed (Pcs)]]/4850)</f>
        <v>0.67402061855670103</v>
      </c>
      <c r="V114" s="29" t="s">
        <v>20</v>
      </c>
      <c r="W114" s="29" t="s">
        <v>74</v>
      </c>
      <c r="X114" s="30">
        <v>4850</v>
      </c>
      <c r="Y114" s="31">
        <f>MONTH(Table2[[#This Row],[Date]])</f>
        <v>7</v>
      </c>
      <c r="Z114" s="31" t="str">
        <f>TEXT(Table2[[#This Row],[Date]]-WEEKDAY(Table2[[#This Row],[Date]],1)+1,"d MMM") &amp; " - " &amp; TEXT(Table2[[#This Row],[Date]]-WEEKDAY(Table2[[#This Row],[Date]],1)+7,"d MMM")</f>
        <v>20 Jul - 26 Jul</v>
      </c>
    </row>
    <row r="115" spans="1:26" x14ac:dyDescent="0.3">
      <c r="A115" s="61">
        <v>45863</v>
      </c>
      <c r="B115" s="7" t="s">
        <v>64</v>
      </c>
      <c r="C115" s="11">
        <v>1</v>
      </c>
      <c r="D115" s="11"/>
      <c r="E115" s="11">
        <v>5009</v>
      </c>
      <c r="F115" s="7" t="s">
        <v>23</v>
      </c>
      <c r="G115" s="7">
        <v>1</v>
      </c>
      <c r="H115" s="7">
        <v>0</v>
      </c>
      <c r="I115" s="7">
        <v>0</v>
      </c>
      <c r="J115" s="7">
        <v>3</v>
      </c>
      <c r="K115" s="7">
        <v>2</v>
      </c>
      <c r="L115" s="7">
        <v>29</v>
      </c>
      <c r="M115" s="7">
        <v>4</v>
      </c>
      <c r="N115" s="8">
        <v>0</v>
      </c>
      <c r="O115" s="8">
        <v>0</v>
      </c>
      <c r="P115" s="8">
        <v>0</v>
      </c>
      <c r="Q115" s="7">
        <v>0</v>
      </c>
      <c r="R115" s="7">
        <v>0</v>
      </c>
      <c r="S115" s="8">
        <f t="shared" si="3"/>
        <v>38</v>
      </c>
      <c r="T115" s="12">
        <f t="shared" si="7"/>
        <v>7.5863445797564382E-3</v>
      </c>
      <c r="U115" s="27">
        <f>SUM(Table2[[#This Row],[Unit Completed (Pcs)]]/4850)</f>
        <v>1.0327835051546392</v>
      </c>
      <c r="V115" s="33" t="s">
        <v>20</v>
      </c>
      <c r="W115" s="33" t="s">
        <v>74</v>
      </c>
      <c r="X115" s="30">
        <v>4850</v>
      </c>
      <c r="Y115" s="31">
        <f>MONTH(Table2[[#This Row],[Date]])</f>
        <v>7</v>
      </c>
      <c r="Z115" s="31" t="str">
        <f>TEXT(Table2[[#This Row],[Date]]-WEEKDAY(Table2[[#This Row],[Date]],1)+1,"d MMM") &amp; " - " &amp; TEXT(Table2[[#This Row],[Date]]-WEEKDAY(Table2[[#This Row],[Date]],1)+7,"d MMM")</f>
        <v>20 Jul - 26 Jul</v>
      </c>
    </row>
    <row r="116" spans="1:26" x14ac:dyDescent="0.3">
      <c r="A116" s="61">
        <v>45863</v>
      </c>
      <c r="B116" s="36" t="s">
        <v>64</v>
      </c>
      <c r="C116" s="11">
        <v>1</v>
      </c>
      <c r="D116" s="11"/>
      <c r="E116" s="11">
        <v>5201</v>
      </c>
      <c r="F116" s="36" t="s">
        <v>24</v>
      </c>
      <c r="G116" s="36">
        <v>1</v>
      </c>
      <c r="H116" s="36">
        <v>8</v>
      </c>
      <c r="I116" s="36">
        <v>0</v>
      </c>
      <c r="J116" s="36">
        <v>15</v>
      </c>
      <c r="K116" s="36">
        <v>1</v>
      </c>
      <c r="L116" s="36">
        <v>84</v>
      </c>
      <c r="M116" s="36">
        <v>1</v>
      </c>
      <c r="N116" s="25">
        <v>0</v>
      </c>
      <c r="O116" s="25">
        <v>0</v>
      </c>
      <c r="P116" s="25">
        <v>3</v>
      </c>
      <c r="Q116" s="36">
        <v>2</v>
      </c>
      <c r="R116" s="36">
        <v>0</v>
      </c>
      <c r="S116" s="25">
        <f t="shared" si="3"/>
        <v>114</v>
      </c>
      <c r="T116" s="37">
        <f t="shared" si="7"/>
        <v>2.1918861757354354E-2</v>
      </c>
      <c r="U116" s="27">
        <f>SUM(Table2[[#This Row],[Unit Completed (Pcs)]]/4850)</f>
        <v>1.0723711340206186</v>
      </c>
      <c r="V116" s="29" t="s">
        <v>20</v>
      </c>
      <c r="W116" s="29" t="s">
        <v>74</v>
      </c>
      <c r="X116" s="30">
        <v>4850</v>
      </c>
      <c r="Y116" s="31">
        <f>MONTH(Table2[[#This Row],[Date]])</f>
        <v>7</v>
      </c>
      <c r="Z116" s="31" t="str">
        <f>TEXT(Table2[[#This Row],[Date]]-WEEKDAY(Table2[[#This Row],[Date]],1)+1,"d MMM") &amp; " - " &amp; TEXT(Table2[[#This Row],[Date]]-WEEKDAY(Table2[[#This Row],[Date]],1)+7,"d MMM")</f>
        <v>20 Jul - 26 Jul</v>
      </c>
    </row>
    <row r="117" spans="1:26" x14ac:dyDescent="0.3">
      <c r="A117" s="61">
        <v>45863</v>
      </c>
      <c r="B117" s="7" t="s">
        <v>64</v>
      </c>
      <c r="C117" s="11">
        <v>1</v>
      </c>
      <c r="D117" s="11"/>
      <c r="E117" s="11">
        <v>2706</v>
      </c>
      <c r="F117" s="7" t="s">
        <v>25</v>
      </c>
      <c r="G117" s="7">
        <v>1</v>
      </c>
      <c r="H117" s="7">
        <v>0</v>
      </c>
      <c r="I117" s="7">
        <v>0</v>
      </c>
      <c r="J117" s="7">
        <v>0</v>
      </c>
      <c r="K117" s="7">
        <v>0</v>
      </c>
      <c r="L117" s="7">
        <v>41</v>
      </c>
      <c r="M117" s="7">
        <v>0</v>
      </c>
      <c r="N117" s="8">
        <v>0</v>
      </c>
      <c r="O117" s="8">
        <v>0</v>
      </c>
      <c r="P117" s="8">
        <v>0</v>
      </c>
      <c r="Q117" s="7">
        <v>0</v>
      </c>
      <c r="R117" s="7">
        <v>1</v>
      </c>
      <c r="S117" s="8">
        <f t="shared" si="3"/>
        <v>42</v>
      </c>
      <c r="T117" s="12">
        <f t="shared" si="7"/>
        <v>1.5521064301552107E-2</v>
      </c>
      <c r="U117" s="27">
        <f>SUM(Table2[[#This Row],[Unit Completed (Pcs)]]/4850)</f>
        <v>0.55793814432989686</v>
      </c>
      <c r="V117" s="33" t="s">
        <v>20</v>
      </c>
      <c r="W117" s="33" t="s">
        <v>74</v>
      </c>
      <c r="X117" s="30">
        <v>4850</v>
      </c>
      <c r="Y117" s="31">
        <f>MONTH(Table2[[#This Row],[Date]])</f>
        <v>7</v>
      </c>
      <c r="Z117" s="31" t="str">
        <f>TEXT(Table2[[#This Row],[Date]]-WEEKDAY(Table2[[#This Row],[Date]],1)+1,"d MMM") &amp; " - " &amp; TEXT(Table2[[#This Row],[Date]]-WEEKDAY(Table2[[#This Row],[Date]],1)+7,"d MMM")</f>
        <v>20 Jul - 26 Jul</v>
      </c>
    </row>
    <row r="118" spans="1:26" x14ac:dyDescent="0.3">
      <c r="A118" s="61">
        <v>45863</v>
      </c>
      <c r="B118" s="36" t="s">
        <v>64</v>
      </c>
      <c r="C118" s="11">
        <v>1</v>
      </c>
      <c r="D118" s="11"/>
      <c r="E118" s="11">
        <v>2711</v>
      </c>
      <c r="F118" s="36" t="s">
        <v>26</v>
      </c>
      <c r="G118" s="36">
        <v>1</v>
      </c>
      <c r="H118" s="36">
        <v>0</v>
      </c>
      <c r="I118" s="36">
        <v>0</v>
      </c>
      <c r="J118" s="36">
        <v>0</v>
      </c>
      <c r="K118" s="36">
        <v>0</v>
      </c>
      <c r="L118" s="36">
        <v>30</v>
      </c>
      <c r="M118" s="36">
        <v>5</v>
      </c>
      <c r="N118" s="25">
        <v>0</v>
      </c>
      <c r="O118" s="25">
        <v>0</v>
      </c>
      <c r="P118" s="25">
        <v>0</v>
      </c>
      <c r="Q118" s="36">
        <v>0</v>
      </c>
      <c r="R118" s="36">
        <v>0</v>
      </c>
      <c r="S118" s="25">
        <f t="shared" si="3"/>
        <v>35</v>
      </c>
      <c r="T118" s="37">
        <f t="shared" si="7"/>
        <v>1.2910365178900774E-2</v>
      </c>
      <c r="U118" s="27">
        <f>SUM(Table2[[#This Row],[Unit Completed (Pcs)]]/4850)</f>
        <v>0.5589690721649484</v>
      </c>
      <c r="V118" s="29" t="s">
        <v>20</v>
      </c>
      <c r="W118" s="29" t="s">
        <v>74</v>
      </c>
      <c r="X118" s="30">
        <v>4850</v>
      </c>
      <c r="Y118" s="31">
        <f>MONTH(Table2[[#This Row],[Date]])</f>
        <v>7</v>
      </c>
      <c r="Z118" s="31" t="str">
        <f>TEXT(Table2[[#This Row],[Date]]-WEEKDAY(Table2[[#This Row],[Date]],1)+1,"d MMM") &amp; " - " &amp; TEXT(Table2[[#This Row],[Date]]-WEEKDAY(Table2[[#This Row],[Date]],1)+7,"d MMM")</f>
        <v>20 Jul - 26 Jul</v>
      </c>
    </row>
    <row r="119" spans="1:26" x14ac:dyDescent="0.3">
      <c r="A119" s="61">
        <v>45863</v>
      </c>
      <c r="B119" s="7" t="s">
        <v>64</v>
      </c>
      <c r="C119" s="11">
        <v>1</v>
      </c>
      <c r="D119" s="11"/>
      <c r="E119" s="11">
        <v>5159</v>
      </c>
      <c r="F119" s="7" t="s">
        <v>27</v>
      </c>
      <c r="G119" s="7">
        <v>1</v>
      </c>
      <c r="H119" s="7">
        <v>0</v>
      </c>
      <c r="I119" s="7">
        <v>0</v>
      </c>
      <c r="J119" s="7">
        <v>0</v>
      </c>
      <c r="K119" s="7">
        <v>0</v>
      </c>
      <c r="L119" s="7">
        <v>74</v>
      </c>
      <c r="M119" s="7">
        <v>4</v>
      </c>
      <c r="N119" s="8">
        <v>0</v>
      </c>
      <c r="O119" s="8">
        <v>0</v>
      </c>
      <c r="P119" s="8">
        <v>0</v>
      </c>
      <c r="Q119" s="7">
        <v>0</v>
      </c>
      <c r="R119" s="7">
        <v>0</v>
      </c>
      <c r="S119" s="8">
        <f t="shared" si="3"/>
        <v>78</v>
      </c>
      <c r="T119" s="12">
        <f t="shared" si="7"/>
        <v>1.5119209149059896E-2</v>
      </c>
      <c r="U119" s="27">
        <f>SUM(Table2[[#This Row],[Unit Completed (Pcs)]]/4850)</f>
        <v>1.0637113402061855</v>
      </c>
      <c r="V119" s="33" t="s">
        <v>20</v>
      </c>
      <c r="W119" s="33" t="s">
        <v>74</v>
      </c>
      <c r="X119" s="30">
        <v>4850</v>
      </c>
      <c r="Y119" s="31">
        <f>MONTH(Table2[[#This Row],[Date]])</f>
        <v>7</v>
      </c>
      <c r="Z119" s="31" t="str">
        <f>TEXT(Table2[[#This Row],[Date]]-WEEKDAY(Table2[[#This Row],[Date]],1)+1,"d MMM") &amp; " - " &amp; TEXT(Table2[[#This Row],[Date]]-WEEKDAY(Table2[[#This Row],[Date]],1)+7,"d MMM")</f>
        <v>20 Jul - 26 Jul</v>
      </c>
    </row>
    <row r="120" spans="1:26" x14ac:dyDescent="0.3">
      <c r="A120" s="61">
        <v>45863</v>
      </c>
      <c r="B120" s="36" t="s">
        <v>64</v>
      </c>
      <c r="C120" s="11">
        <v>1</v>
      </c>
      <c r="D120" s="11"/>
      <c r="E120" s="11">
        <v>2920</v>
      </c>
      <c r="F120" s="36" t="s">
        <v>28</v>
      </c>
      <c r="G120" s="36">
        <v>1</v>
      </c>
      <c r="H120" s="36">
        <v>0</v>
      </c>
      <c r="I120" s="36">
        <v>0</v>
      </c>
      <c r="J120" s="36">
        <v>3</v>
      </c>
      <c r="K120" s="36">
        <v>0</v>
      </c>
      <c r="L120" s="36">
        <v>7</v>
      </c>
      <c r="M120" s="36">
        <v>1</v>
      </c>
      <c r="N120" s="25">
        <v>0</v>
      </c>
      <c r="O120" s="25">
        <v>0</v>
      </c>
      <c r="P120" s="25">
        <v>0</v>
      </c>
      <c r="Q120" s="36">
        <v>0</v>
      </c>
      <c r="R120" s="36">
        <v>0</v>
      </c>
      <c r="S120" s="25">
        <f t="shared" si="3"/>
        <v>11</v>
      </c>
      <c r="T120" s="37">
        <f t="shared" si="7"/>
        <v>3.767123287671233E-3</v>
      </c>
      <c r="U120" s="27">
        <f>SUM(Table2[[#This Row],[Unit Completed (Pcs)]]/4850)</f>
        <v>0.60206185567010306</v>
      </c>
      <c r="V120" s="29" t="s">
        <v>20</v>
      </c>
      <c r="W120" s="29" t="s">
        <v>74</v>
      </c>
      <c r="X120" s="30">
        <v>4850</v>
      </c>
      <c r="Y120" s="31">
        <f>MONTH(Table2[[#This Row],[Date]])</f>
        <v>7</v>
      </c>
      <c r="Z120" s="31" t="str">
        <f>TEXT(Table2[[#This Row],[Date]]-WEEKDAY(Table2[[#This Row],[Date]],1)+1,"d MMM") &amp; " - " &amp; TEXT(Table2[[#This Row],[Date]]-WEEKDAY(Table2[[#This Row],[Date]],1)+7,"d MMM")</f>
        <v>20 Jul - 26 Jul</v>
      </c>
    </row>
    <row r="121" spans="1:26" x14ac:dyDescent="0.3">
      <c r="A121" s="61">
        <v>45863</v>
      </c>
      <c r="B121" s="7" t="s">
        <v>64</v>
      </c>
      <c r="C121" s="11">
        <v>1</v>
      </c>
      <c r="D121" s="11"/>
      <c r="E121" s="11">
        <v>5398</v>
      </c>
      <c r="F121" s="7" t="s">
        <v>29</v>
      </c>
      <c r="G121" s="7">
        <v>1</v>
      </c>
      <c r="H121" s="7">
        <v>0</v>
      </c>
      <c r="I121" s="7">
        <v>0</v>
      </c>
      <c r="J121" s="7">
        <v>0</v>
      </c>
      <c r="K121" s="7">
        <v>0</v>
      </c>
      <c r="L121" s="7">
        <v>52</v>
      </c>
      <c r="M121" s="7">
        <v>0</v>
      </c>
      <c r="N121" s="8">
        <v>0</v>
      </c>
      <c r="O121" s="8">
        <v>0</v>
      </c>
      <c r="P121" s="8">
        <v>0</v>
      </c>
      <c r="Q121" s="7">
        <v>0</v>
      </c>
      <c r="R121" s="7">
        <v>0</v>
      </c>
      <c r="S121" s="8">
        <f t="shared" si="3"/>
        <v>52</v>
      </c>
      <c r="T121" s="12">
        <f t="shared" si="7"/>
        <v>9.6331974805483507E-3</v>
      </c>
      <c r="U121" s="27">
        <f>SUM(Table2[[#This Row],[Unit Completed (Pcs)]]/4850)</f>
        <v>1.1129896907216494</v>
      </c>
      <c r="V121" s="33" t="s">
        <v>22</v>
      </c>
      <c r="W121" s="33" t="s">
        <v>76</v>
      </c>
      <c r="X121" s="30">
        <v>4850</v>
      </c>
      <c r="Y121" s="31">
        <f>MONTH(Table2[[#This Row],[Date]])</f>
        <v>7</v>
      </c>
      <c r="Z121" s="31" t="str">
        <f>TEXT(Table2[[#This Row],[Date]]-WEEKDAY(Table2[[#This Row],[Date]],1)+1,"d MMM") &amp; " - " &amp; TEXT(Table2[[#This Row],[Date]]-WEEKDAY(Table2[[#This Row],[Date]],1)+7,"d MMM")</f>
        <v>20 Jul - 26 Jul</v>
      </c>
    </row>
    <row r="122" spans="1:26" x14ac:dyDescent="0.3">
      <c r="A122" s="61">
        <v>45863</v>
      </c>
      <c r="B122" s="36" t="s">
        <v>64</v>
      </c>
      <c r="C122" s="11">
        <v>1</v>
      </c>
      <c r="D122" s="11"/>
      <c r="E122" s="11">
        <v>3449</v>
      </c>
      <c r="F122" s="36" t="s">
        <v>30</v>
      </c>
      <c r="G122" s="36">
        <v>1</v>
      </c>
      <c r="H122" s="36">
        <v>0</v>
      </c>
      <c r="I122" s="36">
        <v>0</v>
      </c>
      <c r="J122" s="36">
        <v>2</v>
      </c>
      <c r="K122" s="36">
        <v>0</v>
      </c>
      <c r="L122" s="36">
        <v>15</v>
      </c>
      <c r="M122" s="36">
        <v>9</v>
      </c>
      <c r="N122" s="25">
        <v>0</v>
      </c>
      <c r="O122" s="25">
        <v>0</v>
      </c>
      <c r="P122" s="25">
        <v>0</v>
      </c>
      <c r="Q122" s="36">
        <v>19</v>
      </c>
      <c r="R122" s="36">
        <v>0</v>
      </c>
      <c r="S122" s="25">
        <f t="shared" si="3"/>
        <v>45</v>
      </c>
      <c r="T122" s="37">
        <f t="shared" si="7"/>
        <v>1.3047260075384169E-2</v>
      </c>
      <c r="U122" s="27">
        <f>SUM(Table2[[#This Row],[Unit Completed (Pcs)]]/4850)</f>
        <v>0.71113402061855668</v>
      </c>
      <c r="V122" s="29" t="s">
        <v>22</v>
      </c>
      <c r="W122" s="29" t="s">
        <v>76</v>
      </c>
      <c r="X122" s="30">
        <v>4850</v>
      </c>
      <c r="Y122" s="31">
        <f>MONTH(Table2[[#This Row],[Date]])</f>
        <v>7</v>
      </c>
      <c r="Z122" s="31" t="str">
        <f>TEXT(Table2[[#This Row],[Date]]-WEEKDAY(Table2[[#This Row],[Date]],1)+1,"d MMM") &amp; " - " &amp; TEXT(Table2[[#This Row],[Date]]-WEEKDAY(Table2[[#This Row],[Date]],1)+7,"d MMM")</f>
        <v>20 Jul - 26 Jul</v>
      </c>
    </row>
    <row r="123" spans="1:26" x14ac:dyDescent="0.3">
      <c r="A123" s="61">
        <v>45863</v>
      </c>
      <c r="B123" s="7" t="s">
        <v>64</v>
      </c>
      <c r="C123" s="11">
        <v>1</v>
      </c>
      <c r="D123" s="11"/>
      <c r="E123" s="11">
        <v>4866</v>
      </c>
      <c r="F123" s="7" t="s">
        <v>31</v>
      </c>
      <c r="G123" s="7">
        <v>1</v>
      </c>
      <c r="H123" s="7">
        <v>0</v>
      </c>
      <c r="I123" s="7">
        <v>0</v>
      </c>
      <c r="J123" s="7">
        <v>10</v>
      </c>
      <c r="K123" s="7">
        <v>0</v>
      </c>
      <c r="L123" s="7">
        <v>16</v>
      </c>
      <c r="M123" s="7">
        <v>0</v>
      </c>
      <c r="N123" s="8">
        <v>0</v>
      </c>
      <c r="O123" s="8">
        <v>0</v>
      </c>
      <c r="P123" s="8">
        <v>0</v>
      </c>
      <c r="Q123" s="7">
        <v>0</v>
      </c>
      <c r="R123" s="7">
        <v>19</v>
      </c>
      <c r="S123" s="8">
        <f t="shared" si="3"/>
        <v>45</v>
      </c>
      <c r="T123" s="12">
        <f t="shared" si="7"/>
        <v>9.2478421701602965E-3</v>
      </c>
      <c r="U123" s="27">
        <f>SUM(Table2[[#This Row],[Unit Completed (Pcs)]]/4850)</f>
        <v>1.003298969072165</v>
      </c>
      <c r="V123" s="33" t="s">
        <v>22</v>
      </c>
      <c r="W123" s="33" t="s">
        <v>76</v>
      </c>
      <c r="X123" s="30">
        <v>4850</v>
      </c>
      <c r="Y123" s="31">
        <f>MONTH(Table2[[#This Row],[Date]])</f>
        <v>7</v>
      </c>
      <c r="Z123" s="31" t="str">
        <f>TEXT(Table2[[#This Row],[Date]]-WEEKDAY(Table2[[#This Row],[Date]],1)+1,"d MMM") &amp; " - " &amp; TEXT(Table2[[#This Row],[Date]]-WEEKDAY(Table2[[#This Row],[Date]],1)+7,"d MMM")</f>
        <v>20 Jul - 26 Jul</v>
      </c>
    </row>
    <row r="124" spans="1:26" x14ac:dyDescent="0.3">
      <c r="A124" s="61">
        <v>45863</v>
      </c>
      <c r="B124" s="36" t="s">
        <v>64</v>
      </c>
      <c r="C124" s="11">
        <v>1</v>
      </c>
      <c r="D124" s="11"/>
      <c r="E124" s="11">
        <v>5003</v>
      </c>
      <c r="F124" s="36" t="s">
        <v>32</v>
      </c>
      <c r="G124" s="36">
        <v>1</v>
      </c>
      <c r="H124" s="36">
        <v>0</v>
      </c>
      <c r="I124" s="36">
        <v>0</v>
      </c>
      <c r="J124" s="36">
        <v>6</v>
      </c>
      <c r="K124" s="36">
        <v>0</v>
      </c>
      <c r="L124" s="36">
        <v>12</v>
      </c>
      <c r="M124" s="36">
        <v>0</v>
      </c>
      <c r="N124" s="25">
        <v>0</v>
      </c>
      <c r="O124" s="25">
        <v>0</v>
      </c>
      <c r="P124" s="25">
        <v>0</v>
      </c>
      <c r="Q124" s="36">
        <v>0</v>
      </c>
      <c r="R124" s="36">
        <v>0</v>
      </c>
      <c r="S124" s="25">
        <f t="shared" si="3"/>
        <v>18</v>
      </c>
      <c r="T124" s="37">
        <f t="shared" si="7"/>
        <v>3.5978412952228662E-3</v>
      </c>
      <c r="U124" s="27">
        <f>SUM(Table2[[#This Row],[Unit Completed (Pcs)]]/4850)</f>
        <v>1.0315463917525773</v>
      </c>
      <c r="V124" s="29" t="s">
        <v>22</v>
      </c>
      <c r="W124" s="29" t="s">
        <v>76</v>
      </c>
      <c r="X124" s="30">
        <v>4850</v>
      </c>
      <c r="Y124" s="31">
        <f>MONTH(Table2[[#This Row],[Date]])</f>
        <v>7</v>
      </c>
      <c r="Z124" s="31" t="str">
        <f>TEXT(Table2[[#This Row],[Date]]-WEEKDAY(Table2[[#This Row],[Date]],1)+1,"d MMM") &amp; " - " &amp; TEXT(Table2[[#This Row],[Date]]-WEEKDAY(Table2[[#This Row],[Date]],1)+7,"d MMM")</f>
        <v>20 Jul - 26 Jul</v>
      </c>
    </row>
    <row r="125" spans="1:26" x14ac:dyDescent="0.3">
      <c r="A125" s="61">
        <v>45863</v>
      </c>
      <c r="B125" s="7" t="s">
        <v>64</v>
      </c>
      <c r="C125" s="11">
        <v>1</v>
      </c>
      <c r="D125" s="11"/>
      <c r="E125" s="11">
        <v>3547</v>
      </c>
      <c r="F125" s="7" t="s">
        <v>33</v>
      </c>
      <c r="G125" s="7">
        <v>1</v>
      </c>
      <c r="H125" s="7">
        <v>0</v>
      </c>
      <c r="I125" s="7">
        <v>0</v>
      </c>
      <c r="J125" s="7">
        <v>0</v>
      </c>
      <c r="K125" s="7">
        <v>0</v>
      </c>
      <c r="L125" s="7">
        <v>9</v>
      </c>
      <c r="M125" s="7">
        <v>7</v>
      </c>
      <c r="N125" s="8">
        <v>0</v>
      </c>
      <c r="O125" s="8">
        <v>0</v>
      </c>
      <c r="P125" s="8">
        <v>0</v>
      </c>
      <c r="Q125" s="7">
        <v>0</v>
      </c>
      <c r="R125" s="7">
        <v>0</v>
      </c>
      <c r="S125" s="8">
        <f t="shared" si="3"/>
        <v>16</v>
      </c>
      <c r="T125" s="12">
        <f t="shared" si="7"/>
        <v>4.5108542430222724E-3</v>
      </c>
      <c r="U125" s="27">
        <f>SUM(Table2[[#This Row],[Unit Completed (Pcs)]]/4850)</f>
        <v>0.73134020618556705</v>
      </c>
      <c r="V125" s="33" t="s">
        <v>22</v>
      </c>
      <c r="W125" s="33" t="s">
        <v>76</v>
      </c>
      <c r="X125" s="30">
        <v>4850</v>
      </c>
      <c r="Y125" s="31">
        <f>MONTH(Table2[[#This Row],[Date]])</f>
        <v>7</v>
      </c>
      <c r="Z125" s="31" t="str">
        <f>TEXT(Table2[[#This Row],[Date]]-WEEKDAY(Table2[[#This Row],[Date]],1)+1,"d MMM") &amp; " - " &amp; TEXT(Table2[[#This Row],[Date]]-WEEKDAY(Table2[[#This Row],[Date]],1)+7,"d MMM")</f>
        <v>20 Jul - 26 Jul</v>
      </c>
    </row>
    <row r="126" spans="1:26" x14ac:dyDescent="0.3">
      <c r="A126" s="61">
        <v>45863</v>
      </c>
      <c r="B126" s="36" t="s">
        <v>64</v>
      </c>
      <c r="C126" s="11">
        <v>1</v>
      </c>
      <c r="D126" s="11"/>
      <c r="E126" s="11">
        <v>5098</v>
      </c>
      <c r="F126" s="36" t="s">
        <v>34</v>
      </c>
      <c r="G126" s="36">
        <v>1</v>
      </c>
      <c r="H126" s="36">
        <v>0</v>
      </c>
      <c r="I126" s="36">
        <v>0</v>
      </c>
      <c r="J126" s="36">
        <v>0</v>
      </c>
      <c r="K126" s="36">
        <v>0</v>
      </c>
      <c r="L126" s="36">
        <v>32</v>
      </c>
      <c r="M126" s="36">
        <v>1</v>
      </c>
      <c r="N126" s="25">
        <v>0</v>
      </c>
      <c r="O126" s="25">
        <v>0</v>
      </c>
      <c r="P126" s="25">
        <v>0</v>
      </c>
      <c r="Q126" s="36">
        <v>0</v>
      </c>
      <c r="R126" s="36">
        <v>0</v>
      </c>
      <c r="S126" s="25">
        <f t="shared" si="3"/>
        <v>33</v>
      </c>
      <c r="T126" s="37">
        <f t="shared" si="7"/>
        <v>6.4731267163593564E-3</v>
      </c>
      <c r="U126" s="27">
        <f>SUM(Table2[[#This Row],[Unit Completed (Pcs)]]/4850)</f>
        <v>1.0511340206185567</v>
      </c>
      <c r="V126" s="29" t="s">
        <v>22</v>
      </c>
      <c r="W126" s="29" t="s">
        <v>76</v>
      </c>
      <c r="X126" s="30">
        <v>4850</v>
      </c>
      <c r="Y126" s="31">
        <f>MONTH(Table2[[#This Row],[Date]])</f>
        <v>7</v>
      </c>
      <c r="Z126" s="31" t="str">
        <f>TEXT(Table2[[#This Row],[Date]]-WEEKDAY(Table2[[#This Row],[Date]],1)+1,"d MMM") &amp; " - " &amp; TEXT(Table2[[#This Row],[Date]]-WEEKDAY(Table2[[#This Row],[Date]],1)+7,"d MMM")</f>
        <v>20 Jul - 26 Jul</v>
      </c>
    </row>
    <row r="127" spans="1:26" x14ac:dyDescent="0.3">
      <c r="A127" s="61">
        <v>45863</v>
      </c>
      <c r="B127" s="7" t="s">
        <v>64</v>
      </c>
      <c r="C127" s="11">
        <v>1</v>
      </c>
      <c r="D127" s="11"/>
      <c r="E127" s="11">
        <v>4088</v>
      </c>
      <c r="F127" s="7" t="s">
        <v>35</v>
      </c>
      <c r="G127" s="7">
        <v>1</v>
      </c>
      <c r="H127" s="7">
        <v>0</v>
      </c>
      <c r="I127" s="7">
        <v>1</v>
      </c>
      <c r="J127" s="7">
        <v>20</v>
      </c>
      <c r="K127" s="7">
        <v>0</v>
      </c>
      <c r="L127" s="7">
        <v>38</v>
      </c>
      <c r="M127" s="7">
        <v>0</v>
      </c>
      <c r="N127" s="8">
        <v>0</v>
      </c>
      <c r="O127" s="8">
        <v>0</v>
      </c>
      <c r="P127" s="8">
        <v>0</v>
      </c>
      <c r="Q127" s="7">
        <v>0</v>
      </c>
      <c r="R127" s="7">
        <v>0</v>
      </c>
      <c r="S127" s="8">
        <f t="shared" si="3"/>
        <v>59</v>
      </c>
      <c r="T127" s="12">
        <f t="shared" si="7"/>
        <v>1.4432485322896281E-2</v>
      </c>
      <c r="U127" s="27">
        <f>SUM(Table2[[#This Row],[Unit Completed (Pcs)]]/4850)</f>
        <v>0.84288659793814436</v>
      </c>
      <c r="V127" s="33" t="s">
        <v>22</v>
      </c>
      <c r="W127" s="33" t="s">
        <v>76</v>
      </c>
      <c r="X127" s="30">
        <v>4850</v>
      </c>
      <c r="Y127" s="31">
        <f>MONTH(Table2[[#This Row],[Date]])</f>
        <v>7</v>
      </c>
      <c r="Z127" s="31" t="str">
        <f>TEXT(Table2[[#This Row],[Date]]-WEEKDAY(Table2[[#This Row],[Date]],1)+1,"d MMM") &amp; " - " &amp; TEXT(Table2[[#This Row],[Date]]-WEEKDAY(Table2[[#This Row],[Date]],1)+7,"d MMM")</f>
        <v>20 Jul - 26 Jul</v>
      </c>
    </row>
    <row r="128" spans="1:26" x14ac:dyDescent="0.3">
      <c r="A128" s="61">
        <v>45863</v>
      </c>
      <c r="B128" s="36" t="s">
        <v>65</v>
      </c>
      <c r="C128" s="11">
        <v>1</v>
      </c>
      <c r="D128" s="11"/>
      <c r="E128" s="11">
        <v>3784</v>
      </c>
      <c r="F128" s="36" t="s">
        <v>36</v>
      </c>
      <c r="G128" s="36">
        <v>1</v>
      </c>
      <c r="H128" s="36">
        <v>0</v>
      </c>
      <c r="I128" s="36">
        <v>2</v>
      </c>
      <c r="J128" s="36">
        <v>7</v>
      </c>
      <c r="K128" s="36">
        <v>0</v>
      </c>
      <c r="L128" s="36">
        <v>64</v>
      </c>
      <c r="M128" s="36">
        <v>0</v>
      </c>
      <c r="N128" s="25">
        <v>0</v>
      </c>
      <c r="O128" s="25">
        <v>0</v>
      </c>
      <c r="P128" s="25">
        <v>0</v>
      </c>
      <c r="Q128" s="36">
        <v>0</v>
      </c>
      <c r="R128" s="36">
        <v>9</v>
      </c>
      <c r="S128" s="25">
        <f t="shared" si="3"/>
        <v>82</v>
      </c>
      <c r="T128" s="37">
        <f t="shared" si="7"/>
        <v>2.1670190274841437E-2</v>
      </c>
      <c r="U128" s="27">
        <f>SUM(Table2[[#This Row],[Unit Completed (Pcs)]]/4850)</f>
        <v>0.78020618556701027</v>
      </c>
      <c r="V128" s="29" t="s">
        <v>22</v>
      </c>
      <c r="W128" s="29" t="s">
        <v>76</v>
      </c>
      <c r="X128" s="30">
        <v>4850</v>
      </c>
      <c r="Y128" s="31">
        <f>MONTH(Table2[[#This Row],[Date]])</f>
        <v>7</v>
      </c>
      <c r="Z128" s="31" t="str">
        <f>TEXT(Table2[[#This Row],[Date]]-WEEKDAY(Table2[[#This Row],[Date]],1)+1,"d MMM") &amp; " - " &amp; TEXT(Table2[[#This Row],[Date]]-WEEKDAY(Table2[[#This Row],[Date]],1)+7,"d MMM")</f>
        <v>20 Jul - 26 Jul</v>
      </c>
    </row>
    <row r="129" spans="1:26" x14ac:dyDescent="0.3">
      <c r="A129" s="62">
        <v>45863</v>
      </c>
      <c r="B129" s="41" t="s">
        <v>65</v>
      </c>
      <c r="C129" s="42">
        <v>1</v>
      </c>
      <c r="D129" s="42"/>
      <c r="E129" s="42">
        <v>0</v>
      </c>
      <c r="F129" s="41" t="s">
        <v>37</v>
      </c>
      <c r="G129" s="41">
        <v>1</v>
      </c>
      <c r="H129" s="41">
        <v>0</v>
      </c>
      <c r="I129" s="41">
        <v>0</v>
      </c>
      <c r="J129" s="41">
        <v>0</v>
      </c>
      <c r="K129" s="41">
        <v>0</v>
      </c>
      <c r="L129" s="41">
        <v>0</v>
      </c>
      <c r="M129" s="41">
        <v>0</v>
      </c>
      <c r="N129" s="43">
        <v>0</v>
      </c>
      <c r="O129" s="43">
        <v>0</v>
      </c>
      <c r="P129" s="43">
        <v>0</v>
      </c>
      <c r="Q129" s="41">
        <v>0</v>
      </c>
      <c r="R129" s="41">
        <v>0</v>
      </c>
      <c r="S129" s="8">
        <f t="shared" si="3"/>
        <v>0</v>
      </c>
      <c r="T129" s="12">
        <v>0</v>
      </c>
      <c r="U129" s="27">
        <f>SUM(Table2[[#This Row],[Unit Completed (Pcs)]]/4850)</f>
        <v>0</v>
      </c>
      <c r="V129" s="33" t="s">
        <v>22</v>
      </c>
      <c r="W129" s="33" t="s">
        <v>76</v>
      </c>
      <c r="X129" s="30">
        <v>4850</v>
      </c>
      <c r="Y129" s="31">
        <f>MONTH(Table2[[#This Row],[Date]])</f>
        <v>7</v>
      </c>
      <c r="Z129" s="31" t="str">
        <f>TEXT(Table2[[#This Row],[Date]]-WEEKDAY(Table2[[#This Row],[Date]],1)+1,"d MMM") &amp; " - " &amp; TEXT(Table2[[#This Row],[Date]]-WEEKDAY(Table2[[#This Row],[Date]],1)+7,"d MMM")</f>
        <v>20 Jul - 26 Jul</v>
      </c>
    </row>
    <row r="130" spans="1:26" x14ac:dyDescent="0.3">
      <c r="A130" s="61">
        <v>45860</v>
      </c>
      <c r="B130" s="36" t="s">
        <v>60</v>
      </c>
      <c r="C130" s="11">
        <v>2</v>
      </c>
      <c r="D130" s="11"/>
      <c r="E130" s="11">
        <v>3288</v>
      </c>
      <c r="F130" s="11" t="s">
        <v>21</v>
      </c>
      <c r="G130" s="36">
        <v>1</v>
      </c>
      <c r="H130" s="36">
        <v>0</v>
      </c>
      <c r="I130" s="36">
        <v>1</v>
      </c>
      <c r="J130" s="36">
        <v>2</v>
      </c>
      <c r="K130" s="36">
        <v>0</v>
      </c>
      <c r="L130" s="36">
        <v>6</v>
      </c>
      <c r="M130" s="36">
        <v>0</v>
      </c>
      <c r="N130" s="25">
        <v>0</v>
      </c>
      <c r="O130" s="25">
        <v>0</v>
      </c>
      <c r="P130" s="25">
        <v>0</v>
      </c>
      <c r="Q130" s="36">
        <v>19</v>
      </c>
      <c r="R130" s="36">
        <v>0</v>
      </c>
      <c r="S130" s="25">
        <f t="shared" si="3"/>
        <v>28</v>
      </c>
      <c r="T130" s="37">
        <f t="shared" ref="T130:T161" si="8">S130/E130</f>
        <v>8.5158150851581509E-3</v>
      </c>
      <c r="U130" s="27">
        <f>SUM(Table2[[#This Row],[Unit Completed (Pcs)]]/4850)</f>
        <v>0.67793814432989685</v>
      </c>
      <c r="V130" s="29" t="s">
        <v>20</v>
      </c>
      <c r="W130" s="29" t="s">
        <v>74</v>
      </c>
      <c r="X130" s="30">
        <v>4850</v>
      </c>
      <c r="Y130" s="31">
        <f>MONTH(Table2[[#This Row],[Date]])</f>
        <v>7</v>
      </c>
      <c r="Z130" s="31" t="str">
        <f>TEXT(Table2[[#This Row],[Date]]-WEEKDAY(Table2[[#This Row],[Date]],1)+1,"d MMM") &amp; " - " &amp; TEXT(Table2[[#This Row],[Date]]-WEEKDAY(Table2[[#This Row],[Date]],1)+7,"d MMM")</f>
        <v>20 Jul - 26 Jul</v>
      </c>
    </row>
    <row r="131" spans="1:26" x14ac:dyDescent="0.3">
      <c r="A131" s="61">
        <v>45860</v>
      </c>
      <c r="B131" s="7" t="s">
        <v>60</v>
      </c>
      <c r="C131" s="11">
        <v>2</v>
      </c>
      <c r="D131" s="11"/>
      <c r="E131" s="11">
        <v>4655</v>
      </c>
      <c r="F131" s="7" t="s">
        <v>23</v>
      </c>
      <c r="G131" s="7">
        <v>1</v>
      </c>
      <c r="H131" s="7">
        <v>0</v>
      </c>
      <c r="I131" s="7">
        <v>5</v>
      </c>
      <c r="J131" s="7">
        <v>3</v>
      </c>
      <c r="K131" s="7">
        <v>0</v>
      </c>
      <c r="L131" s="7">
        <v>11</v>
      </c>
      <c r="M131" s="7">
        <v>0</v>
      </c>
      <c r="N131" s="8">
        <v>0</v>
      </c>
      <c r="O131" s="8">
        <v>0</v>
      </c>
      <c r="P131" s="8">
        <v>0</v>
      </c>
      <c r="Q131" s="7">
        <v>1</v>
      </c>
      <c r="R131" s="7">
        <v>0</v>
      </c>
      <c r="S131" s="8">
        <f t="shared" ref="S131:S194" si="9">SUM(H131:R131)</f>
        <v>20</v>
      </c>
      <c r="T131" s="12">
        <f t="shared" si="8"/>
        <v>4.296455424274973E-3</v>
      </c>
      <c r="U131" s="27">
        <f>SUM(Table2[[#This Row],[Unit Completed (Pcs)]]/4850)</f>
        <v>0.95979381443298972</v>
      </c>
      <c r="V131" s="33" t="s">
        <v>20</v>
      </c>
      <c r="W131" s="33" t="s">
        <v>74</v>
      </c>
      <c r="X131" s="30">
        <v>4850</v>
      </c>
      <c r="Y131" s="31">
        <f>MONTH(Table2[[#This Row],[Date]])</f>
        <v>7</v>
      </c>
      <c r="Z131" s="31" t="str">
        <f>TEXT(Table2[[#This Row],[Date]]-WEEKDAY(Table2[[#This Row],[Date]],1)+1,"d MMM") &amp; " - " &amp; TEXT(Table2[[#This Row],[Date]]-WEEKDAY(Table2[[#This Row],[Date]],1)+7,"d MMM")</f>
        <v>20 Jul - 26 Jul</v>
      </c>
    </row>
    <row r="132" spans="1:26" x14ac:dyDescent="0.3">
      <c r="A132" s="61">
        <v>45860</v>
      </c>
      <c r="B132" s="36" t="s">
        <v>60</v>
      </c>
      <c r="C132" s="11">
        <v>2</v>
      </c>
      <c r="D132" s="11"/>
      <c r="E132" s="11">
        <v>4902</v>
      </c>
      <c r="F132" s="36" t="s">
        <v>24</v>
      </c>
      <c r="G132" s="36">
        <v>1</v>
      </c>
      <c r="H132" s="36">
        <v>0</v>
      </c>
      <c r="I132" s="36">
        <v>0</v>
      </c>
      <c r="J132" s="36">
        <v>1</v>
      </c>
      <c r="K132" s="36">
        <v>0</v>
      </c>
      <c r="L132" s="36">
        <v>6</v>
      </c>
      <c r="M132" s="36">
        <v>0</v>
      </c>
      <c r="N132" s="25">
        <v>0</v>
      </c>
      <c r="O132" s="25">
        <v>0</v>
      </c>
      <c r="P132" s="25">
        <v>0</v>
      </c>
      <c r="Q132" s="36">
        <v>0</v>
      </c>
      <c r="R132" s="36">
        <v>0</v>
      </c>
      <c r="S132" s="25">
        <f t="shared" si="9"/>
        <v>7</v>
      </c>
      <c r="T132" s="37">
        <f t="shared" si="8"/>
        <v>1.4279885760913912E-3</v>
      </c>
      <c r="U132" s="27">
        <f>SUM(Table2[[#This Row],[Unit Completed (Pcs)]]/4850)</f>
        <v>1.0107216494845361</v>
      </c>
      <c r="V132" s="29" t="s">
        <v>20</v>
      </c>
      <c r="W132" s="29" t="s">
        <v>74</v>
      </c>
      <c r="X132" s="30">
        <v>4850</v>
      </c>
      <c r="Y132" s="31">
        <f>MONTH(Table2[[#This Row],[Date]])</f>
        <v>7</v>
      </c>
      <c r="Z132" s="31" t="str">
        <f>TEXT(Table2[[#This Row],[Date]]-WEEKDAY(Table2[[#This Row],[Date]],1)+1,"d MMM") &amp; " - " &amp; TEXT(Table2[[#This Row],[Date]]-WEEKDAY(Table2[[#This Row],[Date]],1)+7,"d MMM")</f>
        <v>20 Jul - 26 Jul</v>
      </c>
    </row>
    <row r="133" spans="1:26" x14ac:dyDescent="0.3">
      <c r="A133" s="61">
        <v>45860</v>
      </c>
      <c r="B133" s="7" t="s">
        <v>60</v>
      </c>
      <c r="C133" s="11">
        <v>2</v>
      </c>
      <c r="D133" s="11"/>
      <c r="E133" s="11">
        <v>2872</v>
      </c>
      <c r="F133" s="7" t="s">
        <v>25</v>
      </c>
      <c r="G133" s="7">
        <v>1</v>
      </c>
      <c r="H133" s="7">
        <v>0</v>
      </c>
      <c r="I133" s="7">
        <v>0</v>
      </c>
      <c r="J133" s="7">
        <v>2</v>
      </c>
      <c r="K133" s="7">
        <v>0</v>
      </c>
      <c r="L133" s="7">
        <v>2</v>
      </c>
      <c r="M133" s="7">
        <v>5</v>
      </c>
      <c r="N133" s="8">
        <v>0</v>
      </c>
      <c r="O133" s="8">
        <v>0</v>
      </c>
      <c r="P133" s="8">
        <v>0</v>
      </c>
      <c r="Q133" s="7">
        <v>5</v>
      </c>
      <c r="R133" s="7">
        <v>0</v>
      </c>
      <c r="S133" s="8">
        <f t="shared" si="9"/>
        <v>14</v>
      </c>
      <c r="T133" s="12">
        <f t="shared" si="8"/>
        <v>4.8746518105849583E-3</v>
      </c>
      <c r="U133" s="27">
        <f>SUM(Table2[[#This Row],[Unit Completed (Pcs)]]/4850)</f>
        <v>0.59216494845360823</v>
      </c>
      <c r="V133" s="33" t="s">
        <v>20</v>
      </c>
      <c r="W133" s="33" t="s">
        <v>74</v>
      </c>
      <c r="X133" s="30">
        <v>4850</v>
      </c>
      <c r="Y133" s="31">
        <f>MONTH(Table2[[#This Row],[Date]])</f>
        <v>7</v>
      </c>
      <c r="Z133" s="31" t="str">
        <f>TEXT(Table2[[#This Row],[Date]]-WEEKDAY(Table2[[#This Row],[Date]],1)+1,"d MMM") &amp; " - " &amp; TEXT(Table2[[#This Row],[Date]]-WEEKDAY(Table2[[#This Row],[Date]],1)+7,"d MMM")</f>
        <v>20 Jul - 26 Jul</v>
      </c>
    </row>
    <row r="134" spans="1:26" x14ac:dyDescent="0.3">
      <c r="A134" s="61">
        <v>45860</v>
      </c>
      <c r="B134" s="36" t="s">
        <v>60</v>
      </c>
      <c r="C134" s="11">
        <v>2</v>
      </c>
      <c r="D134" s="11"/>
      <c r="E134" s="11">
        <v>5009</v>
      </c>
      <c r="F134" s="36" t="s">
        <v>26</v>
      </c>
      <c r="G134" s="36">
        <v>1</v>
      </c>
      <c r="H134" s="36">
        <v>0</v>
      </c>
      <c r="I134" s="36">
        <v>2</v>
      </c>
      <c r="J134" s="36">
        <v>3</v>
      </c>
      <c r="K134" s="36">
        <v>0</v>
      </c>
      <c r="L134" s="36">
        <v>5</v>
      </c>
      <c r="M134" s="36">
        <v>2</v>
      </c>
      <c r="N134" s="25">
        <v>0</v>
      </c>
      <c r="O134" s="25">
        <v>0</v>
      </c>
      <c r="P134" s="25">
        <v>0</v>
      </c>
      <c r="Q134" s="36">
        <v>1</v>
      </c>
      <c r="R134" s="36">
        <v>0</v>
      </c>
      <c r="S134" s="25">
        <f t="shared" si="9"/>
        <v>13</v>
      </c>
      <c r="T134" s="37">
        <f t="shared" si="8"/>
        <v>2.5953284088640447E-3</v>
      </c>
      <c r="U134" s="27">
        <f>SUM(Table2[[#This Row],[Unit Completed (Pcs)]]/4850)</f>
        <v>1.0327835051546392</v>
      </c>
      <c r="V134" s="29" t="s">
        <v>20</v>
      </c>
      <c r="W134" s="29" t="s">
        <v>74</v>
      </c>
      <c r="X134" s="30">
        <v>4850</v>
      </c>
      <c r="Y134" s="31">
        <f>MONTH(Table2[[#This Row],[Date]])</f>
        <v>7</v>
      </c>
      <c r="Z134" s="31" t="str">
        <f>TEXT(Table2[[#This Row],[Date]]-WEEKDAY(Table2[[#This Row],[Date]],1)+1,"d MMM") &amp; " - " &amp; TEXT(Table2[[#This Row],[Date]]-WEEKDAY(Table2[[#This Row],[Date]],1)+7,"d MMM")</f>
        <v>20 Jul - 26 Jul</v>
      </c>
    </row>
    <row r="135" spans="1:26" x14ac:dyDescent="0.3">
      <c r="A135" s="61">
        <v>45860</v>
      </c>
      <c r="B135" s="7" t="s">
        <v>60</v>
      </c>
      <c r="C135" s="11">
        <v>2</v>
      </c>
      <c r="D135" s="11"/>
      <c r="E135" s="11">
        <v>4685</v>
      </c>
      <c r="F135" s="7" t="s">
        <v>27</v>
      </c>
      <c r="G135" s="7">
        <v>1</v>
      </c>
      <c r="H135" s="7">
        <v>0</v>
      </c>
      <c r="I135" s="7">
        <v>0</v>
      </c>
      <c r="J135" s="7">
        <v>0</v>
      </c>
      <c r="K135" s="7">
        <v>0</v>
      </c>
      <c r="L135" s="7">
        <v>3</v>
      </c>
      <c r="M135" s="7">
        <v>0</v>
      </c>
      <c r="N135" s="8">
        <v>0</v>
      </c>
      <c r="O135" s="8">
        <v>0</v>
      </c>
      <c r="P135" s="8">
        <v>0</v>
      </c>
      <c r="Q135" s="7">
        <v>0</v>
      </c>
      <c r="R135" s="7">
        <v>0</v>
      </c>
      <c r="S135" s="8">
        <f t="shared" si="9"/>
        <v>3</v>
      </c>
      <c r="T135" s="12">
        <f t="shared" si="8"/>
        <v>6.4034151547491991E-4</v>
      </c>
      <c r="U135" s="27">
        <f>SUM(Table2[[#This Row],[Unit Completed (Pcs)]]/4850)</f>
        <v>0.96597938144329898</v>
      </c>
      <c r="V135" s="33" t="s">
        <v>20</v>
      </c>
      <c r="W135" s="33" t="s">
        <v>74</v>
      </c>
      <c r="X135" s="30">
        <v>4850</v>
      </c>
      <c r="Y135" s="31">
        <f>MONTH(Table2[[#This Row],[Date]])</f>
        <v>7</v>
      </c>
      <c r="Z135" s="31" t="str">
        <f>TEXT(Table2[[#This Row],[Date]]-WEEKDAY(Table2[[#This Row],[Date]],1)+1,"d MMM") &amp; " - " &amp; TEXT(Table2[[#This Row],[Date]]-WEEKDAY(Table2[[#This Row],[Date]],1)+7,"d MMM")</f>
        <v>20 Jul - 26 Jul</v>
      </c>
    </row>
    <row r="136" spans="1:26" x14ac:dyDescent="0.3">
      <c r="A136" s="61">
        <v>45860</v>
      </c>
      <c r="B136" s="36" t="s">
        <v>61</v>
      </c>
      <c r="C136" s="11">
        <v>2</v>
      </c>
      <c r="D136" s="11"/>
      <c r="E136" s="11">
        <v>4279</v>
      </c>
      <c r="F136" s="36" t="s">
        <v>28</v>
      </c>
      <c r="G136" s="36">
        <v>1</v>
      </c>
      <c r="H136" s="36">
        <v>0</v>
      </c>
      <c r="I136" s="36">
        <v>0</v>
      </c>
      <c r="J136" s="36">
        <v>1</v>
      </c>
      <c r="K136" s="36">
        <v>0</v>
      </c>
      <c r="L136" s="36">
        <v>12</v>
      </c>
      <c r="M136" s="36">
        <v>4</v>
      </c>
      <c r="N136" s="25">
        <v>0</v>
      </c>
      <c r="O136" s="25">
        <v>0</v>
      </c>
      <c r="P136" s="25">
        <v>0</v>
      </c>
      <c r="Q136" s="36">
        <v>2</v>
      </c>
      <c r="R136" s="36">
        <v>0</v>
      </c>
      <c r="S136" s="25">
        <f t="shared" si="9"/>
        <v>19</v>
      </c>
      <c r="T136" s="37">
        <f t="shared" si="8"/>
        <v>4.4402897873334892E-3</v>
      </c>
      <c r="U136" s="27">
        <f>SUM(Table2[[#This Row],[Unit Completed (Pcs)]]/4850)</f>
        <v>0.88226804123711344</v>
      </c>
      <c r="V136" s="29" t="s">
        <v>20</v>
      </c>
      <c r="W136" s="29" t="s">
        <v>74</v>
      </c>
      <c r="X136" s="30">
        <v>4850</v>
      </c>
      <c r="Y136" s="31">
        <f>MONTH(Table2[[#This Row],[Date]])</f>
        <v>7</v>
      </c>
      <c r="Z136" s="31" t="str">
        <f>TEXT(Table2[[#This Row],[Date]]-WEEKDAY(Table2[[#This Row],[Date]],1)+1,"d MMM") &amp; " - " &amp; TEXT(Table2[[#This Row],[Date]]-WEEKDAY(Table2[[#This Row],[Date]],1)+7,"d MMM")</f>
        <v>20 Jul - 26 Jul</v>
      </c>
    </row>
    <row r="137" spans="1:26" x14ac:dyDescent="0.3">
      <c r="A137" s="61">
        <v>45860</v>
      </c>
      <c r="B137" s="7" t="s">
        <v>61</v>
      </c>
      <c r="C137" s="11">
        <v>2</v>
      </c>
      <c r="D137" s="11"/>
      <c r="E137" s="11">
        <v>4898</v>
      </c>
      <c r="F137" s="7" t="s">
        <v>29</v>
      </c>
      <c r="G137" s="7">
        <v>1</v>
      </c>
      <c r="H137" s="7">
        <v>0</v>
      </c>
      <c r="I137" s="7">
        <v>2</v>
      </c>
      <c r="J137" s="7">
        <v>1</v>
      </c>
      <c r="K137" s="7">
        <v>0</v>
      </c>
      <c r="L137" s="7">
        <v>5</v>
      </c>
      <c r="M137" s="7">
        <v>0</v>
      </c>
      <c r="N137" s="8">
        <v>0</v>
      </c>
      <c r="O137" s="8">
        <v>0</v>
      </c>
      <c r="P137" s="8">
        <v>0</v>
      </c>
      <c r="Q137" s="7">
        <v>0</v>
      </c>
      <c r="R137" s="7">
        <v>0</v>
      </c>
      <c r="S137" s="8">
        <f t="shared" si="9"/>
        <v>8</v>
      </c>
      <c r="T137" s="12">
        <f t="shared" si="8"/>
        <v>1.6333197223356473E-3</v>
      </c>
      <c r="U137" s="27">
        <f>SUM(Table2[[#This Row],[Unit Completed (Pcs)]]/4850)</f>
        <v>1.0098969072164949</v>
      </c>
      <c r="V137" s="33" t="s">
        <v>22</v>
      </c>
      <c r="W137" s="33" t="s">
        <v>76</v>
      </c>
      <c r="X137" s="30">
        <v>4850</v>
      </c>
      <c r="Y137" s="31">
        <f>MONTH(Table2[[#This Row],[Date]])</f>
        <v>7</v>
      </c>
      <c r="Z137" s="31" t="str">
        <f>TEXT(Table2[[#This Row],[Date]]-WEEKDAY(Table2[[#This Row],[Date]],1)+1,"d MMM") &amp; " - " &amp; TEXT(Table2[[#This Row],[Date]]-WEEKDAY(Table2[[#This Row],[Date]],1)+7,"d MMM")</f>
        <v>20 Jul - 26 Jul</v>
      </c>
    </row>
    <row r="138" spans="1:26" x14ac:dyDescent="0.3">
      <c r="A138" s="61">
        <v>45860</v>
      </c>
      <c r="B138" s="36" t="s">
        <v>61</v>
      </c>
      <c r="C138" s="11">
        <v>2</v>
      </c>
      <c r="D138" s="11"/>
      <c r="E138" s="11">
        <v>4443</v>
      </c>
      <c r="F138" s="36" t="s">
        <v>30</v>
      </c>
      <c r="G138" s="36">
        <v>1</v>
      </c>
      <c r="H138" s="36">
        <v>0</v>
      </c>
      <c r="I138" s="36">
        <v>0</v>
      </c>
      <c r="J138" s="36">
        <v>1</v>
      </c>
      <c r="K138" s="36">
        <v>0</v>
      </c>
      <c r="L138" s="36">
        <v>12</v>
      </c>
      <c r="M138" s="36">
        <v>1</v>
      </c>
      <c r="N138" s="25">
        <v>0</v>
      </c>
      <c r="O138" s="25">
        <v>0</v>
      </c>
      <c r="P138" s="25">
        <v>0</v>
      </c>
      <c r="Q138" s="36">
        <v>0</v>
      </c>
      <c r="R138" s="36">
        <v>0</v>
      </c>
      <c r="S138" s="25">
        <f t="shared" si="9"/>
        <v>14</v>
      </c>
      <c r="T138" s="37">
        <f t="shared" si="8"/>
        <v>3.1510240828269186E-3</v>
      </c>
      <c r="U138" s="27">
        <f>SUM(Table2[[#This Row],[Unit Completed (Pcs)]]/4850)</f>
        <v>0.91608247422680411</v>
      </c>
      <c r="V138" s="29" t="s">
        <v>22</v>
      </c>
      <c r="W138" s="29" t="s">
        <v>76</v>
      </c>
      <c r="X138" s="30">
        <v>4850</v>
      </c>
      <c r="Y138" s="31">
        <f>MONTH(Table2[[#This Row],[Date]])</f>
        <v>7</v>
      </c>
      <c r="Z138" s="31" t="str">
        <f>TEXT(Table2[[#This Row],[Date]]-WEEKDAY(Table2[[#This Row],[Date]],1)+1,"d MMM") &amp; " - " &amp; TEXT(Table2[[#This Row],[Date]]-WEEKDAY(Table2[[#This Row],[Date]],1)+7,"d MMM")</f>
        <v>20 Jul - 26 Jul</v>
      </c>
    </row>
    <row r="139" spans="1:26" x14ac:dyDescent="0.3">
      <c r="A139" s="61">
        <v>45860</v>
      </c>
      <c r="B139" s="7" t="s">
        <v>61</v>
      </c>
      <c r="C139" s="11">
        <v>2</v>
      </c>
      <c r="D139" s="11"/>
      <c r="E139" s="11">
        <v>2277</v>
      </c>
      <c r="F139" s="7" t="s">
        <v>31</v>
      </c>
      <c r="G139" s="7">
        <v>1</v>
      </c>
      <c r="H139" s="7">
        <v>0</v>
      </c>
      <c r="I139" s="7">
        <v>0</v>
      </c>
      <c r="J139" s="7">
        <v>0</v>
      </c>
      <c r="K139" s="7">
        <v>0</v>
      </c>
      <c r="L139" s="7">
        <v>6</v>
      </c>
      <c r="M139" s="7">
        <v>8</v>
      </c>
      <c r="N139" s="8">
        <v>0</v>
      </c>
      <c r="O139" s="8">
        <v>0</v>
      </c>
      <c r="P139" s="8">
        <v>0</v>
      </c>
      <c r="Q139" s="7">
        <v>351</v>
      </c>
      <c r="R139" s="7">
        <v>0</v>
      </c>
      <c r="S139" s="8">
        <f t="shared" si="9"/>
        <v>365</v>
      </c>
      <c r="T139" s="12">
        <f t="shared" si="8"/>
        <v>0.16029863855950813</v>
      </c>
      <c r="U139" s="27">
        <f>SUM(Table2[[#This Row],[Unit Completed (Pcs)]]/4850)</f>
        <v>0.4694845360824742</v>
      </c>
      <c r="V139" s="33" t="s">
        <v>22</v>
      </c>
      <c r="W139" s="33" t="s">
        <v>76</v>
      </c>
      <c r="X139" s="30">
        <v>4850</v>
      </c>
      <c r="Y139" s="31">
        <f>MONTH(Table2[[#This Row],[Date]])</f>
        <v>7</v>
      </c>
      <c r="Z139" s="31" t="str">
        <f>TEXT(Table2[[#This Row],[Date]]-WEEKDAY(Table2[[#This Row],[Date]],1)+1,"d MMM") &amp; " - " &amp; TEXT(Table2[[#This Row],[Date]]-WEEKDAY(Table2[[#This Row],[Date]],1)+7,"d MMM")</f>
        <v>20 Jul - 26 Jul</v>
      </c>
    </row>
    <row r="140" spans="1:26" x14ac:dyDescent="0.3">
      <c r="A140" s="61">
        <v>45860</v>
      </c>
      <c r="B140" s="36" t="s">
        <v>61</v>
      </c>
      <c r="C140" s="11">
        <v>2</v>
      </c>
      <c r="D140" s="11"/>
      <c r="E140" s="11">
        <v>4601</v>
      </c>
      <c r="F140" s="36" t="s">
        <v>32</v>
      </c>
      <c r="G140" s="36">
        <v>1</v>
      </c>
      <c r="H140" s="36">
        <v>0</v>
      </c>
      <c r="I140" s="36">
        <v>0</v>
      </c>
      <c r="J140" s="36">
        <v>1</v>
      </c>
      <c r="K140" s="36">
        <v>0</v>
      </c>
      <c r="L140" s="36">
        <v>12</v>
      </c>
      <c r="M140" s="36">
        <v>2</v>
      </c>
      <c r="N140" s="25">
        <v>0</v>
      </c>
      <c r="O140" s="25">
        <v>0</v>
      </c>
      <c r="P140" s="25">
        <v>0</v>
      </c>
      <c r="Q140" s="36">
        <v>2</v>
      </c>
      <c r="R140" s="36">
        <v>0</v>
      </c>
      <c r="S140" s="25">
        <f t="shared" si="9"/>
        <v>17</v>
      </c>
      <c r="T140" s="37">
        <f t="shared" si="8"/>
        <v>3.69484894588133E-3</v>
      </c>
      <c r="U140" s="27">
        <f>SUM(Table2[[#This Row],[Unit Completed (Pcs)]]/4850)</f>
        <v>0.94865979381443299</v>
      </c>
      <c r="V140" s="29" t="s">
        <v>22</v>
      </c>
      <c r="W140" s="29" t="s">
        <v>76</v>
      </c>
      <c r="X140" s="30">
        <v>4850</v>
      </c>
      <c r="Y140" s="31">
        <f>MONTH(Table2[[#This Row],[Date]])</f>
        <v>7</v>
      </c>
      <c r="Z140" s="31" t="str">
        <f>TEXT(Table2[[#This Row],[Date]]-WEEKDAY(Table2[[#This Row],[Date]],1)+1,"d MMM") &amp; " - " &amp; TEXT(Table2[[#This Row],[Date]]-WEEKDAY(Table2[[#This Row],[Date]],1)+7,"d MMM")</f>
        <v>20 Jul - 26 Jul</v>
      </c>
    </row>
    <row r="141" spans="1:26" x14ac:dyDescent="0.3">
      <c r="A141" s="61">
        <v>45860</v>
      </c>
      <c r="B141" s="7" t="s">
        <v>61</v>
      </c>
      <c r="C141" s="11">
        <v>2</v>
      </c>
      <c r="D141" s="11"/>
      <c r="E141" s="11">
        <v>2862</v>
      </c>
      <c r="F141" s="7" t="s">
        <v>33</v>
      </c>
      <c r="G141" s="7">
        <v>1</v>
      </c>
      <c r="H141" s="7">
        <v>0</v>
      </c>
      <c r="I141" s="7">
        <v>0</v>
      </c>
      <c r="J141" s="7">
        <v>3</v>
      </c>
      <c r="K141" s="7">
        <v>0</v>
      </c>
      <c r="L141" s="7">
        <v>15</v>
      </c>
      <c r="M141" s="7">
        <v>4</v>
      </c>
      <c r="N141" s="8">
        <v>0</v>
      </c>
      <c r="O141" s="8">
        <v>0</v>
      </c>
      <c r="P141" s="8">
        <v>0</v>
      </c>
      <c r="Q141" s="7">
        <v>1</v>
      </c>
      <c r="R141" s="7">
        <v>0</v>
      </c>
      <c r="S141" s="8">
        <f t="shared" si="9"/>
        <v>23</v>
      </c>
      <c r="T141" s="12">
        <f t="shared" si="8"/>
        <v>8.0363382250174704E-3</v>
      </c>
      <c r="U141" s="27">
        <f>SUM(Table2[[#This Row],[Unit Completed (Pcs)]]/4850)</f>
        <v>0.59010309278350515</v>
      </c>
      <c r="V141" s="33" t="s">
        <v>22</v>
      </c>
      <c r="W141" s="33" t="s">
        <v>76</v>
      </c>
      <c r="X141" s="30">
        <v>4850</v>
      </c>
      <c r="Y141" s="31">
        <f>MONTH(Table2[[#This Row],[Date]])</f>
        <v>7</v>
      </c>
      <c r="Z141" s="31" t="str">
        <f>TEXT(Table2[[#This Row],[Date]]-WEEKDAY(Table2[[#This Row],[Date]],1)+1,"d MMM") &amp; " - " &amp; TEXT(Table2[[#This Row],[Date]]-WEEKDAY(Table2[[#This Row],[Date]],1)+7,"d MMM")</f>
        <v>20 Jul - 26 Jul</v>
      </c>
    </row>
    <row r="142" spans="1:26" x14ac:dyDescent="0.3">
      <c r="A142" s="61">
        <v>45860</v>
      </c>
      <c r="B142" s="36" t="s">
        <v>61</v>
      </c>
      <c r="C142" s="11">
        <v>2</v>
      </c>
      <c r="D142" s="11"/>
      <c r="E142" s="11">
        <v>4652</v>
      </c>
      <c r="F142" s="36" t="s">
        <v>34</v>
      </c>
      <c r="G142" s="36">
        <v>1</v>
      </c>
      <c r="H142" s="36">
        <v>0</v>
      </c>
      <c r="I142" s="36">
        <v>0</v>
      </c>
      <c r="J142" s="36">
        <v>10</v>
      </c>
      <c r="K142" s="36">
        <v>0</v>
      </c>
      <c r="L142" s="36">
        <v>12</v>
      </c>
      <c r="M142" s="36">
        <v>3</v>
      </c>
      <c r="N142" s="25">
        <v>0</v>
      </c>
      <c r="O142" s="25">
        <v>0</v>
      </c>
      <c r="P142" s="25">
        <v>0</v>
      </c>
      <c r="Q142" s="36">
        <v>0</v>
      </c>
      <c r="R142" s="36">
        <v>0</v>
      </c>
      <c r="S142" s="25">
        <f t="shared" si="9"/>
        <v>25</v>
      </c>
      <c r="T142" s="37">
        <f t="shared" si="8"/>
        <v>5.3740326741186584E-3</v>
      </c>
      <c r="U142" s="27">
        <f>SUM(Table2[[#This Row],[Unit Completed (Pcs)]]/4850)</f>
        <v>0.95917525773195877</v>
      </c>
      <c r="V142" s="29" t="s">
        <v>22</v>
      </c>
      <c r="W142" s="29" t="s">
        <v>76</v>
      </c>
      <c r="X142" s="30">
        <v>4850</v>
      </c>
      <c r="Y142" s="31">
        <f>MONTH(Table2[[#This Row],[Date]])</f>
        <v>7</v>
      </c>
      <c r="Z142" s="31" t="str">
        <f>TEXT(Table2[[#This Row],[Date]]-WEEKDAY(Table2[[#This Row],[Date]],1)+1,"d MMM") &amp; " - " &amp; TEXT(Table2[[#This Row],[Date]]-WEEKDAY(Table2[[#This Row],[Date]],1)+7,"d MMM")</f>
        <v>20 Jul - 26 Jul</v>
      </c>
    </row>
    <row r="143" spans="1:26" x14ac:dyDescent="0.3">
      <c r="A143" s="61">
        <v>45860</v>
      </c>
      <c r="B143" s="7" t="s">
        <v>61</v>
      </c>
      <c r="C143" s="11">
        <v>2</v>
      </c>
      <c r="D143" s="11"/>
      <c r="E143" s="11">
        <v>4785</v>
      </c>
      <c r="F143" s="7" t="s">
        <v>35</v>
      </c>
      <c r="G143" s="7">
        <v>1</v>
      </c>
      <c r="H143" s="7">
        <v>0</v>
      </c>
      <c r="I143" s="7">
        <v>0</v>
      </c>
      <c r="J143" s="7">
        <v>3</v>
      </c>
      <c r="K143" s="7">
        <v>0</v>
      </c>
      <c r="L143" s="7">
        <v>6</v>
      </c>
      <c r="M143" s="7">
        <v>8</v>
      </c>
      <c r="N143" s="8">
        <v>0</v>
      </c>
      <c r="O143" s="8">
        <v>0</v>
      </c>
      <c r="P143" s="8">
        <v>0</v>
      </c>
      <c r="Q143" s="7">
        <v>0</v>
      </c>
      <c r="R143" s="7">
        <v>0</v>
      </c>
      <c r="S143" s="8">
        <f t="shared" si="9"/>
        <v>17</v>
      </c>
      <c r="T143" s="12">
        <f t="shared" si="8"/>
        <v>3.5527690700104492E-3</v>
      </c>
      <c r="U143" s="27">
        <f>SUM(Table2[[#This Row],[Unit Completed (Pcs)]]/4850)</f>
        <v>0.98659793814432994</v>
      </c>
      <c r="V143" s="33" t="s">
        <v>22</v>
      </c>
      <c r="W143" s="33" t="s">
        <v>76</v>
      </c>
      <c r="X143" s="30">
        <v>4850</v>
      </c>
      <c r="Y143" s="31">
        <f>MONTH(Table2[[#This Row],[Date]])</f>
        <v>7</v>
      </c>
      <c r="Z143" s="31" t="str">
        <f>TEXT(Table2[[#This Row],[Date]]-WEEKDAY(Table2[[#This Row],[Date]],1)+1,"d MMM") &amp; " - " &amp; TEXT(Table2[[#This Row],[Date]]-WEEKDAY(Table2[[#This Row],[Date]],1)+7,"d MMM")</f>
        <v>20 Jul - 26 Jul</v>
      </c>
    </row>
    <row r="144" spans="1:26" x14ac:dyDescent="0.3">
      <c r="A144" s="61">
        <v>45860</v>
      </c>
      <c r="B144" s="36" t="s">
        <v>61</v>
      </c>
      <c r="C144" s="11">
        <v>2</v>
      </c>
      <c r="D144" s="11"/>
      <c r="E144" s="11">
        <v>3905</v>
      </c>
      <c r="F144" s="36" t="s">
        <v>36</v>
      </c>
      <c r="G144" s="36">
        <v>1</v>
      </c>
      <c r="H144" s="36">
        <v>0</v>
      </c>
      <c r="I144" s="36">
        <v>0</v>
      </c>
      <c r="J144" s="36">
        <v>4</v>
      </c>
      <c r="K144" s="36">
        <v>0</v>
      </c>
      <c r="L144" s="36">
        <v>5</v>
      </c>
      <c r="M144" s="36">
        <v>6</v>
      </c>
      <c r="N144" s="25">
        <v>0</v>
      </c>
      <c r="O144" s="25">
        <v>0</v>
      </c>
      <c r="P144" s="25">
        <v>0</v>
      </c>
      <c r="Q144" s="36">
        <v>7</v>
      </c>
      <c r="R144" s="36">
        <v>0</v>
      </c>
      <c r="S144" s="25">
        <f t="shared" si="9"/>
        <v>22</v>
      </c>
      <c r="T144" s="37">
        <f t="shared" si="8"/>
        <v>5.6338028169014088E-3</v>
      </c>
      <c r="U144" s="27">
        <f>SUM(Table2[[#This Row],[Unit Completed (Pcs)]]/4850)</f>
        <v>0.80515463917525776</v>
      </c>
      <c r="V144" s="29" t="s">
        <v>22</v>
      </c>
      <c r="W144" s="29" t="s">
        <v>76</v>
      </c>
      <c r="X144" s="30">
        <v>4850</v>
      </c>
      <c r="Y144" s="31">
        <f>MONTH(Table2[[#This Row],[Date]])</f>
        <v>7</v>
      </c>
      <c r="Z144" s="31" t="str">
        <f>TEXT(Table2[[#This Row],[Date]]-WEEKDAY(Table2[[#This Row],[Date]],1)+1,"d MMM") &amp; " - " &amp; TEXT(Table2[[#This Row],[Date]]-WEEKDAY(Table2[[#This Row],[Date]],1)+7,"d MMM")</f>
        <v>20 Jul - 26 Jul</v>
      </c>
    </row>
    <row r="145" spans="1:26" x14ac:dyDescent="0.3">
      <c r="A145" s="61">
        <v>45860</v>
      </c>
      <c r="B145" s="7" t="s">
        <v>61</v>
      </c>
      <c r="C145" s="11">
        <v>2</v>
      </c>
      <c r="D145" s="11"/>
      <c r="E145" s="11">
        <v>2025</v>
      </c>
      <c r="F145" s="7" t="s">
        <v>37</v>
      </c>
      <c r="G145" s="7">
        <v>1</v>
      </c>
      <c r="H145" s="7">
        <v>0</v>
      </c>
      <c r="I145" s="7">
        <v>0</v>
      </c>
      <c r="J145" s="7">
        <v>0</v>
      </c>
      <c r="K145" s="7">
        <v>0</v>
      </c>
      <c r="L145" s="7">
        <v>0</v>
      </c>
      <c r="M145" s="7">
        <v>0</v>
      </c>
      <c r="N145" s="8">
        <v>0</v>
      </c>
      <c r="O145" s="8">
        <v>0</v>
      </c>
      <c r="P145" s="8">
        <v>0</v>
      </c>
      <c r="Q145" s="7">
        <v>0</v>
      </c>
      <c r="R145" s="7">
        <v>160</v>
      </c>
      <c r="S145" s="8">
        <f t="shared" si="9"/>
        <v>160</v>
      </c>
      <c r="T145" s="12">
        <f t="shared" si="8"/>
        <v>7.9012345679012344E-2</v>
      </c>
      <c r="U145" s="27">
        <f>SUM(Table2[[#This Row],[Unit Completed (Pcs)]]/4850)</f>
        <v>0.4175257731958763</v>
      </c>
      <c r="V145" s="33" t="s">
        <v>22</v>
      </c>
      <c r="W145" s="33" t="s">
        <v>76</v>
      </c>
      <c r="X145" s="30">
        <v>4850</v>
      </c>
      <c r="Y145" s="31">
        <f>MONTH(Table2[[#This Row],[Date]])</f>
        <v>7</v>
      </c>
      <c r="Z145" s="31" t="str">
        <f>TEXT(Table2[[#This Row],[Date]]-WEEKDAY(Table2[[#This Row],[Date]],1)+1,"d MMM") &amp; " - " &amp; TEXT(Table2[[#This Row],[Date]]-WEEKDAY(Table2[[#This Row],[Date]],1)+7,"d MMM")</f>
        <v>20 Jul - 26 Jul</v>
      </c>
    </row>
    <row r="146" spans="1:26" x14ac:dyDescent="0.3">
      <c r="A146" s="61">
        <v>45861</v>
      </c>
      <c r="B146" s="36" t="s">
        <v>61</v>
      </c>
      <c r="C146" s="11">
        <v>2</v>
      </c>
      <c r="D146" s="11"/>
      <c r="E146" s="11">
        <v>2533</v>
      </c>
      <c r="F146" s="11" t="s">
        <v>21</v>
      </c>
      <c r="G146" s="36">
        <v>1</v>
      </c>
      <c r="H146" s="36">
        <v>0</v>
      </c>
      <c r="I146" s="36">
        <v>0</v>
      </c>
      <c r="J146" s="36">
        <v>0</v>
      </c>
      <c r="K146" s="36">
        <v>0</v>
      </c>
      <c r="L146" s="36">
        <v>3</v>
      </c>
      <c r="M146" s="36">
        <v>0</v>
      </c>
      <c r="N146" s="25">
        <v>0</v>
      </c>
      <c r="O146" s="25">
        <v>0</v>
      </c>
      <c r="P146" s="25">
        <v>0</v>
      </c>
      <c r="Q146" s="36">
        <v>0</v>
      </c>
      <c r="R146" s="36">
        <v>0</v>
      </c>
      <c r="S146" s="25">
        <f t="shared" si="9"/>
        <v>3</v>
      </c>
      <c r="T146" s="37">
        <f t="shared" si="8"/>
        <v>1.1843663639952626E-3</v>
      </c>
      <c r="U146" s="27">
        <f>SUM(Table2[[#This Row],[Unit Completed (Pcs)]]/4850)</f>
        <v>0.52226804123711346</v>
      </c>
      <c r="V146" s="29" t="s">
        <v>20</v>
      </c>
      <c r="W146" s="29" t="s">
        <v>74</v>
      </c>
      <c r="X146" s="30">
        <v>4850</v>
      </c>
      <c r="Y146" s="31">
        <f>MONTH(Table2[[#This Row],[Date]])</f>
        <v>7</v>
      </c>
      <c r="Z146" s="31" t="str">
        <f>TEXT(Table2[[#This Row],[Date]]-WEEKDAY(Table2[[#This Row],[Date]],1)+1,"d MMM") &amp; " - " &amp; TEXT(Table2[[#This Row],[Date]]-WEEKDAY(Table2[[#This Row],[Date]],1)+7,"d MMM")</f>
        <v>20 Jul - 26 Jul</v>
      </c>
    </row>
    <row r="147" spans="1:26" x14ac:dyDescent="0.3">
      <c r="A147" s="61">
        <v>45861</v>
      </c>
      <c r="B147" s="7" t="s">
        <v>61</v>
      </c>
      <c r="C147" s="11">
        <v>2</v>
      </c>
      <c r="D147" s="11"/>
      <c r="E147" s="11">
        <v>5201</v>
      </c>
      <c r="F147" s="7" t="s">
        <v>23</v>
      </c>
      <c r="G147" s="7">
        <v>1</v>
      </c>
      <c r="H147" s="7">
        <v>1</v>
      </c>
      <c r="I147" s="7">
        <v>1</v>
      </c>
      <c r="J147" s="7">
        <v>0</v>
      </c>
      <c r="K147" s="7">
        <v>0</v>
      </c>
      <c r="L147" s="7">
        <v>2</v>
      </c>
      <c r="M147" s="7">
        <v>0</v>
      </c>
      <c r="N147" s="8">
        <v>0</v>
      </c>
      <c r="O147" s="8">
        <v>0</v>
      </c>
      <c r="P147" s="8">
        <v>0</v>
      </c>
      <c r="Q147" s="7">
        <v>0</v>
      </c>
      <c r="R147" s="7">
        <v>0</v>
      </c>
      <c r="S147" s="8">
        <f t="shared" si="9"/>
        <v>4</v>
      </c>
      <c r="T147" s="12">
        <f t="shared" si="8"/>
        <v>7.6908286867910015E-4</v>
      </c>
      <c r="U147" s="27">
        <f>SUM(Table2[[#This Row],[Unit Completed (Pcs)]]/4850)</f>
        <v>1.0723711340206186</v>
      </c>
      <c r="V147" s="33" t="s">
        <v>20</v>
      </c>
      <c r="W147" s="33" t="s">
        <v>74</v>
      </c>
      <c r="X147" s="30">
        <v>4850</v>
      </c>
      <c r="Y147" s="31">
        <f>MONTH(Table2[[#This Row],[Date]])</f>
        <v>7</v>
      </c>
      <c r="Z147" s="31" t="str">
        <f>TEXT(Table2[[#This Row],[Date]]-WEEKDAY(Table2[[#This Row],[Date]],1)+1,"d MMM") &amp; " - " &amp; TEXT(Table2[[#This Row],[Date]]-WEEKDAY(Table2[[#This Row],[Date]],1)+7,"d MMM")</f>
        <v>20 Jul - 26 Jul</v>
      </c>
    </row>
    <row r="148" spans="1:26" x14ac:dyDescent="0.3">
      <c r="A148" s="61">
        <v>45861</v>
      </c>
      <c r="B148" s="36" t="s">
        <v>61</v>
      </c>
      <c r="C148" s="11">
        <v>2</v>
      </c>
      <c r="D148" s="11"/>
      <c r="E148" s="11">
        <v>5279</v>
      </c>
      <c r="F148" s="36" t="s">
        <v>24</v>
      </c>
      <c r="G148" s="36">
        <v>1</v>
      </c>
      <c r="H148" s="36">
        <v>0</v>
      </c>
      <c r="I148" s="36">
        <v>2</v>
      </c>
      <c r="J148" s="36">
        <v>2</v>
      </c>
      <c r="K148" s="36">
        <v>0</v>
      </c>
      <c r="L148" s="36">
        <v>13</v>
      </c>
      <c r="M148" s="36">
        <v>0</v>
      </c>
      <c r="N148" s="25">
        <v>0</v>
      </c>
      <c r="O148" s="25">
        <v>0</v>
      </c>
      <c r="P148" s="25">
        <v>0</v>
      </c>
      <c r="Q148" s="36">
        <v>0</v>
      </c>
      <c r="R148" s="36">
        <v>0</v>
      </c>
      <c r="S148" s="25">
        <f t="shared" si="9"/>
        <v>17</v>
      </c>
      <c r="T148" s="37">
        <f t="shared" si="8"/>
        <v>3.2203068763023298E-3</v>
      </c>
      <c r="U148" s="27">
        <f>SUM(Table2[[#This Row],[Unit Completed (Pcs)]]/4850)</f>
        <v>1.0884536082474228</v>
      </c>
      <c r="V148" s="29" t="s">
        <v>20</v>
      </c>
      <c r="W148" s="29" t="s">
        <v>74</v>
      </c>
      <c r="X148" s="30">
        <v>4850</v>
      </c>
      <c r="Y148" s="31">
        <f>MONTH(Table2[[#This Row],[Date]])</f>
        <v>7</v>
      </c>
      <c r="Z148" s="31" t="str">
        <f>TEXT(Table2[[#This Row],[Date]]-WEEKDAY(Table2[[#This Row],[Date]],1)+1,"d MMM") &amp; " - " &amp; TEXT(Table2[[#This Row],[Date]]-WEEKDAY(Table2[[#This Row],[Date]],1)+7,"d MMM")</f>
        <v>20 Jul - 26 Jul</v>
      </c>
    </row>
    <row r="149" spans="1:26" x14ac:dyDescent="0.3">
      <c r="A149" s="61">
        <v>45861</v>
      </c>
      <c r="B149" s="7" t="s">
        <v>61</v>
      </c>
      <c r="C149" s="11">
        <v>2</v>
      </c>
      <c r="D149" s="11"/>
      <c r="E149" s="11">
        <v>2526</v>
      </c>
      <c r="F149" s="7" t="s">
        <v>25</v>
      </c>
      <c r="G149" s="7">
        <v>1</v>
      </c>
      <c r="H149" s="7">
        <v>0</v>
      </c>
      <c r="I149" s="7">
        <v>0</v>
      </c>
      <c r="J149" s="7">
        <v>2</v>
      </c>
      <c r="K149" s="7">
        <v>0</v>
      </c>
      <c r="L149" s="7">
        <v>14</v>
      </c>
      <c r="M149" s="7">
        <v>1</v>
      </c>
      <c r="N149" s="8">
        <v>0</v>
      </c>
      <c r="O149" s="8">
        <v>0</v>
      </c>
      <c r="P149" s="8">
        <v>0</v>
      </c>
      <c r="Q149" s="7">
        <v>2</v>
      </c>
      <c r="R149" s="7">
        <v>0</v>
      </c>
      <c r="S149" s="8">
        <f t="shared" si="9"/>
        <v>19</v>
      </c>
      <c r="T149" s="12">
        <f t="shared" si="8"/>
        <v>7.521773555027712E-3</v>
      </c>
      <c r="U149" s="27">
        <f>SUM(Table2[[#This Row],[Unit Completed (Pcs)]]/4850)</f>
        <v>0.52082474226804121</v>
      </c>
      <c r="V149" s="33" t="s">
        <v>20</v>
      </c>
      <c r="W149" s="33" t="s">
        <v>74</v>
      </c>
      <c r="X149" s="30">
        <v>4850</v>
      </c>
      <c r="Y149" s="31">
        <f>MONTH(Table2[[#This Row],[Date]])</f>
        <v>7</v>
      </c>
      <c r="Z149" s="31" t="str">
        <f>TEXT(Table2[[#This Row],[Date]]-WEEKDAY(Table2[[#This Row],[Date]],1)+1,"d MMM") &amp; " - " &amp; TEXT(Table2[[#This Row],[Date]]-WEEKDAY(Table2[[#This Row],[Date]],1)+7,"d MMM")</f>
        <v>20 Jul - 26 Jul</v>
      </c>
    </row>
    <row r="150" spans="1:26" x14ac:dyDescent="0.3">
      <c r="A150" s="61">
        <v>45861</v>
      </c>
      <c r="B150" s="36" t="s">
        <v>62</v>
      </c>
      <c r="C150" s="11">
        <v>2</v>
      </c>
      <c r="D150" s="11"/>
      <c r="E150" s="11">
        <v>3865</v>
      </c>
      <c r="F150" s="36" t="s">
        <v>26</v>
      </c>
      <c r="G150" s="36">
        <v>1</v>
      </c>
      <c r="H150" s="36">
        <v>0</v>
      </c>
      <c r="I150" s="36">
        <v>0</v>
      </c>
      <c r="J150" s="36">
        <v>0</v>
      </c>
      <c r="K150" s="36">
        <v>0</v>
      </c>
      <c r="L150" s="36">
        <v>16</v>
      </c>
      <c r="M150" s="36">
        <v>2</v>
      </c>
      <c r="N150" s="25">
        <v>0</v>
      </c>
      <c r="O150" s="25">
        <v>0</v>
      </c>
      <c r="P150" s="25">
        <v>0</v>
      </c>
      <c r="Q150" s="36">
        <v>1</v>
      </c>
      <c r="R150" s="36">
        <v>0</v>
      </c>
      <c r="S150" s="25">
        <f t="shared" si="9"/>
        <v>19</v>
      </c>
      <c r="T150" s="37">
        <f t="shared" si="8"/>
        <v>4.9159120310478654E-3</v>
      </c>
      <c r="U150" s="27">
        <f>SUM(Table2[[#This Row],[Unit Completed (Pcs)]]/4850)</f>
        <v>0.79690721649484542</v>
      </c>
      <c r="V150" s="29" t="s">
        <v>20</v>
      </c>
      <c r="W150" s="29" t="s">
        <v>74</v>
      </c>
      <c r="X150" s="30">
        <v>4850</v>
      </c>
      <c r="Y150" s="31">
        <f>MONTH(Table2[[#This Row],[Date]])</f>
        <v>7</v>
      </c>
      <c r="Z150" s="31" t="str">
        <f>TEXT(Table2[[#This Row],[Date]]-WEEKDAY(Table2[[#This Row],[Date]],1)+1,"d MMM") &amp; " - " &amp; TEXT(Table2[[#This Row],[Date]]-WEEKDAY(Table2[[#This Row],[Date]],1)+7,"d MMM")</f>
        <v>20 Jul - 26 Jul</v>
      </c>
    </row>
    <row r="151" spans="1:26" x14ac:dyDescent="0.3">
      <c r="A151" s="61">
        <v>45861</v>
      </c>
      <c r="B151" s="7" t="s">
        <v>62</v>
      </c>
      <c r="C151" s="11">
        <v>2</v>
      </c>
      <c r="D151" s="11"/>
      <c r="E151" s="11">
        <v>4509</v>
      </c>
      <c r="F151" s="7" t="s">
        <v>27</v>
      </c>
      <c r="G151" s="7">
        <v>1</v>
      </c>
      <c r="H151" s="7">
        <v>0</v>
      </c>
      <c r="I151" s="7">
        <v>0</v>
      </c>
      <c r="J151" s="7">
        <v>0</v>
      </c>
      <c r="K151" s="7">
        <v>0</v>
      </c>
      <c r="L151" s="7">
        <v>5</v>
      </c>
      <c r="M151" s="7">
        <v>0</v>
      </c>
      <c r="N151" s="8">
        <v>0</v>
      </c>
      <c r="O151" s="8">
        <v>0</v>
      </c>
      <c r="P151" s="8">
        <v>0</v>
      </c>
      <c r="Q151" s="7">
        <v>1</v>
      </c>
      <c r="R151" s="7">
        <v>0</v>
      </c>
      <c r="S151" s="8">
        <f t="shared" si="9"/>
        <v>6</v>
      </c>
      <c r="T151" s="12">
        <f t="shared" si="8"/>
        <v>1.3306719893546241E-3</v>
      </c>
      <c r="U151" s="27">
        <f>SUM(Table2[[#This Row],[Unit Completed (Pcs)]]/4850)</f>
        <v>0.92969072164948452</v>
      </c>
      <c r="V151" s="33" t="s">
        <v>20</v>
      </c>
      <c r="W151" s="33" t="s">
        <v>74</v>
      </c>
      <c r="X151" s="30">
        <v>4850</v>
      </c>
      <c r="Y151" s="31">
        <f>MONTH(Table2[[#This Row],[Date]])</f>
        <v>7</v>
      </c>
      <c r="Z151" s="31" t="str">
        <f>TEXT(Table2[[#This Row],[Date]]-WEEKDAY(Table2[[#This Row],[Date]],1)+1,"d MMM") &amp; " - " &amp; TEXT(Table2[[#This Row],[Date]]-WEEKDAY(Table2[[#This Row],[Date]],1)+7,"d MMM")</f>
        <v>20 Jul - 26 Jul</v>
      </c>
    </row>
    <row r="152" spans="1:26" x14ac:dyDescent="0.3">
      <c r="A152" s="61">
        <v>45861</v>
      </c>
      <c r="B152" s="36" t="s">
        <v>62</v>
      </c>
      <c r="C152" s="11">
        <v>2</v>
      </c>
      <c r="D152" s="11"/>
      <c r="E152" s="11">
        <v>4793</v>
      </c>
      <c r="F152" s="36" t="s">
        <v>28</v>
      </c>
      <c r="G152" s="36">
        <v>1</v>
      </c>
      <c r="H152" s="36">
        <v>0</v>
      </c>
      <c r="I152" s="36">
        <v>0</v>
      </c>
      <c r="J152" s="36">
        <v>0</v>
      </c>
      <c r="K152" s="36">
        <v>0</v>
      </c>
      <c r="L152" s="36">
        <v>0</v>
      </c>
      <c r="M152" s="36">
        <v>1</v>
      </c>
      <c r="N152" s="25">
        <v>0</v>
      </c>
      <c r="O152" s="25">
        <v>0</v>
      </c>
      <c r="P152" s="25">
        <v>0</v>
      </c>
      <c r="Q152" s="36">
        <v>0</v>
      </c>
      <c r="R152" s="36">
        <v>0</v>
      </c>
      <c r="S152" s="25">
        <f t="shared" si="9"/>
        <v>1</v>
      </c>
      <c r="T152" s="37">
        <f t="shared" si="8"/>
        <v>2.0863759649488838E-4</v>
      </c>
      <c r="U152" s="27">
        <f>SUM(Table2[[#This Row],[Unit Completed (Pcs)]]/4850)</f>
        <v>0.98824742268041232</v>
      </c>
      <c r="V152" s="29" t="s">
        <v>20</v>
      </c>
      <c r="W152" s="29" t="s">
        <v>74</v>
      </c>
      <c r="X152" s="30">
        <v>4850</v>
      </c>
      <c r="Y152" s="31">
        <f>MONTH(Table2[[#This Row],[Date]])</f>
        <v>7</v>
      </c>
      <c r="Z152" s="31" t="str">
        <f>TEXT(Table2[[#This Row],[Date]]-WEEKDAY(Table2[[#This Row],[Date]],1)+1,"d MMM") &amp; " - " &amp; TEXT(Table2[[#This Row],[Date]]-WEEKDAY(Table2[[#This Row],[Date]],1)+7,"d MMM")</f>
        <v>20 Jul - 26 Jul</v>
      </c>
    </row>
    <row r="153" spans="1:26" x14ac:dyDescent="0.3">
      <c r="A153" s="61">
        <v>45861</v>
      </c>
      <c r="B153" s="7" t="s">
        <v>62</v>
      </c>
      <c r="C153" s="11">
        <v>2</v>
      </c>
      <c r="D153" s="11"/>
      <c r="E153" s="11">
        <v>4728</v>
      </c>
      <c r="F153" s="7" t="s">
        <v>29</v>
      </c>
      <c r="G153" s="7">
        <v>1</v>
      </c>
      <c r="H153" s="7">
        <v>0</v>
      </c>
      <c r="I153" s="7">
        <v>0</v>
      </c>
      <c r="J153" s="7">
        <v>7</v>
      </c>
      <c r="K153" s="7">
        <v>0</v>
      </c>
      <c r="L153" s="7">
        <v>4</v>
      </c>
      <c r="M153" s="7">
        <v>12</v>
      </c>
      <c r="N153" s="8">
        <v>0</v>
      </c>
      <c r="O153" s="8">
        <v>0</v>
      </c>
      <c r="P153" s="8">
        <v>0</v>
      </c>
      <c r="Q153" s="7">
        <v>1</v>
      </c>
      <c r="R153" s="7">
        <v>1</v>
      </c>
      <c r="S153" s="8">
        <f t="shared" si="9"/>
        <v>25</v>
      </c>
      <c r="T153" s="12">
        <f t="shared" si="8"/>
        <v>5.287648054145516E-3</v>
      </c>
      <c r="U153" s="27">
        <f>SUM(Table2[[#This Row],[Unit Completed (Pcs)]]/4850)</f>
        <v>0.97484536082474227</v>
      </c>
      <c r="V153" s="33" t="s">
        <v>22</v>
      </c>
      <c r="W153" s="33" t="s">
        <v>76</v>
      </c>
      <c r="X153" s="30">
        <v>4850</v>
      </c>
      <c r="Y153" s="31">
        <f>MONTH(Table2[[#This Row],[Date]])</f>
        <v>7</v>
      </c>
      <c r="Z153" s="31" t="str">
        <f>TEXT(Table2[[#This Row],[Date]]-WEEKDAY(Table2[[#This Row],[Date]],1)+1,"d MMM") &amp; " - " &amp; TEXT(Table2[[#This Row],[Date]]-WEEKDAY(Table2[[#This Row],[Date]],1)+7,"d MMM")</f>
        <v>20 Jul - 26 Jul</v>
      </c>
    </row>
    <row r="154" spans="1:26" x14ac:dyDescent="0.3">
      <c r="A154" s="61">
        <v>45861</v>
      </c>
      <c r="B154" s="36" t="s">
        <v>62</v>
      </c>
      <c r="C154" s="11">
        <v>2</v>
      </c>
      <c r="D154" s="11"/>
      <c r="E154" s="11">
        <v>3747</v>
      </c>
      <c r="F154" s="36" t="s">
        <v>30</v>
      </c>
      <c r="G154" s="36">
        <v>1</v>
      </c>
      <c r="H154" s="36">
        <v>0</v>
      </c>
      <c r="I154" s="36">
        <v>0</v>
      </c>
      <c r="J154" s="36">
        <v>0</v>
      </c>
      <c r="K154" s="36">
        <v>0</v>
      </c>
      <c r="L154" s="36">
        <v>31</v>
      </c>
      <c r="M154" s="36">
        <v>6</v>
      </c>
      <c r="N154" s="25">
        <v>0</v>
      </c>
      <c r="O154" s="25">
        <v>0</v>
      </c>
      <c r="P154" s="25">
        <v>0</v>
      </c>
      <c r="Q154" s="36">
        <v>0</v>
      </c>
      <c r="R154" s="36">
        <v>0</v>
      </c>
      <c r="S154" s="25">
        <f t="shared" si="9"/>
        <v>37</v>
      </c>
      <c r="T154" s="37">
        <f t="shared" si="8"/>
        <v>9.8745663197224443E-3</v>
      </c>
      <c r="U154" s="27">
        <f>SUM(Table2[[#This Row],[Unit Completed (Pcs)]]/4850)</f>
        <v>0.77257731958762887</v>
      </c>
      <c r="V154" s="29" t="s">
        <v>22</v>
      </c>
      <c r="W154" s="29" t="s">
        <v>76</v>
      </c>
      <c r="X154" s="30">
        <v>4850</v>
      </c>
      <c r="Y154" s="31">
        <f>MONTH(Table2[[#This Row],[Date]])</f>
        <v>7</v>
      </c>
      <c r="Z154" s="31" t="str">
        <f>TEXT(Table2[[#This Row],[Date]]-WEEKDAY(Table2[[#This Row],[Date]],1)+1,"d MMM") &amp; " - " &amp; TEXT(Table2[[#This Row],[Date]]-WEEKDAY(Table2[[#This Row],[Date]],1)+7,"d MMM")</f>
        <v>20 Jul - 26 Jul</v>
      </c>
    </row>
    <row r="155" spans="1:26" x14ac:dyDescent="0.3">
      <c r="A155" s="61">
        <v>45861</v>
      </c>
      <c r="B155" s="7" t="s">
        <v>62</v>
      </c>
      <c r="C155" s="11">
        <v>2</v>
      </c>
      <c r="D155" s="11"/>
      <c r="E155" s="11">
        <v>4595</v>
      </c>
      <c r="F155" s="7" t="s">
        <v>31</v>
      </c>
      <c r="G155" s="7">
        <v>1</v>
      </c>
      <c r="H155" s="7">
        <v>0</v>
      </c>
      <c r="I155" s="7">
        <v>0</v>
      </c>
      <c r="J155" s="7">
        <v>1</v>
      </c>
      <c r="K155" s="7">
        <v>0</v>
      </c>
      <c r="L155" s="7">
        <v>3</v>
      </c>
      <c r="M155" s="7">
        <v>1</v>
      </c>
      <c r="N155" s="8">
        <v>0</v>
      </c>
      <c r="O155" s="8">
        <v>0</v>
      </c>
      <c r="P155" s="8">
        <v>0</v>
      </c>
      <c r="Q155" s="7">
        <v>0</v>
      </c>
      <c r="R155" s="7">
        <v>0</v>
      </c>
      <c r="S155" s="8">
        <f t="shared" si="9"/>
        <v>5</v>
      </c>
      <c r="T155" s="12">
        <f t="shared" si="8"/>
        <v>1.088139281828074E-3</v>
      </c>
      <c r="U155" s="27">
        <f>SUM(Table2[[#This Row],[Unit Completed (Pcs)]]/4850)</f>
        <v>0.9474226804123711</v>
      </c>
      <c r="V155" s="33" t="s">
        <v>22</v>
      </c>
      <c r="W155" s="33" t="s">
        <v>76</v>
      </c>
      <c r="X155" s="30">
        <v>4850</v>
      </c>
      <c r="Y155" s="31">
        <f>MONTH(Table2[[#This Row],[Date]])</f>
        <v>7</v>
      </c>
      <c r="Z155" s="31" t="str">
        <f>TEXT(Table2[[#This Row],[Date]]-WEEKDAY(Table2[[#This Row],[Date]],1)+1,"d MMM") &amp; " - " &amp; TEXT(Table2[[#This Row],[Date]]-WEEKDAY(Table2[[#This Row],[Date]],1)+7,"d MMM")</f>
        <v>20 Jul - 26 Jul</v>
      </c>
    </row>
    <row r="156" spans="1:26" x14ac:dyDescent="0.3">
      <c r="A156" s="61">
        <v>45861</v>
      </c>
      <c r="B156" s="36" t="s">
        <v>62</v>
      </c>
      <c r="C156" s="11">
        <v>2</v>
      </c>
      <c r="D156" s="11"/>
      <c r="E156" s="11">
        <v>4880</v>
      </c>
      <c r="F156" s="36" t="s">
        <v>32</v>
      </c>
      <c r="G156" s="36">
        <v>1</v>
      </c>
      <c r="H156" s="36">
        <v>0</v>
      </c>
      <c r="I156" s="36">
        <v>0</v>
      </c>
      <c r="J156" s="36">
        <v>0</v>
      </c>
      <c r="K156" s="36">
        <v>0</v>
      </c>
      <c r="L156" s="36">
        <v>13</v>
      </c>
      <c r="M156" s="36">
        <v>1</v>
      </c>
      <c r="N156" s="25">
        <v>0</v>
      </c>
      <c r="O156" s="25">
        <v>0</v>
      </c>
      <c r="P156" s="25">
        <v>0</v>
      </c>
      <c r="Q156" s="36">
        <v>0</v>
      </c>
      <c r="R156" s="36">
        <v>0</v>
      </c>
      <c r="S156" s="25">
        <f t="shared" si="9"/>
        <v>14</v>
      </c>
      <c r="T156" s="37">
        <f t="shared" si="8"/>
        <v>2.8688524590163933E-3</v>
      </c>
      <c r="U156" s="27">
        <f>SUM(Table2[[#This Row],[Unit Completed (Pcs)]]/4850)</f>
        <v>1.0061855670103093</v>
      </c>
      <c r="V156" s="29" t="s">
        <v>22</v>
      </c>
      <c r="W156" s="29" t="s">
        <v>76</v>
      </c>
      <c r="X156" s="30">
        <v>4850</v>
      </c>
      <c r="Y156" s="31">
        <f>MONTH(Table2[[#This Row],[Date]])</f>
        <v>7</v>
      </c>
      <c r="Z156" s="31" t="str">
        <f>TEXT(Table2[[#This Row],[Date]]-WEEKDAY(Table2[[#This Row],[Date]],1)+1,"d MMM") &amp; " - " &amp; TEXT(Table2[[#This Row],[Date]]-WEEKDAY(Table2[[#This Row],[Date]],1)+7,"d MMM")</f>
        <v>20 Jul - 26 Jul</v>
      </c>
    </row>
    <row r="157" spans="1:26" x14ac:dyDescent="0.3">
      <c r="A157" s="61">
        <v>45861</v>
      </c>
      <c r="B157" s="7" t="s">
        <v>62</v>
      </c>
      <c r="C157" s="11">
        <v>2</v>
      </c>
      <c r="D157" s="11"/>
      <c r="E157" s="11">
        <v>3395</v>
      </c>
      <c r="F157" s="7" t="s">
        <v>33</v>
      </c>
      <c r="G157" s="7">
        <v>1</v>
      </c>
      <c r="H157" s="7">
        <v>0</v>
      </c>
      <c r="I157" s="7">
        <v>1</v>
      </c>
      <c r="J157" s="7">
        <v>1</v>
      </c>
      <c r="K157" s="7">
        <v>0</v>
      </c>
      <c r="L157" s="7">
        <v>2</v>
      </c>
      <c r="M157" s="7">
        <v>3</v>
      </c>
      <c r="N157" s="8">
        <v>0</v>
      </c>
      <c r="O157" s="8">
        <v>0</v>
      </c>
      <c r="P157" s="8">
        <v>0</v>
      </c>
      <c r="Q157" s="7">
        <v>0</v>
      </c>
      <c r="R157" s="7">
        <v>0</v>
      </c>
      <c r="S157" s="8">
        <f t="shared" si="9"/>
        <v>7</v>
      </c>
      <c r="T157" s="12">
        <f t="shared" si="8"/>
        <v>2.0618556701030928E-3</v>
      </c>
      <c r="U157" s="27">
        <f>SUM(Table2[[#This Row],[Unit Completed (Pcs)]]/4850)</f>
        <v>0.7</v>
      </c>
      <c r="V157" s="33" t="s">
        <v>22</v>
      </c>
      <c r="W157" s="33" t="s">
        <v>76</v>
      </c>
      <c r="X157" s="30">
        <v>4850</v>
      </c>
      <c r="Y157" s="31">
        <f>MONTH(Table2[[#This Row],[Date]])</f>
        <v>7</v>
      </c>
      <c r="Z157" s="31" t="str">
        <f>TEXT(Table2[[#This Row],[Date]]-WEEKDAY(Table2[[#This Row],[Date]],1)+1,"d MMM") &amp; " - " &amp; TEXT(Table2[[#This Row],[Date]]-WEEKDAY(Table2[[#This Row],[Date]],1)+7,"d MMM")</f>
        <v>20 Jul - 26 Jul</v>
      </c>
    </row>
    <row r="158" spans="1:26" x14ac:dyDescent="0.3">
      <c r="A158" s="61">
        <v>45861</v>
      </c>
      <c r="B158" s="36" t="s">
        <v>62</v>
      </c>
      <c r="C158" s="11">
        <v>2</v>
      </c>
      <c r="D158" s="11"/>
      <c r="E158" s="11">
        <v>3761</v>
      </c>
      <c r="F158" s="36" t="s">
        <v>34</v>
      </c>
      <c r="G158" s="36">
        <v>1</v>
      </c>
      <c r="H158" s="36">
        <v>0</v>
      </c>
      <c r="I158" s="36">
        <v>0</v>
      </c>
      <c r="J158" s="36">
        <v>0</v>
      </c>
      <c r="K158" s="36">
        <v>0</v>
      </c>
      <c r="L158" s="36">
        <v>0</v>
      </c>
      <c r="M158" s="36">
        <v>7</v>
      </c>
      <c r="N158" s="25">
        <v>0</v>
      </c>
      <c r="O158" s="25">
        <v>0</v>
      </c>
      <c r="P158" s="25">
        <v>0</v>
      </c>
      <c r="Q158" s="36">
        <v>0</v>
      </c>
      <c r="R158" s="36">
        <v>0</v>
      </c>
      <c r="S158" s="25">
        <f t="shared" si="9"/>
        <v>7</v>
      </c>
      <c r="T158" s="37">
        <f t="shared" si="8"/>
        <v>1.8612071257644244E-3</v>
      </c>
      <c r="U158" s="27">
        <f>SUM(Table2[[#This Row],[Unit Completed (Pcs)]]/4850)</f>
        <v>0.77546391752577315</v>
      </c>
      <c r="V158" s="29" t="s">
        <v>22</v>
      </c>
      <c r="W158" s="29" t="s">
        <v>76</v>
      </c>
      <c r="X158" s="30">
        <v>4850</v>
      </c>
      <c r="Y158" s="31">
        <f>MONTH(Table2[[#This Row],[Date]])</f>
        <v>7</v>
      </c>
      <c r="Z158" s="31" t="str">
        <f>TEXT(Table2[[#This Row],[Date]]-WEEKDAY(Table2[[#This Row],[Date]],1)+1,"d MMM") &amp; " - " &amp; TEXT(Table2[[#This Row],[Date]]-WEEKDAY(Table2[[#This Row],[Date]],1)+7,"d MMM")</f>
        <v>20 Jul - 26 Jul</v>
      </c>
    </row>
    <row r="159" spans="1:26" x14ac:dyDescent="0.3">
      <c r="A159" s="61">
        <v>45861</v>
      </c>
      <c r="B159" s="7" t="s">
        <v>62</v>
      </c>
      <c r="C159" s="11">
        <v>2</v>
      </c>
      <c r="D159" s="11"/>
      <c r="E159" s="11">
        <v>5175</v>
      </c>
      <c r="F159" s="7" t="s">
        <v>35</v>
      </c>
      <c r="G159" s="7">
        <v>1</v>
      </c>
      <c r="H159" s="7">
        <v>0</v>
      </c>
      <c r="I159" s="7">
        <v>0</v>
      </c>
      <c r="J159" s="7">
        <v>2</v>
      </c>
      <c r="K159" s="7">
        <v>0</v>
      </c>
      <c r="L159" s="7">
        <v>1</v>
      </c>
      <c r="M159" s="7">
        <v>2</v>
      </c>
      <c r="N159" s="8">
        <v>0</v>
      </c>
      <c r="O159" s="8">
        <v>0</v>
      </c>
      <c r="P159" s="8">
        <v>0</v>
      </c>
      <c r="Q159" s="7">
        <v>0</v>
      </c>
      <c r="R159" s="7">
        <v>0</v>
      </c>
      <c r="S159" s="8">
        <f t="shared" si="9"/>
        <v>5</v>
      </c>
      <c r="T159" s="12">
        <f t="shared" si="8"/>
        <v>9.6618357487922703E-4</v>
      </c>
      <c r="U159" s="27">
        <f>SUM(Table2[[#This Row],[Unit Completed (Pcs)]]/4850)</f>
        <v>1.0670103092783505</v>
      </c>
      <c r="V159" s="33" t="s">
        <v>22</v>
      </c>
      <c r="W159" s="33" t="s">
        <v>76</v>
      </c>
      <c r="X159" s="30">
        <v>4850</v>
      </c>
      <c r="Y159" s="31">
        <f>MONTH(Table2[[#This Row],[Date]])</f>
        <v>7</v>
      </c>
      <c r="Z159" s="31" t="str">
        <f>TEXT(Table2[[#This Row],[Date]]-WEEKDAY(Table2[[#This Row],[Date]],1)+1,"d MMM") &amp; " - " &amp; TEXT(Table2[[#This Row],[Date]]-WEEKDAY(Table2[[#This Row],[Date]],1)+7,"d MMM")</f>
        <v>20 Jul - 26 Jul</v>
      </c>
    </row>
    <row r="160" spans="1:26" x14ac:dyDescent="0.3">
      <c r="A160" s="61">
        <v>45861</v>
      </c>
      <c r="B160" s="36" t="s">
        <v>62</v>
      </c>
      <c r="C160" s="11">
        <v>2</v>
      </c>
      <c r="D160" s="11"/>
      <c r="E160" s="11">
        <v>2893</v>
      </c>
      <c r="F160" s="36" t="s">
        <v>36</v>
      </c>
      <c r="G160" s="36">
        <v>1</v>
      </c>
      <c r="H160" s="36">
        <v>0</v>
      </c>
      <c r="I160" s="36">
        <v>0</v>
      </c>
      <c r="J160" s="36">
        <v>2</v>
      </c>
      <c r="K160" s="36">
        <v>0</v>
      </c>
      <c r="L160" s="36">
        <v>7</v>
      </c>
      <c r="M160" s="36">
        <v>0</v>
      </c>
      <c r="N160" s="25">
        <v>0</v>
      </c>
      <c r="O160" s="25">
        <v>0</v>
      </c>
      <c r="P160" s="25">
        <v>0</v>
      </c>
      <c r="Q160" s="36">
        <v>0</v>
      </c>
      <c r="R160" s="36">
        <v>0</v>
      </c>
      <c r="S160" s="25">
        <f t="shared" si="9"/>
        <v>9</v>
      </c>
      <c r="T160" s="37">
        <f t="shared" si="8"/>
        <v>3.1109574835810577E-3</v>
      </c>
      <c r="U160" s="27">
        <f>SUM(Table2[[#This Row],[Unit Completed (Pcs)]]/4850)</f>
        <v>0.59649484536082475</v>
      </c>
      <c r="V160" s="29" t="s">
        <v>22</v>
      </c>
      <c r="W160" s="29" t="s">
        <v>76</v>
      </c>
      <c r="X160" s="30">
        <v>4850</v>
      </c>
      <c r="Y160" s="31">
        <f>MONTH(Table2[[#This Row],[Date]])</f>
        <v>7</v>
      </c>
      <c r="Z160" s="31" t="str">
        <f>TEXT(Table2[[#This Row],[Date]]-WEEKDAY(Table2[[#This Row],[Date]],1)+1,"d MMM") &amp; " - " &amp; TEXT(Table2[[#This Row],[Date]]-WEEKDAY(Table2[[#This Row],[Date]],1)+7,"d MMM")</f>
        <v>20 Jul - 26 Jul</v>
      </c>
    </row>
    <row r="161" spans="1:26" x14ac:dyDescent="0.3">
      <c r="A161" s="61">
        <v>45861</v>
      </c>
      <c r="B161" s="7" t="s">
        <v>62</v>
      </c>
      <c r="C161" s="11">
        <v>2</v>
      </c>
      <c r="D161" s="11"/>
      <c r="E161" s="11">
        <v>4331</v>
      </c>
      <c r="F161" s="11" t="s">
        <v>37</v>
      </c>
      <c r="G161" s="7">
        <v>1</v>
      </c>
      <c r="H161" s="7">
        <v>0</v>
      </c>
      <c r="I161" s="7">
        <v>0</v>
      </c>
      <c r="J161" s="7">
        <v>11</v>
      </c>
      <c r="K161" s="7">
        <v>0</v>
      </c>
      <c r="L161" s="7">
        <v>6</v>
      </c>
      <c r="M161" s="7">
        <v>3</v>
      </c>
      <c r="N161" s="8">
        <v>0</v>
      </c>
      <c r="O161" s="8">
        <v>0</v>
      </c>
      <c r="P161" s="8">
        <v>0</v>
      </c>
      <c r="Q161" s="7">
        <v>0</v>
      </c>
      <c r="R161" s="7">
        <v>0</v>
      </c>
      <c r="S161" s="8">
        <f t="shared" si="9"/>
        <v>20</v>
      </c>
      <c r="T161" s="12">
        <f t="shared" si="8"/>
        <v>4.6178711613945973E-3</v>
      </c>
      <c r="U161" s="27">
        <f>SUM(Table2[[#This Row],[Unit Completed (Pcs)]]/4850)</f>
        <v>0.89298969072164947</v>
      </c>
      <c r="V161" s="33" t="s">
        <v>20</v>
      </c>
      <c r="W161" s="33" t="s">
        <v>74</v>
      </c>
      <c r="X161" s="30">
        <v>4850</v>
      </c>
      <c r="Y161" s="31">
        <f>MONTH(Table2[[#This Row],[Date]])</f>
        <v>7</v>
      </c>
      <c r="Z161" s="31" t="str">
        <f>TEXT(Table2[[#This Row],[Date]]-WEEKDAY(Table2[[#This Row],[Date]],1)+1,"d MMM") &amp; " - " &amp; TEXT(Table2[[#This Row],[Date]]-WEEKDAY(Table2[[#This Row],[Date]],1)+7,"d MMM")</f>
        <v>20 Jul - 26 Jul</v>
      </c>
    </row>
    <row r="162" spans="1:26" x14ac:dyDescent="0.3">
      <c r="A162" s="61">
        <v>45862</v>
      </c>
      <c r="B162" s="36" t="s">
        <v>62</v>
      </c>
      <c r="C162" s="11">
        <v>2</v>
      </c>
      <c r="D162" s="11"/>
      <c r="E162" s="11">
        <v>4311</v>
      </c>
      <c r="F162" s="11" t="s">
        <v>21</v>
      </c>
      <c r="G162" s="36">
        <v>1</v>
      </c>
      <c r="H162" s="36">
        <v>0</v>
      </c>
      <c r="I162" s="36">
        <v>0</v>
      </c>
      <c r="J162" s="36">
        <v>0</v>
      </c>
      <c r="K162" s="36">
        <v>0</v>
      </c>
      <c r="L162" s="36">
        <v>2</v>
      </c>
      <c r="M162" s="36">
        <v>0</v>
      </c>
      <c r="N162" s="25">
        <v>0</v>
      </c>
      <c r="O162" s="25">
        <v>0</v>
      </c>
      <c r="P162" s="25">
        <v>0</v>
      </c>
      <c r="Q162" s="36">
        <v>0</v>
      </c>
      <c r="R162" s="36">
        <v>0</v>
      </c>
      <c r="S162" s="25">
        <f t="shared" si="9"/>
        <v>2</v>
      </c>
      <c r="T162" s="37">
        <f t="shared" ref="T162:T193" si="10">S162/E162</f>
        <v>4.6392948271862676E-4</v>
      </c>
      <c r="U162" s="27">
        <f>SUM(Table2[[#This Row],[Unit Completed (Pcs)]]/4850)</f>
        <v>0.88886597938144329</v>
      </c>
      <c r="V162" s="29" t="s">
        <v>20</v>
      </c>
      <c r="W162" s="29" t="s">
        <v>74</v>
      </c>
      <c r="X162" s="30">
        <v>4850</v>
      </c>
      <c r="Y162" s="31">
        <f>MONTH(Table2[[#This Row],[Date]])</f>
        <v>7</v>
      </c>
      <c r="Z162" s="31" t="str">
        <f>TEXT(Table2[[#This Row],[Date]]-WEEKDAY(Table2[[#This Row],[Date]],1)+1,"d MMM") &amp; " - " &amp; TEXT(Table2[[#This Row],[Date]]-WEEKDAY(Table2[[#This Row],[Date]],1)+7,"d MMM")</f>
        <v>20 Jul - 26 Jul</v>
      </c>
    </row>
    <row r="163" spans="1:26" x14ac:dyDescent="0.3">
      <c r="A163" s="61">
        <v>45862</v>
      </c>
      <c r="B163" s="7" t="s">
        <v>62</v>
      </c>
      <c r="C163" s="11">
        <v>2</v>
      </c>
      <c r="D163" s="11"/>
      <c r="E163" s="11">
        <v>3928</v>
      </c>
      <c r="F163" s="7" t="s">
        <v>23</v>
      </c>
      <c r="G163" s="7">
        <v>1</v>
      </c>
      <c r="H163" s="7">
        <v>0</v>
      </c>
      <c r="I163" s="7">
        <v>0</v>
      </c>
      <c r="J163" s="7">
        <v>1</v>
      </c>
      <c r="K163" s="7">
        <v>0</v>
      </c>
      <c r="L163" s="7">
        <v>5</v>
      </c>
      <c r="M163" s="7">
        <v>1</v>
      </c>
      <c r="N163" s="8">
        <v>0</v>
      </c>
      <c r="O163" s="8">
        <v>0</v>
      </c>
      <c r="P163" s="8">
        <v>0</v>
      </c>
      <c r="Q163" s="7">
        <v>2</v>
      </c>
      <c r="R163" s="7">
        <v>0</v>
      </c>
      <c r="S163" s="8">
        <f t="shared" si="9"/>
        <v>9</v>
      </c>
      <c r="T163" s="12">
        <f t="shared" si="10"/>
        <v>2.2912423625254582E-3</v>
      </c>
      <c r="U163" s="27">
        <f>SUM(Table2[[#This Row],[Unit Completed (Pcs)]]/4850)</f>
        <v>0.80989690721649488</v>
      </c>
      <c r="V163" s="33" t="s">
        <v>20</v>
      </c>
      <c r="W163" s="33" t="s">
        <v>74</v>
      </c>
      <c r="X163" s="30">
        <v>4850</v>
      </c>
      <c r="Y163" s="31">
        <f>MONTH(Table2[[#This Row],[Date]])</f>
        <v>7</v>
      </c>
      <c r="Z163" s="31" t="str">
        <f>TEXT(Table2[[#This Row],[Date]]-WEEKDAY(Table2[[#This Row],[Date]],1)+1,"d MMM") &amp; " - " &amp; TEXT(Table2[[#This Row],[Date]]-WEEKDAY(Table2[[#This Row],[Date]],1)+7,"d MMM")</f>
        <v>20 Jul - 26 Jul</v>
      </c>
    </row>
    <row r="164" spans="1:26" x14ac:dyDescent="0.3">
      <c r="A164" s="61">
        <v>45862</v>
      </c>
      <c r="B164" s="36" t="s">
        <v>66</v>
      </c>
      <c r="C164" s="11">
        <v>2</v>
      </c>
      <c r="D164" s="11"/>
      <c r="E164" s="11">
        <v>5309</v>
      </c>
      <c r="F164" s="36" t="s">
        <v>24</v>
      </c>
      <c r="G164" s="36">
        <v>1</v>
      </c>
      <c r="H164" s="36">
        <v>0</v>
      </c>
      <c r="I164" s="36">
        <v>2</v>
      </c>
      <c r="J164" s="36">
        <v>1</v>
      </c>
      <c r="K164" s="36">
        <v>0</v>
      </c>
      <c r="L164" s="36">
        <v>7</v>
      </c>
      <c r="M164" s="36">
        <v>1</v>
      </c>
      <c r="N164" s="25">
        <v>0</v>
      </c>
      <c r="O164" s="25">
        <v>0</v>
      </c>
      <c r="P164" s="25">
        <v>0</v>
      </c>
      <c r="Q164" s="36">
        <v>0</v>
      </c>
      <c r="R164" s="36">
        <v>1</v>
      </c>
      <c r="S164" s="25">
        <f t="shared" si="9"/>
        <v>12</v>
      </c>
      <c r="T164" s="37">
        <f t="shared" si="10"/>
        <v>2.260312676586928E-3</v>
      </c>
      <c r="U164" s="27">
        <f>SUM(Table2[[#This Row],[Unit Completed (Pcs)]]/4850)</f>
        <v>1.094639175257732</v>
      </c>
      <c r="V164" s="29" t="s">
        <v>20</v>
      </c>
      <c r="W164" s="29" t="s">
        <v>74</v>
      </c>
      <c r="X164" s="30">
        <v>4850</v>
      </c>
      <c r="Y164" s="31">
        <f>MONTH(Table2[[#This Row],[Date]])</f>
        <v>7</v>
      </c>
      <c r="Z164" s="31" t="str">
        <f>TEXT(Table2[[#This Row],[Date]]-WEEKDAY(Table2[[#This Row],[Date]],1)+1,"d MMM") &amp; " - " &amp; TEXT(Table2[[#This Row],[Date]]-WEEKDAY(Table2[[#This Row],[Date]],1)+7,"d MMM")</f>
        <v>20 Jul - 26 Jul</v>
      </c>
    </row>
    <row r="165" spans="1:26" x14ac:dyDescent="0.3">
      <c r="A165" s="61">
        <v>45862</v>
      </c>
      <c r="B165" s="7" t="s">
        <v>66</v>
      </c>
      <c r="C165" s="11">
        <v>2</v>
      </c>
      <c r="D165" s="11"/>
      <c r="E165" s="11">
        <v>4624</v>
      </c>
      <c r="F165" s="7" t="s">
        <v>25</v>
      </c>
      <c r="G165" s="7">
        <v>1</v>
      </c>
      <c r="H165" s="7">
        <v>0</v>
      </c>
      <c r="I165" s="7">
        <v>0</v>
      </c>
      <c r="J165" s="7">
        <v>0</v>
      </c>
      <c r="K165" s="7">
        <v>0</v>
      </c>
      <c r="L165" s="7">
        <v>11</v>
      </c>
      <c r="M165" s="7">
        <v>9</v>
      </c>
      <c r="N165" s="8">
        <v>0</v>
      </c>
      <c r="O165" s="8">
        <v>0</v>
      </c>
      <c r="P165" s="8">
        <v>0</v>
      </c>
      <c r="Q165" s="7">
        <v>0</v>
      </c>
      <c r="R165" s="7">
        <v>0</v>
      </c>
      <c r="S165" s="8">
        <f t="shared" si="9"/>
        <v>20</v>
      </c>
      <c r="T165" s="12">
        <f t="shared" si="10"/>
        <v>4.3252595155709346E-3</v>
      </c>
      <c r="U165" s="27">
        <f>SUM(Table2[[#This Row],[Unit Completed (Pcs)]]/4850)</f>
        <v>0.95340206185567011</v>
      </c>
      <c r="V165" s="33" t="s">
        <v>20</v>
      </c>
      <c r="W165" s="33" t="s">
        <v>74</v>
      </c>
      <c r="X165" s="30">
        <v>4850</v>
      </c>
      <c r="Y165" s="31">
        <f>MONTH(Table2[[#This Row],[Date]])</f>
        <v>7</v>
      </c>
      <c r="Z165" s="31" t="str">
        <f>TEXT(Table2[[#This Row],[Date]]-WEEKDAY(Table2[[#This Row],[Date]],1)+1,"d MMM") &amp; " - " &amp; TEXT(Table2[[#This Row],[Date]]-WEEKDAY(Table2[[#This Row],[Date]],1)+7,"d MMM")</f>
        <v>20 Jul - 26 Jul</v>
      </c>
    </row>
    <row r="166" spans="1:26" x14ac:dyDescent="0.3">
      <c r="A166" s="61">
        <v>45862</v>
      </c>
      <c r="B166" s="36" t="s">
        <v>66</v>
      </c>
      <c r="C166" s="11">
        <v>2</v>
      </c>
      <c r="D166" s="11"/>
      <c r="E166" s="11">
        <v>5019</v>
      </c>
      <c r="F166" s="36" t="s">
        <v>26</v>
      </c>
      <c r="G166" s="36">
        <v>1</v>
      </c>
      <c r="H166" s="36">
        <v>0</v>
      </c>
      <c r="I166" s="36">
        <v>0</v>
      </c>
      <c r="J166" s="36">
        <v>0</v>
      </c>
      <c r="K166" s="36">
        <v>0</v>
      </c>
      <c r="L166" s="36">
        <v>10</v>
      </c>
      <c r="M166" s="36">
        <v>0</v>
      </c>
      <c r="N166" s="25">
        <v>0</v>
      </c>
      <c r="O166" s="25">
        <v>0</v>
      </c>
      <c r="P166" s="25">
        <v>0</v>
      </c>
      <c r="Q166" s="36">
        <v>0</v>
      </c>
      <c r="R166" s="36">
        <v>0</v>
      </c>
      <c r="S166" s="25">
        <f t="shared" si="9"/>
        <v>10</v>
      </c>
      <c r="T166" s="37">
        <f t="shared" si="10"/>
        <v>1.9924287706714486E-3</v>
      </c>
      <c r="U166" s="27">
        <f>SUM(Table2[[#This Row],[Unit Completed (Pcs)]]/4850)</f>
        <v>1.0348453608247423</v>
      </c>
      <c r="V166" s="29" t="s">
        <v>20</v>
      </c>
      <c r="W166" s="29" t="s">
        <v>74</v>
      </c>
      <c r="X166" s="30">
        <v>4850</v>
      </c>
      <c r="Y166" s="31">
        <f>MONTH(Table2[[#This Row],[Date]])</f>
        <v>7</v>
      </c>
      <c r="Z166" s="31" t="str">
        <f>TEXT(Table2[[#This Row],[Date]]-WEEKDAY(Table2[[#This Row],[Date]],1)+1,"d MMM") &amp; " - " &amp; TEXT(Table2[[#This Row],[Date]]-WEEKDAY(Table2[[#This Row],[Date]],1)+7,"d MMM")</f>
        <v>20 Jul - 26 Jul</v>
      </c>
    </row>
    <row r="167" spans="1:26" x14ac:dyDescent="0.3">
      <c r="A167" s="61">
        <v>45862</v>
      </c>
      <c r="B167" s="7" t="s">
        <v>66</v>
      </c>
      <c r="C167" s="11">
        <v>2</v>
      </c>
      <c r="D167" s="11"/>
      <c r="E167" s="11">
        <v>5008</v>
      </c>
      <c r="F167" s="7" t="s">
        <v>27</v>
      </c>
      <c r="G167" s="7">
        <v>1</v>
      </c>
      <c r="H167" s="7">
        <v>0</v>
      </c>
      <c r="I167" s="7">
        <v>0</v>
      </c>
      <c r="J167" s="7">
        <v>4</v>
      </c>
      <c r="K167" s="7">
        <v>0</v>
      </c>
      <c r="L167" s="7">
        <v>14</v>
      </c>
      <c r="M167" s="7">
        <v>6</v>
      </c>
      <c r="N167" s="8">
        <v>0</v>
      </c>
      <c r="O167" s="8">
        <v>0</v>
      </c>
      <c r="P167" s="8">
        <v>0</v>
      </c>
      <c r="Q167" s="7">
        <v>0</v>
      </c>
      <c r="R167" s="7">
        <v>0</v>
      </c>
      <c r="S167" s="8">
        <f t="shared" si="9"/>
        <v>24</v>
      </c>
      <c r="T167" s="12">
        <f t="shared" si="10"/>
        <v>4.7923322683706068E-3</v>
      </c>
      <c r="U167" s="27">
        <f>SUM(Table2[[#This Row],[Unit Completed (Pcs)]]/4850)</f>
        <v>1.0325773195876289</v>
      </c>
      <c r="V167" s="33" t="s">
        <v>20</v>
      </c>
      <c r="W167" s="33" t="s">
        <v>74</v>
      </c>
      <c r="X167" s="30">
        <v>4850</v>
      </c>
      <c r="Y167" s="31">
        <f>MONTH(Table2[[#This Row],[Date]])</f>
        <v>7</v>
      </c>
      <c r="Z167" s="31" t="str">
        <f>TEXT(Table2[[#This Row],[Date]]-WEEKDAY(Table2[[#This Row],[Date]],1)+1,"d MMM") &amp; " - " &amp; TEXT(Table2[[#This Row],[Date]]-WEEKDAY(Table2[[#This Row],[Date]],1)+7,"d MMM")</f>
        <v>20 Jul - 26 Jul</v>
      </c>
    </row>
    <row r="168" spans="1:26" x14ac:dyDescent="0.3">
      <c r="A168" s="61">
        <v>45862</v>
      </c>
      <c r="B168" s="36" t="s">
        <v>66</v>
      </c>
      <c r="C168" s="11">
        <v>2</v>
      </c>
      <c r="D168" s="11"/>
      <c r="E168" s="11">
        <v>3522</v>
      </c>
      <c r="F168" s="36" t="s">
        <v>28</v>
      </c>
      <c r="G168" s="36">
        <v>1</v>
      </c>
      <c r="H168" s="36">
        <v>1</v>
      </c>
      <c r="I168" s="36">
        <v>0</v>
      </c>
      <c r="J168" s="36">
        <v>0</v>
      </c>
      <c r="K168" s="36">
        <v>0</v>
      </c>
      <c r="L168" s="36">
        <v>17</v>
      </c>
      <c r="M168" s="36">
        <v>5</v>
      </c>
      <c r="N168" s="25">
        <v>0</v>
      </c>
      <c r="O168" s="25">
        <v>0</v>
      </c>
      <c r="P168" s="25">
        <v>0</v>
      </c>
      <c r="Q168" s="36">
        <v>0</v>
      </c>
      <c r="R168" s="36">
        <v>0</v>
      </c>
      <c r="S168" s="25">
        <f t="shared" si="9"/>
        <v>23</v>
      </c>
      <c r="T168" s="37">
        <f t="shared" si="10"/>
        <v>6.53038046564452E-3</v>
      </c>
      <c r="U168" s="27">
        <f>SUM(Table2[[#This Row],[Unit Completed (Pcs)]]/4850)</f>
        <v>0.72618556701030923</v>
      </c>
      <c r="V168" s="29" t="s">
        <v>22</v>
      </c>
      <c r="W168" s="29" t="s">
        <v>76</v>
      </c>
      <c r="X168" s="30">
        <v>4850</v>
      </c>
      <c r="Y168" s="31">
        <f>MONTH(Table2[[#This Row],[Date]])</f>
        <v>7</v>
      </c>
      <c r="Z168" s="31" t="str">
        <f>TEXT(Table2[[#This Row],[Date]]-WEEKDAY(Table2[[#This Row],[Date]],1)+1,"d MMM") &amp; " - " &amp; TEXT(Table2[[#This Row],[Date]]-WEEKDAY(Table2[[#This Row],[Date]],1)+7,"d MMM")</f>
        <v>20 Jul - 26 Jul</v>
      </c>
    </row>
    <row r="169" spans="1:26" x14ac:dyDescent="0.3">
      <c r="A169" s="61">
        <v>45862</v>
      </c>
      <c r="B169" s="7" t="s">
        <v>66</v>
      </c>
      <c r="C169" s="11">
        <v>2</v>
      </c>
      <c r="D169" s="11"/>
      <c r="E169" s="11">
        <v>4854</v>
      </c>
      <c r="F169" s="7" t="s">
        <v>29</v>
      </c>
      <c r="G169" s="7">
        <v>1</v>
      </c>
      <c r="H169" s="7">
        <v>0</v>
      </c>
      <c r="I169" s="7">
        <v>1</v>
      </c>
      <c r="J169" s="7">
        <v>0</v>
      </c>
      <c r="K169" s="7">
        <v>0</v>
      </c>
      <c r="L169" s="7">
        <v>15</v>
      </c>
      <c r="M169" s="7">
        <v>4</v>
      </c>
      <c r="N169" s="8">
        <v>0</v>
      </c>
      <c r="O169" s="8">
        <v>0</v>
      </c>
      <c r="P169" s="8">
        <v>0</v>
      </c>
      <c r="Q169" s="7">
        <v>0</v>
      </c>
      <c r="R169" s="7">
        <v>0</v>
      </c>
      <c r="S169" s="8">
        <f t="shared" si="9"/>
        <v>20</v>
      </c>
      <c r="T169" s="12">
        <f t="shared" si="10"/>
        <v>4.1203131437989289E-3</v>
      </c>
      <c r="U169" s="27">
        <f>SUM(Table2[[#This Row],[Unit Completed (Pcs)]]/4850)</f>
        <v>1.0008247422680412</v>
      </c>
      <c r="V169" s="33" t="s">
        <v>22</v>
      </c>
      <c r="W169" s="33" t="s">
        <v>76</v>
      </c>
      <c r="X169" s="30">
        <v>4850</v>
      </c>
      <c r="Y169" s="31">
        <f>MONTH(Table2[[#This Row],[Date]])</f>
        <v>7</v>
      </c>
      <c r="Z169" s="31" t="str">
        <f>TEXT(Table2[[#This Row],[Date]]-WEEKDAY(Table2[[#This Row],[Date]],1)+1,"d MMM") &amp; " - " &amp; TEXT(Table2[[#This Row],[Date]]-WEEKDAY(Table2[[#This Row],[Date]],1)+7,"d MMM")</f>
        <v>20 Jul - 26 Jul</v>
      </c>
    </row>
    <row r="170" spans="1:26" x14ac:dyDescent="0.3">
      <c r="A170" s="61">
        <v>45862</v>
      </c>
      <c r="B170" s="36" t="s">
        <v>66</v>
      </c>
      <c r="C170" s="11">
        <v>2</v>
      </c>
      <c r="D170" s="11"/>
      <c r="E170" s="11">
        <v>4112</v>
      </c>
      <c r="F170" s="36" t="s">
        <v>30</v>
      </c>
      <c r="G170" s="36">
        <v>1</v>
      </c>
      <c r="H170" s="36">
        <v>0</v>
      </c>
      <c r="I170" s="36">
        <v>0</v>
      </c>
      <c r="J170" s="36">
        <v>2</v>
      </c>
      <c r="K170" s="36">
        <v>1</v>
      </c>
      <c r="L170" s="36">
        <v>2</v>
      </c>
      <c r="M170" s="36">
        <v>6</v>
      </c>
      <c r="N170" s="25">
        <v>0</v>
      </c>
      <c r="O170" s="25">
        <v>0</v>
      </c>
      <c r="P170" s="25">
        <v>0</v>
      </c>
      <c r="Q170" s="36">
        <v>0</v>
      </c>
      <c r="R170" s="36">
        <v>0</v>
      </c>
      <c r="S170" s="25">
        <f t="shared" si="9"/>
        <v>11</v>
      </c>
      <c r="T170" s="37">
        <f t="shared" si="10"/>
        <v>2.6750972762645915E-3</v>
      </c>
      <c r="U170" s="27">
        <f>SUM(Table2[[#This Row],[Unit Completed (Pcs)]]/4850)</f>
        <v>0.84783505154639172</v>
      </c>
      <c r="V170" s="29" t="s">
        <v>22</v>
      </c>
      <c r="W170" s="29" t="s">
        <v>76</v>
      </c>
      <c r="X170" s="30">
        <v>4850</v>
      </c>
      <c r="Y170" s="31">
        <f>MONTH(Table2[[#This Row],[Date]])</f>
        <v>7</v>
      </c>
      <c r="Z170" s="31" t="str">
        <f>TEXT(Table2[[#This Row],[Date]]-WEEKDAY(Table2[[#This Row],[Date]],1)+1,"d MMM") &amp; " - " &amp; TEXT(Table2[[#This Row],[Date]]-WEEKDAY(Table2[[#This Row],[Date]],1)+7,"d MMM")</f>
        <v>20 Jul - 26 Jul</v>
      </c>
    </row>
    <row r="171" spans="1:26" x14ac:dyDescent="0.3">
      <c r="A171" s="61">
        <v>45862</v>
      </c>
      <c r="B171" s="7" t="s">
        <v>66</v>
      </c>
      <c r="C171" s="11">
        <v>2</v>
      </c>
      <c r="D171" s="11"/>
      <c r="E171" s="11">
        <v>5117</v>
      </c>
      <c r="F171" s="7" t="s">
        <v>31</v>
      </c>
      <c r="G171" s="7">
        <v>1</v>
      </c>
      <c r="H171" s="7">
        <v>0</v>
      </c>
      <c r="I171" s="7">
        <v>1</v>
      </c>
      <c r="J171" s="7">
        <v>1</v>
      </c>
      <c r="K171" s="7">
        <v>0</v>
      </c>
      <c r="L171" s="7">
        <v>11</v>
      </c>
      <c r="M171" s="7">
        <v>2</v>
      </c>
      <c r="N171" s="8">
        <v>0</v>
      </c>
      <c r="O171" s="8">
        <v>0</v>
      </c>
      <c r="P171" s="8">
        <v>0</v>
      </c>
      <c r="Q171" s="7">
        <v>0</v>
      </c>
      <c r="R171" s="7">
        <v>0</v>
      </c>
      <c r="S171" s="8">
        <f t="shared" si="9"/>
        <v>15</v>
      </c>
      <c r="T171" s="12">
        <f t="shared" si="10"/>
        <v>2.9314051201876101E-3</v>
      </c>
      <c r="U171" s="27">
        <f>SUM(Table2[[#This Row],[Unit Completed (Pcs)]]/4850)</f>
        <v>1.0550515463917525</v>
      </c>
      <c r="V171" s="33" t="s">
        <v>22</v>
      </c>
      <c r="W171" s="33" t="s">
        <v>76</v>
      </c>
      <c r="X171" s="30">
        <v>4850</v>
      </c>
      <c r="Y171" s="31">
        <f>MONTH(Table2[[#This Row],[Date]])</f>
        <v>7</v>
      </c>
      <c r="Z171" s="31" t="str">
        <f>TEXT(Table2[[#This Row],[Date]]-WEEKDAY(Table2[[#This Row],[Date]],1)+1,"d MMM") &amp; " - " &amp; TEXT(Table2[[#This Row],[Date]]-WEEKDAY(Table2[[#This Row],[Date]],1)+7,"d MMM")</f>
        <v>20 Jul - 26 Jul</v>
      </c>
    </row>
    <row r="172" spans="1:26" x14ac:dyDescent="0.3">
      <c r="A172" s="61">
        <v>45862</v>
      </c>
      <c r="B172" s="36" t="s">
        <v>66</v>
      </c>
      <c r="C172" s="11">
        <v>2</v>
      </c>
      <c r="D172" s="11"/>
      <c r="E172" s="11">
        <v>4597</v>
      </c>
      <c r="F172" s="36" t="s">
        <v>32</v>
      </c>
      <c r="G172" s="36">
        <v>1</v>
      </c>
      <c r="H172" s="36">
        <v>0</v>
      </c>
      <c r="I172" s="36">
        <v>1</v>
      </c>
      <c r="J172" s="36">
        <v>26</v>
      </c>
      <c r="K172" s="36">
        <v>3</v>
      </c>
      <c r="L172" s="36">
        <v>24</v>
      </c>
      <c r="M172" s="36">
        <v>1</v>
      </c>
      <c r="N172" s="25">
        <v>0</v>
      </c>
      <c r="O172" s="25">
        <v>0</v>
      </c>
      <c r="P172" s="25">
        <v>0</v>
      </c>
      <c r="Q172" s="36">
        <v>0</v>
      </c>
      <c r="R172" s="36">
        <v>0</v>
      </c>
      <c r="S172" s="25">
        <f t="shared" si="9"/>
        <v>55</v>
      </c>
      <c r="T172" s="37">
        <f t="shared" si="10"/>
        <v>1.1964324559495323E-2</v>
      </c>
      <c r="U172" s="27">
        <f>SUM(Table2[[#This Row],[Unit Completed (Pcs)]]/4850)</f>
        <v>0.9478350515463918</v>
      </c>
      <c r="V172" s="29" t="s">
        <v>22</v>
      </c>
      <c r="W172" s="29" t="s">
        <v>76</v>
      </c>
      <c r="X172" s="30">
        <v>4850</v>
      </c>
      <c r="Y172" s="31">
        <f>MONTH(Table2[[#This Row],[Date]])</f>
        <v>7</v>
      </c>
      <c r="Z172" s="31" t="str">
        <f>TEXT(Table2[[#This Row],[Date]]-WEEKDAY(Table2[[#This Row],[Date]],1)+1,"d MMM") &amp; " - " &amp; TEXT(Table2[[#This Row],[Date]]-WEEKDAY(Table2[[#This Row],[Date]],1)+7,"d MMM")</f>
        <v>20 Jul - 26 Jul</v>
      </c>
    </row>
    <row r="173" spans="1:26" x14ac:dyDescent="0.3">
      <c r="A173" s="61">
        <v>45862</v>
      </c>
      <c r="B173" s="7" t="s">
        <v>66</v>
      </c>
      <c r="C173" s="11">
        <v>2</v>
      </c>
      <c r="D173" s="11"/>
      <c r="E173" s="11">
        <v>1768</v>
      </c>
      <c r="F173" s="7" t="s">
        <v>33</v>
      </c>
      <c r="G173" s="7">
        <v>1</v>
      </c>
      <c r="H173" s="7">
        <v>0</v>
      </c>
      <c r="I173" s="7">
        <v>0</v>
      </c>
      <c r="J173" s="7">
        <v>0</v>
      </c>
      <c r="K173" s="7">
        <v>0</v>
      </c>
      <c r="L173" s="7">
        <v>0</v>
      </c>
      <c r="M173" s="7">
        <v>120</v>
      </c>
      <c r="N173" s="8">
        <v>0</v>
      </c>
      <c r="O173" s="8">
        <v>0</v>
      </c>
      <c r="P173" s="8">
        <v>0</v>
      </c>
      <c r="Q173" s="7">
        <v>0</v>
      </c>
      <c r="R173" s="7">
        <v>0</v>
      </c>
      <c r="S173" s="8">
        <f t="shared" si="9"/>
        <v>120</v>
      </c>
      <c r="T173" s="12">
        <f t="shared" si="10"/>
        <v>6.7873303167420809E-2</v>
      </c>
      <c r="U173" s="27">
        <f>SUM(Table2[[#This Row],[Unit Completed (Pcs)]]/4850)</f>
        <v>0.36453608247422681</v>
      </c>
      <c r="V173" s="33" t="s">
        <v>22</v>
      </c>
      <c r="W173" s="33" t="s">
        <v>76</v>
      </c>
      <c r="X173" s="30">
        <v>4850</v>
      </c>
      <c r="Y173" s="31">
        <f>MONTH(Table2[[#This Row],[Date]])</f>
        <v>7</v>
      </c>
      <c r="Z173" s="31" t="str">
        <f>TEXT(Table2[[#This Row],[Date]]-WEEKDAY(Table2[[#This Row],[Date]],1)+1,"d MMM") &amp; " - " &amp; TEXT(Table2[[#This Row],[Date]]-WEEKDAY(Table2[[#This Row],[Date]],1)+7,"d MMM")</f>
        <v>20 Jul - 26 Jul</v>
      </c>
    </row>
    <row r="174" spans="1:26" x14ac:dyDescent="0.3">
      <c r="A174" s="61">
        <v>45862</v>
      </c>
      <c r="B174" s="36" t="s">
        <v>66</v>
      </c>
      <c r="C174" s="11">
        <v>2</v>
      </c>
      <c r="D174" s="11"/>
      <c r="E174" s="11">
        <v>4153</v>
      </c>
      <c r="F174" s="36" t="s">
        <v>34</v>
      </c>
      <c r="G174" s="36">
        <v>1</v>
      </c>
      <c r="H174" s="36">
        <v>0</v>
      </c>
      <c r="I174" s="36">
        <v>0</v>
      </c>
      <c r="J174" s="36">
        <v>1</v>
      </c>
      <c r="K174" s="36">
        <v>0</v>
      </c>
      <c r="L174" s="36">
        <v>14</v>
      </c>
      <c r="M174" s="36">
        <v>11</v>
      </c>
      <c r="N174" s="25">
        <v>0</v>
      </c>
      <c r="O174" s="25">
        <v>0</v>
      </c>
      <c r="P174" s="25">
        <v>0</v>
      </c>
      <c r="Q174" s="36">
        <v>0</v>
      </c>
      <c r="R174" s="36">
        <v>0</v>
      </c>
      <c r="S174" s="25">
        <f t="shared" si="9"/>
        <v>26</v>
      </c>
      <c r="T174" s="37">
        <f t="shared" si="10"/>
        <v>6.2605345533349385E-3</v>
      </c>
      <c r="U174" s="27">
        <f>SUM(Table2[[#This Row],[Unit Completed (Pcs)]]/4850)</f>
        <v>0.85628865979381441</v>
      </c>
      <c r="V174" s="29" t="s">
        <v>22</v>
      </c>
      <c r="W174" s="29" t="s">
        <v>76</v>
      </c>
      <c r="X174" s="30">
        <v>4850</v>
      </c>
      <c r="Y174" s="31">
        <f>MONTH(Table2[[#This Row],[Date]])</f>
        <v>7</v>
      </c>
      <c r="Z174" s="31" t="str">
        <f>TEXT(Table2[[#This Row],[Date]]-WEEKDAY(Table2[[#This Row],[Date]],1)+1,"d MMM") &amp; " - " &amp; TEXT(Table2[[#This Row],[Date]]-WEEKDAY(Table2[[#This Row],[Date]],1)+7,"d MMM")</f>
        <v>20 Jul - 26 Jul</v>
      </c>
    </row>
    <row r="175" spans="1:26" x14ac:dyDescent="0.3">
      <c r="A175" s="61">
        <v>45862</v>
      </c>
      <c r="B175" s="7" t="s">
        <v>66</v>
      </c>
      <c r="C175" s="11">
        <v>2</v>
      </c>
      <c r="D175" s="11"/>
      <c r="E175" s="11">
        <v>4525</v>
      </c>
      <c r="F175" s="7" t="s">
        <v>35</v>
      </c>
      <c r="G175" s="7">
        <v>1</v>
      </c>
      <c r="H175" s="7">
        <v>0</v>
      </c>
      <c r="I175" s="7">
        <v>0</v>
      </c>
      <c r="J175" s="7">
        <v>0</v>
      </c>
      <c r="K175" s="7">
        <v>0</v>
      </c>
      <c r="L175" s="7">
        <v>7</v>
      </c>
      <c r="M175" s="7">
        <v>193</v>
      </c>
      <c r="N175" s="8">
        <v>0</v>
      </c>
      <c r="O175" s="8">
        <v>0</v>
      </c>
      <c r="P175" s="8">
        <v>0</v>
      </c>
      <c r="Q175" s="7">
        <v>0</v>
      </c>
      <c r="R175" s="7">
        <v>0</v>
      </c>
      <c r="S175" s="8">
        <f t="shared" si="9"/>
        <v>200</v>
      </c>
      <c r="T175" s="12">
        <f t="shared" si="10"/>
        <v>4.4198895027624308E-2</v>
      </c>
      <c r="U175" s="27">
        <f>SUM(Table2[[#This Row],[Unit Completed (Pcs)]]/4850)</f>
        <v>0.9329896907216495</v>
      </c>
      <c r="V175" s="33" t="s">
        <v>22</v>
      </c>
      <c r="W175" s="33" t="s">
        <v>76</v>
      </c>
      <c r="X175" s="30">
        <v>4850</v>
      </c>
      <c r="Y175" s="31">
        <f>MONTH(Table2[[#This Row],[Date]])</f>
        <v>7</v>
      </c>
      <c r="Z175" s="31" t="str">
        <f>TEXT(Table2[[#This Row],[Date]]-WEEKDAY(Table2[[#This Row],[Date]],1)+1,"d MMM") &amp; " - " &amp; TEXT(Table2[[#This Row],[Date]]-WEEKDAY(Table2[[#This Row],[Date]],1)+7,"d MMM")</f>
        <v>20 Jul - 26 Jul</v>
      </c>
    </row>
    <row r="176" spans="1:26" x14ac:dyDescent="0.3">
      <c r="A176" s="61">
        <v>45862</v>
      </c>
      <c r="B176" s="36" t="s">
        <v>66</v>
      </c>
      <c r="C176" s="11">
        <v>2</v>
      </c>
      <c r="D176" s="11"/>
      <c r="E176" s="11">
        <v>3884</v>
      </c>
      <c r="F176" s="36" t="s">
        <v>36</v>
      </c>
      <c r="G176" s="36">
        <v>1</v>
      </c>
      <c r="H176" s="36">
        <v>0</v>
      </c>
      <c r="I176" s="36">
        <v>2</v>
      </c>
      <c r="J176" s="36">
        <v>7</v>
      </c>
      <c r="K176" s="36">
        <v>0</v>
      </c>
      <c r="L176" s="36">
        <v>0</v>
      </c>
      <c r="M176" s="36">
        <v>3</v>
      </c>
      <c r="N176" s="25">
        <v>0</v>
      </c>
      <c r="O176" s="25">
        <v>0</v>
      </c>
      <c r="P176" s="25">
        <v>0</v>
      </c>
      <c r="Q176" s="36">
        <v>0</v>
      </c>
      <c r="R176" s="36">
        <v>0</v>
      </c>
      <c r="S176" s="25">
        <f t="shared" si="9"/>
        <v>12</v>
      </c>
      <c r="T176" s="37">
        <f t="shared" si="10"/>
        <v>3.089598352214212E-3</v>
      </c>
      <c r="U176" s="27">
        <f>SUM(Table2[[#This Row],[Unit Completed (Pcs)]]/4850)</f>
        <v>0.80082474226804123</v>
      </c>
      <c r="V176" s="29" t="s">
        <v>22</v>
      </c>
      <c r="W176" s="29" t="s">
        <v>76</v>
      </c>
      <c r="X176" s="30">
        <v>4850</v>
      </c>
      <c r="Y176" s="31">
        <f>MONTH(Table2[[#This Row],[Date]])</f>
        <v>7</v>
      </c>
      <c r="Z176" s="31" t="str">
        <f>TEXT(Table2[[#This Row],[Date]]-WEEKDAY(Table2[[#This Row],[Date]],1)+1,"d MMM") &amp; " - " &amp; TEXT(Table2[[#This Row],[Date]]-WEEKDAY(Table2[[#This Row],[Date]],1)+7,"d MMM")</f>
        <v>20 Jul - 26 Jul</v>
      </c>
    </row>
    <row r="177" spans="1:26" x14ac:dyDescent="0.3">
      <c r="A177" s="61">
        <v>45862</v>
      </c>
      <c r="B177" s="7" t="s">
        <v>66</v>
      </c>
      <c r="C177" s="11">
        <v>2</v>
      </c>
      <c r="D177" s="11"/>
      <c r="E177" s="11">
        <v>780</v>
      </c>
      <c r="F177" s="7" t="s">
        <v>37</v>
      </c>
      <c r="G177" s="7">
        <v>1</v>
      </c>
      <c r="H177" s="7">
        <v>0</v>
      </c>
      <c r="I177" s="7">
        <v>0</v>
      </c>
      <c r="J177" s="7">
        <v>2</v>
      </c>
      <c r="K177" s="7">
        <v>0</v>
      </c>
      <c r="L177" s="7">
        <v>394</v>
      </c>
      <c r="M177" s="7">
        <v>3</v>
      </c>
      <c r="N177" s="8">
        <v>0</v>
      </c>
      <c r="O177" s="8">
        <v>0</v>
      </c>
      <c r="P177" s="8">
        <v>0</v>
      </c>
      <c r="Q177" s="7">
        <v>0</v>
      </c>
      <c r="R177" s="7">
        <v>0</v>
      </c>
      <c r="S177" s="8">
        <f t="shared" si="9"/>
        <v>399</v>
      </c>
      <c r="T177" s="12">
        <f t="shared" si="10"/>
        <v>0.5115384615384615</v>
      </c>
      <c r="U177" s="27">
        <f>SUM(Table2[[#This Row],[Unit Completed (Pcs)]]/4850)</f>
        <v>0.16082474226804125</v>
      </c>
      <c r="V177" s="33" t="s">
        <v>20</v>
      </c>
      <c r="W177" s="33" t="s">
        <v>74</v>
      </c>
      <c r="X177" s="30">
        <v>4850</v>
      </c>
      <c r="Y177" s="31">
        <f>MONTH(Table2[[#This Row],[Date]])</f>
        <v>7</v>
      </c>
      <c r="Z177" s="31" t="str">
        <f>TEXT(Table2[[#This Row],[Date]]-WEEKDAY(Table2[[#This Row],[Date]],1)+1,"d MMM") &amp; " - " &amp; TEXT(Table2[[#This Row],[Date]]-WEEKDAY(Table2[[#This Row],[Date]],1)+7,"d MMM")</f>
        <v>20 Jul - 26 Jul</v>
      </c>
    </row>
    <row r="178" spans="1:26" x14ac:dyDescent="0.3">
      <c r="A178" s="61">
        <v>45863</v>
      </c>
      <c r="B178" s="36" t="s">
        <v>67</v>
      </c>
      <c r="C178" s="11">
        <v>2</v>
      </c>
      <c r="D178" s="11"/>
      <c r="E178" s="11">
        <v>3002</v>
      </c>
      <c r="F178" s="11" t="s">
        <v>21</v>
      </c>
      <c r="G178" s="36">
        <v>1</v>
      </c>
      <c r="H178" s="36">
        <v>0</v>
      </c>
      <c r="I178" s="36">
        <v>0</v>
      </c>
      <c r="J178" s="36">
        <v>0</v>
      </c>
      <c r="K178" s="36">
        <v>0</v>
      </c>
      <c r="L178" s="36">
        <v>125</v>
      </c>
      <c r="M178" s="36">
        <v>0</v>
      </c>
      <c r="N178" s="25">
        <v>0</v>
      </c>
      <c r="O178" s="25">
        <v>0</v>
      </c>
      <c r="P178" s="25">
        <v>0</v>
      </c>
      <c r="Q178" s="36">
        <v>0</v>
      </c>
      <c r="R178" s="36">
        <v>0</v>
      </c>
      <c r="S178" s="25">
        <f t="shared" si="9"/>
        <v>125</v>
      </c>
      <c r="T178" s="37">
        <f t="shared" si="10"/>
        <v>4.1638907395069952E-2</v>
      </c>
      <c r="U178" s="27">
        <f>SUM(Table2[[#This Row],[Unit Completed (Pcs)]]/4850)</f>
        <v>0.61896907216494845</v>
      </c>
      <c r="V178" s="29" t="s">
        <v>20</v>
      </c>
      <c r="W178" s="29" t="s">
        <v>74</v>
      </c>
      <c r="X178" s="30">
        <v>4850</v>
      </c>
      <c r="Y178" s="31">
        <f>MONTH(Table2[[#This Row],[Date]])</f>
        <v>7</v>
      </c>
      <c r="Z178" s="31" t="str">
        <f>TEXT(Table2[[#This Row],[Date]]-WEEKDAY(Table2[[#This Row],[Date]],1)+1,"d MMM") &amp; " - " &amp; TEXT(Table2[[#This Row],[Date]]-WEEKDAY(Table2[[#This Row],[Date]],1)+7,"d MMM")</f>
        <v>20 Jul - 26 Jul</v>
      </c>
    </row>
    <row r="179" spans="1:26" x14ac:dyDescent="0.3">
      <c r="A179" s="61">
        <v>45863</v>
      </c>
      <c r="B179" s="7" t="s">
        <v>67</v>
      </c>
      <c r="C179" s="11">
        <v>2</v>
      </c>
      <c r="D179" s="11"/>
      <c r="E179" s="11">
        <v>5002</v>
      </c>
      <c r="F179" s="7" t="s">
        <v>23</v>
      </c>
      <c r="G179" s="7">
        <v>1</v>
      </c>
      <c r="H179" s="7">
        <v>0</v>
      </c>
      <c r="I179" s="7">
        <v>0</v>
      </c>
      <c r="J179" s="7">
        <v>1</v>
      </c>
      <c r="K179" s="7">
        <v>0</v>
      </c>
      <c r="L179" s="7">
        <v>20</v>
      </c>
      <c r="M179" s="7">
        <v>0</v>
      </c>
      <c r="N179" s="8">
        <v>0</v>
      </c>
      <c r="O179" s="8">
        <v>0</v>
      </c>
      <c r="P179" s="8">
        <v>2</v>
      </c>
      <c r="Q179" s="7">
        <v>0</v>
      </c>
      <c r="R179" s="7">
        <v>0</v>
      </c>
      <c r="S179" s="8">
        <f t="shared" si="9"/>
        <v>23</v>
      </c>
      <c r="T179" s="12">
        <f t="shared" si="10"/>
        <v>4.5981607357057181E-3</v>
      </c>
      <c r="U179" s="27">
        <f>SUM(Table2[[#This Row],[Unit Completed (Pcs)]]/4850)</f>
        <v>1.031340206185567</v>
      </c>
      <c r="V179" s="33" t="s">
        <v>20</v>
      </c>
      <c r="W179" s="33" t="s">
        <v>74</v>
      </c>
      <c r="X179" s="30">
        <v>4850</v>
      </c>
      <c r="Y179" s="31">
        <f>MONTH(Table2[[#This Row],[Date]])</f>
        <v>7</v>
      </c>
      <c r="Z179" s="31" t="str">
        <f>TEXT(Table2[[#This Row],[Date]]-WEEKDAY(Table2[[#This Row],[Date]],1)+1,"d MMM") &amp; " - " &amp; TEXT(Table2[[#This Row],[Date]]-WEEKDAY(Table2[[#This Row],[Date]],1)+7,"d MMM")</f>
        <v>20 Jul - 26 Jul</v>
      </c>
    </row>
    <row r="180" spans="1:26" x14ac:dyDescent="0.3">
      <c r="A180" s="61">
        <v>45863</v>
      </c>
      <c r="B180" s="36" t="s">
        <v>67</v>
      </c>
      <c r="C180" s="11">
        <v>2</v>
      </c>
      <c r="D180" s="11"/>
      <c r="E180" s="11">
        <v>5103</v>
      </c>
      <c r="F180" s="36" t="s">
        <v>24</v>
      </c>
      <c r="G180" s="36">
        <v>1</v>
      </c>
      <c r="H180" s="36">
        <v>0</v>
      </c>
      <c r="I180" s="36">
        <v>1</v>
      </c>
      <c r="J180" s="36">
        <v>0</v>
      </c>
      <c r="K180" s="36">
        <v>0</v>
      </c>
      <c r="L180" s="36">
        <v>28</v>
      </c>
      <c r="M180" s="36">
        <v>0</v>
      </c>
      <c r="N180" s="25">
        <v>0</v>
      </c>
      <c r="O180" s="25">
        <v>0</v>
      </c>
      <c r="P180" s="25">
        <v>0</v>
      </c>
      <c r="Q180" s="36">
        <v>0</v>
      </c>
      <c r="R180" s="36">
        <v>0</v>
      </c>
      <c r="S180" s="25">
        <f t="shared" si="9"/>
        <v>29</v>
      </c>
      <c r="T180" s="37">
        <f t="shared" si="10"/>
        <v>5.6829316088575351E-3</v>
      </c>
      <c r="U180" s="27">
        <f>SUM(Table2[[#This Row],[Unit Completed (Pcs)]]/4850)</f>
        <v>1.0521649484536082</v>
      </c>
      <c r="V180" s="29" t="s">
        <v>20</v>
      </c>
      <c r="W180" s="29" t="s">
        <v>74</v>
      </c>
      <c r="X180" s="30">
        <v>4850</v>
      </c>
      <c r="Y180" s="31">
        <f>MONTH(Table2[[#This Row],[Date]])</f>
        <v>7</v>
      </c>
      <c r="Z180" s="31" t="str">
        <f>TEXT(Table2[[#This Row],[Date]]-WEEKDAY(Table2[[#This Row],[Date]],1)+1,"d MMM") &amp; " - " &amp; TEXT(Table2[[#This Row],[Date]]-WEEKDAY(Table2[[#This Row],[Date]],1)+7,"d MMM")</f>
        <v>20 Jul - 26 Jul</v>
      </c>
    </row>
    <row r="181" spans="1:26" x14ac:dyDescent="0.3">
      <c r="A181" s="61">
        <v>45863</v>
      </c>
      <c r="B181" s="7" t="s">
        <v>67</v>
      </c>
      <c r="C181" s="11">
        <v>2</v>
      </c>
      <c r="D181" s="11"/>
      <c r="E181" s="11">
        <v>4308</v>
      </c>
      <c r="F181" s="7" t="s">
        <v>25</v>
      </c>
      <c r="G181" s="7">
        <v>1</v>
      </c>
      <c r="H181" s="7">
        <v>0</v>
      </c>
      <c r="I181" s="7">
        <v>0</v>
      </c>
      <c r="J181" s="7">
        <v>0</v>
      </c>
      <c r="K181" s="7">
        <v>0</v>
      </c>
      <c r="L181" s="7">
        <v>16</v>
      </c>
      <c r="M181" s="7">
        <v>0</v>
      </c>
      <c r="N181" s="8">
        <v>0</v>
      </c>
      <c r="O181" s="8">
        <v>0</v>
      </c>
      <c r="P181" s="8">
        <v>0</v>
      </c>
      <c r="Q181" s="7">
        <v>0</v>
      </c>
      <c r="R181" s="7">
        <v>0</v>
      </c>
      <c r="S181" s="8">
        <f t="shared" si="9"/>
        <v>16</v>
      </c>
      <c r="T181" s="12">
        <f t="shared" si="10"/>
        <v>3.7140204271123491E-3</v>
      </c>
      <c r="U181" s="27">
        <f>SUM(Table2[[#This Row],[Unit Completed (Pcs)]]/4850)</f>
        <v>0.88824742268041235</v>
      </c>
      <c r="V181" s="33" t="s">
        <v>20</v>
      </c>
      <c r="W181" s="33" t="s">
        <v>74</v>
      </c>
      <c r="X181" s="30">
        <v>4850</v>
      </c>
      <c r="Y181" s="31">
        <f>MONTH(Table2[[#This Row],[Date]])</f>
        <v>7</v>
      </c>
      <c r="Z181" s="31" t="str">
        <f>TEXT(Table2[[#This Row],[Date]]-WEEKDAY(Table2[[#This Row],[Date]],1)+1,"d MMM") &amp; " - " &amp; TEXT(Table2[[#This Row],[Date]]-WEEKDAY(Table2[[#This Row],[Date]],1)+7,"d MMM")</f>
        <v>20 Jul - 26 Jul</v>
      </c>
    </row>
    <row r="182" spans="1:26" x14ac:dyDescent="0.3">
      <c r="A182" s="61">
        <v>45863</v>
      </c>
      <c r="B182" s="36" t="s">
        <v>67</v>
      </c>
      <c r="C182" s="11">
        <v>2</v>
      </c>
      <c r="D182" s="11"/>
      <c r="E182" s="11">
        <v>778</v>
      </c>
      <c r="F182" s="36" t="s">
        <v>26</v>
      </c>
      <c r="G182" s="36">
        <v>1</v>
      </c>
      <c r="H182" s="36">
        <v>0</v>
      </c>
      <c r="I182" s="36">
        <v>0</v>
      </c>
      <c r="J182" s="36">
        <v>0</v>
      </c>
      <c r="K182" s="36">
        <v>0</v>
      </c>
      <c r="L182" s="36">
        <v>3</v>
      </c>
      <c r="M182" s="36">
        <v>0</v>
      </c>
      <c r="N182" s="25">
        <v>0</v>
      </c>
      <c r="O182" s="25">
        <v>0</v>
      </c>
      <c r="P182" s="25">
        <v>0</v>
      </c>
      <c r="Q182" s="36">
        <v>0</v>
      </c>
      <c r="R182" s="36">
        <v>0</v>
      </c>
      <c r="S182" s="25">
        <f t="shared" si="9"/>
        <v>3</v>
      </c>
      <c r="T182" s="37">
        <f t="shared" si="10"/>
        <v>3.8560411311053984E-3</v>
      </c>
      <c r="U182" s="27">
        <f>SUM(Table2[[#This Row],[Unit Completed (Pcs)]]/4850)</f>
        <v>0.16041237113402063</v>
      </c>
      <c r="V182" s="29" t="s">
        <v>20</v>
      </c>
      <c r="W182" s="29" t="s">
        <v>74</v>
      </c>
      <c r="X182" s="30">
        <v>4850</v>
      </c>
      <c r="Y182" s="31">
        <f>MONTH(Table2[[#This Row],[Date]])</f>
        <v>7</v>
      </c>
      <c r="Z182" s="31" t="str">
        <f>TEXT(Table2[[#This Row],[Date]]-WEEKDAY(Table2[[#This Row],[Date]],1)+1,"d MMM") &amp; " - " &amp; TEXT(Table2[[#This Row],[Date]]-WEEKDAY(Table2[[#This Row],[Date]],1)+7,"d MMM")</f>
        <v>20 Jul - 26 Jul</v>
      </c>
    </row>
    <row r="183" spans="1:26" x14ac:dyDescent="0.3">
      <c r="A183" s="61">
        <v>45863</v>
      </c>
      <c r="B183" s="7" t="s">
        <v>67</v>
      </c>
      <c r="C183" s="11">
        <v>2</v>
      </c>
      <c r="D183" s="11"/>
      <c r="E183" s="11">
        <v>4321</v>
      </c>
      <c r="F183" s="7" t="s">
        <v>27</v>
      </c>
      <c r="G183" s="7">
        <v>1</v>
      </c>
      <c r="H183" s="7">
        <v>1</v>
      </c>
      <c r="I183" s="7">
        <v>0</v>
      </c>
      <c r="J183" s="7">
        <v>0</v>
      </c>
      <c r="K183" s="7">
        <v>0</v>
      </c>
      <c r="L183" s="7">
        <v>40</v>
      </c>
      <c r="M183" s="7">
        <v>6</v>
      </c>
      <c r="N183" s="8">
        <v>0</v>
      </c>
      <c r="O183" s="8">
        <v>0</v>
      </c>
      <c r="P183" s="8">
        <v>0</v>
      </c>
      <c r="Q183" s="7">
        <v>4</v>
      </c>
      <c r="R183" s="7">
        <v>0</v>
      </c>
      <c r="S183" s="8">
        <f t="shared" si="9"/>
        <v>51</v>
      </c>
      <c r="T183" s="12">
        <f t="shared" si="10"/>
        <v>1.1802823420504514E-2</v>
      </c>
      <c r="U183" s="27">
        <f>SUM(Table2[[#This Row],[Unit Completed (Pcs)]]/4850)</f>
        <v>0.89092783505154638</v>
      </c>
      <c r="V183" s="33" t="s">
        <v>20</v>
      </c>
      <c r="W183" s="33" t="s">
        <v>74</v>
      </c>
      <c r="X183" s="30">
        <v>4850</v>
      </c>
      <c r="Y183" s="31">
        <f>MONTH(Table2[[#This Row],[Date]])</f>
        <v>7</v>
      </c>
      <c r="Z183" s="31" t="str">
        <f>TEXT(Table2[[#This Row],[Date]]-WEEKDAY(Table2[[#This Row],[Date]],1)+1,"d MMM") &amp; " - " &amp; TEXT(Table2[[#This Row],[Date]]-WEEKDAY(Table2[[#This Row],[Date]],1)+7,"d MMM")</f>
        <v>20 Jul - 26 Jul</v>
      </c>
    </row>
    <row r="184" spans="1:26" x14ac:dyDescent="0.3">
      <c r="A184" s="61">
        <v>45863</v>
      </c>
      <c r="B184" s="36" t="s">
        <v>67</v>
      </c>
      <c r="C184" s="11">
        <v>2</v>
      </c>
      <c r="D184" s="11"/>
      <c r="E184" s="11">
        <v>4017</v>
      </c>
      <c r="F184" s="36" t="s">
        <v>28</v>
      </c>
      <c r="G184" s="36">
        <v>1</v>
      </c>
      <c r="H184" s="36">
        <v>0</v>
      </c>
      <c r="I184" s="36">
        <v>0</v>
      </c>
      <c r="J184" s="36">
        <v>0</v>
      </c>
      <c r="K184" s="36">
        <v>0</v>
      </c>
      <c r="L184" s="36">
        <v>4</v>
      </c>
      <c r="M184" s="36">
        <v>3</v>
      </c>
      <c r="N184" s="25">
        <v>0</v>
      </c>
      <c r="O184" s="25">
        <v>0</v>
      </c>
      <c r="P184" s="25">
        <v>0</v>
      </c>
      <c r="Q184" s="36">
        <v>0</v>
      </c>
      <c r="R184" s="36">
        <v>0</v>
      </c>
      <c r="S184" s="25">
        <f t="shared" si="9"/>
        <v>7</v>
      </c>
      <c r="T184" s="37">
        <f t="shared" si="10"/>
        <v>1.7425939756036844E-3</v>
      </c>
      <c r="U184" s="27">
        <f>SUM(Table2[[#This Row],[Unit Completed (Pcs)]]/4850)</f>
        <v>0.8282474226804124</v>
      </c>
      <c r="V184" s="29" t="s">
        <v>22</v>
      </c>
      <c r="W184" s="29" t="s">
        <v>76</v>
      </c>
      <c r="X184" s="30">
        <v>4850</v>
      </c>
      <c r="Y184" s="31">
        <f>MONTH(Table2[[#This Row],[Date]])</f>
        <v>7</v>
      </c>
      <c r="Z184" s="31" t="str">
        <f>TEXT(Table2[[#This Row],[Date]]-WEEKDAY(Table2[[#This Row],[Date]],1)+1,"d MMM") &amp; " - " &amp; TEXT(Table2[[#This Row],[Date]]-WEEKDAY(Table2[[#This Row],[Date]],1)+7,"d MMM")</f>
        <v>20 Jul - 26 Jul</v>
      </c>
    </row>
    <row r="185" spans="1:26" x14ac:dyDescent="0.3">
      <c r="A185" s="61">
        <v>45863</v>
      </c>
      <c r="B185" s="7" t="s">
        <v>67</v>
      </c>
      <c r="C185" s="11">
        <v>2</v>
      </c>
      <c r="D185" s="11"/>
      <c r="E185" s="11">
        <v>4934</v>
      </c>
      <c r="F185" s="7" t="s">
        <v>29</v>
      </c>
      <c r="G185" s="7">
        <v>1</v>
      </c>
      <c r="H185" s="7">
        <v>0</v>
      </c>
      <c r="I185" s="7">
        <v>0</v>
      </c>
      <c r="J185" s="7">
        <v>3</v>
      </c>
      <c r="K185" s="7">
        <v>0</v>
      </c>
      <c r="L185" s="7">
        <v>9</v>
      </c>
      <c r="M185" s="7">
        <v>0</v>
      </c>
      <c r="N185" s="8">
        <v>0</v>
      </c>
      <c r="O185" s="8">
        <v>0</v>
      </c>
      <c r="P185" s="8">
        <v>0</v>
      </c>
      <c r="Q185" s="7">
        <v>0</v>
      </c>
      <c r="R185" s="7">
        <v>0</v>
      </c>
      <c r="S185" s="8">
        <f t="shared" si="9"/>
        <v>12</v>
      </c>
      <c r="T185" s="12">
        <f t="shared" si="10"/>
        <v>2.4321037697608433E-3</v>
      </c>
      <c r="U185" s="27">
        <f>SUM(Table2[[#This Row],[Unit Completed (Pcs)]]/4850)</f>
        <v>1.0173195876288659</v>
      </c>
      <c r="V185" s="33" t="s">
        <v>22</v>
      </c>
      <c r="W185" s="33" t="s">
        <v>76</v>
      </c>
      <c r="X185" s="30">
        <v>4850</v>
      </c>
      <c r="Y185" s="31">
        <f>MONTH(Table2[[#This Row],[Date]])</f>
        <v>7</v>
      </c>
      <c r="Z185" s="31" t="str">
        <f>TEXT(Table2[[#This Row],[Date]]-WEEKDAY(Table2[[#This Row],[Date]],1)+1,"d MMM") &amp; " - " &amp; TEXT(Table2[[#This Row],[Date]]-WEEKDAY(Table2[[#This Row],[Date]],1)+7,"d MMM")</f>
        <v>20 Jul - 26 Jul</v>
      </c>
    </row>
    <row r="186" spans="1:26" x14ac:dyDescent="0.3">
      <c r="A186" s="61">
        <v>45863</v>
      </c>
      <c r="B186" s="36" t="s">
        <v>67</v>
      </c>
      <c r="C186" s="11">
        <v>2</v>
      </c>
      <c r="D186" s="11"/>
      <c r="E186" s="11">
        <v>3784</v>
      </c>
      <c r="F186" s="36" t="s">
        <v>30</v>
      </c>
      <c r="G186" s="36">
        <v>1</v>
      </c>
      <c r="H186" s="36">
        <v>0</v>
      </c>
      <c r="I186" s="36">
        <v>0</v>
      </c>
      <c r="J186" s="36">
        <v>0</v>
      </c>
      <c r="K186" s="36">
        <v>0</v>
      </c>
      <c r="L186" s="36">
        <v>172</v>
      </c>
      <c r="M186" s="36">
        <v>9</v>
      </c>
      <c r="N186" s="25">
        <v>0</v>
      </c>
      <c r="O186" s="25">
        <v>0</v>
      </c>
      <c r="P186" s="25">
        <v>0</v>
      </c>
      <c r="Q186" s="36">
        <v>1</v>
      </c>
      <c r="R186" s="36">
        <v>0</v>
      </c>
      <c r="S186" s="25">
        <f t="shared" si="9"/>
        <v>182</v>
      </c>
      <c r="T186" s="37">
        <f t="shared" si="10"/>
        <v>4.8097251585623682E-2</v>
      </c>
      <c r="U186" s="27">
        <f>SUM(Table2[[#This Row],[Unit Completed (Pcs)]]/4850)</f>
        <v>0.78020618556701027</v>
      </c>
      <c r="V186" s="29" t="s">
        <v>22</v>
      </c>
      <c r="W186" s="29" t="s">
        <v>76</v>
      </c>
      <c r="X186" s="30">
        <v>4850</v>
      </c>
      <c r="Y186" s="31">
        <f>MONTH(Table2[[#This Row],[Date]])</f>
        <v>7</v>
      </c>
      <c r="Z186" s="31" t="str">
        <f>TEXT(Table2[[#This Row],[Date]]-WEEKDAY(Table2[[#This Row],[Date]],1)+1,"d MMM") &amp; " - " &amp; TEXT(Table2[[#This Row],[Date]]-WEEKDAY(Table2[[#This Row],[Date]],1)+7,"d MMM")</f>
        <v>20 Jul - 26 Jul</v>
      </c>
    </row>
    <row r="187" spans="1:26" x14ac:dyDescent="0.3">
      <c r="A187" s="61">
        <v>45863</v>
      </c>
      <c r="B187" s="7" t="s">
        <v>67</v>
      </c>
      <c r="C187" s="11">
        <v>2</v>
      </c>
      <c r="D187" s="11"/>
      <c r="E187" s="11">
        <v>4865</v>
      </c>
      <c r="F187" s="7" t="s">
        <v>31</v>
      </c>
      <c r="G187" s="7">
        <v>1</v>
      </c>
      <c r="H187" s="7">
        <v>0</v>
      </c>
      <c r="I187" s="7">
        <v>0</v>
      </c>
      <c r="J187" s="7">
        <v>1</v>
      </c>
      <c r="K187" s="7">
        <v>0</v>
      </c>
      <c r="L187" s="7">
        <v>23</v>
      </c>
      <c r="M187" s="7">
        <v>1</v>
      </c>
      <c r="N187" s="8">
        <v>0</v>
      </c>
      <c r="O187" s="8">
        <v>0</v>
      </c>
      <c r="P187" s="8">
        <v>0</v>
      </c>
      <c r="Q187" s="7">
        <v>0</v>
      </c>
      <c r="R187" s="7">
        <v>0</v>
      </c>
      <c r="S187" s="8">
        <f t="shared" si="9"/>
        <v>25</v>
      </c>
      <c r="T187" s="12">
        <f t="shared" si="10"/>
        <v>5.1387461459403904E-3</v>
      </c>
      <c r="U187" s="27">
        <f>SUM(Table2[[#This Row],[Unit Completed (Pcs)]]/4850)</f>
        <v>1.0030927835051546</v>
      </c>
      <c r="V187" s="33" t="s">
        <v>22</v>
      </c>
      <c r="W187" s="33" t="s">
        <v>76</v>
      </c>
      <c r="X187" s="30">
        <v>4850</v>
      </c>
      <c r="Y187" s="31">
        <f>MONTH(Table2[[#This Row],[Date]])</f>
        <v>7</v>
      </c>
      <c r="Z187" s="31" t="str">
        <f>TEXT(Table2[[#This Row],[Date]]-WEEKDAY(Table2[[#This Row],[Date]],1)+1,"d MMM") &amp; " - " &amp; TEXT(Table2[[#This Row],[Date]]-WEEKDAY(Table2[[#This Row],[Date]],1)+7,"d MMM")</f>
        <v>20 Jul - 26 Jul</v>
      </c>
    </row>
    <row r="188" spans="1:26" x14ac:dyDescent="0.3">
      <c r="A188" s="61">
        <v>45863</v>
      </c>
      <c r="B188" s="36" t="s">
        <v>67</v>
      </c>
      <c r="C188" s="11">
        <v>2</v>
      </c>
      <c r="D188" s="11"/>
      <c r="E188" s="11">
        <v>5045</v>
      </c>
      <c r="F188" s="36" t="s">
        <v>32</v>
      </c>
      <c r="G188" s="36">
        <v>1</v>
      </c>
      <c r="H188" s="36">
        <v>0</v>
      </c>
      <c r="I188" s="36">
        <v>0</v>
      </c>
      <c r="J188" s="36">
        <v>2</v>
      </c>
      <c r="K188" s="36">
        <v>1</v>
      </c>
      <c r="L188" s="36">
        <v>4</v>
      </c>
      <c r="M188" s="36">
        <v>2</v>
      </c>
      <c r="N188" s="25">
        <v>0</v>
      </c>
      <c r="O188" s="25">
        <v>0</v>
      </c>
      <c r="P188" s="25">
        <v>0</v>
      </c>
      <c r="Q188" s="36">
        <v>0</v>
      </c>
      <c r="R188" s="36">
        <v>0</v>
      </c>
      <c r="S188" s="25">
        <f t="shared" si="9"/>
        <v>9</v>
      </c>
      <c r="T188" s="37">
        <f t="shared" si="10"/>
        <v>1.7839444995044599E-3</v>
      </c>
      <c r="U188" s="27">
        <f>SUM(Table2[[#This Row],[Unit Completed (Pcs)]]/4850)</f>
        <v>1.0402061855670104</v>
      </c>
      <c r="V188" s="29" t="s">
        <v>22</v>
      </c>
      <c r="W188" s="29" t="s">
        <v>76</v>
      </c>
      <c r="X188" s="30">
        <v>4850</v>
      </c>
      <c r="Y188" s="31">
        <f>MONTH(Table2[[#This Row],[Date]])</f>
        <v>7</v>
      </c>
      <c r="Z188" s="31" t="str">
        <f>TEXT(Table2[[#This Row],[Date]]-WEEKDAY(Table2[[#This Row],[Date]],1)+1,"d MMM") &amp; " - " &amp; TEXT(Table2[[#This Row],[Date]]-WEEKDAY(Table2[[#This Row],[Date]],1)+7,"d MMM")</f>
        <v>20 Jul - 26 Jul</v>
      </c>
    </row>
    <row r="189" spans="1:26" x14ac:dyDescent="0.3">
      <c r="A189" s="61">
        <v>45863</v>
      </c>
      <c r="B189" s="7" t="s">
        <v>67</v>
      </c>
      <c r="C189" s="11">
        <v>2</v>
      </c>
      <c r="D189" s="11"/>
      <c r="E189" s="11">
        <v>2524</v>
      </c>
      <c r="F189" s="7" t="s">
        <v>33</v>
      </c>
      <c r="G189" s="7">
        <v>1</v>
      </c>
      <c r="H189" s="7">
        <v>0</v>
      </c>
      <c r="I189" s="7">
        <v>0</v>
      </c>
      <c r="J189" s="7">
        <v>0</v>
      </c>
      <c r="K189" s="7">
        <v>0</v>
      </c>
      <c r="L189" s="7">
        <v>0</v>
      </c>
      <c r="M189" s="7">
        <v>2</v>
      </c>
      <c r="N189" s="8">
        <v>0</v>
      </c>
      <c r="O189" s="8">
        <v>0</v>
      </c>
      <c r="P189" s="8">
        <v>0</v>
      </c>
      <c r="Q189" s="7">
        <v>13</v>
      </c>
      <c r="R189" s="7">
        <v>0</v>
      </c>
      <c r="S189" s="8">
        <f t="shared" si="9"/>
        <v>15</v>
      </c>
      <c r="T189" s="12">
        <f t="shared" si="10"/>
        <v>5.9429477020602221E-3</v>
      </c>
      <c r="U189" s="27">
        <f>SUM(Table2[[#This Row],[Unit Completed (Pcs)]]/4850)</f>
        <v>0.52041237113402061</v>
      </c>
      <c r="V189" s="33" t="s">
        <v>22</v>
      </c>
      <c r="W189" s="33" t="s">
        <v>76</v>
      </c>
      <c r="X189" s="30">
        <v>4850</v>
      </c>
      <c r="Y189" s="31">
        <f>MONTH(Table2[[#This Row],[Date]])</f>
        <v>7</v>
      </c>
      <c r="Z189" s="31" t="str">
        <f>TEXT(Table2[[#This Row],[Date]]-WEEKDAY(Table2[[#This Row],[Date]],1)+1,"d MMM") &amp; " - " &amp; TEXT(Table2[[#This Row],[Date]]-WEEKDAY(Table2[[#This Row],[Date]],1)+7,"d MMM")</f>
        <v>20 Jul - 26 Jul</v>
      </c>
    </row>
    <row r="190" spans="1:26" x14ac:dyDescent="0.3">
      <c r="A190" s="61">
        <v>45863</v>
      </c>
      <c r="B190" s="36" t="s">
        <v>67</v>
      </c>
      <c r="C190" s="11">
        <v>2</v>
      </c>
      <c r="D190" s="11"/>
      <c r="E190" s="11">
        <v>3726</v>
      </c>
      <c r="F190" s="36" t="s">
        <v>34</v>
      </c>
      <c r="G190" s="36">
        <v>1</v>
      </c>
      <c r="H190" s="36">
        <v>0</v>
      </c>
      <c r="I190" s="36">
        <v>0</v>
      </c>
      <c r="J190" s="36">
        <v>0</v>
      </c>
      <c r="K190" s="36">
        <v>0</v>
      </c>
      <c r="L190" s="36">
        <v>17</v>
      </c>
      <c r="M190" s="36">
        <v>3</v>
      </c>
      <c r="N190" s="25">
        <v>0</v>
      </c>
      <c r="O190" s="25">
        <v>0</v>
      </c>
      <c r="P190" s="25">
        <v>0</v>
      </c>
      <c r="Q190" s="36">
        <v>0</v>
      </c>
      <c r="R190" s="36">
        <v>0</v>
      </c>
      <c r="S190" s="25">
        <f t="shared" si="9"/>
        <v>20</v>
      </c>
      <c r="T190" s="37">
        <f t="shared" si="10"/>
        <v>5.3676865271068174E-3</v>
      </c>
      <c r="U190" s="27">
        <f>SUM(Table2[[#This Row],[Unit Completed (Pcs)]]/4850)</f>
        <v>0.76824742268041235</v>
      </c>
      <c r="V190" s="29" t="s">
        <v>22</v>
      </c>
      <c r="W190" s="29" t="s">
        <v>76</v>
      </c>
      <c r="X190" s="30">
        <v>4850</v>
      </c>
      <c r="Y190" s="31">
        <f>MONTH(Table2[[#This Row],[Date]])</f>
        <v>7</v>
      </c>
      <c r="Z190" s="31" t="str">
        <f>TEXT(Table2[[#This Row],[Date]]-WEEKDAY(Table2[[#This Row],[Date]],1)+1,"d MMM") &amp; " - " &amp; TEXT(Table2[[#This Row],[Date]]-WEEKDAY(Table2[[#This Row],[Date]],1)+7,"d MMM")</f>
        <v>20 Jul - 26 Jul</v>
      </c>
    </row>
    <row r="191" spans="1:26" x14ac:dyDescent="0.3">
      <c r="A191" s="61">
        <v>45863</v>
      </c>
      <c r="B191" s="7" t="s">
        <v>67</v>
      </c>
      <c r="C191" s="11">
        <v>2</v>
      </c>
      <c r="D191" s="11"/>
      <c r="E191" s="11">
        <v>4555</v>
      </c>
      <c r="F191" s="7" t="s">
        <v>35</v>
      </c>
      <c r="G191" s="7">
        <v>1</v>
      </c>
      <c r="H191" s="7">
        <v>0</v>
      </c>
      <c r="I191" s="7">
        <v>0</v>
      </c>
      <c r="J191" s="7">
        <v>10</v>
      </c>
      <c r="K191" s="7">
        <v>0</v>
      </c>
      <c r="L191" s="7">
        <v>8</v>
      </c>
      <c r="M191" s="7">
        <v>0</v>
      </c>
      <c r="N191" s="8">
        <v>0</v>
      </c>
      <c r="O191" s="8">
        <v>0</v>
      </c>
      <c r="P191" s="8">
        <v>0</v>
      </c>
      <c r="Q191" s="7">
        <v>0</v>
      </c>
      <c r="R191" s="7">
        <v>0</v>
      </c>
      <c r="S191" s="8">
        <f t="shared" si="9"/>
        <v>18</v>
      </c>
      <c r="T191" s="12">
        <f t="shared" si="10"/>
        <v>3.9517014270032931E-3</v>
      </c>
      <c r="U191" s="27">
        <f>SUM(Table2[[#This Row],[Unit Completed (Pcs)]]/4850)</f>
        <v>0.93917525773195876</v>
      </c>
      <c r="V191" s="33" t="s">
        <v>22</v>
      </c>
      <c r="W191" s="33" t="s">
        <v>76</v>
      </c>
      <c r="X191" s="30">
        <v>4850</v>
      </c>
      <c r="Y191" s="31">
        <f>MONTH(Table2[[#This Row],[Date]])</f>
        <v>7</v>
      </c>
      <c r="Z191" s="31" t="str">
        <f>TEXT(Table2[[#This Row],[Date]]-WEEKDAY(Table2[[#This Row],[Date]],1)+1,"d MMM") &amp; " - " &amp; TEXT(Table2[[#This Row],[Date]]-WEEKDAY(Table2[[#This Row],[Date]],1)+7,"d MMM")</f>
        <v>20 Jul - 26 Jul</v>
      </c>
    </row>
    <row r="192" spans="1:26" x14ac:dyDescent="0.3">
      <c r="A192" s="61">
        <v>45863</v>
      </c>
      <c r="B192" s="36" t="s">
        <v>65</v>
      </c>
      <c r="C192" s="11">
        <v>2</v>
      </c>
      <c r="D192" s="11"/>
      <c r="E192" s="11">
        <v>3922</v>
      </c>
      <c r="F192" s="36" t="s">
        <v>36</v>
      </c>
      <c r="G192" s="36">
        <v>1</v>
      </c>
      <c r="H192" s="36">
        <v>0</v>
      </c>
      <c r="I192" s="36">
        <v>1</v>
      </c>
      <c r="J192" s="36">
        <v>4</v>
      </c>
      <c r="K192" s="36">
        <v>0</v>
      </c>
      <c r="L192" s="36">
        <v>0</v>
      </c>
      <c r="M192" s="36">
        <v>7</v>
      </c>
      <c r="N192" s="25">
        <v>0</v>
      </c>
      <c r="O192" s="25">
        <v>0</v>
      </c>
      <c r="P192" s="25">
        <v>0</v>
      </c>
      <c r="Q192" s="36">
        <v>0</v>
      </c>
      <c r="R192" s="36">
        <v>0</v>
      </c>
      <c r="S192" s="25">
        <f t="shared" si="9"/>
        <v>12</v>
      </c>
      <c r="T192" s="37">
        <f t="shared" si="10"/>
        <v>3.0596634370219276E-3</v>
      </c>
      <c r="U192" s="27">
        <f>SUM(Table2[[#This Row],[Unit Completed (Pcs)]]/4850)</f>
        <v>0.80865979381443298</v>
      </c>
      <c r="V192" s="29" t="s">
        <v>22</v>
      </c>
      <c r="W192" s="29" t="s">
        <v>76</v>
      </c>
      <c r="X192" s="30">
        <v>4850</v>
      </c>
      <c r="Y192" s="31">
        <f>MONTH(Table2[[#This Row],[Date]])</f>
        <v>7</v>
      </c>
      <c r="Z192" s="31" t="str">
        <f>TEXT(Table2[[#This Row],[Date]]-WEEKDAY(Table2[[#This Row],[Date]],1)+1,"d MMM") &amp; " - " &amp; TEXT(Table2[[#This Row],[Date]]-WEEKDAY(Table2[[#This Row],[Date]],1)+7,"d MMM")</f>
        <v>20 Jul - 26 Jul</v>
      </c>
    </row>
    <row r="193" spans="1:26" x14ac:dyDescent="0.3">
      <c r="A193" s="62">
        <v>45863</v>
      </c>
      <c r="B193" s="41" t="s">
        <v>65</v>
      </c>
      <c r="C193" s="42">
        <v>2</v>
      </c>
      <c r="D193" s="42"/>
      <c r="E193" s="42">
        <v>0</v>
      </c>
      <c r="F193" s="41" t="s">
        <v>37</v>
      </c>
      <c r="G193" s="7">
        <v>1</v>
      </c>
      <c r="H193" s="41">
        <v>0</v>
      </c>
      <c r="I193" s="41">
        <v>0</v>
      </c>
      <c r="J193" s="41">
        <v>0</v>
      </c>
      <c r="K193" s="41">
        <v>0</v>
      </c>
      <c r="L193" s="41">
        <v>0</v>
      </c>
      <c r="M193" s="41">
        <v>0</v>
      </c>
      <c r="N193" s="43">
        <v>0</v>
      </c>
      <c r="O193" s="43">
        <v>0</v>
      </c>
      <c r="P193" s="43">
        <v>0</v>
      </c>
      <c r="Q193" s="41">
        <v>0</v>
      </c>
      <c r="R193" s="41">
        <v>0</v>
      </c>
      <c r="S193" s="8">
        <f t="shared" si="9"/>
        <v>0</v>
      </c>
      <c r="T193" s="12" t="e">
        <f t="shared" si="10"/>
        <v>#DIV/0!</v>
      </c>
      <c r="U193" s="27">
        <f>SUM(Table2[[#This Row],[Unit Completed (Pcs)]]/4850)</f>
        <v>0</v>
      </c>
      <c r="V193" s="33" t="s">
        <v>22</v>
      </c>
      <c r="W193" s="33" t="s">
        <v>76</v>
      </c>
      <c r="X193" s="30">
        <v>4850</v>
      </c>
      <c r="Y193" s="31">
        <f>MONTH(Table2[[#This Row],[Date]])</f>
        <v>7</v>
      </c>
      <c r="Z193" s="31" t="str">
        <f>TEXT(Table2[[#This Row],[Date]]-WEEKDAY(Table2[[#This Row],[Date]],1)+1,"d MMM") &amp; " - " &amp; TEXT(Table2[[#This Row],[Date]]-WEEKDAY(Table2[[#This Row],[Date]],1)+7,"d MMM")</f>
        <v>20 Jul - 26 Jul</v>
      </c>
    </row>
    <row r="194" spans="1:26" x14ac:dyDescent="0.3">
      <c r="A194" s="61">
        <v>45866</v>
      </c>
      <c r="B194" s="36" t="s">
        <v>65</v>
      </c>
      <c r="C194" s="11">
        <v>1</v>
      </c>
      <c r="D194" s="11"/>
      <c r="E194" s="11">
        <v>0</v>
      </c>
      <c r="F194" s="36" t="s">
        <v>21</v>
      </c>
      <c r="G194" s="36">
        <v>1</v>
      </c>
      <c r="H194" s="36">
        <v>0</v>
      </c>
      <c r="I194" s="36">
        <v>0</v>
      </c>
      <c r="J194" s="36">
        <v>0</v>
      </c>
      <c r="K194" s="36">
        <v>0</v>
      </c>
      <c r="L194" s="36">
        <v>0</v>
      </c>
      <c r="M194" s="36">
        <v>0</v>
      </c>
      <c r="N194" s="25">
        <v>0</v>
      </c>
      <c r="O194" s="25">
        <v>0</v>
      </c>
      <c r="P194" s="25">
        <v>0</v>
      </c>
      <c r="Q194" s="36">
        <v>0</v>
      </c>
      <c r="R194" s="36">
        <v>0</v>
      </c>
      <c r="S194" s="25">
        <f t="shared" si="9"/>
        <v>0</v>
      </c>
      <c r="T194" s="37" t="e">
        <f t="shared" ref="T194:T225" si="11">S194/E194</f>
        <v>#DIV/0!</v>
      </c>
      <c r="U194" s="27">
        <f>SUM(Table2[[#This Row],[Unit Completed (Pcs)]]/4850)</f>
        <v>0</v>
      </c>
      <c r="V194" s="29" t="s">
        <v>22</v>
      </c>
      <c r="W194" s="29" t="s">
        <v>76</v>
      </c>
      <c r="X194" s="30">
        <v>4850</v>
      </c>
      <c r="Y194" s="31">
        <f>MONTH(Table2[[#This Row],[Date]])</f>
        <v>7</v>
      </c>
      <c r="Z194" s="31" t="str">
        <f>TEXT(Table2[[#This Row],[Date]]-WEEKDAY(Table2[[#This Row],[Date]],1)+1,"d MMM") &amp; " - " &amp; TEXT(Table2[[#This Row],[Date]]-WEEKDAY(Table2[[#This Row],[Date]],1)+7,"d MMM")</f>
        <v>27 Jul - 2 Aug</v>
      </c>
    </row>
    <row r="195" spans="1:26" x14ac:dyDescent="0.3">
      <c r="A195" s="61">
        <v>45866</v>
      </c>
      <c r="B195" s="7" t="s">
        <v>65</v>
      </c>
      <c r="C195" s="11">
        <v>1</v>
      </c>
      <c r="D195" s="11"/>
      <c r="E195" s="11">
        <v>0</v>
      </c>
      <c r="F195" s="7" t="s">
        <v>23</v>
      </c>
      <c r="G195" s="7">
        <v>1</v>
      </c>
      <c r="H195" s="7">
        <v>0</v>
      </c>
      <c r="I195" s="7">
        <v>0</v>
      </c>
      <c r="J195" s="7">
        <v>0</v>
      </c>
      <c r="K195" s="7">
        <v>0</v>
      </c>
      <c r="L195" s="7">
        <v>0</v>
      </c>
      <c r="M195" s="7">
        <v>0</v>
      </c>
      <c r="N195" s="8">
        <v>0</v>
      </c>
      <c r="O195" s="8">
        <v>0</v>
      </c>
      <c r="P195" s="8">
        <v>0</v>
      </c>
      <c r="Q195" s="7">
        <v>0</v>
      </c>
      <c r="R195" s="7">
        <v>0</v>
      </c>
      <c r="S195" s="8">
        <f t="shared" ref="S195:S258" si="12">SUM(H195:R195)</f>
        <v>0</v>
      </c>
      <c r="T195" s="12" t="e">
        <f t="shared" si="11"/>
        <v>#DIV/0!</v>
      </c>
      <c r="U195" s="27">
        <f>SUM(Table2[[#This Row],[Unit Completed (Pcs)]]/4850)</f>
        <v>0</v>
      </c>
      <c r="V195" s="33" t="s">
        <v>22</v>
      </c>
      <c r="W195" s="33" t="s">
        <v>76</v>
      </c>
      <c r="X195" s="30">
        <v>4850</v>
      </c>
      <c r="Y195" s="31">
        <f>MONTH(Table2[[#This Row],[Date]])</f>
        <v>7</v>
      </c>
      <c r="Z195" s="31" t="str">
        <f>TEXT(Table2[[#This Row],[Date]]-WEEKDAY(Table2[[#This Row],[Date]],1)+1,"d MMM") &amp; " - " &amp; TEXT(Table2[[#This Row],[Date]]-WEEKDAY(Table2[[#This Row],[Date]],1)+7,"d MMM")</f>
        <v>27 Jul - 2 Aug</v>
      </c>
    </row>
    <row r="196" spans="1:26" x14ac:dyDescent="0.3">
      <c r="A196" s="61">
        <v>45866</v>
      </c>
      <c r="B196" s="36" t="s">
        <v>65</v>
      </c>
      <c r="C196" s="11">
        <v>1</v>
      </c>
      <c r="D196" s="11"/>
      <c r="E196" s="11">
        <v>1517</v>
      </c>
      <c r="F196" s="36" t="s">
        <v>24</v>
      </c>
      <c r="G196" s="36">
        <v>1</v>
      </c>
      <c r="H196" s="36">
        <v>0</v>
      </c>
      <c r="I196" s="36">
        <v>0</v>
      </c>
      <c r="J196" s="36">
        <v>0</v>
      </c>
      <c r="K196" s="36">
        <v>0</v>
      </c>
      <c r="L196" s="36">
        <v>20</v>
      </c>
      <c r="M196" s="44">
        <v>0</v>
      </c>
      <c r="N196" s="25">
        <v>0</v>
      </c>
      <c r="O196" s="45">
        <v>0</v>
      </c>
      <c r="P196" s="25">
        <v>0</v>
      </c>
      <c r="Q196" s="36">
        <v>0</v>
      </c>
      <c r="R196" s="36">
        <v>0</v>
      </c>
      <c r="S196" s="25">
        <f t="shared" si="12"/>
        <v>20</v>
      </c>
      <c r="T196" s="37">
        <f t="shared" si="11"/>
        <v>1.3183915622940013E-2</v>
      </c>
      <c r="U196" s="27">
        <f>SUM(Table2[[#This Row],[Unit Completed (Pcs)]]/4850)</f>
        <v>0.31278350515463915</v>
      </c>
      <c r="V196" s="29" t="s">
        <v>22</v>
      </c>
      <c r="W196" s="29" t="s">
        <v>76</v>
      </c>
      <c r="X196" s="30">
        <v>4850</v>
      </c>
      <c r="Y196" s="31">
        <f>MONTH(Table2[[#This Row],[Date]])</f>
        <v>7</v>
      </c>
      <c r="Z196" s="31" t="str">
        <f>TEXT(Table2[[#This Row],[Date]]-WEEKDAY(Table2[[#This Row],[Date]],1)+1,"d MMM") &amp; " - " &amp; TEXT(Table2[[#This Row],[Date]]-WEEKDAY(Table2[[#This Row],[Date]],1)+7,"d MMM")</f>
        <v>27 Jul - 2 Aug</v>
      </c>
    </row>
    <row r="197" spans="1:26" x14ac:dyDescent="0.3">
      <c r="A197" s="61">
        <v>45866</v>
      </c>
      <c r="B197" s="7" t="s">
        <v>65</v>
      </c>
      <c r="C197" s="11">
        <v>1</v>
      </c>
      <c r="D197" s="11"/>
      <c r="E197" s="11">
        <v>4186</v>
      </c>
      <c r="F197" s="7" t="s">
        <v>25</v>
      </c>
      <c r="G197" s="7">
        <v>1</v>
      </c>
      <c r="H197" s="7">
        <v>0</v>
      </c>
      <c r="I197" s="7">
        <v>8</v>
      </c>
      <c r="J197" s="7">
        <v>6</v>
      </c>
      <c r="K197" s="7">
        <v>0</v>
      </c>
      <c r="L197" s="7">
        <v>75</v>
      </c>
      <c r="M197" s="7">
        <v>20</v>
      </c>
      <c r="N197" s="8">
        <v>0</v>
      </c>
      <c r="O197" s="8">
        <v>0</v>
      </c>
      <c r="P197" s="8">
        <v>0</v>
      </c>
      <c r="Q197" s="7">
        <v>0</v>
      </c>
      <c r="R197" s="7">
        <v>0</v>
      </c>
      <c r="S197" s="8">
        <f t="shared" si="12"/>
        <v>109</v>
      </c>
      <c r="T197" s="12">
        <f t="shared" si="11"/>
        <v>2.6039178213091256E-2</v>
      </c>
      <c r="U197" s="27">
        <f>SUM(Table2[[#This Row],[Unit Completed (Pcs)]]/4850)</f>
        <v>0.86309278350515461</v>
      </c>
      <c r="V197" s="33" t="s">
        <v>22</v>
      </c>
      <c r="W197" s="33" t="s">
        <v>76</v>
      </c>
      <c r="X197" s="30">
        <v>4850</v>
      </c>
      <c r="Y197" s="31">
        <f>MONTH(Table2[[#This Row],[Date]])</f>
        <v>7</v>
      </c>
      <c r="Z197" s="31" t="str">
        <f>TEXT(Table2[[#This Row],[Date]]-WEEKDAY(Table2[[#This Row],[Date]],1)+1,"d MMM") &amp; " - " &amp; TEXT(Table2[[#This Row],[Date]]-WEEKDAY(Table2[[#This Row],[Date]],1)+7,"d MMM")</f>
        <v>27 Jul - 2 Aug</v>
      </c>
    </row>
    <row r="198" spans="1:26" x14ac:dyDescent="0.3">
      <c r="A198" s="61">
        <v>45866</v>
      </c>
      <c r="B198" s="36" t="s">
        <v>65</v>
      </c>
      <c r="C198" s="11">
        <v>1</v>
      </c>
      <c r="D198" s="11"/>
      <c r="E198" s="11">
        <v>3831</v>
      </c>
      <c r="F198" s="36" t="s">
        <v>26</v>
      </c>
      <c r="G198" s="36">
        <v>1</v>
      </c>
      <c r="H198" s="36">
        <v>0</v>
      </c>
      <c r="I198" s="36">
        <v>0</v>
      </c>
      <c r="J198" s="36">
        <v>0</v>
      </c>
      <c r="K198" s="36">
        <v>0</v>
      </c>
      <c r="L198" s="36">
        <v>107</v>
      </c>
      <c r="M198" s="36">
        <v>5</v>
      </c>
      <c r="N198" s="25">
        <v>0</v>
      </c>
      <c r="O198" s="25">
        <v>0</v>
      </c>
      <c r="P198" s="25">
        <v>0</v>
      </c>
      <c r="Q198" s="36">
        <v>3</v>
      </c>
      <c r="R198" s="36">
        <v>35</v>
      </c>
      <c r="S198" s="25">
        <f t="shared" si="12"/>
        <v>150</v>
      </c>
      <c r="T198" s="37">
        <f t="shared" si="11"/>
        <v>3.9154267815191858E-2</v>
      </c>
      <c r="U198" s="27">
        <f>SUM(Table2[[#This Row],[Unit Completed (Pcs)]]/4850)</f>
        <v>0.78989690721649486</v>
      </c>
      <c r="V198" s="29" t="s">
        <v>22</v>
      </c>
      <c r="W198" s="29" t="s">
        <v>76</v>
      </c>
      <c r="X198" s="30">
        <v>4850</v>
      </c>
      <c r="Y198" s="31">
        <f>MONTH(Table2[[#This Row],[Date]])</f>
        <v>7</v>
      </c>
      <c r="Z198" s="31" t="str">
        <f>TEXT(Table2[[#This Row],[Date]]-WEEKDAY(Table2[[#This Row],[Date]],1)+1,"d MMM") &amp; " - " &amp; TEXT(Table2[[#This Row],[Date]]-WEEKDAY(Table2[[#This Row],[Date]],1)+7,"d MMM")</f>
        <v>27 Jul - 2 Aug</v>
      </c>
    </row>
    <row r="199" spans="1:26" x14ac:dyDescent="0.3">
      <c r="A199" s="61">
        <v>45866</v>
      </c>
      <c r="B199" s="7" t="s">
        <v>65</v>
      </c>
      <c r="C199" s="11">
        <v>1</v>
      </c>
      <c r="D199" s="11"/>
      <c r="E199" s="11">
        <v>4868</v>
      </c>
      <c r="F199" s="7" t="s">
        <v>27</v>
      </c>
      <c r="G199" s="7">
        <v>1</v>
      </c>
      <c r="H199" s="7">
        <v>0</v>
      </c>
      <c r="I199" s="7">
        <v>0</v>
      </c>
      <c r="J199" s="7">
        <v>2</v>
      </c>
      <c r="K199" s="7">
        <v>0</v>
      </c>
      <c r="L199" s="7">
        <v>42</v>
      </c>
      <c r="M199" s="7">
        <v>1</v>
      </c>
      <c r="N199" s="8">
        <v>0</v>
      </c>
      <c r="O199" s="8">
        <v>0</v>
      </c>
      <c r="P199" s="8">
        <v>0</v>
      </c>
      <c r="Q199" s="7">
        <v>1</v>
      </c>
      <c r="R199" s="7">
        <v>0</v>
      </c>
      <c r="S199" s="8">
        <f t="shared" si="12"/>
        <v>46</v>
      </c>
      <c r="T199" s="12">
        <f t="shared" si="11"/>
        <v>9.4494658997534928E-3</v>
      </c>
      <c r="U199" s="27">
        <f>SUM(Table2[[#This Row],[Unit Completed (Pcs)]]/4850)</f>
        <v>1.0037113402061855</v>
      </c>
      <c r="V199" s="33" t="s">
        <v>22</v>
      </c>
      <c r="W199" s="33" t="s">
        <v>76</v>
      </c>
      <c r="X199" s="30">
        <v>4850</v>
      </c>
      <c r="Y199" s="31">
        <f>MONTH(Table2[[#This Row],[Date]])</f>
        <v>7</v>
      </c>
      <c r="Z199" s="31" t="str">
        <f>TEXT(Table2[[#This Row],[Date]]-WEEKDAY(Table2[[#This Row],[Date]],1)+1,"d MMM") &amp; " - " &amp; TEXT(Table2[[#This Row],[Date]]-WEEKDAY(Table2[[#This Row],[Date]],1)+7,"d MMM")</f>
        <v>27 Jul - 2 Aug</v>
      </c>
    </row>
    <row r="200" spans="1:26" x14ac:dyDescent="0.3">
      <c r="A200" s="61">
        <v>45866</v>
      </c>
      <c r="B200" s="36" t="s">
        <v>65</v>
      </c>
      <c r="C200" s="11">
        <v>1</v>
      </c>
      <c r="D200" s="11"/>
      <c r="E200" s="11">
        <v>3432</v>
      </c>
      <c r="F200" s="36" t="s">
        <v>28</v>
      </c>
      <c r="G200" s="36">
        <v>1</v>
      </c>
      <c r="H200" s="36">
        <v>0</v>
      </c>
      <c r="I200" s="36">
        <v>0</v>
      </c>
      <c r="J200" s="36">
        <v>3</v>
      </c>
      <c r="K200" s="36">
        <v>0</v>
      </c>
      <c r="L200" s="36">
        <v>2</v>
      </c>
      <c r="M200" s="36">
        <v>0</v>
      </c>
      <c r="N200" s="25">
        <v>0</v>
      </c>
      <c r="O200" s="25">
        <v>0</v>
      </c>
      <c r="P200" s="25">
        <v>0</v>
      </c>
      <c r="Q200" s="36">
        <v>0</v>
      </c>
      <c r="R200" s="36">
        <v>0</v>
      </c>
      <c r="S200" s="25">
        <f t="shared" si="12"/>
        <v>5</v>
      </c>
      <c r="T200" s="37">
        <f t="shared" si="11"/>
        <v>1.456876456876457E-3</v>
      </c>
      <c r="U200" s="27">
        <f>SUM(Table2[[#This Row],[Unit Completed (Pcs)]]/4850)</f>
        <v>0.70762886597938146</v>
      </c>
      <c r="V200" s="29" t="s">
        <v>22</v>
      </c>
      <c r="W200" s="29" t="s">
        <v>76</v>
      </c>
      <c r="X200" s="30">
        <v>4850</v>
      </c>
      <c r="Y200" s="31">
        <f>MONTH(Table2[[#This Row],[Date]])</f>
        <v>7</v>
      </c>
      <c r="Z200" s="31" t="str">
        <f>TEXT(Table2[[#This Row],[Date]]-WEEKDAY(Table2[[#This Row],[Date]],1)+1,"d MMM") &amp; " - " &amp; TEXT(Table2[[#This Row],[Date]]-WEEKDAY(Table2[[#This Row],[Date]],1)+7,"d MMM")</f>
        <v>27 Jul - 2 Aug</v>
      </c>
    </row>
    <row r="201" spans="1:26" x14ac:dyDescent="0.3">
      <c r="A201" s="61">
        <v>45866</v>
      </c>
      <c r="B201" s="7" t="s">
        <v>65</v>
      </c>
      <c r="C201" s="11">
        <v>1</v>
      </c>
      <c r="D201" s="11"/>
      <c r="E201" s="11">
        <v>4508</v>
      </c>
      <c r="F201" s="7" t="s">
        <v>29</v>
      </c>
      <c r="G201" s="7">
        <v>1</v>
      </c>
      <c r="H201" s="7">
        <v>0</v>
      </c>
      <c r="I201" s="7">
        <v>0</v>
      </c>
      <c r="J201" s="7">
        <v>4</v>
      </c>
      <c r="K201" s="7">
        <v>0</v>
      </c>
      <c r="L201" s="7">
        <v>41</v>
      </c>
      <c r="M201" s="7">
        <v>1</v>
      </c>
      <c r="N201" s="8">
        <v>0</v>
      </c>
      <c r="O201" s="8">
        <v>0</v>
      </c>
      <c r="P201" s="8">
        <v>0</v>
      </c>
      <c r="Q201" s="7">
        <v>2</v>
      </c>
      <c r="R201" s="7">
        <v>0</v>
      </c>
      <c r="S201" s="8">
        <f t="shared" si="12"/>
        <v>48</v>
      </c>
      <c r="T201" s="12">
        <f t="shared" si="11"/>
        <v>1.064773735581189E-2</v>
      </c>
      <c r="U201" s="27">
        <f>SUM(Table2[[#This Row],[Unit Completed (Pcs)]]/4850)</f>
        <v>0.92948453608247428</v>
      </c>
      <c r="V201" s="33" t="s">
        <v>22</v>
      </c>
      <c r="W201" s="33" t="s">
        <v>76</v>
      </c>
      <c r="X201" s="30">
        <v>4850</v>
      </c>
      <c r="Y201" s="31">
        <f>MONTH(Table2[[#This Row],[Date]])</f>
        <v>7</v>
      </c>
      <c r="Z201" s="31" t="str">
        <f>TEXT(Table2[[#This Row],[Date]]-WEEKDAY(Table2[[#This Row],[Date]],1)+1,"d MMM") &amp; " - " &amp; TEXT(Table2[[#This Row],[Date]]-WEEKDAY(Table2[[#This Row],[Date]],1)+7,"d MMM")</f>
        <v>27 Jul - 2 Aug</v>
      </c>
    </row>
    <row r="202" spans="1:26" x14ac:dyDescent="0.3">
      <c r="A202" s="61">
        <v>45866</v>
      </c>
      <c r="B202" s="36" t="s">
        <v>65</v>
      </c>
      <c r="C202" s="11">
        <v>1</v>
      </c>
      <c r="D202" s="11"/>
      <c r="E202" s="11">
        <v>4277</v>
      </c>
      <c r="F202" s="36" t="s">
        <v>30</v>
      </c>
      <c r="G202" s="36">
        <v>1</v>
      </c>
      <c r="H202" s="36">
        <v>0</v>
      </c>
      <c r="I202" s="36">
        <v>0</v>
      </c>
      <c r="J202" s="36">
        <v>3</v>
      </c>
      <c r="K202" s="36">
        <v>0</v>
      </c>
      <c r="L202" s="36">
        <v>133</v>
      </c>
      <c r="M202" s="36">
        <v>0</v>
      </c>
      <c r="N202" s="25">
        <v>0</v>
      </c>
      <c r="O202" s="25">
        <v>0</v>
      </c>
      <c r="P202" s="25">
        <v>0</v>
      </c>
      <c r="Q202" s="36">
        <v>0</v>
      </c>
      <c r="R202" s="36">
        <v>0</v>
      </c>
      <c r="S202" s="25">
        <f t="shared" si="12"/>
        <v>136</v>
      </c>
      <c r="T202" s="37">
        <f t="shared" si="11"/>
        <v>3.1797989244797757E-2</v>
      </c>
      <c r="U202" s="27">
        <f>SUM(Table2[[#This Row],[Unit Completed (Pcs)]]/4850)</f>
        <v>0.88185567010309274</v>
      </c>
      <c r="V202" s="29" t="s">
        <v>20</v>
      </c>
      <c r="W202" s="29" t="s">
        <v>74</v>
      </c>
      <c r="X202" s="30">
        <v>4850</v>
      </c>
      <c r="Y202" s="31">
        <f>MONTH(Table2[[#This Row],[Date]])</f>
        <v>7</v>
      </c>
      <c r="Z202" s="31" t="str">
        <f>TEXT(Table2[[#This Row],[Date]]-WEEKDAY(Table2[[#This Row],[Date]],1)+1,"d MMM") &amp; " - " &amp; TEXT(Table2[[#This Row],[Date]]-WEEKDAY(Table2[[#This Row],[Date]],1)+7,"d MMM")</f>
        <v>27 Jul - 2 Aug</v>
      </c>
    </row>
    <row r="203" spans="1:26" x14ac:dyDescent="0.3">
      <c r="A203" s="61">
        <v>45866</v>
      </c>
      <c r="B203" s="7" t="s">
        <v>65</v>
      </c>
      <c r="C203" s="11">
        <v>1</v>
      </c>
      <c r="D203" s="11"/>
      <c r="E203" s="11">
        <v>3955</v>
      </c>
      <c r="F203" s="7" t="s">
        <v>31</v>
      </c>
      <c r="G203" s="7">
        <v>1</v>
      </c>
      <c r="H203" s="7">
        <v>0</v>
      </c>
      <c r="I203" s="7">
        <v>0</v>
      </c>
      <c r="J203" s="7">
        <v>2</v>
      </c>
      <c r="K203" s="7">
        <v>0</v>
      </c>
      <c r="L203" s="7">
        <v>114</v>
      </c>
      <c r="M203" s="7">
        <v>0</v>
      </c>
      <c r="N203" s="8">
        <v>0</v>
      </c>
      <c r="O203" s="8">
        <v>0</v>
      </c>
      <c r="P203" s="8">
        <v>0</v>
      </c>
      <c r="Q203" s="7">
        <v>0</v>
      </c>
      <c r="R203" s="7">
        <v>0</v>
      </c>
      <c r="S203" s="8">
        <f t="shared" si="12"/>
        <v>116</v>
      </c>
      <c r="T203" s="12">
        <f t="shared" si="11"/>
        <v>2.9329962073324906E-2</v>
      </c>
      <c r="U203" s="27">
        <f>SUM(Table2[[#This Row],[Unit Completed (Pcs)]]/4850)</f>
        <v>0.81546391752577319</v>
      </c>
      <c r="V203" s="33" t="s">
        <v>20</v>
      </c>
      <c r="W203" s="33" t="s">
        <v>74</v>
      </c>
      <c r="X203" s="30">
        <v>4850</v>
      </c>
      <c r="Y203" s="31">
        <f>MONTH(Table2[[#This Row],[Date]])</f>
        <v>7</v>
      </c>
      <c r="Z203" s="31" t="str">
        <f>TEXT(Table2[[#This Row],[Date]]-WEEKDAY(Table2[[#This Row],[Date]],1)+1,"d MMM") &amp; " - " &amp; TEXT(Table2[[#This Row],[Date]]-WEEKDAY(Table2[[#This Row],[Date]],1)+7,"d MMM")</f>
        <v>27 Jul - 2 Aug</v>
      </c>
    </row>
    <row r="204" spans="1:26" x14ac:dyDescent="0.3">
      <c r="A204" s="61">
        <v>45866</v>
      </c>
      <c r="B204" s="36" t="s">
        <v>65</v>
      </c>
      <c r="C204" s="11">
        <v>1</v>
      </c>
      <c r="D204" s="11"/>
      <c r="E204" s="11">
        <v>5088</v>
      </c>
      <c r="F204" s="36" t="s">
        <v>32</v>
      </c>
      <c r="G204" s="36">
        <v>1</v>
      </c>
      <c r="H204" s="36">
        <v>0</v>
      </c>
      <c r="I204" s="36">
        <v>0</v>
      </c>
      <c r="J204" s="36">
        <v>2</v>
      </c>
      <c r="K204" s="36">
        <v>0</v>
      </c>
      <c r="L204" s="36">
        <v>268</v>
      </c>
      <c r="M204" s="36">
        <v>0</v>
      </c>
      <c r="N204" s="25">
        <v>0</v>
      </c>
      <c r="O204" s="25">
        <v>0</v>
      </c>
      <c r="P204" s="25">
        <v>0</v>
      </c>
      <c r="Q204" s="36">
        <v>0</v>
      </c>
      <c r="R204" s="36">
        <v>0</v>
      </c>
      <c r="S204" s="25">
        <f t="shared" si="12"/>
        <v>270</v>
      </c>
      <c r="T204" s="37">
        <f t="shared" si="11"/>
        <v>5.3066037735849059E-2</v>
      </c>
      <c r="U204" s="27">
        <f>SUM(Table2[[#This Row],[Unit Completed (Pcs)]]/4850)</f>
        <v>1.0490721649484536</v>
      </c>
      <c r="V204" s="29" t="s">
        <v>20</v>
      </c>
      <c r="W204" s="29" t="s">
        <v>74</v>
      </c>
      <c r="X204" s="30">
        <v>4850</v>
      </c>
      <c r="Y204" s="31">
        <f>MONTH(Table2[[#This Row],[Date]])</f>
        <v>7</v>
      </c>
      <c r="Z204" s="31" t="str">
        <f>TEXT(Table2[[#This Row],[Date]]-WEEKDAY(Table2[[#This Row],[Date]],1)+1,"d MMM") &amp; " - " &amp; TEXT(Table2[[#This Row],[Date]]-WEEKDAY(Table2[[#This Row],[Date]],1)+7,"d MMM")</f>
        <v>27 Jul - 2 Aug</v>
      </c>
    </row>
    <row r="205" spans="1:26" x14ac:dyDescent="0.3">
      <c r="A205" s="61">
        <v>45866</v>
      </c>
      <c r="B205" s="7" t="s">
        <v>65</v>
      </c>
      <c r="C205" s="11">
        <v>1</v>
      </c>
      <c r="D205" s="11"/>
      <c r="E205" s="11">
        <v>4283</v>
      </c>
      <c r="F205" s="7" t="s">
        <v>33</v>
      </c>
      <c r="G205" s="7">
        <v>1</v>
      </c>
      <c r="H205" s="7">
        <v>0</v>
      </c>
      <c r="I205" s="7">
        <v>0</v>
      </c>
      <c r="J205" s="7">
        <v>3</v>
      </c>
      <c r="K205" s="7">
        <v>0</v>
      </c>
      <c r="L205" s="7">
        <v>44</v>
      </c>
      <c r="M205" s="7">
        <v>0</v>
      </c>
      <c r="N205" s="8">
        <v>0</v>
      </c>
      <c r="O205" s="8">
        <v>0</v>
      </c>
      <c r="P205" s="8">
        <v>0</v>
      </c>
      <c r="Q205" s="7">
        <v>0</v>
      </c>
      <c r="R205" s="7">
        <v>0</v>
      </c>
      <c r="S205" s="8">
        <f t="shared" si="12"/>
        <v>47</v>
      </c>
      <c r="T205" s="12">
        <f t="shared" si="11"/>
        <v>1.0973616623861778E-2</v>
      </c>
      <c r="U205" s="27">
        <f>SUM(Table2[[#This Row],[Unit Completed (Pcs)]]/4850)</f>
        <v>0.88309278350515463</v>
      </c>
      <c r="V205" s="33" t="s">
        <v>20</v>
      </c>
      <c r="W205" s="33" t="s">
        <v>74</v>
      </c>
      <c r="X205" s="30">
        <v>4850</v>
      </c>
      <c r="Y205" s="31">
        <f>MONTH(Table2[[#This Row],[Date]])</f>
        <v>7</v>
      </c>
      <c r="Z205" s="31" t="str">
        <f>TEXT(Table2[[#This Row],[Date]]-WEEKDAY(Table2[[#This Row],[Date]],1)+1,"d MMM") &amp; " - " &amp; TEXT(Table2[[#This Row],[Date]]-WEEKDAY(Table2[[#This Row],[Date]],1)+7,"d MMM")</f>
        <v>27 Jul - 2 Aug</v>
      </c>
    </row>
    <row r="206" spans="1:26" x14ac:dyDescent="0.3">
      <c r="A206" s="61">
        <v>45866</v>
      </c>
      <c r="B206" s="36" t="s">
        <v>65</v>
      </c>
      <c r="C206" s="11">
        <v>1</v>
      </c>
      <c r="D206" s="11"/>
      <c r="E206" s="11">
        <v>3125</v>
      </c>
      <c r="F206" s="36" t="s">
        <v>34</v>
      </c>
      <c r="G206" s="36">
        <v>1</v>
      </c>
      <c r="H206" s="36">
        <v>0</v>
      </c>
      <c r="I206" s="36">
        <v>0</v>
      </c>
      <c r="J206" s="36">
        <v>0</v>
      </c>
      <c r="K206" s="36">
        <v>0</v>
      </c>
      <c r="L206" s="36">
        <v>27</v>
      </c>
      <c r="M206" s="36">
        <v>0</v>
      </c>
      <c r="N206" s="25">
        <v>0</v>
      </c>
      <c r="O206" s="25">
        <v>0</v>
      </c>
      <c r="P206" s="25">
        <v>0</v>
      </c>
      <c r="Q206" s="36">
        <v>0</v>
      </c>
      <c r="R206" s="36">
        <v>0</v>
      </c>
      <c r="S206" s="25">
        <f t="shared" si="12"/>
        <v>27</v>
      </c>
      <c r="T206" s="37">
        <f t="shared" si="11"/>
        <v>8.6400000000000001E-3</v>
      </c>
      <c r="U206" s="27">
        <f>SUM(Table2[[#This Row],[Unit Completed (Pcs)]]/4850)</f>
        <v>0.64432989690721654</v>
      </c>
      <c r="V206" s="29" t="s">
        <v>20</v>
      </c>
      <c r="W206" s="29" t="s">
        <v>74</v>
      </c>
      <c r="X206" s="30">
        <v>4850</v>
      </c>
      <c r="Y206" s="31">
        <f>MONTH(Table2[[#This Row],[Date]])</f>
        <v>7</v>
      </c>
      <c r="Z206" s="31" t="str">
        <f>TEXT(Table2[[#This Row],[Date]]-WEEKDAY(Table2[[#This Row],[Date]],1)+1,"d MMM") &amp; " - " &amp; TEXT(Table2[[#This Row],[Date]]-WEEKDAY(Table2[[#This Row],[Date]],1)+7,"d MMM")</f>
        <v>27 Jul - 2 Aug</v>
      </c>
    </row>
    <row r="207" spans="1:26" x14ac:dyDescent="0.3">
      <c r="A207" s="61">
        <v>45866</v>
      </c>
      <c r="B207" s="7" t="s">
        <v>65</v>
      </c>
      <c r="C207" s="11">
        <v>1</v>
      </c>
      <c r="D207" s="11"/>
      <c r="E207" s="11">
        <v>4359</v>
      </c>
      <c r="F207" s="7" t="s">
        <v>35</v>
      </c>
      <c r="G207" s="7">
        <v>1</v>
      </c>
      <c r="H207" s="7">
        <v>0</v>
      </c>
      <c r="I207" s="7">
        <v>0</v>
      </c>
      <c r="J207" s="7">
        <v>1</v>
      </c>
      <c r="K207" s="7">
        <v>0</v>
      </c>
      <c r="L207" s="7">
        <v>27</v>
      </c>
      <c r="M207" s="7">
        <v>0</v>
      </c>
      <c r="N207" s="8">
        <v>0</v>
      </c>
      <c r="O207" s="8">
        <v>0</v>
      </c>
      <c r="P207" s="8">
        <v>0</v>
      </c>
      <c r="Q207" s="7">
        <v>1</v>
      </c>
      <c r="R207" s="7">
        <v>0</v>
      </c>
      <c r="S207" s="8">
        <f t="shared" si="12"/>
        <v>29</v>
      </c>
      <c r="T207" s="12">
        <f t="shared" si="11"/>
        <v>6.6529020417526955E-3</v>
      </c>
      <c r="U207" s="27">
        <f>SUM(Table2[[#This Row],[Unit Completed (Pcs)]]/4850)</f>
        <v>0.89876288659793813</v>
      </c>
      <c r="V207" s="33" t="s">
        <v>20</v>
      </c>
      <c r="W207" s="33" t="s">
        <v>74</v>
      </c>
      <c r="X207" s="30">
        <v>4850</v>
      </c>
      <c r="Y207" s="31">
        <f>MONTH(Table2[[#This Row],[Date]])</f>
        <v>7</v>
      </c>
      <c r="Z207" s="31" t="str">
        <f>TEXT(Table2[[#This Row],[Date]]-WEEKDAY(Table2[[#This Row],[Date]],1)+1,"d MMM") &amp; " - " &amp; TEXT(Table2[[#This Row],[Date]]-WEEKDAY(Table2[[#This Row],[Date]],1)+7,"d MMM")</f>
        <v>27 Jul - 2 Aug</v>
      </c>
    </row>
    <row r="208" spans="1:26" x14ac:dyDescent="0.3">
      <c r="A208" s="61">
        <v>45866</v>
      </c>
      <c r="B208" s="36" t="s">
        <v>67</v>
      </c>
      <c r="C208" s="11">
        <v>1</v>
      </c>
      <c r="D208" s="11"/>
      <c r="E208" s="11">
        <v>4633</v>
      </c>
      <c r="F208" s="36" t="s">
        <v>36</v>
      </c>
      <c r="G208" s="36">
        <v>1</v>
      </c>
      <c r="H208" s="36">
        <v>0</v>
      </c>
      <c r="I208" s="36">
        <v>0</v>
      </c>
      <c r="J208" s="36">
        <v>2</v>
      </c>
      <c r="K208" s="36">
        <v>0</v>
      </c>
      <c r="L208" s="36">
        <v>88</v>
      </c>
      <c r="M208" s="36">
        <v>0</v>
      </c>
      <c r="N208" s="25">
        <v>0</v>
      </c>
      <c r="O208" s="25">
        <v>0</v>
      </c>
      <c r="P208" s="25">
        <v>0</v>
      </c>
      <c r="Q208" s="36">
        <v>1</v>
      </c>
      <c r="R208" s="36">
        <v>0</v>
      </c>
      <c r="S208" s="25">
        <f t="shared" si="12"/>
        <v>91</v>
      </c>
      <c r="T208" s="37">
        <f t="shared" si="11"/>
        <v>1.964170084178718E-2</v>
      </c>
      <c r="U208" s="27">
        <f>SUM(Table2[[#This Row],[Unit Completed (Pcs)]]/4850)</f>
        <v>0.95525773195876285</v>
      </c>
      <c r="V208" s="29" t="s">
        <v>20</v>
      </c>
      <c r="W208" s="29" t="s">
        <v>74</v>
      </c>
      <c r="X208" s="30">
        <v>4850</v>
      </c>
      <c r="Y208" s="31">
        <f>MONTH(Table2[[#This Row],[Date]])</f>
        <v>7</v>
      </c>
      <c r="Z208" s="31" t="str">
        <f>TEXT(Table2[[#This Row],[Date]]-WEEKDAY(Table2[[#This Row],[Date]],1)+1,"d MMM") &amp; " - " &amp; TEXT(Table2[[#This Row],[Date]]-WEEKDAY(Table2[[#This Row],[Date]],1)+7,"d MMM")</f>
        <v>27 Jul - 2 Aug</v>
      </c>
    </row>
    <row r="209" spans="1:26" x14ac:dyDescent="0.3">
      <c r="A209" s="62">
        <v>45866</v>
      </c>
      <c r="B209" s="41" t="s">
        <v>67</v>
      </c>
      <c r="C209" s="42">
        <v>1</v>
      </c>
      <c r="D209" s="42"/>
      <c r="E209" s="42">
        <v>4267</v>
      </c>
      <c r="F209" s="41" t="s">
        <v>37</v>
      </c>
      <c r="G209" s="41">
        <v>1</v>
      </c>
      <c r="H209" s="41">
        <v>0</v>
      </c>
      <c r="I209" s="41">
        <v>0</v>
      </c>
      <c r="J209" s="41">
        <v>6</v>
      </c>
      <c r="K209" s="41">
        <v>0</v>
      </c>
      <c r="L209" s="41">
        <v>160</v>
      </c>
      <c r="M209" s="41">
        <v>2</v>
      </c>
      <c r="N209" s="43">
        <v>0</v>
      </c>
      <c r="O209" s="43">
        <v>0</v>
      </c>
      <c r="P209" s="43">
        <v>0</v>
      </c>
      <c r="Q209" s="41">
        <v>2</v>
      </c>
      <c r="R209" s="41">
        <v>0</v>
      </c>
      <c r="S209" s="8">
        <f t="shared" si="12"/>
        <v>170</v>
      </c>
      <c r="T209" s="12">
        <f t="shared" si="11"/>
        <v>3.9840637450199202E-2</v>
      </c>
      <c r="U209" s="27">
        <f>SUM(Table2[[#This Row],[Unit Completed (Pcs)]]/4850)</f>
        <v>0.87979381443298965</v>
      </c>
      <c r="V209" s="33" t="s">
        <v>20</v>
      </c>
      <c r="W209" s="33" t="s">
        <v>74</v>
      </c>
      <c r="X209" s="30">
        <v>4850</v>
      </c>
      <c r="Y209" s="31">
        <f>MONTH(Table2[[#This Row],[Date]])</f>
        <v>7</v>
      </c>
      <c r="Z209" s="31" t="str">
        <f>TEXT(Table2[[#This Row],[Date]]-WEEKDAY(Table2[[#This Row],[Date]],1)+1,"d MMM") &amp; " - " &amp; TEXT(Table2[[#This Row],[Date]]-WEEKDAY(Table2[[#This Row],[Date]],1)+7,"d MMM")</f>
        <v>27 Jul - 2 Aug</v>
      </c>
    </row>
    <row r="210" spans="1:26" x14ac:dyDescent="0.3">
      <c r="A210" s="61">
        <v>45866</v>
      </c>
      <c r="B210" s="36" t="s">
        <v>65</v>
      </c>
      <c r="C210" s="11">
        <v>2</v>
      </c>
      <c r="D210" s="11"/>
      <c r="E210" s="11">
        <v>0</v>
      </c>
      <c r="F210" s="36" t="s">
        <v>21</v>
      </c>
      <c r="G210" s="36">
        <v>1</v>
      </c>
      <c r="H210" s="36">
        <v>0</v>
      </c>
      <c r="I210" s="36">
        <v>0</v>
      </c>
      <c r="J210" s="36">
        <v>0</v>
      </c>
      <c r="K210" s="36">
        <v>0</v>
      </c>
      <c r="L210" s="36">
        <v>0</v>
      </c>
      <c r="M210" s="36">
        <v>0</v>
      </c>
      <c r="N210" s="25">
        <v>0</v>
      </c>
      <c r="O210" s="25">
        <v>0</v>
      </c>
      <c r="P210" s="25">
        <v>0</v>
      </c>
      <c r="Q210" s="36">
        <v>0</v>
      </c>
      <c r="R210" s="36">
        <v>0</v>
      </c>
      <c r="S210" s="25">
        <f t="shared" si="12"/>
        <v>0</v>
      </c>
      <c r="T210" s="37" t="e">
        <f t="shared" si="11"/>
        <v>#DIV/0!</v>
      </c>
      <c r="U210" s="27">
        <f>SUM(Table2[[#This Row],[Unit Completed (Pcs)]]/4850)</f>
        <v>0</v>
      </c>
      <c r="V210" s="29" t="s">
        <v>22</v>
      </c>
      <c r="W210" s="29" t="s">
        <v>76</v>
      </c>
      <c r="X210" s="30">
        <v>4850</v>
      </c>
      <c r="Y210" s="31">
        <f>MONTH(Table2[[#This Row],[Date]])</f>
        <v>7</v>
      </c>
      <c r="Z210" s="31" t="str">
        <f>TEXT(Table2[[#This Row],[Date]]-WEEKDAY(Table2[[#This Row],[Date]],1)+1,"d MMM") &amp; " - " &amp; TEXT(Table2[[#This Row],[Date]]-WEEKDAY(Table2[[#This Row],[Date]],1)+7,"d MMM")</f>
        <v>27 Jul - 2 Aug</v>
      </c>
    </row>
    <row r="211" spans="1:26" x14ac:dyDescent="0.3">
      <c r="A211" s="61">
        <v>45866</v>
      </c>
      <c r="B211" s="7" t="s">
        <v>65</v>
      </c>
      <c r="C211" s="11">
        <v>2</v>
      </c>
      <c r="D211" s="11"/>
      <c r="E211" s="11">
        <v>0</v>
      </c>
      <c r="F211" s="7" t="s">
        <v>23</v>
      </c>
      <c r="G211" s="7">
        <v>1</v>
      </c>
      <c r="H211" s="7">
        <v>0</v>
      </c>
      <c r="I211" s="7">
        <v>0</v>
      </c>
      <c r="J211" s="7">
        <v>0</v>
      </c>
      <c r="K211" s="7">
        <v>0</v>
      </c>
      <c r="L211" s="7">
        <v>0</v>
      </c>
      <c r="M211" s="7">
        <v>0</v>
      </c>
      <c r="N211" s="8">
        <v>0</v>
      </c>
      <c r="O211" s="8">
        <v>0</v>
      </c>
      <c r="P211" s="8">
        <v>0</v>
      </c>
      <c r="Q211" s="7">
        <v>0</v>
      </c>
      <c r="R211" s="7">
        <v>0</v>
      </c>
      <c r="S211" s="8">
        <f t="shared" si="12"/>
        <v>0</v>
      </c>
      <c r="T211" s="12" t="e">
        <f t="shared" si="11"/>
        <v>#DIV/0!</v>
      </c>
      <c r="U211" s="27">
        <f>SUM(Table2[[#This Row],[Unit Completed (Pcs)]]/4850)</f>
        <v>0</v>
      </c>
      <c r="V211" s="33" t="s">
        <v>22</v>
      </c>
      <c r="W211" s="33" t="s">
        <v>76</v>
      </c>
      <c r="X211" s="30">
        <v>4850</v>
      </c>
      <c r="Y211" s="31">
        <f>MONTH(Table2[[#This Row],[Date]])</f>
        <v>7</v>
      </c>
      <c r="Z211" s="31" t="str">
        <f>TEXT(Table2[[#This Row],[Date]]-WEEKDAY(Table2[[#This Row],[Date]],1)+1,"d MMM") &amp; " - " &amp; TEXT(Table2[[#This Row],[Date]]-WEEKDAY(Table2[[#This Row],[Date]],1)+7,"d MMM")</f>
        <v>27 Jul - 2 Aug</v>
      </c>
    </row>
    <row r="212" spans="1:26" x14ac:dyDescent="0.3">
      <c r="A212" s="61">
        <v>45866</v>
      </c>
      <c r="B212" s="36" t="s">
        <v>65</v>
      </c>
      <c r="C212" s="11">
        <v>2</v>
      </c>
      <c r="D212" s="11"/>
      <c r="E212" s="11">
        <v>1318</v>
      </c>
      <c r="F212" s="36" t="s">
        <v>24</v>
      </c>
      <c r="G212" s="36">
        <v>1</v>
      </c>
      <c r="H212" s="36">
        <v>0</v>
      </c>
      <c r="I212" s="36">
        <v>0</v>
      </c>
      <c r="J212" s="36">
        <v>0</v>
      </c>
      <c r="K212" s="36">
        <v>0</v>
      </c>
      <c r="L212" s="44">
        <v>7.0000000000000007E-2</v>
      </c>
      <c r="M212" s="44">
        <v>0.16</v>
      </c>
      <c r="N212" s="25">
        <v>0</v>
      </c>
      <c r="O212" s="25">
        <v>0</v>
      </c>
      <c r="P212" s="25">
        <v>0</v>
      </c>
      <c r="Q212" s="36">
        <v>0</v>
      </c>
      <c r="R212" s="36">
        <v>0</v>
      </c>
      <c r="S212" s="25">
        <f t="shared" si="12"/>
        <v>0.23</v>
      </c>
      <c r="T212" s="37">
        <f t="shared" si="11"/>
        <v>1.7450682852807284E-4</v>
      </c>
      <c r="U212" s="27">
        <f>SUM(Table2[[#This Row],[Unit Completed (Pcs)]]/4850)</f>
        <v>0.27175257731958763</v>
      </c>
      <c r="V212" s="29" t="s">
        <v>22</v>
      </c>
      <c r="W212" s="29" t="s">
        <v>76</v>
      </c>
      <c r="X212" s="30">
        <v>4850</v>
      </c>
      <c r="Y212" s="31">
        <f>MONTH(Table2[[#This Row],[Date]])</f>
        <v>7</v>
      </c>
      <c r="Z212" s="31" t="str">
        <f>TEXT(Table2[[#This Row],[Date]]-WEEKDAY(Table2[[#This Row],[Date]],1)+1,"d MMM") &amp; " - " &amp; TEXT(Table2[[#This Row],[Date]]-WEEKDAY(Table2[[#This Row],[Date]],1)+7,"d MMM")</f>
        <v>27 Jul - 2 Aug</v>
      </c>
    </row>
    <row r="213" spans="1:26" x14ac:dyDescent="0.3">
      <c r="A213" s="61">
        <v>45866</v>
      </c>
      <c r="B213" s="7" t="s">
        <v>65</v>
      </c>
      <c r="C213" s="11">
        <v>2</v>
      </c>
      <c r="D213" s="11"/>
      <c r="E213" s="11">
        <v>4675</v>
      </c>
      <c r="F213" s="7" t="s">
        <v>25</v>
      </c>
      <c r="G213" s="7">
        <v>1</v>
      </c>
      <c r="H213" s="7">
        <v>0</v>
      </c>
      <c r="I213" s="7">
        <v>0</v>
      </c>
      <c r="J213" s="7">
        <v>12</v>
      </c>
      <c r="K213" s="7">
        <v>0</v>
      </c>
      <c r="L213" s="7">
        <v>5</v>
      </c>
      <c r="M213" s="7">
        <v>3</v>
      </c>
      <c r="N213" s="8">
        <v>0</v>
      </c>
      <c r="O213" s="8">
        <v>0</v>
      </c>
      <c r="P213" s="8">
        <v>0</v>
      </c>
      <c r="Q213" s="7">
        <v>0</v>
      </c>
      <c r="R213" s="7">
        <v>0</v>
      </c>
      <c r="S213" s="8">
        <f t="shared" si="12"/>
        <v>20</v>
      </c>
      <c r="T213" s="12">
        <f t="shared" si="11"/>
        <v>4.2780748663101605E-3</v>
      </c>
      <c r="U213" s="27">
        <f>SUM(Table2[[#This Row],[Unit Completed (Pcs)]]/4850)</f>
        <v>0.96391752577319589</v>
      </c>
      <c r="V213" s="33" t="s">
        <v>22</v>
      </c>
      <c r="W213" s="33" t="s">
        <v>76</v>
      </c>
      <c r="X213" s="30">
        <v>4850</v>
      </c>
      <c r="Y213" s="31">
        <f>MONTH(Table2[[#This Row],[Date]])</f>
        <v>7</v>
      </c>
      <c r="Z213" s="31" t="str">
        <f>TEXT(Table2[[#This Row],[Date]]-WEEKDAY(Table2[[#This Row],[Date]],1)+1,"d MMM") &amp; " - " &amp; TEXT(Table2[[#This Row],[Date]]-WEEKDAY(Table2[[#This Row],[Date]],1)+7,"d MMM")</f>
        <v>27 Jul - 2 Aug</v>
      </c>
    </row>
    <row r="214" spans="1:26" x14ac:dyDescent="0.3">
      <c r="A214" s="61">
        <v>45866</v>
      </c>
      <c r="B214" s="36" t="s">
        <v>65</v>
      </c>
      <c r="C214" s="11">
        <v>2</v>
      </c>
      <c r="D214" s="11"/>
      <c r="E214" s="11">
        <v>4321</v>
      </c>
      <c r="F214" s="36" t="s">
        <v>26</v>
      </c>
      <c r="G214" s="36">
        <v>1</v>
      </c>
      <c r="H214" s="36">
        <v>0</v>
      </c>
      <c r="I214" s="36">
        <v>0</v>
      </c>
      <c r="J214" s="36">
        <v>0</v>
      </c>
      <c r="K214" s="36">
        <v>0</v>
      </c>
      <c r="L214" s="36">
        <v>13</v>
      </c>
      <c r="M214" s="36">
        <v>5</v>
      </c>
      <c r="N214" s="25">
        <v>0</v>
      </c>
      <c r="O214" s="25">
        <v>0</v>
      </c>
      <c r="P214" s="25">
        <v>0</v>
      </c>
      <c r="Q214" s="36">
        <v>3</v>
      </c>
      <c r="R214" s="36">
        <v>35</v>
      </c>
      <c r="S214" s="25">
        <f t="shared" si="12"/>
        <v>56</v>
      </c>
      <c r="T214" s="37">
        <f t="shared" si="11"/>
        <v>1.2959962971534367E-2</v>
      </c>
      <c r="U214" s="27">
        <f>SUM(Table2[[#This Row],[Unit Completed (Pcs)]]/4850)</f>
        <v>0.89092783505154638</v>
      </c>
      <c r="V214" s="29" t="s">
        <v>22</v>
      </c>
      <c r="W214" s="29" t="s">
        <v>76</v>
      </c>
      <c r="X214" s="30">
        <v>4850</v>
      </c>
      <c r="Y214" s="31">
        <f>MONTH(Table2[[#This Row],[Date]])</f>
        <v>7</v>
      </c>
      <c r="Z214" s="31" t="str">
        <f>TEXT(Table2[[#This Row],[Date]]-WEEKDAY(Table2[[#This Row],[Date]],1)+1,"d MMM") &amp; " - " &amp; TEXT(Table2[[#This Row],[Date]]-WEEKDAY(Table2[[#This Row],[Date]],1)+7,"d MMM")</f>
        <v>27 Jul - 2 Aug</v>
      </c>
    </row>
    <row r="215" spans="1:26" x14ac:dyDescent="0.3">
      <c r="A215" s="61">
        <v>45866</v>
      </c>
      <c r="B215" s="7" t="s">
        <v>65</v>
      </c>
      <c r="C215" s="11">
        <v>2</v>
      </c>
      <c r="D215" s="11"/>
      <c r="E215" s="11">
        <v>4761</v>
      </c>
      <c r="F215" s="7" t="s">
        <v>27</v>
      </c>
      <c r="G215" s="7">
        <v>1</v>
      </c>
      <c r="H215" s="7">
        <v>0</v>
      </c>
      <c r="I215" s="7">
        <v>0</v>
      </c>
      <c r="J215" s="7">
        <v>2</v>
      </c>
      <c r="K215" s="7">
        <v>0</v>
      </c>
      <c r="L215" s="7">
        <v>32</v>
      </c>
      <c r="M215" s="7">
        <v>5</v>
      </c>
      <c r="N215" s="8">
        <v>0</v>
      </c>
      <c r="O215" s="8">
        <v>0</v>
      </c>
      <c r="P215" s="8">
        <v>0</v>
      </c>
      <c r="Q215" s="7">
        <v>1</v>
      </c>
      <c r="R215" s="7">
        <v>0</v>
      </c>
      <c r="S215" s="8">
        <f t="shared" si="12"/>
        <v>40</v>
      </c>
      <c r="T215" s="12">
        <f t="shared" si="11"/>
        <v>8.4015963032976274E-3</v>
      </c>
      <c r="U215" s="27">
        <f>SUM(Table2[[#This Row],[Unit Completed (Pcs)]]/4850)</f>
        <v>0.98164948453608247</v>
      </c>
      <c r="V215" s="33" t="s">
        <v>22</v>
      </c>
      <c r="W215" s="33" t="s">
        <v>76</v>
      </c>
      <c r="X215" s="30">
        <v>4850</v>
      </c>
      <c r="Y215" s="31">
        <f>MONTH(Table2[[#This Row],[Date]])</f>
        <v>7</v>
      </c>
      <c r="Z215" s="31" t="str">
        <f>TEXT(Table2[[#This Row],[Date]]-WEEKDAY(Table2[[#This Row],[Date]],1)+1,"d MMM") &amp; " - " &amp; TEXT(Table2[[#This Row],[Date]]-WEEKDAY(Table2[[#This Row],[Date]],1)+7,"d MMM")</f>
        <v>27 Jul - 2 Aug</v>
      </c>
    </row>
    <row r="216" spans="1:26" x14ac:dyDescent="0.3">
      <c r="A216" s="61">
        <v>45866</v>
      </c>
      <c r="B216" s="36" t="s">
        <v>65</v>
      </c>
      <c r="C216" s="11">
        <v>2</v>
      </c>
      <c r="D216" s="11"/>
      <c r="E216" s="11">
        <v>4413</v>
      </c>
      <c r="F216" s="36" t="s">
        <v>28</v>
      </c>
      <c r="G216" s="36">
        <v>1</v>
      </c>
      <c r="H216" s="36">
        <v>0</v>
      </c>
      <c r="I216" s="36">
        <v>0</v>
      </c>
      <c r="J216" s="36">
        <v>8</v>
      </c>
      <c r="K216" s="36">
        <v>0</v>
      </c>
      <c r="L216" s="36">
        <v>27</v>
      </c>
      <c r="M216" s="36">
        <v>5</v>
      </c>
      <c r="N216" s="25">
        <v>0</v>
      </c>
      <c r="O216" s="25">
        <v>0</v>
      </c>
      <c r="P216" s="25">
        <v>0</v>
      </c>
      <c r="Q216" s="36">
        <v>0</v>
      </c>
      <c r="R216" s="36">
        <v>0</v>
      </c>
      <c r="S216" s="25">
        <f t="shared" si="12"/>
        <v>40</v>
      </c>
      <c r="T216" s="37">
        <f t="shared" si="11"/>
        <v>9.0641287106276915E-3</v>
      </c>
      <c r="U216" s="27">
        <f>SUM(Table2[[#This Row],[Unit Completed (Pcs)]]/4850)</f>
        <v>0.90989690721649485</v>
      </c>
      <c r="V216" s="29" t="s">
        <v>22</v>
      </c>
      <c r="W216" s="29" t="s">
        <v>76</v>
      </c>
      <c r="X216" s="30">
        <v>4850</v>
      </c>
      <c r="Y216" s="31">
        <f>MONTH(Table2[[#This Row],[Date]])</f>
        <v>7</v>
      </c>
      <c r="Z216" s="31" t="str">
        <f>TEXT(Table2[[#This Row],[Date]]-WEEKDAY(Table2[[#This Row],[Date]],1)+1,"d MMM") &amp; " - " &amp; TEXT(Table2[[#This Row],[Date]]-WEEKDAY(Table2[[#This Row],[Date]],1)+7,"d MMM")</f>
        <v>27 Jul - 2 Aug</v>
      </c>
    </row>
    <row r="217" spans="1:26" x14ac:dyDescent="0.3">
      <c r="A217" s="61">
        <v>45866</v>
      </c>
      <c r="B217" s="7" t="s">
        <v>65</v>
      </c>
      <c r="C217" s="11">
        <v>2</v>
      </c>
      <c r="D217" s="11"/>
      <c r="E217" s="11">
        <v>4450</v>
      </c>
      <c r="F217" s="7" t="s">
        <v>29</v>
      </c>
      <c r="G217" s="7">
        <v>1</v>
      </c>
      <c r="H217" s="7">
        <v>0</v>
      </c>
      <c r="I217" s="7">
        <v>1</v>
      </c>
      <c r="J217" s="7">
        <v>3</v>
      </c>
      <c r="K217" s="7">
        <v>0</v>
      </c>
      <c r="L217" s="7">
        <v>20</v>
      </c>
      <c r="M217" s="7">
        <v>3</v>
      </c>
      <c r="N217" s="8">
        <v>0</v>
      </c>
      <c r="O217" s="8">
        <v>0</v>
      </c>
      <c r="P217" s="8">
        <v>0</v>
      </c>
      <c r="Q217" s="7">
        <v>0</v>
      </c>
      <c r="R217" s="7">
        <v>0</v>
      </c>
      <c r="S217" s="8">
        <f t="shared" si="12"/>
        <v>27</v>
      </c>
      <c r="T217" s="12">
        <f t="shared" si="11"/>
        <v>6.0674157303370786E-3</v>
      </c>
      <c r="U217" s="27">
        <f>SUM(Table2[[#This Row],[Unit Completed (Pcs)]]/4850)</f>
        <v>0.91752577319587625</v>
      </c>
      <c r="V217" s="33" t="s">
        <v>22</v>
      </c>
      <c r="W217" s="33" t="s">
        <v>76</v>
      </c>
      <c r="X217" s="30">
        <v>4850</v>
      </c>
      <c r="Y217" s="31">
        <f>MONTH(Table2[[#This Row],[Date]])</f>
        <v>7</v>
      </c>
      <c r="Z217" s="31" t="str">
        <f>TEXT(Table2[[#This Row],[Date]]-WEEKDAY(Table2[[#This Row],[Date]],1)+1,"d MMM") &amp; " - " &amp; TEXT(Table2[[#This Row],[Date]]-WEEKDAY(Table2[[#This Row],[Date]],1)+7,"d MMM")</f>
        <v>27 Jul - 2 Aug</v>
      </c>
    </row>
    <row r="218" spans="1:26" x14ac:dyDescent="0.3">
      <c r="A218" s="61">
        <v>45866</v>
      </c>
      <c r="B218" s="36" t="s">
        <v>65</v>
      </c>
      <c r="C218" s="11">
        <v>2</v>
      </c>
      <c r="D218" s="11"/>
      <c r="E218" s="11">
        <v>4125</v>
      </c>
      <c r="F218" s="36" t="s">
        <v>30</v>
      </c>
      <c r="G218" s="36">
        <v>1</v>
      </c>
      <c r="H218" s="36">
        <v>0</v>
      </c>
      <c r="I218" s="36">
        <v>0</v>
      </c>
      <c r="J218" s="36">
        <v>0</v>
      </c>
      <c r="K218" s="36">
        <v>0</v>
      </c>
      <c r="L218" s="36">
        <v>29</v>
      </c>
      <c r="M218" s="36">
        <v>3</v>
      </c>
      <c r="N218" s="25">
        <v>0</v>
      </c>
      <c r="O218" s="25">
        <v>0</v>
      </c>
      <c r="P218" s="25">
        <v>0</v>
      </c>
      <c r="Q218" s="36">
        <v>0</v>
      </c>
      <c r="R218" s="36">
        <v>0</v>
      </c>
      <c r="S218" s="25">
        <f t="shared" si="12"/>
        <v>32</v>
      </c>
      <c r="T218" s="37">
        <f t="shared" si="11"/>
        <v>7.7575757575757574E-3</v>
      </c>
      <c r="U218" s="27">
        <f>SUM(Table2[[#This Row],[Unit Completed (Pcs)]]/4850)</f>
        <v>0.85051546391752575</v>
      </c>
      <c r="V218" s="29" t="s">
        <v>20</v>
      </c>
      <c r="W218" s="29" t="s">
        <v>74</v>
      </c>
      <c r="X218" s="30">
        <v>4850</v>
      </c>
      <c r="Y218" s="31">
        <f>MONTH(Table2[[#This Row],[Date]])</f>
        <v>7</v>
      </c>
      <c r="Z218" s="31" t="str">
        <f>TEXT(Table2[[#This Row],[Date]]-WEEKDAY(Table2[[#This Row],[Date]],1)+1,"d MMM") &amp; " - " &amp; TEXT(Table2[[#This Row],[Date]]-WEEKDAY(Table2[[#This Row],[Date]],1)+7,"d MMM")</f>
        <v>27 Jul - 2 Aug</v>
      </c>
    </row>
    <row r="219" spans="1:26" x14ac:dyDescent="0.3">
      <c r="A219" s="61">
        <v>45866</v>
      </c>
      <c r="B219" s="7" t="s">
        <v>65</v>
      </c>
      <c r="C219" s="11">
        <v>2</v>
      </c>
      <c r="D219" s="11"/>
      <c r="E219" s="11">
        <v>4732</v>
      </c>
      <c r="F219" s="7" t="s">
        <v>31</v>
      </c>
      <c r="G219" s="7">
        <v>1</v>
      </c>
      <c r="H219" s="7">
        <v>0</v>
      </c>
      <c r="I219" s="7">
        <v>0</v>
      </c>
      <c r="J219" s="7">
        <v>0</v>
      </c>
      <c r="K219" s="7">
        <v>0</v>
      </c>
      <c r="L219" s="7">
        <v>0</v>
      </c>
      <c r="M219" s="7">
        <v>0</v>
      </c>
      <c r="N219" s="8">
        <v>0</v>
      </c>
      <c r="O219" s="8">
        <v>0</v>
      </c>
      <c r="P219" s="8">
        <v>0</v>
      </c>
      <c r="Q219" s="7">
        <v>0</v>
      </c>
      <c r="R219" s="7">
        <v>0</v>
      </c>
      <c r="S219" s="8">
        <f t="shared" si="12"/>
        <v>0</v>
      </c>
      <c r="T219" s="12">
        <f t="shared" si="11"/>
        <v>0</v>
      </c>
      <c r="U219" s="27">
        <f>SUM(Table2[[#This Row],[Unit Completed (Pcs)]]/4850)</f>
        <v>0.97567010309278346</v>
      </c>
      <c r="V219" s="33" t="s">
        <v>20</v>
      </c>
      <c r="W219" s="33" t="s">
        <v>74</v>
      </c>
      <c r="X219" s="30">
        <v>4850</v>
      </c>
      <c r="Y219" s="31">
        <f>MONTH(Table2[[#This Row],[Date]])</f>
        <v>7</v>
      </c>
      <c r="Z219" s="31" t="str">
        <f>TEXT(Table2[[#This Row],[Date]]-WEEKDAY(Table2[[#This Row],[Date]],1)+1,"d MMM") &amp; " - " &amp; TEXT(Table2[[#This Row],[Date]]-WEEKDAY(Table2[[#This Row],[Date]],1)+7,"d MMM")</f>
        <v>27 Jul - 2 Aug</v>
      </c>
    </row>
    <row r="220" spans="1:26" x14ac:dyDescent="0.3">
      <c r="A220" s="61">
        <v>45866</v>
      </c>
      <c r="B220" s="36" t="s">
        <v>65</v>
      </c>
      <c r="C220" s="11">
        <v>2</v>
      </c>
      <c r="D220" s="11"/>
      <c r="E220" s="11">
        <v>4504</v>
      </c>
      <c r="F220" s="36" t="s">
        <v>32</v>
      </c>
      <c r="G220" s="36">
        <v>1</v>
      </c>
      <c r="H220" s="36">
        <v>0</v>
      </c>
      <c r="I220" s="36">
        <v>0</v>
      </c>
      <c r="J220" s="36">
        <v>0</v>
      </c>
      <c r="K220" s="36">
        <v>0</v>
      </c>
      <c r="L220" s="36">
        <v>26</v>
      </c>
      <c r="M220" s="36">
        <v>5</v>
      </c>
      <c r="N220" s="25">
        <v>0</v>
      </c>
      <c r="O220" s="25">
        <v>0</v>
      </c>
      <c r="P220" s="25">
        <v>0</v>
      </c>
      <c r="Q220" s="36">
        <v>1</v>
      </c>
      <c r="R220" s="36">
        <v>0</v>
      </c>
      <c r="S220" s="25">
        <f t="shared" si="12"/>
        <v>32</v>
      </c>
      <c r="T220" s="37">
        <f t="shared" si="11"/>
        <v>7.104795737122558E-3</v>
      </c>
      <c r="U220" s="27">
        <f>SUM(Table2[[#This Row],[Unit Completed (Pcs)]]/4850)</f>
        <v>0.92865979381443298</v>
      </c>
      <c r="V220" s="29" t="s">
        <v>20</v>
      </c>
      <c r="W220" s="29" t="s">
        <v>74</v>
      </c>
      <c r="X220" s="30">
        <v>4850</v>
      </c>
      <c r="Y220" s="31">
        <f>MONTH(Table2[[#This Row],[Date]])</f>
        <v>7</v>
      </c>
      <c r="Z220" s="31" t="str">
        <f>TEXT(Table2[[#This Row],[Date]]-WEEKDAY(Table2[[#This Row],[Date]],1)+1,"d MMM") &amp; " - " &amp; TEXT(Table2[[#This Row],[Date]]-WEEKDAY(Table2[[#This Row],[Date]],1)+7,"d MMM")</f>
        <v>27 Jul - 2 Aug</v>
      </c>
    </row>
    <row r="221" spans="1:26" x14ac:dyDescent="0.3">
      <c r="A221" s="61">
        <v>45866</v>
      </c>
      <c r="B221" s="7" t="s">
        <v>65</v>
      </c>
      <c r="C221" s="11">
        <v>2</v>
      </c>
      <c r="D221" s="11"/>
      <c r="E221" s="11">
        <v>4282</v>
      </c>
      <c r="F221" s="7" t="s">
        <v>33</v>
      </c>
      <c r="G221" s="7">
        <v>1</v>
      </c>
      <c r="H221" s="7">
        <v>0</v>
      </c>
      <c r="I221" s="7">
        <v>3</v>
      </c>
      <c r="J221" s="7">
        <v>3</v>
      </c>
      <c r="K221" s="7">
        <v>0</v>
      </c>
      <c r="L221" s="7">
        <v>66</v>
      </c>
      <c r="M221" s="7">
        <v>46</v>
      </c>
      <c r="N221" s="8">
        <v>0</v>
      </c>
      <c r="O221" s="8">
        <v>0</v>
      </c>
      <c r="P221" s="8">
        <v>0</v>
      </c>
      <c r="Q221" s="7">
        <v>0</v>
      </c>
      <c r="R221" s="7">
        <v>0</v>
      </c>
      <c r="S221" s="8">
        <f t="shared" si="12"/>
        <v>118</v>
      </c>
      <c r="T221" s="12">
        <f t="shared" si="11"/>
        <v>2.7557216254086876E-2</v>
      </c>
      <c r="U221" s="27">
        <f>SUM(Table2[[#This Row],[Unit Completed (Pcs)]]/4850)</f>
        <v>0.88288659793814428</v>
      </c>
      <c r="V221" s="33" t="s">
        <v>20</v>
      </c>
      <c r="W221" s="33" t="s">
        <v>74</v>
      </c>
      <c r="X221" s="30">
        <v>4850</v>
      </c>
      <c r="Y221" s="31">
        <f>MONTH(Table2[[#This Row],[Date]])</f>
        <v>7</v>
      </c>
      <c r="Z221" s="31" t="str">
        <f>TEXT(Table2[[#This Row],[Date]]-WEEKDAY(Table2[[#This Row],[Date]],1)+1,"d MMM") &amp; " - " &amp; TEXT(Table2[[#This Row],[Date]]-WEEKDAY(Table2[[#This Row],[Date]],1)+7,"d MMM")</f>
        <v>27 Jul - 2 Aug</v>
      </c>
    </row>
    <row r="222" spans="1:26" x14ac:dyDescent="0.3">
      <c r="A222" s="61">
        <v>45866</v>
      </c>
      <c r="B222" s="36" t="s">
        <v>65</v>
      </c>
      <c r="C222" s="11">
        <v>2</v>
      </c>
      <c r="D222" s="11"/>
      <c r="E222" s="11">
        <v>5038</v>
      </c>
      <c r="F222" s="36" t="s">
        <v>34</v>
      </c>
      <c r="G222" s="36">
        <v>1</v>
      </c>
      <c r="H222" s="36">
        <v>0</v>
      </c>
      <c r="I222" s="36">
        <v>1</v>
      </c>
      <c r="J222" s="36">
        <v>0</v>
      </c>
      <c r="K222" s="36">
        <v>0</v>
      </c>
      <c r="L222" s="36">
        <v>41</v>
      </c>
      <c r="M222" s="36">
        <v>0</v>
      </c>
      <c r="N222" s="25">
        <v>0</v>
      </c>
      <c r="O222" s="25">
        <v>0</v>
      </c>
      <c r="P222" s="25">
        <v>0</v>
      </c>
      <c r="Q222" s="36">
        <v>0</v>
      </c>
      <c r="R222" s="36">
        <v>0</v>
      </c>
      <c r="S222" s="25">
        <f t="shared" si="12"/>
        <v>42</v>
      </c>
      <c r="T222" s="37">
        <f t="shared" si="11"/>
        <v>8.3366415244144499E-3</v>
      </c>
      <c r="U222" s="27">
        <f>SUM(Table2[[#This Row],[Unit Completed (Pcs)]]/4850)</f>
        <v>1.0387628865979381</v>
      </c>
      <c r="V222" s="29" t="s">
        <v>20</v>
      </c>
      <c r="W222" s="29" t="s">
        <v>74</v>
      </c>
      <c r="X222" s="30">
        <v>4850</v>
      </c>
      <c r="Y222" s="31">
        <f>MONTH(Table2[[#This Row],[Date]])</f>
        <v>7</v>
      </c>
      <c r="Z222" s="31" t="str">
        <f>TEXT(Table2[[#This Row],[Date]]-WEEKDAY(Table2[[#This Row],[Date]],1)+1,"d MMM") &amp; " - " &amp; TEXT(Table2[[#This Row],[Date]]-WEEKDAY(Table2[[#This Row],[Date]],1)+7,"d MMM")</f>
        <v>27 Jul - 2 Aug</v>
      </c>
    </row>
    <row r="223" spans="1:26" x14ac:dyDescent="0.3">
      <c r="A223" s="61">
        <v>45866</v>
      </c>
      <c r="B223" s="7" t="s">
        <v>65</v>
      </c>
      <c r="C223" s="11">
        <v>2</v>
      </c>
      <c r="D223" s="11"/>
      <c r="E223" s="11">
        <v>4124</v>
      </c>
      <c r="F223" s="7" t="s">
        <v>35</v>
      </c>
      <c r="G223" s="7">
        <v>1</v>
      </c>
      <c r="H223" s="7">
        <v>0</v>
      </c>
      <c r="I223" s="7">
        <v>1</v>
      </c>
      <c r="J223" s="7">
        <v>0</v>
      </c>
      <c r="K223" s="7">
        <v>0</v>
      </c>
      <c r="L223" s="7">
        <v>25</v>
      </c>
      <c r="M223" s="7">
        <v>0</v>
      </c>
      <c r="N223" s="8">
        <v>0</v>
      </c>
      <c r="O223" s="8">
        <v>0</v>
      </c>
      <c r="P223" s="8">
        <v>0</v>
      </c>
      <c r="Q223" s="7">
        <v>0</v>
      </c>
      <c r="R223" s="7">
        <v>0</v>
      </c>
      <c r="S223" s="8">
        <f t="shared" si="12"/>
        <v>26</v>
      </c>
      <c r="T223" s="12">
        <f t="shared" si="11"/>
        <v>6.3045586808923373E-3</v>
      </c>
      <c r="U223" s="27">
        <f>SUM(Table2[[#This Row],[Unit Completed (Pcs)]]/4850)</f>
        <v>0.85030927835051551</v>
      </c>
      <c r="V223" s="33" t="s">
        <v>20</v>
      </c>
      <c r="W223" s="33" t="s">
        <v>74</v>
      </c>
      <c r="X223" s="30">
        <v>4850</v>
      </c>
      <c r="Y223" s="31">
        <f>MONTH(Table2[[#This Row],[Date]])</f>
        <v>7</v>
      </c>
      <c r="Z223" s="31" t="str">
        <f>TEXT(Table2[[#This Row],[Date]]-WEEKDAY(Table2[[#This Row],[Date]],1)+1,"d MMM") &amp; " - " &amp; TEXT(Table2[[#This Row],[Date]]-WEEKDAY(Table2[[#This Row],[Date]],1)+7,"d MMM")</f>
        <v>27 Jul - 2 Aug</v>
      </c>
    </row>
    <row r="224" spans="1:26" x14ac:dyDescent="0.3">
      <c r="A224" s="61">
        <v>45866</v>
      </c>
      <c r="B224" s="36" t="s">
        <v>67</v>
      </c>
      <c r="C224" s="11">
        <v>2</v>
      </c>
      <c r="D224" s="11"/>
      <c r="E224" s="11">
        <v>3303</v>
      </c>
      <c r="F224" s="36" t="s">
        <v>36</v>
      </c>
      <c r="G224" s="36">
        <v>1</v>
      </c>
      <c r="H224" s="36">
        <v>0</v>
      </c>
      <c r="I224" s="36">
        <v>0</v>
      </c>
      <c r="J224" s="36">
        <v>2</v>
      </c>
      <c r="K224" s="36">
        <v>0</v>
      </c>
      <c r="L224" s="36">
        <v>0</v>
      </c>
      <c r="M224" s="36">
        <v>5</v>
      </c>
      <c r="N224" s="25">
        <v>0</v>
      </c>
      <c r="O224" s="25">
        <v>0</v>
      </c>
      <c r="P224" s="25">
        <v>0</v>
      </c>
      <c r="Q224" s="36">
        <v>0</v>
      </c>
      <c r="R224" s="36">
        <v>0</v>
      </c>
      <c r="S224" s="25">
        <f t="shared" si="12"/>
        <v>7</v>
      </c>
      <c r="T224" s="37">
        <f t="shared" si="11"/>
        <v>2.119285498032092E-3</v>
      </c>
      <c r="U224" s="27">
        <f>SUM(Table2[[#This Row],[Unit Completed (Pcs)]]/4850)</f>
        <v>0.68103092783505159</v>
      </c>
      <c r="V224" s="29" t="s">
        <v>20</v>
      </c>
      <c r="W224" s="29" t="s">
        <v>74</v>
      </c>
      <c r="X224" s="30">
        <v>4850</v>
      </c>
      <c r="Y224" s="31">
        <f>MONTH(Table2[[#This Row],[Date]])</f>
        <v>7</v>
      </c>
      <c r="Z224" s="31" t="str">
        <f>TEXT(Table2[[#This Row],[Date]]-WEEKDAY(Table2[[#This Row],[Date]],1)+1,"d MMM") &amp; " - " &amp; TEXT(Table2[[#This Row],[Date]]-WEEKDAY(Table2[[#This Row],[Date]],1)+7,"d MMM")</f>
        <v>27 Jul - 2 Aug</v>
      </c>
    </row>
    <row r="225" spans="1:26" x14ac:dyDescent="0.3">
      <c r="A225" s="62">
        <v>45866</v>
      </c>
      <c r="B225" s="41" t="s">
        <v>67</v>
      </c>
      <c r="C225" s="42">
        <v>2</v>
      </c>
      <c r="D225" s="42"/>
      <c r="E225" s="42">
        <v>4608</v>
      </c>
      <c r="F225" s="41" t="s">
        <v>37</v>
      </c>
      <c r="G225" s="41">
        <v>1</v>
      </c>
      <c r="H225" s="41">
        <v>1</v>
      </c>
      <c r="I225" s="41">
        <v>8</v>
      </c>
      <c r="J225" s="41">
        <v>10</v>
      </c>
      <c r="K225" s="41">
        <v>0</v>
      </c>
      <c r="L225" s="41">
        <v>6</v>
      </c>
      <c r="M225" s="41">
        <v>1</v>
      </c>
      <c r="N225" s="43">
        <v>0</v>
      </c>
      <c r="O225" s="43">
        <v>0</v>
      </c>
      <c r="P225" s="43">
        <v>0</v>
      </c>
      <c r="Q225" s="41">
        <v>2</v>
      </c>
      <c r="R225" s="41">
        <v>0</v>
      </c>
      <c r="S225" s="8">
        <f t="shared" si="12"/>
        <v>28</v>
      </c>
      <c r="T225" s="12">
        <f t="shared" si="11"/>
        <v>6.076388888888889E-3</v>
      </c>
      <c r="U225" s="27">
        <f>SUM(Table2[[#This Row],[Unit Completed (Pcs)]]/4850)</f>
        <v>0.95010309278350513</v>
      </c>
      <c r="V225" s="33" t="s">
        <v>20</v>
      </c>
      <c r="W225" s="33" t="s">
        <v>74</v>
      </c>
      <c r="X225" s="30">
        <v>4850</v>
      </c>
      <c r="Y225" s="31">
        <f>MONTH(Table2[[#This Row],[Date]])</f>
        <v>7</v>
      </c>
      <c r="Z225" s="31" t="str">
        <f>TEXT(Table2[[#This Row],[Date]]-WEEKDAY(Table2[[#This Row],[Date]],1)+1,"d MMM") &amp; " - " &amp; TEXT(Table2[[#This Row],[Date]]-WEEKDAY(Table2[[#This Row],[Date]],1)+7,"d MMM")</f>
        <v>27 Jul - 2 Aug</v>
      </c>
    </row>
    <row r="226" spans="1:26" x14ac:dyDescent="0.3">
      <c r="A226" s="61">
        <v>45867</v>
      </c>
      <c r="B226" s="36" t="s">
        <v>67</v>
      </c>
      <c r="C226" s="11">
        <v>1</v>
      </c>
      <c r="D226" s="11"/>
      <c r="E226" s="11">
        <v>3561</v>
      </c>
      <c r="F226" s="36" t="s">
        <v>21</v>
      </c>
      <c r="G226" s="36">
        <v>1</v>
      </c>
      <c r="H226" s="36">
        <v>0</v>
      </c>
      <c r="I226" s="36">
        <v>0</v>
      </c>
      <c r="J226" s="36">
        <v>6</v>
      </c>
      <c r="K226" s="36">
        <v>1</v>
      </c>
      <c r="L226" s="36">
        <v>670</v>
      </c>
      <c r="M226" s="36">
        <v>1</v>
      </c>
      <c r="N226" s="25">
        <v>0</v>
      </c>
      <c r="O226" s="25">
        <v>0</v>
      </c>
      <c r="P226" s="25">
        <v>0</v>
      </c>
      <c r="Q226" s="36">
        <v>0</v>
      </c>
      <c r="R226" s="36">
        <v>0</v>
      </c>
      <c r="S226" s="25">
        <f t="shared" si="12"/>
        <v>678</v>
      </c>
      <c r="T226" s="37">
        <f t="shared" ref="T226:T246" si="13">S226/E226</f>
        <v>0.19039595619208088</v>
      </c>
      <c r="U226" s="27">
        <f>SUM(Table2[[#This Row],[Unit Completed (Pcs)]]/4850)</f>
        <v>0.73422680412371133</v>
      </c>
      <c r="V226" s="29" t="s">
        <v>22</v>
      </c>
      <c r="W226" s="29" t="s">
        <v>76</v>
      </c>
      <c r="X226" s="30">
        <v>4850</v>
      </c>
      <c r="Y226" s="31">
        <f>MONTH(Table2[[#This Row],[Date]])</f>
        <v>7</v>
      </c>
      <c r="Z226" s="31" t="str">
        <f>TEXT(Table2[[#This Row],[Date]]-WEEKDAY(Table2[[#This Row],[Date]],1)+1,"d MMM") &amp; " - " &amp; TEXT(Table2[[#This Row],[Date]]-WEEKDAY(Table2[[#This Row],[Date]],1)+7,"d MMM")</f>
        <v>27 Jul - 2 Aug</v>
      </c>
    </row>
    <row r="227" spans="1:26" x14ac:dyDescent="0.3">
      <c r="A227" s="61">
        <v>45867</v>
      </c>
      <c r="B227" s="7" t="s">
        <v>67</v>
      </c>
      <c r="C227" s="11">
        <v>1</v>
      </c>
      <c r="D227" s="11"/>
      <c r="E227" s="11">
        <v>4508</v>
      </c>
      <c r="F227" s="7" t="s">
        <v>23</v>
      </c>
      <c r="G227" s="7">
        <v>1</v>
      </c>
      <c r="H227" s="7">
        <v>14</v>
      </c>
      <c r="I227" s="7">
        <v>3</v>
      </c>
      <c r="J227" s="7">
        <v>17</v>
      </c>
      <c r="K227" s="7">
        <v>6</v>
      </c>
      <c r="L227" s="7">
        <v>85</v>
      </c>
      <c r="M227" s="7">
        <v>0</v>
      </c>
      <c r="N227" s="8">
        <v>0</v>
      </c>
      <c r="O227" s="8">
        <v>0</v>
      </c>
      <c r="P227" s="8">
        <v>0</v>
      </c>
      <c r="Q227" s="7">
        <v>0</v>
      </c>
      <c r="R227" s="7">
        <v>0</v>
      </c>
      <c r="S227" s="8">
        <f t="shared" si="12"/>
        <v>125</v>
      </c>
      <c r="T227" s="12">
        <f t="shared" si="13"/>
        <v>2.7728482697426796E-2</v>
      </c>
      <c r="U227" s="27">
        <f>SUM(Table2[[#This Row],[Unit Completed (Pcs)]]/4850)</f>
        <v>0.92948453608247428</v>
      </c>
      <c r="V227" s="33" t="s">
        <v>22</v>
      </c>
      <c r="W227" s="33" t="s">
        <v>76</v>
      </c>
      <c r="X227" s="30">
        <v>4850</v>
      </c>
      <c r="Y227" s="31">
        <f>MONTH(Table2[[#This Row],[Date]])</f>
        <v>7</v>
      </c>
      <c r="Z227" s="31" t="str">
        <f>TEXT(Table2[[#This Row],[Date]]-WEEKDAY(Table2[[#This Row],[Date]],1)+1,"d MMM") &amp; " - " &amp; TEXT(Table2[[#This Row],[Date]]-WEEKDAY(Table2[[#This Row],[Date]],1)+7,"d MMM")</f>
        <v>27 Jul - 2 Aug</v>
      </c>
    </row>
    <row r="228" spans="1:26" x14ac:dyDescent="0.3">
      <c r="A228" s="62">
        <v>45867</v>
      </c>
      <c r="B228" s="46" t="s">
        <v>67</v>
      </c>
      <c r="C228" s="42">
        <v>1</v>
      </c>
      <c r="D228" s="42"/>
      <c r="E228" s="42">
        <v>1448</v>
      </c>
      <c r="F228" s="46" t="s">
        <v>24</v>
      </c>
      <c r="G228" s="46">
        <v>1</v>
      </c>
      <c r="H228" s="46">
        <v>2</v>
      </c>
      <c r="I228" s="46">
        <v>0</v>
      </c>
      <c r="J228" s="46">
        <v>1</v>
      </c>
      <c r="K228" s="47">
        <v>0</v>
      </c>
      <c r="L228" s="47">
        <v>0</v>
      </c>
      <c r="M228" s="46">
        <v>0</v>
      </c>
      <c r="N228" s="48">
        <v>0</v>
      </c>
      <c r="O228" s="48">
        <v>0</v>
      </c>
      <c r="P228" s="48">
        <v>0</v>
      </c>
      <c r="Q228" s="46">
        <v>0</v>
      </c>
      <c r="R228" s="46">
        <v>0</v>
      </c>
      <c r="S228" s="25">
        <f t="shared" si="12"/>
        <v>3</v>
      </c>
      <c r="T228" s="49">
        <f t="shared" si="13"/>
        <v>2.0718232044198894E-3</v>
      </c>
      <c r="U228" s="27">
        <f>SUM(Table2[[#This Row],[Unit Completed (Pcs)]]/4850)</f>
        <v>0.29855670103092785</v>
      </c>
      <c r="V228" s="29" t="s">
        <v>22</v>
      </c>
      <c r="W228" s="29" t="s">
        <v>76</v>
      </c>
      <c r="X228" s="30">
        <v>4850</v>
      </c>
      <c r="Y228" s="31">
        <f>MONTH(Table2[[#This Row],[Date]])</f>
        <v>7</v>
      </c>
      <c r="Z228" s="31" t="str">
        <f>TEXT(Table2[[#This Row],[Date]]-WEEKDAY(Table2[[#This Row],[Date]],1)+1,"d MMM") &amp; " - " &amp; TEXT(Table2[[#This Row],[Date]]-WEEKDAY(Table2[[#This Row],[Date]],1)+7,"d MMM")</f>
        <v>27 Jul - 2 Aug</v>
      </c>
    </row>
    <row r="229" spans="1:26" x14ac:dyDescent="0.3">
      <c r="A229" s="61">
        <v>45867</v>
      </c>
      <c r="B229" s="7" t="s">
        <v>67</v>
      </c>
      <c r="C229" s="11">
        <v>2</v>
      </c>
      <c r="D229" s="11"/>
      <c r="E229" s="11">
        <v>4220</v>
      </c>
      <c r="F229" s="7" t="s">
        <v>21</v>
      </c>
      <c r="G229" s="41">
        <v>1</v>
      </c>
      <c r="H229" s="7">
        <v>0</v>
      </c>
      <c r="I229" s="7">
        <v>0</v>
      </c>
      <c r="J229" s="7">
        <v>5</v>
      </c>
      <c r="K229" s="7">
        <v>0</v>
      </c>
      <c r="L229" s="7">
        <v>12</v>
      </c>
      <c r="M229" s="7">
        <v>11</v>
      </c>
      <c r="N229" s="8">
        <v>0</v>
      </c>
      <c r="O229" s="8">
        <v>0</v>
      </c>
      <c r="P229" s="8">
        <v>0</v>
      </c>
      <c r="Q229" s="7">
        <v>0</v>
      </c>
      <c r="R229" s="7">
        <v>0</v>
      </c>
      <c r="S229" s="8">
        <f t="shared" si="12"/>
        <v>28</v>
      </c>
      <c r="T229" s="12">
        <f t="shared" si="13"/>
        <v>6.6350710900473934E-3</v>
      </c>
      <c r="U229" s="27">
        <f>SUM(Table2[[#This Row],[Unit Completed (Pcs)]]/4850)</f>
        <v>0.87010309278350517</v>
      </c>
      <c r="V229" s="33" t="s">
        <v>22</v>
      </c>
      <c r="W229" s="33" t="s">
        <v>76</v>
      </c>
      <c r="X229" s="30">
        <v>4850</v>
      </c>
      <c r="Y229" s="31">
        <f>MONTH(Table2[[#This Row],[Date]])</f>
        <v>7</v>
      </c>
      <c r="Z229" s="31" t="str">
        <f>TEXT(Table2[[#This Row],[Date]]-WEEKDAY(Table2[[#This Row],[Date]],1)+1,"d MMM") &amp; " - " &amp; TEXT(Table2[[#This Row],[Date]]-WEEKDAY(Table2[[#This Row],[Date]],1)+7,"d MMM")</f>
        <v>27 Jul - 2 Aug</v>
      </c>
    </row>
    <row r="230" spans="1:26" x14ac:dyDescent="0.3">
      <c r="A230" s="61">
        <v>45867</v>
      </c>
      <c r="B230" s="36" t="s">
        <v>67</v>
      </c>
      <c r="C230" s="11">
        <v>2</v>
      </c>
      <c r="D230" s="11"/>
      <c r="E230" s="11">
        <v>4373</v>
      </c>
      <c r="F230" s="36" t="s">
        <v>23</v>
      </c>
      <c r="G230" s="36">
        <v>1</v>
      </c>
      <c r="H230" s="36">
        <v>0</v>
      </c>
      <c r="I230" s="36">
        <v>0</v>
      </c>
      <c r="J230" s="36">
        <v>0</v>
      </c>
      <c r="K230" s="36">
        <v>0</v>
      </c>
      <c r="L230" s="36">
        <v>2</v>
      </c>
      <c r="M230" s="36">
        <v>0</v>
      </c>
      <c r="N230" s="25">
        <v>0</v>
      </c>
      <c r="O230" s="25">
        <v>0</v>
      </c>
      <c r="P230" s="25">
        <v>0</v>
      </c>
      <c r="Q230" s="36">
        <v>18</v>
      </c>
      <c r="R230" s="36">
        <v>0</v>
      </c>
      <c r="S230" s="25">
        <f t="shared" si="12"/>
        <v>20</v>
      </c>
      <c r="T230" s="37">
        <f t="shared" si="13"/>
        <v>4.5735193231191398E-3</v>
      </c>
      <c r="U230" s="27">
        <f>SUM(Table2[[#This Row],[Unit Completed (Pcs)]]/4850)</f>
        <v>0.90164948453608251</v>
      </c>
      <c r="V230" s="29" t="s">
        <v>22</v>
      </c>
      <c r="W230" s="29" t="s">
        <v>76</v>
      </c>
      <c r="X230" s="30">
        <v>4850</v>
      </c>
      <c r="Y230" s="31">
        <f>MONTH(Table2[[#This Row],[Date]])</f>
        <v>7</v>
      </c>
      <c r="Z230" s="31" t="str">
        <f>TEXT(Table2[[#This Row],[Date]]-WEEKDAY(Table2[[#This Row],[Date]],1)+1,"d MMM") &amp; " - " &amp; TEXT(Table2[[#This Row],[Date]]-WEEKDAY(Table2[[#This Row],[Date]],1)+7,"d MMM")</f>
        <v>27 Jul - 2 Aug</v>
      </c>
    </row>
    <row r="231" spans="1:26" x14ac:dyDescent="0.3">
      <c r="A231" s="61">
        <v>45867</v>
      </c>
      <c r="B231" s="7" t="s">
        <v>67</v>
      </c>
      <c r="C231" s="11">
        <v>2</v>
      </c>
      <c r="D231" s="11"/>
      <c r="E231" s="11">
        <v>1502</v>
      </c>
      <c r="F231" s="7" t="s">
        <v>24</v>
      </c>
      <c r="G231" s="7">
        <v>1</v>
      </c>
      <c r="H231" s="7">
        <v>0</v>
      </c>
      <c r="I231" s="13">
        <v>0</v>
      </c>
      <c r="J231" s="7">
        <v>1</v>
      </c>
      <c r="K231" s="7">
        <v>0</v>
      </c>
      <c r="L231" s="7">
        <v>2</v>
      </c>
      <c r="M231" s="7">
        <v>0</v>
      </c>
      <c r="N231" s="8">
        <v>0</v>
      </c>
      <c r="O231" s="50">
        <v>0</v>
      </c>
      <c r="P231" s="8">
        <v>0</v>
      </c>
      <c r="Q231" s="7">
        <v>0</v>
      </c>
      <c r="R231" s="7">
        <v>0</v>
      </c>
      <c r="S231" s="8">
        <f t="shared" si="12"/>
        <v>3</v>
      </c>
      <c r="T231" s="12">
        <f t="shared" si="13"/>
        <v>1.9973368841544607E-3</v>
      </c>
      <c r="U231" s="27">
        <f>SUM(Table2[[#This Row],[Unit Completed (Pcs)]]/4850)</f>
        <v>0.30969072164948452</v>
      </c>
      <c r="V231" s="33" t="s">
        <v>22</v>
      </c>
      <c r="W231" s="33" t="s">
        <v>76</v>
      </c>
      <c r="X231" s="30">
        <v>4850</v>
      </c>
      <c r="Y231" s="31">
        <f>MONTH(Table2[[#This Row],[Date]])</f>
        <v>7</v>
      </c>
      <c r="Z231" s="31" t="str">
        <f>TEXT(Table2[[#This Row],[Date]]-WEEKDAY(Table2[[#This Row],[Date]],1)+1,"d MMM") &amp; " - " &amp; TEXT(Table2[[#This Row],[Date]]-WEEKDAY(Table2[[#This Row],[Date]],1)+7,"d MMM")</f>
        <v>27 Jul - 2 Aug</v>
      </c>
    </row>
    <row r="232" spans="1:26" x14ac:dyDescent="0.3">
      <c r="A232" s="62">
        <v>45867</v>
      </c>
      <c r="B232" s="46" t="s">
        <v>68</v>
      </c>
      <c r="C232" s="42">
        <v>2</v>
      </c>
      <c r="D232" s="42"/>
      <c r="E232" s="42">
        <v>1632</v>
      </c>
      <c r="F232" s="46" t="s">
        <v>25</v>
      </c>
      <c r="G232" s="46">
        <v>1</v>
      </c>
      <c r="H232" s="46">
        <v>0</v>
      </c>
      <c r="I232" s="46">
        <v>0</v>
      </c>
      <c r="J232" s="46">
        <v>0</v>
      </c>
      <c r="K232" s="46">
        <v>0</v>
      </c>
      <c r="L232" s="46">
        <v>174</v>
      </c>
      <c r="M232" s="46">
        <v>6</v>
      </c>
      <c r="N232" s="48">
        <v>0</v>
      </c>
      <c r="O232" s="48">
        <v>0</v>
      </c>
      <c r="P232" s="48">
        <v>0</v>
      </c>
      <c r="Q232" s="46">
        <v>0</v>
      </c>
      <c r="R232" s="46">
        <v>0</v>
      </c>
      <c r="S232" s="25">
        <f t="shared" si="12"/>
        <v>180</v>
      </c>
      <c r="T232" s="49">
        <f t="shared" si="13"/>
        <v>0.11029411764705882</v>
      </c>
      <c r="U232" s="27">
        <f>SUM(Table2[[#This Row],[Unit Completed (Pcs)]]/4850)</f>
        <v>0.33649484536082475</v>
      </c>
      <c r="V232" s="29" t="s">
        <v>22</v>
      </c>
      <c r="W232" s="29" t="s">
        <v>76</v>
      </c>
      <c r="X232" s="30">
        <v>4850</v>
      </c>
      <c r="Y232" s="31">
        <f>MONTH(Table2[[#This Row],[Date]])</f>
        <v>7</v>
      </c>
      <c r="Z232" s="31" t="str">
        <f>TEXT(Table2[[#This Row],[Date]]-WEEKDAY(Table2[[#This Row],[Date]],1)+1,"d MMM") &amp; " - " &amp; TEXT(Table2[[#This Row],[Date]]-WEEKDAY(Table2[[#This Row],[Date]],1)+7,"d MMM")</f>
        <v>27 Jul - 2 Aug</v>
      </c>
    </row>
    <row r="233" spans="1:26" x14ac:dyDescent="0.3">
      <c r="A233" s="61">
        <v>45874</v>
      </c>
      <c r="B233" s="7" t="s">
        <v>68</v>
      </c>
      <c r="C233" s="11">
        <v>1</v>
      </c>
      <c r="D233" s="11"/>
      <c r="E233" s="11">
        <v>1952</v>
      </c>
      <c r="F233" s="7" t="s">
        <v>31</v>
      </c>
      <c r="G233" s="7">
        <v>1</v>
      </c>
      <c r="H233" s="7">
        <v>0</v>
      </c>
      <c r="I233" s="7">
        <v>0</v>
      </c>
      <c r="J233" s="7">
        <v>4</v>
      </c>
      <c r="K233" s="7">
        <v>0</v>
      </c>
      <c r="L233" s="7">
        <v>30</v>
      </c>
      <c r="M233" s="7">
        <v>19</v>
      </c>
      <c r="N233" s="8">
        <v>0</v>
      </c>
      <c r="O233" s="8">
        <v>0</v>
      </c>
      <c r="P233" s="8">
        <v>0</v>
      </c>
      <c r="Q233" s="7">
        <v>0</v>
      </c>
      <c r="R233" s="7">
        <v>0</v>
      </c>
      <c r="S233" s="8">
        <f t="shared" si="12"/>
        <v>53</v>
      </c>
      <c r="T233" s="15">
        <f t="shared" si="13"/>
        <v>2.7151639344262294E-2</v>
      </c>
      <c r="U233" s="27">
        <f>SUM(Table2[[#This Row],[Unit Completed (Pcs)]]/4850)</f>
        <v>0.4024742268041237</v>
      </c>
      <c r="V233" s="33" t="s">
        <v>22</v>
      </c>
      <c r="W233" s="33" t="s">
        <v>76</v>
      </c>
      <c r="X233" s="30">
        <v>4850</v>
      </c>
      <c r="Y233" s="31">
        <f>MONTH(Table2[[#This Row],[Date]])</f>
        <v>8</v>
      </c>
      <c r="Z233" s="31" t="str">
        <f>TEXT(Table2[[#This Row],[Date]]-WEEKDAY(Table2[[#This Row],[Date]],1)+1,"d MMM") &amp; " - " &amp; TEXT(Table2[[#This Row],[Date]]-WEEKDAY(Table2[[#This Row],[Date]],1)+7,"d MMM")</f>
        <v>3 Aug - 9 Aug</v>
      </c>
    </row>
    <row r="234" spans="1:26" x14ac:dyDescent="0.3">
      <c r="A234" s="61">
        <v>45874</v>
      </c>
      <c r="B234" s="36" t="s">
        <v>68</v>
      </c>
      <c r="C234" s="11">
        <v>1</v>
      </c>
      <c r="D234" s="11"/>
      <c r="E234" s="11">
        <v>4863</v>
      </c>
      <c r="F234" s="36" t="s">
        <v>32</v>
      </c>
      <c r="G234" s="36">
        <v>1</v>
      </c>
      <c r="H234" s="36">
        <v>0</v>
      </c>
      <c r="I234" s="36">
        <v>0</v>
      </c>
      <c r="J234" s="36">
        <v>0</v>
      </c>
      <c r="K234" s="36">
        <v>0</v>
      </c>
      <c r="L234" s="36">
        <v>65</v>
      </c>
      <c r="M234" s="36">
        <v>1</v>
      </c>
      <c r="N234" s="25">
        <v>0</v>
      </c>
      <c r="O234" s="25">
        <v>0</v>
      </c>
      <c r="P234" s="25">
        <v>0</v>
      </c>
      <c r="Q234" s="36">
        <v>0</v>
      </c>
      <c r="R234" s="36">
        <v>0</v>
      </c>
      <c r="S234" s="25">
        <f t="shared" si="12"/>
        <v>66</v>
      </c>
      <c r="T234" s="15">
        <f t="shared" si="13"/>
        <v>1.3571869216533004E-2</v>
      </c>
      <c r="U234" s="27">
        <f>SUM(Table2[[#This Row],[Unit Completed (Pcs)]]/4850)</f>
        <v>1.0026804123711339</v>
      </c>
      <c r="V234" s="29" t="s">
        <v>22</v>
      </c>
      <c r="W234" s="29" t="s">
        <v>76</v>
      </c>
      <c r="X234" s="30">
        <v>4850</v>
      </c>
      <c r="Y234" s="31">
        <f>MONTH(Table2[[#This Row],[Date]])</f>
        <v>8</v>
      </c>
      <c r="Z234" s="31" t="str">
        <f>TEXT(Table2[[#This Row],[Date]]-WEEKDAY(Table2[[#This Row],[Date]],1)+1,"d MMM") &amp; " - " &amp; TEXT(Table2[[#This Row],[Date]]-WEEKDAY(Table2[[#This Row],[Date]],1)+7,"d MMM")</f>
        <v>3 Aug - 9 Aug</v>
      </c>
    </row>
    <row r="235" spans="1:26" x14ac:dyDescent="0.3">
      <c r="A235" s="61">
        <v>45874</v>
      </c>
      <c r="B235" s="7" t="s">
        <v>68</v>
      </c>
      <c r="C235" s="11">
        <v>1</v>
      </c>
      <c r="D235" s="11"/>
      <c r="E235" s="11">
        <v>4277</v>
      </c>
      <c r="F235" s="7" t="s">
        <v>33</v>
      </c>
      <c r="G235" s="7">
        <v>1</v>
      </c>
      <c r="H235" s="7">
        <v>0</v>
      </c>
      <c r="I235" s="7">
        <v>4</v>
      </c>
      <c r="J235" s="7">
        <v>0</v>
      </c>
      <c r="K235" s="7">
        <v>0</v>
      </c>
      <c r="L235" s="7">
        <v>33</v>
      </c>
      <c r="M235" s="7">
        <v>0</v>
      </c>
      <c r="N235" s="8">
        <v>0</v>
      </c>
      <c r="O235" s="8">
        <v>0</v>
      </c>
      <c r="P235" s="8">
        <v>0</v>
      </c>
      <c r="Q235" s="7">
        <v>0</v>
      </c>
      <c r="R235" s="7">
        <v>0</v>
      </c>
      <c r="S235" s="8">
        <f t="shared" si="12"/>
        <v>37</v>
      </c>
      <c r="T235" s="15">
        <f t="shared" si="13"/>
        <v>8.650923544540565E-3</v>
      </c>
      <c r="U235" s="27">
        <f>SUM(Table2[[#This Row],[Unit Completed (Pcs)]]/4850)</f>
        <v>0.88185567010309274</v>
      </c>
      <c r="V235" s="33" t="s">
        <v>22</v>
      </c>
      <c r="W235" s="33" t="s">
        <v>76</v>
      </c>
      <c r="X235" s="30">
        <v>4850</v>
      </c>
      <c r="Y235" s="31">
        <f>MONTH(Table2[[#This Row],[Date]])</f>
        <v>8</v>
      </c>
      <c r="Z235" s="31" t="str">
        <f>TEXT(Table2[[#This Row],[Date]]-WEEKDAY(Table2[[#This Row],[Date]],1)+1,"d MMM") &amp; " - " &amp; TEXT(Table2[[#This Row],[Date]]-WEEKDAY(Table2[[#This Row],[Date]],1)+7,"d MMM")</f>
        <v>3 Aug - 9 Aug</v>
      </c>
    </row>
    <row r="236" spans="1:26" x14ac:dyDescent="0.3">
      <c r="A236" s="61">
        <v>45874</v>
      </c>
      <c r="B236" s="36" t="s">
        <v>68</v>
      </c>
      <c r="C236" s="11">
        <v>1</v>
      </c>
      <c r="D236" s="11"/>
      <c r="E236" s="11">
        <v>4583</v>
      </c>
      <c r="F236" s="36" t="s">
        <v>34</v>
      </c>
      <c r="G236" s="36">
        <v>1</v>
      </c>
      <c r="H236" s="36">
        <v>0</v>
      </c>
      <c r="I236" s="36">
        <v>1</v>
      </c>
      <c r="J236" s="36">
        <v>4</v>
      </c>
      <c r="K236" s="36">
        <v>0</v>
      </c>
      <c r="L236" s="36">
        <v>42</v>
      </c>
      <c r="M236" s="36">
        <v>0</v>
      </c>
      <c r="N236" s="25">
        <v>0</v>
      </c>
      <c r="O236" s="25">
        <v>0</v>
      </c>
      <c r="P236" s="25">
        <v>0</v>
      </c>
      <c r="Q236" s="36">
        <v>13</v>
      </c>
      <c r="R236" s="36">
        <v>0</v>
      </c>
      <c r="S236" s="25">
        <f t="shared" si="12"/>
        <v>60</v>
      </c>
      <c r="T236" s="15">
        <f t="shared" si="13"/>
        <v>1.3091861226271002E-2</v>
      </c>
      <c r="U236" s="27">
        <f>SUM(Table2[[#This Row],[Unit Completed (Pcs)]]/4850)</f>
        <v>0.94494845360824742</v>
      </c>
      <c r="V236" s="29" t="s">
        <v>22</v>
      </c>
      <c r="W236" s="29" t="s">
        <v>76</v>
      </c>
      <c r="X236" s="30">
        <v>4850</v>
      </c>
      <c r="Y236" s="31">
        <f>MONTH(Table2[[#This Row],[Date]])</f>
        <v>8</v>
      </c>
      <c r="Z236" s="31" t="str">
        <f>TEXT(Table2[[#This Row],[Date]]-WEEKDAY(Table2[[#This Row],[Date]],1)+1,"d MMM") &amp; " - " &amp; TEXT(Table2[[#This Row],[Date]]-WEEKDAY(Table2[[#This Row],[Date]],1)+7,"d MMM")</f>
        <v>3 Aug - 9 Aug</v>
      </c>
    </row>
    <row r="237" spans="1:26" x14ac:dyDescent="0.3">
      <c r="A237" s="61">
        <v>45874</v>
      </c>
      <c r="B237" s="7" t="s">
        <v>68</v>
      </c>
      <c r="C237" s="11">
        <v>1</v>
      </c>
      <c r="D237" s="11"/>
      <c r="E237" s="11">
        <v>4361</v>
      </c>
      <c r="F237" s="7" t="s">
        <v>35</v>
      </c>
      <c r="G237" s="7">
        <v>1</v>
      </c>
      <c r="H237" s="7">
        <v>3</v>
      </c>
      <c r="I237" s="7">
        <v>2</v>
      </c>
      <c r="J237" s="7">
        <v>13</v>
      </c>
      <c r="K237" s="7">
        <v>0</v>
      </c>
      <c r="L237" s="7">
        <v>74</v>
      </c>
      <c r="M237" s="7">
        <v>1</v>
      </c>
      <c r="N237" s="8">
        <v>0</v>
      </c>
      <c r="O237" s="8">
        <v>0</v>
      </c>
      <c r="P237" s="8">
        <v>0</v>
      </c>
      <c r="Q237" s="7">
        <v>1</v>
      </c>
      <c r="R237" s="7">
        <v>0</v>
      </c>
      <c r="S237" s="8">
        <f t="shared" si="12"/>
        <v>94</v>
      </c>
      <c r="T237" s="15">
        <f t="shared" si="13"/>
        <v>2.1554689291446917E-2</v>
      </c>
      <c r="U237" s="27">
        <f>SUM(Table2[[#This Row],[Unit Completed (Pcs)]]/4850)</f>
        <v>0.89917525773195872</v>
      </c>
      <c r="V237" s="33" t="s">
        <v>22</v>
      </c>
      <c r="W237" s="33" t="s">
        <v>76</v>
      </c>
      <c r="X237" s="30">
        <v>4850</v>
      </c>
      <c r="Y237" s="31">
        <f>MONTH(Table2[[#This Row],[Date]])</f>
        <v>8</v>
      </c>
      <c r="Z237" s="31" t="str">
        <f>TEXT(Table2[[#This Row],[Date]]-WEEKDAY(Table2[[#This Row],[Date]],1)+1,"d MMM") &amp; " - " &amp; TEXT(Table2[[#This Row],[Date]]-WEEKDAY(Table2[[#This Row],[Date]],1)+7,"d MMM")</f>
        <v>3 Aug - 9 Aug</v>
      </c>
    </row>
    <row r="238" spans="1:26" x14ac:dyDescent="0.3">
      <c r="A238" s="61">
        <v>45874</v>
      </c>
      <c r="B238" s="36" t="s">
        <v>68</v>
      </c>
      <c r="C238" s="11">
        <v>1</v>
      </c>
      <c r="D238" s="11"/>
      <c r="E238" s="11">
        <v>4760</v>
      </c>
      <c r="F238" s="36" t="s">
        <v>36</v>
      </c>
      <c r="G238" s="36">
        <v>1</v>
      </c>
      <c r="H238" s="36">
        <v>0</v>
      </c>
      <c r="I238" s="36">
        <v>2</v>
      </c>
      <c r="J238" s="36">
        <v>1</v>
      </c>
      <c r="K238" s="36">
        <v>0</v>
      </c>
      <c r="L238" s="36">
        <v>61</v>
      </c>
      <c r="M238" s="36">
        <v>2</v>
      </c>
      <c r="N238" s="25">
        <v>0</v>
      </c>
      <c r="O238" s="25">
        <v>0</v>
      </c>
      <c r="P238" s="25">
        <v>0</v>
      </c>
      <c r="Q238" s="36">
        <v>1</v>
      </c>
      <c r="R238" s="36">
        <v>0</v>
      </c>
      <c r="S238" s="25">
        <f t="shared" si="12"/>
        <v>67</v>
      </c>
      <c r="T238" s="15">
        <f t="shared" si="13"/>
        <v>1.4075630252100841E-2</v>
      </c>
      <c r="U238" s="27">
        <f>SUM(Table2[[#This Row],[Unit Completed (Pcs)]]/4850)</f>
        <v>0.98144329896907212</v>
      </c>
      <c r="V238" s="29" t="s">
        <v>22</v>
      </c>
      <c r="W238" s="29" t="s">
        <v>76</v>
      </c>
      <c r="X238" s="30">
        <v>4850</v>
      </c>
      <c r="Y238" s="31">
        <f>MONTH(Table2[[#This Row],[Date]])</f>
        <v>8</v>
      </c>
      <c r="Z238" s="31" t="str">
        <f>TEXT(Table2[[#This Row],[Date]]-WEEKDAY(Table2[[#This Row],[Date]],1)+1,"d MMM") &amp; " - " &amp; TEXT(Table2[[#This Row],[Date]]-WEEKDAY(Table2[[#This Row],[Date]],1)+7,"d MMM")</f>
        <v>3 Aug - 9 Aug</v>
      </c>
    </row>
    <row r="239" spans="1:26" x14ac:dyDescent="0.3">
      <c r="A239" s="61">
        <v>45874</v>
      </c>
      <c r="B239" s="41" t="s">
        <v>68</v>
      </c>
      <c r="C239" s="42">
        <v>1</v>
      </c>
      <c r="D239" s="42"/>
      <c r="E239" s="42">
        <v>3812</v>
      </c>
      <c r="F239" s="41" t="s">
        <v>37</v>
      </c>
      <c r="G239" s="41">
        <v>1</v>
      </c>
      <c r="H239" s="41">
        <v>0</v>
      </c>
      <c r="I239" s="41">
        <v>0</v>
      </c>
      <c r="J239" s="41">
        <v>7</v>
      </c>
      <c r="K239" s="41">
        <v>0</v>
      </c>
      <c r="L239" s="41">
        <v>53</v>
      </c>
      <c r="M239" s="41">
        <v>2</v>
      </c>
      <c r="N239" s="43">
        <v>0</v>
      </c>
      <c r="O239" s="43">
        <v>0</v>
      </c>
      <c r="P239" s="43">
        <v>0</v>
      </c>
      <c r="Q239" s="41">
        <v>0</v>
      </c>
      <c r="R239" s="41">
        <v>0</v>
      </c>
      <c r="S239" s="8">
        <f t="shared" si="12"/>
        <v>62</v>
      </c>
      <c r="T239" s="51">
        <f t="shared" si="13"/>
        <v>1.6264428121720881E-2</v>
      </c>
      <c r="U239" s="27">
        <f>SUM(Table2[[#This Row],[Unit Completed (Pcs)]]/4850)</f>
        <v>0.78597938144329893</v>
      </c>
      <c r="V239" s="33" t="s">
        <v>22</v>
      </c>
      <c r="W239" s="33" t="s">
        <v>76</v>
      </c>
      <c r="X239" s="30">
        <v>4850</v>
      </c>
      <c r="Y239" s="31">
        <f>MONTH(Table2[[#This Row],[Date]])</f>
        <v>8</v>
      </c>
      <c r="Z239" s="31" t="str">
        <f>TEXT(Table2[[#This Row],[Date]]-WEEKDAY(Table2[[#This Row],[Date]],1)+1,"d MMM") &amp; " - " &amp; TEXT(Table2[[#This Row],[Date]]-WEEKDAY(Table2[[#This Row],[Date]],1)+7,"d MMM")</f>
        <v>3 Aug - 9 Aug</v>
      </c>
    </row>
    <row r="240" spans="1:26" x14ac:dyDescent="0.3">
      <c r="A240" s="63">
        <v>45874</v>
      </c>
      <c r="B240" s="36" t="s">
        <v>68</v>
      </c>
      <c r="C240" s="36">
        <v>2</v>
      </c>
      <c r="D240" s="36"/>
      <c r="E240" s="36">
        <v>2672</v>
      </c>
      <c r="F240" s="36" t="s">
        <v>30</v>
      </c>
      <c r="G240" s="36">
        <v>1</v>
      </c>
      <c r="H240" s="36">
        <v>0</v>
      </c>
      <c r="I240" s="36">
        <v>1</v>
      </c>
      <c r="J240" s="36">
        <v>0</v>
      </c>
      <c r="K240" s="36">
        <v>0</v>
      </c>
      <c r="L240" s="36">
        <v>12</v>
      </c>
      <c r="M240" s="36">
        <v>6</v>
      </c>
      <c r="N240" s="25">
        <v>0</v>
      </c>
      <c r="O240" s="25">
        <v>0</v>
      </c>
      <c r="P240" s="25">
        <v>0</v>
      </c>
      <c r="Q240" s="36">
        <v>0</v>
      </c>
      <c r="R240" s="36">
        <v>0</v>
      </c>
      <c r="S240" s="25">
        <f t="shared" si="12"/>
        <v>19</v>
      </c>
      <c r="T240" s="37">
        <f t="shared" si="13"/>
        <v>7.1107784431137721E-3</v>
      </c>
      <c r="U240" s="27">
        <f>SUM(Table2[[#This Row],[Unit Completed (Pcs)]]/4850)</f>
        <v>0.55092783505154641</v>
      </c>
      <c r="V240" s="29" t="s">
        <v>22</v>
      </c>
      <c r="W240" s="29" t="s">
        <v>76</v>
      </c>
      <c r="X240" s="34">
        <v>4850</v>
      </c>
      <c r="Y240" s="35">
        <f>MONTH(Table2[[#This Row],[Date]])</f>
        <v>8</v>
      </c>
      <c r="Z240" s="35" t="str">
        <f>TEXT(Table2[[#This Row],[Date]]-WEEKDAY(Table2[[#This Row],[Date]],1)+1,"d MMM") &amp; " - " &amp; TEXT(Table2[[#This Row],[Date]]-WEEKDAY(Table2[[#This Row],[Date]],1)+7,"d MMM")</f>
        <v>3 Aug - 9 Aug</v>
      </c>
    </row>
    <row r="241" spans="1:26" x14ac:dyDescent="0.3">
      <c r="A241" s="61">
        <v>45874</v>
      </c>
      <c r="B241" s="7" t="s">
        <v>68</v>
      </c>
      <c r="C241" s="11">
        <v>2</v>
      </c>
      <c r="D241" s="11"/>
      <c r="E241" s="11">
        <v>2102</v>
      </c>
      <c r="F241" s="7" t="s">
        <v>31</v>
      </c>
      <c r="G241" s="7">
        <v>1</v>
      </c>
      <c r="H241" s="7">
        <v>0</v>
      </c>
      <c r="I241" s="7">
        <v>0</v>
      </c>
      <c r="J241" s="7">
        <v>1</v>
      </c>
      <c r="K241" s="7">
        <v>0</v>
      </c>
      <c r="L241" s="7">
        <v>0</v>
      </c>
      <c r="M241" s="7">
        <v>53</v>
      </c>
      <c r="N241" s="8">
        <v>0</v>
      </c>
      <c r="O241" s="8">
        <v>0</v>
      </c>
      <c r="P241" s="8">
        <v>0</v>
      </c>
      <c r="Q241" s="7">
        <v>0</v>
      </c>
      <c r="R241" s="7">
        <v>0</v>
      </c>
      <c r="S241" s="8">
        <f t="shared" si="12"/>
        <v>54</v>
      </c>
      <c r="T241" s="12">
        <f t="shared" si="13"/>
        <v>2.5689819219790674E-2</v>
      </c>
      <c r="U241" s="27">
        <f>SUM(Table2[[#This Row],[Unit Completed (Pcs)]]/4850)</f>
        <v>0.4334020618556701</v>
      </c>
      <c r="V241" s="33" t="s">
        <v>22</v>
      </c>
      <c r="W241" s="33" t="s">
        <v>76</v>
      </c>
      <c r="X241" s="30">
        <v>4850</v>
      </c>
      <c r="Y241" s="31">
        <f>MONTH(Table2[[#This Row],[Date]])</f>
        <v>8</v>
      </c>
      <c r="Z241" s="31" t="str">
        <f>TEXT(Table2[[#This Row],[Date]]-WEEKDAY(Table2[[#This Row],[Date]],1)+1,"d MMM") &amp; " - " &amp; TEXT(Table2[[#This Row],[Date]]-WEEKDAY(Table2[[#This Row],[Date]],1)+7,"d MMM")</f>
        <v>3 Aug - 9 Aug</v>
      </c>
    </row>
    <row r="242" spans="1:26" x14ac:dyDescent="0.3">
      <c r="A242" s="61">
        <v>45874</v>
      </c>
      <c r="B242" s="36" t="s">
        <v>68</v>
      </c>
      <c r="C242" s="11">
        <v>2</v>
      </c>
      <c r="D242" s="11"/>
      <c r="E242" s="11">
        <v>3731</v>
      </c>
      <c r="F242" s="36" t="s">
        <v>32</v>
      </c>
      <c r="G242" s="36">
        <v>1</v>
      </c>
      <c r="H242" s="36">
        <v>0</v>
      </c>
      <c r="I242" s="36">
        <v>0</v>
      </c>
      <c r="J242" s="36">
        <v>4</v>
      </c>
      <c r="K242" s="36">
        <v>0</v>
      </c>
      <c r="L242" s="36">
        <v>3</v>
      </c>
      <c r="M242" s="36">
        <v>8</v>
      </c>
      <c r="N242" s="25">
        <v>0</v>
      </c>
      <c r="O242" s="25">
        <v>0</v>
      </c>
      <c r="P242" s="25">
        <v>0</v>
      </c>
      <c r="Q242" s="36">
        <v>109</v>
      </c>
      <c r="R242" s="36">
        <v>0</v>
      </c>
      <c r="S242" s="25">
        <f t="shared" si="12"/>
        <v>124</v>
      </c>
      <c r="T242" s="37">
        <f t="shared" si="13"/>
        <v>3.3235057625301531E-2</v>
      </c>
      <c r="U242" s="27">
        <f>SUM(Table2[[#This Row],[Unit Completed (Pcs)]]/4850)</f>
        <v>0.76927835051546389</v>
      </c>
      <c r="V242" s="29" t="s">
        <v>22</v>
      </c>
      <c r="W242" s="29" t="s">
        <v>76</v>
      </c>
      <c r="X242" s="30">
        <v>4850</v>
      </c>
      <c r="Y242" s="31">
        <f>MONTH(Table2[[#This Row],[Date]])</f>
        <v>8</v>
      </c>
      <c r="Z242" s="31" t="str">
        <f>TEXT(Table2[[#This Row],[Date]]-WEEKDAY(Table2[[#This Row],[Date]],1)+1,"d MMM") &amp; " - " &amp; TEXT(Table2[[#This Row],[Date]]-WEEKDAY(Table2[[#This Row],[Date]],1)+7,"d MMM")</f>
        <v>3 Aug - 9 Aug</v>
      </c>
    </row>
    <row r="243" spans="1:26" x14ac:dyDescent="0.3">
      <c r="A243" s="61">
        <v>45874</v>
      </c>
      <c r="B243" s="7" t="s">
        <v>68</v>
      </c>
      <c r="C243" s="11">
        <v>2</v>
      </c>
      <c r="D243" s="11"/>
      <c r="E243" s="11">
        <v>3301</v>
      </c>
      <c r="F243" s="7" t="s">
        <v>33</v>
      </c>
      <c r="G243" s="7">
        <v>1</v>
      </c>
      <c r="H243" s="7">
        <v>0</v>
      </c>
      <c r="I243" s="7">
        <v>0</v>
      </c>
      <c r="J243" s="7">
        <v>1</v>
      </c>
      <c r="K243" s="7">
        <v>0</v>
      </c>
      <c r="L243" s="7">
        <v>9</v>
      </c>
      <c r="M243" s="7">
        <v>7</v>
      </c>
      <c r="N243" s="8">
        <v>0</v>
      </c>
      <c r="O243" s="8">
        <v>0</v>
      </c>
      <c r="P243" s="8">
        <v>0</v>
      </c>
      <c r="Q243" s="7">
        <v>285</v>
      </c>
      <c r="R243" s="7">
        <v>0</v>
      </c>
      <c r="S243" s="8">
        <f t="shared" si="12"/>
        <v>302</v>
      </c>
      <c r="T243" s="12">
        <f t="shared" si="13"/>
        <v>9.1487428052105427E-2</v>
      </c>
      <c r="U243" s="27">
        <f>SUM(Table2[[#This Row],[Unit Completed (Pcs)]]/4850)</f>
        <v>0.68061855670103089</v>
      </c>
      <c r="V243" s="33" t="s">
        <v>22</v>
      </c>
      <c r="W243" s="33" t="s">
        <v>76</v>
      </c>
      <c r="X243" s="30">
        <v>4850</v>
      </c>
      <c r="Y243" s="31">
        <f>MONTH(Table2[[#This Row],[Date]])</f>
        <v>8</v>
      </c>
      <c r="Z243" s="31" t="str">
        <f>TEXT(Table2[[#This Row],[Date]]-WEEKDAY(Table2[[#This Row],[Date]],1)+1,"d MMM") &amp; " - " &amp; TEXT(Table2[[#This Row],[Date]]-WEEKDAY(Table2[[#This Row],[Date]],1)+7,"d MMM")</f>
        <v>3 Aug - 9 Aug</v>
      </c>
    </row>
    <row r="244" spans="1:26" x14ac:dyDescent="0.3">
      <c r="A244" s="61">
        <v>45874</v>
      </c>
      <c r="B244" s="36" t="s">
        <v>68</v>
      </c>
      <c r="C244" s="11">
        <v>2</v>
      </c>
      <c r="D244" s="11"/>
      <c r="E244" s="11">
        <v>3487</v>
      </c>
      <c r="F244" s="36" t="s">
        <v>34</v>
      </c>
      <c r="G244" s="36">
        <v>1</v>
      </c>
      <c r="H244" s="36">
        <v>0</v>
      </c>
      <c r="I244" s="36">
        <v>0</v>
      </c>
      <c r="J244" s="36">
        <v>0</v>
      </c>
      <c r="K244" s="36">
        <v>0</v>
      </c>
      <c r="L244" s="36">
        <v>9</v>
      </c>
      <c r="M244" s="36">
        <v>5</v>
      </c>
      <c r="N244" s="25">
        <v>0</v>
      </c>
      <c r="O244" s="25">
        <v>0</v>
      </c>
      <c r="P244" s="25">
        <v>0</v>
      </c>
      <c r="Q244" s="36">
        <v>0</v>
      </c>
      <c r="R244" s="36">
        <v>0</v>
      </c>
      <c r="S244" s="25">
        <f t="shared" si="12"/>
        <v>14</v>
      </c>
      <c r="T244" s="37">
        <f t="shared" si="13"/>
        <v>4.0149125322626903E-3</v>
      </c>
      <c r="U244" s="27">
        <f>SUM(Table2[[#This Row],[Unit Completed (Pcs)]]/4850)</f>
        <v>0.71896907216494843</v>
      </c>
      <c r="V244" s="29" t="s">
        <v>22</v>
      </c>
      <c r="W244" s="29" t="s">
        <v>76</v>
      </c>
      <c r="X244" s="30">
        <v>4850</v>
      </c>
      <c r="Y244" s="31">
        <f>MONTH(Table2[[#This Row],[Date]])</f>
        <v>8</v>
      </c>
      <c r="Z244" s="31" t="str">
        <f>TEXT(Table2[[#This Row],[Date]]-WEEKDAY(Table2[[#This Row],[Date]],1)+1,"d MMM") &amp; " - " &amp; TEXT(Table2[[#This Row],[Date]]-WEEKDAY(Table2[[#This Row],[Date]],1)+7,"d MMM")</f>
        <v>3 Aug - 9 Aug</v>
      </c>
    </row>
    <row r="245" spans="1:26" x14ac:dyDescent="0.3">
      <c r="A245" s="61">
        <v>45874</v>
      </c>
      <c r="B245" s="7" t="s">
        <v>68</v>
      </c>
      <c r="C245" s="11">
        <v>2</v>
      </c>
      <c r="D245" s="11"/>
      <c r="E245" s="11">
        <v>4768</v>
      </c>
      <c r="F245" s="7" t="s">
        <v>35</v>
      </c>
      <c r="G245" s="7">
        <v>1</v>
      </c>
      <c r="H245" s="7">
        <v>0</v>
      </c>
      <c r="I245" s="7">
        <v>1</v>
      </c>
      <c r="J245" s="7">
        <v>11</v>
      </c>
      <c r="K245" s="7">
        <v>0</v>
      </c>
      <c r="L245" s="7">
        <v>26</v>
      </c>
      <c r="M245" s="7">
        <v>7</v>
      </c>
      <c r="N245" s="8">
        <v>0</v>
      </c>
      <c r="O245" s="8">
        <v>0</v>
      </c>
      <c r="P245" s="8">
        <v>0</v>
      </c>
      <c r="Q245" s="7">
        <v>0</v>
      </c>
      <c r="R245" s="7">
        <v>0</v>
      </c>
      <c r="S245" s="8">
        <f t="shared" si="12"/>
        <v>45</v>
      </c>
      <c r="T245" s="12">
        <f t="shared" si="13"/>
        <v>9.4379194630872486E-3</v>
      </c>
      <c r="U245" s="27">
        <f>SUM(Table2[[#This Row],[Unit Completed (Pcs)]]/4850)</f>
        <v>0.98309278350515461</v>
      </c>
      <c r="V245" s="33" t="s">
        <v>22</v>
      </c>
      <c r="W245" s="33" t="s">
        <v>76</v>
      </c>
      <c r="X245" s="30">
        <v>4850</v>
      </c>
      <c r="Y245" s="31">
        <f>MONTH(Table2[[#This Row],[Date]])</f>
        <v>8</v>
      </c>
      <c r="Z245" s="31" t="str">
        <f>TEXT(Table2[[#This Row],[Date]]-WEEKDAY(Table2[[#This Row],[Date]],1)+1,"d MMM") &amp; " - " &amp; TEXT(Table2[[#This Row],[Date]]-WEEKDAY(Table2[[#This Row],[Date]],1)+7,"d MMM")</f>
        <v>3 Aug - 9 Aug</v>
      </c>
    </row>
    <row r="246" spans="1:26" x14ac:dyDescent="0.3">
      <c r="A246" s="61">
        <v>45874</v>
      </c>
      <c r="B246" s="36" t="s">
        <v>68</v>
      </c>
      <c r="C246" s="11">
        <v>2</v>
      </c>
      <c r="D246" s="11"/>
      <c r="E246" s="11">
        <v>3946</v>
      </c>
      <c r="F246" s="36" t="s">
        <v>36</v>
      </c>
      <c r="G246" s="36">
        <v>1</v>
      </c>
      <c r="H246" s="36">
        <v>0</v>
      </c>
      <c r="I246" s="36">
        <v>1</v>
      </c>
      <c r="J246" s="36">
        <v>6</v>
      </c>
      <c r="K246" s="36">
        <v>0</v>
      </c>
      <c r="L246" s="36">
        <v>8</v>
      </c>
      <c r="M246" s="36">
        <v>7</v>
      </c>
      <c r="N246" s="25">
        <v>0</v>
      </c>
      <c r="O246" s="25">
        <v>0</v>
      </c>
      <c r="P246" s="25">
        <v>0</v>
      </c>
      <c r="Q246" s="36">
        <v>0</v>
      </c>
      <c r="R246" s="36">
        <v>0</v>
      </c>
      <c r="S246" s="25">
        <f t="shared" si="12"/>
        <v>22</v>
      </c>
      <c r="T246" s="37">
        <f t="shared" si="13"/>
        <v>5.5752660922453118E-3</v>
      </c>
      <c r="U246" s="27">
        <f>SUM(Table2[[#This Row],[Unit Completed (Pcs)]]/4850)</f>
        <v>0.81360824742268045</v>
      </c>
      <c r="V246" s="29" t="s">
        <v>22</v>
      </c>
      <c r="W246" s="29" t="s">
        <v>76</v>
      </c>
      <c r="X246" s="30">
        <v>4850</v>
      </c>
      <c r="Y246" s="31">
        <f>MONTH(Table2[[#This Row],[Date]])</f>
        <v>8</v>
      </c>
      <c r="Z246" s="31" t="str">
        <f>TEXT(Table2[[#This Row],[Date]]-WEEKDAY(Table2[[#This Row],[Date]],1)+1,"d MMM") &amp; " - " &amp; TEXT(Table2[[#This Row],[Date]]-WEEKDAY(Table2[[#This Row],[Date]],1)+7,"d MMM")</f>
        <v>3 Aug - 9 Aug</v>
      </c>
    </row>
    <row r="247" spans="1:26" x14ac:dyDescent="0.3">
      <c r="A247" s="62">
        <v>45874</v>
      </c>
      <c r="B247" s="41" t="s">
        <v>68</v>
      </c>
      <c r="C247" s="42">
        <v>2</v>
      </c>
      <c r="D247" s="42"/>
      <c r="E247" s="42">
        <v>0</v>
      </c>
      <c r="F247" s="41" t="s">
        <v>37</v>
      </c>
      <c r="G247" s="41">
        <v>1</v>
      </c>
      <c r="H247" s="41">
        <v>0</v>
      </c>
      <c r="I247" s="41">
        <v>0</v>
      </c>
      <c r="J247" s="41">
        <v>5</v>
      </c>
      <c r="K247" s="41">
        <v>0</v>
      </c>
      <c r="L247" s="41">
        <v>0</v>
      </c>
      <c r="M247" s="41">
        <v>1</v>
      </c>
      <c r="N247" s="43">
        <v>0</v>
      </c>
      <c r="O247" s="43">
        <v>0</v>
      </c>
      <c r="P247" s="43">
        <v>0</v>
      </c>
      <c r="Q247" s="41">
        <v>0</v>
      </c>
      <c r="R247" s="41">
        <v>0</v>
      </c>
      <c r="S247" s="8">
        <f t="shared" si="12"/>
        <v>6</v>
      </c>
      <c r="T247" s="52">
        <v>0</v>
      </c>
      <c r="U247" s="27">
        <f>SUM(Table2[[#This Row],[Unit Completed (Pcs)]]/4850)</f>
        <v>0</v>
      </c>
      <c r="V247" s="33" t="s">
        <v>22</v>
      </c>
      <c r="W247" s="33" t="s">
        <v>76</v>
      </c>
      <c r="X247" s="30">
        <v>4850</v>
      </c>
      <c r="Y247" s="31">
        <f>MONTH(Table2[[#This Row],[Date]])</f>
        <v>8</v>
      </c>
      <c r="Z247" s="31" t="str">
        <f>TEXT(Table2[[#This Row],[Date]]-WEEKDAY(Table2[[#This Row],[Date]],1)+1,"d MMM") &amp; " - " &amp; TEXT(Table2[[#This Row],[Date]]-WEEKDAY(Table2[[#This Row],[Date]],1)+7,"d MMM")</f>
        <v>3 Aug - 9 Aug</v>
      </c>
    </row>
    <row r="248" spans="1:26" x14ac:dyDescent="0.3">
      <c r="A248" s="63">
        <v>45875</v>
      </c>
      <c r="B248" s="36" t="s">
        <v>68</v>
      </c>
      <c r="C248" s="36">
        <v>1</v>
      </c>
      <c r="D248" s="36"/>
      <c r="E248" s="36">
        <v>4386</v>
      </c>
      <c r="F248" s="36" t="s">
        <v>21</v>
      </c>
      <c r="G248" s="36">
        <v>1</v>
      </c>
      <c r="H248" s="36">
        <v>0</v>
      </c>
      <c r="I248" s="36">
        <v>3</v>
      </c>
      <c r="J248" s="36">
        <v>6</v>
      </c>
      <c r="K248" s="36">
        <v>0</v>
      </c>
      <c r="L248" s="36">
        <v>42</v>
      </c>
      <c r="M248" s="36">
        <v>2</v>
      </c>
      <c r="N248" s="25">
        <v>0</v>
      </c>
      <c r="O248" s="25">
        <v>0</v>
      </c>
      <c r="P248" s="25">
        <v>0</v>
      </c>
      <c r="Q248" s="36">
        <v>9</v>
      </c>
      <c r="R248" s="36">
        <v>0</v>
      </c>
      <c r="S248" s="25">
        <f t="shared" si="12"/>
        <v>62</v>
      </c>
      <c r="T248" s="37">
        <f t="shared" ref="T248:T254" si="14">S248/E248</f>
        <v>1.4135886912904697E-2</v>
      </c>
      <c r="U248" s="27">
        <f>SUM(Table2[[#This Row],[Unit Completed (Pcs)]]/4850)</f>
        <v>0.90432989690721655</v>
      </c>
      <c r="V248" s="35" t="s">
        <v>20</v>
      </c>
      <c r="W248" s="35" t="s">
        <v>74</v>
      </c>
      <c r="X248" s="34">
        <v>4850</v>
      </c>
      <c r="Y248" s="35">
        <f>MONTH(Table2[[#This Row],[Date]])</f>
        <v>8</v>
      </c>
      <c r="Z248" s="35" t="str">
        <f>TEXT(Table2[[#This Row],[Date]]-WEEKDAY(Table2[[#This Row],[Date]],1)+1,"d MMM") &amp; " - " &amp; TEXT(Table2[[#This Row],[Date]]-WEEKDAY(Table2[[#This Row],[Date]],1)+7,"d MMM")</f>
        <v>3 Aug - 9 Aug</v>
      </c>
    </row>
    <row r="249" spans="1:26" x14ac:dyDescent="0.3">
      <c r="A249" s="61">
        <v>45875</v>
      </c>
      <c r="B249" s="7" t="s">
        <v>68</v>
      </c>
      <c r="C249" s="11">
        <v>1</v>
      </c>
      <c r="D249" s="11"/>
      <c r="E249" s="11">
        <v>4502</v>
      </c>
      <c r="F249" s="7" t="s">
        <v>23</v>
      </c>
      <c r="G249" s="7">
        <v>1</v>
      </c>
      <c r="H249" s="7">
        <v>1</v>
      </c>
      <c r="I249" s="7">
        <v>2</v>
      </c>
      <c r="J249" s="7">
        <v>5</v>
      </c>
      <c r="K249" s="7">
        <v>0</v>
      </c>
      <c r="L249" s="7">
        <v>57</v>
      </c>
      <c r="M249" s="7">
        <v>0</v>
      </c>
      <c r="N249" s="8">
        <v>0</v>
      </c>
      <c r="O249" s="8">
        <v>0</v>
      </c>
      <c r="P249" s="8">
        <v>0</v>
      </c>
      <c r="Q249" s="7">
        <v>2</v>
      </c>
      <c r="R249" s="7">
        <v>13</v>
      </c>
      <c r="S249" s="8">
        <f t="shared" si="12"/>
        <v>80</v>
      </c>
      <c r="T249" s="15">
        <f t="shared" si="14"/>
        <v>1.776988005330964E-2</v>
      </c>
      <c r="U249" s="27">
        <f>SUM(Table2[[#This Row],[Unit Completed (Pcs)]]/4850)</f>
        <v>0.92824742268041238</v>
      </c>
      <c r="V249" s="53" t="s">
        <v>20</v>
      </c>
      <c r="W249" s="53" t="s">
        <v>74</v>
      </c>
      <c r="X249" s="30">
        <v>4850</v>
      </c>
      <c r="Y249" s="31">
        <f>MONTH(Table2[[#This Row],[Date]])</f>
        <v>8</v>
      </c>
      <c r="Z249" s="31" t="str">
        <f>TEXT(Table2[[#This Row],[Date]]-WEEKDAY(Table2[[#This Row],[Date]],1)+1,"d MMM") &amp; " - " &amp; TEXT(Table2[[#This Row],[Date]]-WEEKDAY(Table2[[#This Row],[Date]],1)+7,"d MMM")</f>
        <v>3 Aug - 9 Aug</v>
      </c>
    </row>
    <row r="250" spans="1:26" x14ac:dyDescent="0.3">
      <c r="A250" s="61">
        <v>45875</v>
      </c>
      <c r="B250" s="36" t="s">
        <v>68</v>
      </c>
      <c r="C250" s="11">
        <v>1</v>
      </c>
      <c r="D250" s="11"/>
      <c r="E250" s="11">
        <v>4468</v>
      </c>
      <c r="F250" s="36" t="s">
        <v>24</v>
      </c>
      <c r="G250" s="36">
        <v>1</v>
      </c>
      <c r="H250" s="36">
        <v>0</v>
      </c>
      <c r="I250" s="36">
        <v>1</v>
      </c>
      <c r="J250" s="36">
        <v>2</v>
      </c>
      <c r="K250" s="36">
        <v>0</v>
      </c>
      <c r="L250" s="36">
        <v>93</v>
      </c>
      <c r="M250" s="36">
        <v>5</v>
      </c>
      <c r="N250" s="25">
        <v>0</v>
      </c>
      <c r="O250" s="25">
        <v>0</v>
      </c>
      <c r="P250" s="25">
        <v>0</v>
      </c>
      <c r="Q250" s="36">
        <v>0</v>
      </c>
      <c r="R250" s="36">
        <v>0</v>
      </c>
      <c r="S250" s="25">
        <f t="shared" si="12"/>
        <v>101</v>
      </c>
      <c r="T250" s="15">
        <f t="shared" si="14"/>
        <v>2.2605192479856758E-2</v>
      </c>
      <c r="U250" s="27">
        <f>SUM(Table2[[#This Row],[Unit Completed (Pcs)]]/4850)</f>
        <v>0.92123711340206182</v>
      </c>
      <c r="V250" s="35" t="s">
        <v>20</v>
      </c>
      <c r="W250" s="35" t="s">
        <v>74</v>
      </c>
      <c r="X250" s="30">
        <v>4850</v>
      </c>
      <c r="Y250" s="31">
        <f>MONTH(Table2[[#This Row],[Date]])</f>
        <v>8</v>
      </c>
      <c r="Z250" s="31" t="str">
        <f>TEXT(Table2[[#This Row],[Date]]-WEEKDAY(Table2[[#This Row],[Date]],1)+1,"d MMM") &amp; " - " &amp; TEXT(Table2[[#This Row],[Date]]-WEEKDAY(Table2[[#This Row],[Date]],1)+7,"d MMM")</f>
        <v>3 Aug - 9 Aug</v>
      </c>
    </row>
    <row r="251" spans="1:26" x14ac:dyDescent="0.3">
      <c r="A251" s="61">
        <v>45875</v>
      </c>
      <c r="B251" s="7" t="s">
        <v>68</v>
      </c>
      <c r="C251" s="11">
        <v>1</v>
      </c>
      <c r="D251" s="11"/>
      <c r="E251" s="11">
        <v>5376</v>
      </c>
      <c r="F251" s="7" t="s">
        <v>25</v>
      </c>
      <c r="G251" s="7">
        <v>1</v>
      </c>
      <c r="H251" s="7">
        <v>0</v>
      </c>
      <c r="I251" s="7">
        <v>1</v>
      </c>
      <c r="J251" s="7">
        <v>0</v>
      </c>
      <c r="K251" s="7">
        <v>0</v>
      </c>
      <c r="L251" s="7">
        <v>55</v>
      </c>
      <c r="M251" s="7">
        <v>2</v>
      </c>
      <c r="N251" s="8">
        <v>0</v>
      </c>
      <c r="O251" s="8">
        <v>0</v>
      </c>
      <c r="P251" s="8">
        <v>0</v>
      </c>
      <c r="Q251" s="7">
        <v>0</v>
      </c>
      <c r="R251" s="7">
        <v>0</v>
      </c>
      <c r="S251" s="8">
        <f t="shared" si="12"/>
        <v>58</v>
      </c>
      <c r="T251" s="15">
        <f t="shared" si="14"/>
        <v>1.0788690476190476E-2</v>
      </c>
      <c r="U251" s="27">
        <f>SUM(Table2[[#This Row],[Unit Completed (Pcs)]]/4850)</f>
        <v>1.1084536082474228</v>
      </c>
      <c r="V251" s="53" t="s">
        <v>20</v>
      </c>
      <c r="W251" s="53" t="s">
        <v>74</v>
      </c>
      <c r="X251" s="30">
        <v>4850</v>
      </c>
      <c r="Y251" s="31">
        <f>MONTH(Table2[[#This Row],[Date]])</f>
        <v>8</v>
      </c>
      <c r="Z251" s="31" t="str">
        <f>TEXT(Table2[[#This Row],[Date]]-WEEKDAY(Table2[[#This Row],[Date]],1)+1,"d MMM") &amp; " - " &amp; TEXT(Table2[[#This Row],[Date]]-WEEKDAY(Table2[[#This Row],[Date]],1)+7,"d MMM")</f>
        <v>3 Aug - 9 Aug</v>
      </c>
    </row>
    <row r="252" spans="1:26" x14ac:dyDescent="0.3">
      <c r="A252" s="61">
        <v>45875</v>
      </c>
      <c r="B252" s="36" t="s">
        <v>68</v>
      </c>
      <c r="C252" s="11">
        <v>1</v>
      </c>
      <c r="D252" s="11"/>
      <c r="E252" s="11">
        <v>2890</v>
      </c>
      <c r="F252" s="36" t="s">
        <v>26</v>
      </c>
      <c r="G252" s="36">
        <v>1</v>
      </c>
      <c r="H252" s="36">
        <v>0</v>
      </c>
      <c r="I252" s="36">
        <v>2</v>
      </c>
      <c r="J252" s="36">
        <v>9</v>
      </c>
      <c r="K252" s="36">
        <v>0</v>
      </c>
      <c r="L252" s="36">
        <v>10</v>
      </c>
      <c r="M252" s="36">
        <v>4</v>
      </c>
      <c r="N252" s="25">
        <v>0</v>
      </c>
      <c r="O252" s="25">
        <v>0</v>
      </c>
      <c r="P252" s="25">
        <v>0</v>
      </c>
      <c r="Q252" s="36">
        <v>0</v>
      </c>
      <c r="R252" s="36">
        <v>0</v>
      </c>
      <c r="S252" s="25">
        <f t="shared" si="12"/>
        <v>25</v>
      </c>
      <c r="T252" s="15">
        <f t="shared" si="14"/>
        <v>8.6505190311418692E-3</v>
      </c>
      <c r="U252" s="27">
        <f>SUM(Table2[[#This Row],[Unit Completed (Pcs)]]/4850)</f>
        <v>0.59587628865979381</v>
      </c>
      <c r="V252" s="35" t="s">
        <v>20</v>
      </c>
      <c r="W252" s="35" t="s">
        <v>74</v>
      </c>
      <c r="X252" s="30">
        <v>4850</v>
      </c>
      <c r="Y252" s="31">
        <f>MONTH(Table2[[#This Row],[Date]])</f>
        <v>8</v>
      </c>
      <c r="Z252" s="31" t="str">
        <f>TEXT(Table2[[#This Row],[Date]]-WEEKDAY(Table2[[#This Row],[Date]],1)+1,"d MMM") &amp; " - " &amp; TEXT(Table2[[#This Row],[Date]]-WEEKDAY(Table2[[#This Row],[Date]],1)+7,"d MMM")</f>
        <v>3 Aug - 9 Aug</v>
      </c>
    </row>
    <row r="253" spans="1:26" x14ac:dyDescent="0.3">
      <c r="A253" s="61">
        <v>45875</v>
      </c>
      <c r="B253" s="7" t="s">
        <v>68</v>
      </c>
      <c r="C253" s="11">
        <v>1</v>
      </c>
      <c r="D253" s="11"/>
      <c r="E253" s="11">
        <v>4032</v>
      </c>
      <c r="F253" s="7" t="s">
        <v>27</v>
      </c>
      <c r="G253" s="7">
        <v>1</v>
      </c>
      <c r="H253" s="7">
        <v>0</v>
      </c>
      <c r="I253" s="7">
        <v>1</v>
      </c>
      <c r="J253" s="7">
        <v>9</v>
      </c>
      <c r="K253" s="7">
        <v>0</v>
      </c>
      <c r="L253" s="7">
        <v>19</v>
      </c>
      <c r="M253" s="7">
        <v>3</v>
      </c>
      <c r="N253" s="8">
        <v>0</v>
      </c>
      <c r="O253" s="8">
        <v>0</v>
      </c>
      <c r="P253" s="8">
        <v>6</v>
      </c>
      <c r="Q253" s="7">
        <v>14</v>
      </c>
      <c r="R253" s="7">
        <v>0</v>
      </c>
      <c r="S253" s="8">
        <f t="shared" si="12"/>
        <v>52</v>
      </c>
      <c r="T253" s="15">
        <f t="shared" si="14"/>
        <v>1.2896825396825396E-2</v>
      </c>
      <c r="U253" s="27">
        <f>SUM(Table2[[#This Row],[Unit Completed (Pcs)]]/4850)</f>
        <v>0.83134020618556703</v>
      </c>
      <c r="V253" s="53" t="s">
        <v>20</v>
      </c>
      <c r="W253" s="53" t="s">
        <v>74</v>
      </c>
      <c r="X253" s="30">
        <v>4850</v>
      </c>
      <c r="Y253" s="31">
        <f>MONTH(Table2[[#This Row],[Date]])</f>
        <v>8</v>
      </c>
      <c r="Z253" s="31" t="str">
        <f>TEXT(Table2[[#This Row],[Date]]-WEEKDAY(Table2[[#This Row],[Date]],1)+1,"d MMM") &amp; " - " &amp; TEXT(Table2[[#This Row],[Date]]-WEEKDAY(Table2[[#This Row],[Date]],1)+7,"d MMM")</f>
        <v>3 Aug - 9 Aug</v>
      </c>
    </row>
    <row r="254" spans="1:26" x14ac:dyDescent="0.3">
      <c r="A254" s="61">
        <v>45875</v>
      </c>
      <c r="B254" s="36" t="s">
        <v>68</v>
      </c>
      <c r="C254" s="11">
        <v>1</v>
      </c>
      <c r="D254" s="11"/>
      <c r="E254" s="11">
        <v>4099</v>
      </c>
      <c r="F254" s="36" t="s">
        <v>28</v>
      </c>
      <c r="G254" s="36">
        <v>1</v>
      </c>
      <c r="H254" s="36">
        <v>0</v>
      </c>
      <c r="I254" s="36">
        <v>5</v>
      </c>
      <c r="J254" s="36">
        <v>4</v>
      </c>
      <c r="K254" s="36">
        <v>0</v>
      </c>
      <c r="L254" s="36">
        <v>47</v>
      </c>
      <c r="M254" s="36">
        <v>2</v>
      </c>
      <c r="N254" s="25">
        <v>0</v>
      </c>
      <c r="O254" s="25">
        <v>0</v>
      </c>
      <c r="P254" s="25">
        <v>8</v>
      </c>
      <c r="Q254" s="36">
        <v>0</v>
      </c>
      <c r="R254" s="36">
        <v>0</v>
      </c>
      <c r="S254" s="25">
        <f t="shared" si="12"/>
        <v>66</v>
      </c>
      <c r="T254" s="15">
        <f t="shared" si="14"/>
        <v>1.6101488167845818E-2</v>
      </c>
      <c r="U254" s="27">
        <f>SUM(Table2[[#This Row],[Unit Completed (Pcs)]]/4850)</f>
        <v>0.84515463917525768</v>
      </c>
      <c r="V254" s="35" t="s">
        <v>20</v>
      </c>
      <c r="W254" s="35" t="s">
        <v>74</v>
      </c>
      <c r="X254" s="30">
        <v>4850</v>
      </c>
      <c r="Y254" s="31">
        <f>MONTH(Table2[[#This Row],[Date]])</f>
        <v>8</v>
      </c>
      <c r="Z254" s="31" t="str">
        <f>TEXT(Table2[[#This Row],[Date]]-WEEKDAY(Table2[[#This Row],[Date]],1)+1,"d MMM") &amp; " - " &amp; TEXT(Table2[[#This Row],[Date]]-WEEKDAY(Table2[[#This Row],[Date]],1)+7,"d MMM")</f>
        <v>3 Aug - 9 Aug</v>
      </c>
    </row>
    <row r="255" spans="1:26" x14ac:dyDescent="0.3">
      <c r="A255" s="62">
        <v>45875</v>
      </c>
      <c r="B255" s="41" t="s">
        <v>68</v>
      </c>
      <c r="C255" s="42">
        <v>1</v>
      </c>
      <c r="D255" s="42"/>
      <c r="E255" s="42">
        <v>0</v>
      </c>
      <c r="F255" s="41" t="s">
        <v>29</v>
      </c>
      <c r="G255" s="41">
        <v>1</v>
      </c>
      <c r="H255" s="41">
        <v>0</v>
      </c>
      <c r="I255" s="41">
        <v>0</v>
      </c>
      <c r="J255" s="41">
        <v>0</v>
      </c>
      <c r="K255" s="41">
        <v>0</v>
      </c>
      <c r="L255" s="41">
        <v>0</v>
      </c>
      <c r="M255" s="41">
        <v>0</v>
      </c>
      <c r="N255" s="43">
        <v>0</v>
      </c>
      <c r="O255" s="43">
        <v>0</v>
      </c>
      <c r="P255" s="43">
        <v>0</v>
      </c>
      <c r="Q255" s="41">
        <v>0</v>
      </c>
      <c r="R255" s="41">
        <v>0</v>
      </c>
      <c r="S255" s="8">
        <f t="shared" si="12"/>
        <v>0</v>
      </c>
      <c r="T255" s="51">
        <v>0</v>
      </c>
      <c r="U255" s="27">
        <f>SUM(Table2[[#This Row],[Unit Completed (Pcs)]]/4850)</f>
        <v>0</v>
      </c>
      <c r="V255" s="53" t="s">
        <v>20</v>
      </c>
      <c r="W255" s="53" t="s">
        <v>74</v>
      </c>
      <c r="X255" s="30">
        <v>4850</v>
      </c>
      <c r="Y255" s="31">
        <f>MONTH(Table2[[#This Row],[Date]])</f>
        <v>8</v>
      </c>
      <c r="Z255" s="31" t="str">
        <f>TEXT(Table2[[#This Row],[Date]]-WEEKDAY(Table2[[#This Row],[Date]],1)+1,"d MMM") &amp; " - " &amp; TEXT(Table2[[#This Row],[Date]]-WEEKDAY(Table2[[#This Row],[Date]],1)+7,"d MMM")</f>
        <v>3 Aug - 9 Aug</v>
      </c>
    </row>
    <row r="256" spans="1:26" x14ac:dyDescent="0.3">
      <c r="A256" s="63">
        <v>45875</v>
      </c>
      <c r="B256" s="36" t="s">
        <v>68</v>
      </c>
      <c r="C256" s="36">
        <v>2</v>
      </c>
      <c r="D256" s="36"/>
      <c r="E256" s="36">
        <v>3386</v>
      </c>
      <c r="F256" s="36" t="s">
        <v>21</v>
      </c>
      <c r="G256" s="36">
        <v>1</v>
      </c>
      <c r="H256" s="36">
        <v>0</v>
      </c>
      <c r="I256" s="36">
        <v>1</v>
      </c>
      <c r="J256" s="36">
        <v>0</v>
      </c>
      <c r="K256" s="36">
        <v>0</v>
      </c>
      <c r="L256" s="36">
        <v>10</v>
      </c>
      <c r="M256" s="36">
        <v>0</v>
      </c>
      <c r="N256" s="25">
        <v>0</v>
      </c>
      <c r="O256" s="25">
        <v>0</v>
      </c>
      <c r="P256" s="25">
        <v>0</v>
      </c>
      <c r="Q256" s="36">
        <v>0</v>
      </c>
      <c r="R256" s="36">
        <v>0</v>
      </c>
      <c r="S256" s="25">
        <f t="shared" si="12"/>
        <v>11</v>
      </c>
      <c r="T256" s="37">
        <f t="shared" ref="T256:T262" si="15">S256/E256</f>
        <v>3.2486709982279976E-3</v>
      </c>
      <c r="U256" s="27">
        <f>SUM(Table2[[#This Row],[Unit Completed (Pcs)]]/4850)</f>
        <v>0.69814432989690722</v>
      </c>
      <c r="V256" s="35" t="s">
        <v>20</v>
      </c>
      <c r="W256" s="35" t="s">
        <v>74</v>
      </c>
      <c r="X256" s="34">
        <v>4850</v>
      </c>
      <c r="Y256" s="35">
        <f>MONTH(Table2[[#This Row],[Date]])</f>
        <v>8</v>
      </c>
      <c r="Z256" s="35" t="str">
        <f>TEXT(Table2[[#This Row],[Date]]-WEEKDAY(Table2[[#This Row],[Date]],1)+1,"d MMM") &amp; " - " &amp; TEXT(Table2[[#This Row],[Date]]-WEEKDAY(Table2[[#This Row],[Date]],1)+7,"d MMM")</f>
        <v>3 Aug - 9 Aug</v>
      </c>
    </row>
    <row r="257" spans="1:26" x14ac:dyDescent="0.3">
      <c r="A257" s="61">
        <v>45875</v>
      </c>
      <c r="B257" s="7" t="s">
        <v>68</v>
      </c>
      <c r="C257" s="11">
        <v>2</v>
      </c>
      <c r="D257" s="11"/>
      <c r="E257" s="11">
        <v>4368</v>
      </c>
      <c r="F257" s="7" t="s">
        <v>23</v>
      </c>
      <c r="G257" s="7">
        <v>1</v>
      </c>
      <c r="H257" s="7">
        <v>0</v>
      </c>
      <c r="I257" s="7">
        <v>3</v>
      </c>
      <c r="J257" s="7">
        <v>7</v>
      </c>
      <c r="K257" s="7">
        <v>0</v>
      </c>
      <c r="L257" s="7">
        <v>17</v>
      </c>
      <c r="M257" s="7">
        <v>3</v>
      </c>
      <c r="N257" s="8">
        <v>0</v>
      </c>
      <c r="O257" s="8">
        <v>0</v>
      </c>
      <c r="P257" s="8">
        <v>6</v>
      </c>
      <c r="Q257" s="7">
        <v>3</v>
      </c>
      <c r="R257" s="7">
        <v>0</v>
      </c>
      <c r="S257" s="8">
        <f t="shared" si="12"/>
        <v>39</v>
      </c>
      <c r="T257" s="12">
        <f t="shared" si="15"/>
        <v>8.9285714285714281E-3</v>
      </c>
      <c r="U257" s="27">
        <f>SUM(Table2[[#This Row],[Unit Completed (Pcs)]]/4850)</f>
        <v>0.90061855670103097</v>
      </c>
      <c r="V257" s="53" t="s">
        <v>20</v>
      </c>
      <c r="W257" s="53" t="s">
        <v>74</v>
      </c>
      <c r="X257" s="30">
        <v>4850</v>
      </c>
      <c r="Y257" s="31">
        <f>MONTH(Table2[[#This Row],[Date]])</f>
        <v>8</v>
      </c>
      <c r="Z257" s="31" t="str">
        <f>TEXT(Table2[[#This Row],[Date]]-WEEKDAY(Table2[[#This Row],[Date]],1)+1,"d MMM") &amp; " - " &amp; TEXT(Table2[[#This Row],[Date]]-WEEKDAY(Table2[[#This Row],[Date]],1)+7,"d MMM")</f>
        <v>3 Aug - 9 Aug</v>
      </c>
    </row>
    <row r="258" spans="1:26" x14ac:dyDescent="0.3">
      <c r="A258" s="61">
        <v>45875</v>
      </c>
      <c r="B258" s="36" t="s">
        <v>68</v>
      </c>
      <c r="C258" s="11">
        <v>2</v>
      </c>
      <c r="D258" s="11"/>
      <c r="E258" s="11">
        <v>2247</v>
      </c>
      <c r="F258" s="36" t="s">
        <v>24</v>
      </c>
      <c r="G258" s="36">
        <v>1</v>
      </c>
      <c r="H258" s="36">
        <v>0</v>
      </c>
      <c r="I258" s="36">
        <v>0</v>
      </c>
      <c r="J258" s="36">
        <v>5</v>
      </c>
      <c r="K258" s="36">
        <v>0</v>
      </c>
      <c r="L258" s="36">
        <v>2</v>
      </c>
      <c r="M258" s="36">
        <v>0</v>
      </c>
      <c r="N258" s="25">
        <v>0</v>
      </c>
      <c r="O258" s="25">
        <v>0</v>
      </c>
      <c r="P258" s="25">
        <v>0</v>
      </c>
      <c r="Q258" s="36">
        <v>0</v>
      </c>
      <c r="R258" s="36">
        <v>0</v>
      </c>
      <c r="S258" s="25">
        <f t="shared" si="12"/>
        <v>7</v>
      </c>
      <c r="T258" s="37">
        <f t="shared" si="15"/>
        <v>3.1152647975077881E-3</v>
      </c>
      <c r="U258" s="27">
        <f>SUM(Table2[[#This Row],[Unit Completed (Pcs)]]/4850)</f>
        <v>0.46329896907216495</v>
      </c>
      <c r="V258" s="35" t="s">
        <v>20</v>
      </c>
      <c r="W258" s="35" t="s">
        <v>74</v>
      </c>
      <c r="X258" s="30">
        <v>4850</v>
      </c>
      <c r="Y258" s="31">
        <f>MONTH(Table2[[#This Row],[Date]])</f>
        <v>8</v>
      </c>
      <c r="Z258" s="31" t="str">
        <f>TEXT(Table2[[#This Row],[Date]]-WEEKDAY(Table2[[#This Row],[Date]],1)+1,"d MMM") &amp; " - " &amp; TEXT(Table2[[#This Row],[Date]]-WEEKDAY(Table2[[#This Row],[Date]],1)+7,"d MMM")</f>
        <v>3 Aug - 9 Aug</v>
      </c>
    </row>
    <row r="259" spans="1:26" x14ac:dyDescent="0.3">
      <c r="A259" s="61">
        <v>45875</v>
      </c>
      <c r="B259" s="7" t="s">
        <v>68</v>
      </c>
      <c r="C259" s="11">
        <v>2</v>
      </c>
      <c r="D259" s="11"/>
      <c r="E259" s="11">
        <v>5721</v>
      </c>
      <c r="F259" s="7" t="s">
        <v>25</v>
      </c>
      <c r="G259" s="7">
        <v>1</v>
      </c>
      <c r="H259" s="7">
        <v>0</v>
      </c>
      <c r="I259" s="7">
        <v>0</v>
      </c>
      <c r="J259" s="7">
        <v>0</v>
      </c>
      <c r="K259" s="7">
        <v>0</v>
      </c>
      <c r="L259" s="7">
        <v>5</v>
      </c>
      <c r="M259" s="7">
        <v>9</v>
      </c>
      <c r="N259" s="8">
        <v>0</v>
      </c>
      <c r="O259" s="8">
        <v>0</v>
      </c>
      <c r="P259" s="8">
        <v>0</v>
      </c>
      <c r="Q259" s="7">
        <v>1</v>
      </c>
      <c r="R259" s="7">
        <v>0</v>
      </c>
      <c r="S259" s="8">
        <f t="shared" ref="S259:S314" si="16">SUM(H259:R259)</f>
        <v>15</v>
      </c>
      <c r="T259" s="12">
        <f t="shared" si="15"/>
        <v>2.6219192448872575E-3</v>
      </c>
      <c r="U259" s="27">
        <f>SUM(Table2[[#This Row],[Unit Completed (Pcs)]]/4850)</f>
        <v>1.1795876288659795</v>
      </c>
      <c r="V259" s="53" t="s">
        <v>20</v>
      </c>
      <c r="W259" s="53" t="s">
        <v>74</v>
      </c>
      <c r="X259" s="30">
        <v>4850</v>
      </c>
      <c r="Y259" s="31">
        <f>MONTH(Table2[[#This Row],[Date]])</f>
        <v>8</v>
      </c>
      <c r="Z259" s="31" t="str">
        <f>TEXT(Table2[[#This Row],[Date]]-WEEKDAY(Table2[[#This Row],[Date]],1)+1,"d MMM") &amp; " - " &amp; TEXT(Table2[[#This Row],[Date]]-WEEKDAY(Table2[[#This Row],[Date]],1)+7,"d MMM")</f>
        <v>3 Aug - 9 Aug</v>
      </c>
    </row>
    <row r="260" spans="1:26" x14ac:dyDescent="0.3">
      <c r="A260" s="61">
        <v>45875</v>
      </c>
      <c r="B260" s="36" t="s">
        <v>68</v>
      </c>
      <c r="C260" s="11">
        <v>2</v>
      </c>
      <c r="D260" s="11"/>
      <c r="E260" s="11">
        <v>4127</v>
      </c>
      <c r="F260" s="36" t="s">
        <v>26</v>
      </c>
      <c r="G260" s="36">
        <v>1</v>
      </c>
      <c r="H260" s="36">
        <v>17</v>
      </c>
      <c r="I260" s="36">
        <v>0</v>
      </c>
      <c r="J260" s="36">
        <v>9</v>
      </c>
      <c r="K260" s="36">
        <v>0</v>
      </c>
      <c r="L260" s="36">
        <v>20</v>
      </c>
      <c r="M260" s="36">
        <v>7</v>
      </c>
      <c r="N260" s="25">
        <v>0</v>
      </c>
      <c r="O260" s="25">
        <v>0</v>
      </c>
      <c r="P260" s="25">
        <v>0</v>
      </c>
      <c r="Q260" s="36">
        <v>2</v>
      </c>
      <c r="R260" s="36">
        <v>0</v>
      </c>
      <c r="S260" s="25">
        <f t="shared" si="16"/>
        <v>55</v>
      </c>
      <c r="T260" s="37">
        <f t="shared" si="15"/>
        <v>1.332687181972377E-2</v>
      </c>
      <c r="U260" s="27">
        <f>SUM(Table2[[#This Row],[Unit Completed (Pcs)]]/4850)</f>
        <v>0.85092783505154634</v>
      </c>
      <c r="V260" s="35" t="s">
        <v>20</v>
      </c>
      <c r="W260" s="35" t="s">
        <v>74</v>
      </c>
      <c r="X260" s="30">
        <v>4850</v>
      </c>
      <c r="Y260" s="31">
        <f>MONTH(Table2[[#This Row],[Date]])</f>
        <v>8</v>
      </c>
      <c r="Z260" s="31" t="str">
        <f>TEXT(Table2[[#This Row],[Date]]-WEEKDAY(Table2[[#This Row],[Date]],1)+1,"d MMM") &amp; " - " &amp; TEXT(Table2[[#This Row],[Date]]-WEEKDAY(Table2[[#This Row],[Date]],1)+7,"d MMM")</f>
        <v>3 Aug - 9 Aug</v>
      </c>
    </row>
    <row r="261" spans="1:26" x14ac:dyDescent="0.3">
      <c r="A261" s="61">
        <v>45875</v>
      </c>
      <c r="B261" s="7" t="s">
        <v>68</v>
      </c>
      <c r="C261" s="11">
        <v>2</v>
      </c>
      <c r="D261" s="11"/>
      <c r="E261" s="11">
        <v>4005</v>
      </c>
      <c r="F261" s="7" t="s">
        <v>27</v>
      </c>
      <c r="G261" s="7">
        <v>1</v>
      </c>
      <c r="H261" s="7">
        <v>0</v>
      </c>
      <c r="I261" s="7">
        <v>0</v>
      </c>
      <c r="J261" s="7">
        <v>4</v>
      </c>
      <c r="K261" s="7">
        <v>0</v>
      </c>
      <c r="L261" s="7">
        <v>24</v>
      </c>
      <c r="M261" s="7">
        <v>5</v>
      </c>
      <c r="N261" s="8">
        <v>0</v>
      </c>
      <c r="O261" s="8">
        <v>0</v>
      </c>
      <c r="P261" s="8">
        <v>0</v>
      </c>
      <c r="Q261" s="7">
        <v>0</v>
      </c>
      <c r="R261" s="7">
        <v>0</v>
      </c>
      <c r="S261" s="8">
        <f t="shared" si="16"/>
        <v>33</v>
      </c>
      <c r="T261" s="12">
        <f t="shared" si="15"/>
        <v>8.2397003745318352E-3</v>
      </c>
      <c r="U261" s="27">
        <f>SUM(Table2[[#This Row],[Unit Completed (Pcs)]]/4850)</f>
        <v>0.82577319587628861</v>
      </c>
      <c r="V261" s="53" t="s">
        <v>20</v>
      </c>
      <c r="W261" s="53" t="s">
        <v>74</v>
      </c>
      <c r="X261" s="30">
        <v>4850</v>
      </c>
      <c r="Y261" s="31">
        <f>MONTH(Table2[[#This Row],[Date]])</f>
        <v>8</v>
      </c>
      <c r="Z261" s="31" t="str">
        <f>TEXT(Table2[[#This Row],[Date]]-WEEKDAY(Table2[[#This Row],[Date]],1)+1,"d MMM") &amp; " - " &amp; TEXT(Table2[[#This Row],[Date]]-WEEKDAY(Table2[[#This Row],[Date]],1)+7,"d MMM")</f>
        <v>3 Aug - 9 Aug</v>
      </c>
    </row>
    <row r="262" spans="1:26" x14ac:dyDescent="0.3">
      <c r="A262" s="61">
        <v>45875</v>
      </c>
      <c r="B262" s="36" t="s">
        <v>68</v>
      </c>
      <c r="C262" s="11">
        <v>2</v>
      </c>
      <c r="D262" s="11"/>
      <c r="E262" s="11">
        <v>4869</v>
      </c>
      <c r="F262" s="36" t="s">
        <v>28</v>
      </c>
      <c r="G262" s="36">
        <v>1</v>
      </c>
      <c r="H262" s="36">
        <v>0</v>
      </c>
      <c r="I262" s="36">
        <v>0</v>
      </c>
      <c r="J262" s="36">
        <v>0</v>
      </c>
      <c r="K262" s="36">
        <v>0</v>
      </c>
      <c r="L262" s="36">
        <v>1</v>
      </c>
      <c r="M262" s="36">
        <v>8</v>
      </c>
      <c r="N262" s="25">
        <v>0</v>
      </c>
      <c r="O262" s="25">
        <v>0</v>
      </c>
      <c r="P262" s="25">
        <v>0</v>
      </c>
      <c r="Q262" s="36">
        <v>0</v>
      </c>
      <c r="R262" s="36">
        <v>0</v>
      </c>
      <c r="S262" s="25">
        <f t="shared" si="16"/>
        <v>9</v>
      </c>
      <c r="T262" s="37">
        <f t="shared" si="15"/>
        <v>1.8484288354898336E-3</v>
      </c>
      <c r="U262" s="27">
        <f>SUM(Table2[[#This Row],[Unit Completed (Pcs)]]/4850)</f>
        <v>1.0039175257731958</v>
      </c>
      <c r="V262" s="35" t="s">
        <v>20</v>
      </c>
      <c r="W262" s="35" t="s">
        <v>74</v>
      </c>
      <c r="X262" s="30">
        <v>4850</v>
      </c>
      <c r="Y262" s="31">
        <f>MONTH(Table2[[#This Row],[Date]])</f>
        <v>8</v>
      </c>
      <c r="Z262" s="31" t="str">
        <f>TEXT(Table2[[#This Row],[Date]]-WEEKDAY(Table2[[#This Row],[Date]],1)+1,"d MMM") &amp; " - " &amp; TEXT(Table2[[#This Row],[Date]]-WEEKDAY(Table2[[#This Row],[Date]],1)+7,"d MMM")</f>
        <v>3 Aug - 9 Aug</v>
      </c>
    </row>
    <row r="263" spans="1:26" x14ac:dyDescent="0.3">
      <c r="A263" s="62">
        <v>45875</v>
      </c>
      <c r="B263" s="41" t="s">
        <v>68</v>
      </c>
      <c r="C263" s="42">
        <v>2</v>
      </c>
      <c r="D263" s="42"/>
      <c r="E263" s="42">
        <v>0</v>
      </c>
      <c r="F263" s="41" t="s">
        <v>29</v>
      </c>
      <c r="G263" s="41">
        <v>1</v>
      </c>
      <c r="H263" s="41">
        <v>0</v>
      </c>
      <c r="I263" s="41">
        <v>0</v>
      </c>
      <c r="J263" s="41">
        <v>0</v>
      </c>
      <c r="K263" s="41">
        <v>0</v>
      </c>
      <c r="L263" s="41">
        <v>0</v>
      </c>
      <c r="M263" s="41">
        <v>0</v>
      </c>
      <c r="N263" s="43">
        <v>0</v>
      </c>
      <c r="O263" s="43">
        <v>0</v>
      </c>
      <c r="P263" s="43">
        <v>0</v>
      </c>
      <c r="Q263" s="41">
        <v>0</v>
      </c>
      <c r="R263" s="41">
        <v>0</v>
      </c>
      <c r="S263" s="8">
        <f t="shared" si="16"/>
        <v>0</v>
      </c>
      <c r="T263" s="12">
        <v>0</v>
      </c>
      <c r="U263" s="27">
        <f>SUM(Table2[[#This Row],[Unit Completed (Pcs)]]/4850)</f>
        <v>0</v>
      </c>
      <c r="V263" s="53" t="s">
        <v>20</v>
      </c>
      <c r="W263" s="53" t="s">
        <v>74</v>
      </c>
      <c r="X263" s="30">
        <v>4850</v>
      </c>
      <c r="Y263" s="31">
        <f>MONTH(Table2[[#This Row],[Date]])</f>
        <v>8</v>
      </c>
      <c r="Z263" s="31" t="str">
        <f>TEXT(Table2[[#This Row],[Date]]-WEEKDAY(Table2[[#This Row],[Date]],1)+1,"d MMM") &amp; " - " &amp; TEXT(Table2[[#This Row],[Date]]-WEEKDAY(Table2[[#This Row],[Date]],1)+7,"d MMM")</f>
        <v>3 Aug - 9 Aug</v>
      </c>
    </row>
    <row r="264" spans="1:26" x14ac:dyDescent="0.3">
      <c r="A264" s="63">
        <v>45880</v>
      </c>
      <c r="B264" s="36" t="s">
        <v>69</v>
      </c>
      <c r="C264" s="36">
        <v>1</v>
      </c>
      <c r="D264" s="36"/>
      <c r="E264" s="36">
        <v>4367</v>
      </c>
      <c r="F264" s="36" t="s">
        <v>30</v>
      </c>
      <c r="G264" s="36">
        <v>1</v>
      </c>
      <c r="H264" s="36">
        <v>0</v>
      </c>
      <c r="I264" s="36">
        <v>0</v>
      </c>
      <c r="J264" s="36">
        <v>1</v>
      </c>
      <c r="K264" s="36">
        <v>0</v>
      </c>
      <c r="L264" s="36">
        <v>14</v>
      </c>
      <c r="M264" s="36">
        <v>0</v>
      </c>
      <c r="N264" s="25">
        <v>0</v>
      </c>
      <c r="O264" s="25">
        <v>0</v>
      </c>
      <c r="P264" s="25">
        <v>0</v>
      </c>
      <c r="Q264" s="36">
        <v>2</v>
      </c>
      <c r="R264" s="36">
        <v>1</v>
      </c>
      <c r="S264" s="25">
        <f t="shared" si="16"/>
        <v>18</v>
      </c>
      <c r="T264" s="37">
        <f t="shared" ref="T264:T302" si="17">S264/E264</f>
        <v>4.1218227616212503E-3</v>
      </c>
      <c r="U264" s="27">
        <f>SUM(Table2[[#This Row],[Unit Completed (Pcs)]]/4850)</f>
        <v>0.90041237113402062</v>
      </c>
      <c r="V264" s="54" t="s">
        <v>20</v>
      </c>
      <c r="W264" s="54" t="s">
        <v>74</v>
      </c>
      <c r="X264" s="34">
        <v>4850</v>
      </c>
      <c r="Y264" s="35">
        <f>MONTH(Table2[[#This Row],[Date]])</f>
        <v>8</v>
      </c>
      <c r="Z264" s="35" t="str">
        <f>TEXT(Table2[[#This Row],[Date]]-WEEKDAY(Table2[[#This Row],[Date]],1)+1,"d MMM") &amp; " - " &amp; TEXT(Table2[[#This Row],[Date]]-WEEKDAY(Table2[[#This Row],[Date]],1)+7,"d MMM")</f>
        <v>10 Aug - 16 Aug</v>
      </c>
    </row>
    <row r="265" spans="1:26" x14ac:dyDescent="0.3">
      <c r="A265" s="61">
        <v>45880</v>
      </c>
      <c r="B265" s="7" t="s">
        <v>69</v>
      </c>
      <c r="C265" s="11">
        <v>1</v>
      </c>
      <c r="D265" s="11"/>
      <c r="E265" s="11">
        <v>4656</v>
      </c>
      <c r="F265" s="7" t="s">
        <v>31</v>
      </c>
      <c r="G265" s="7">
        <v>1</v>
      </c>
      <c r="H265" s="7">
        <v>0</v>
      </c>
      <c r="I265" s="7">
        <v>0</v>
      </c>
      <c r="J265" s="7">
        <v>0</v>
      </c>
      <c r="K265" s="7">
        <v>0</v>
      </c>
      <c r="L265" s="7">
        <v>24</v>
      </c>
      <c r="M265" s="7">
        <v>0</v>
      </c>
      <c r="N265" s="8">
        <v>0</v>
      </c>
      <c r="O265" s="8">
        <v>0</v>
      </c>
      <c r="P265" s="8">
        <v>0</v>
      </c>
      <c r="Q265" s="7">
        <v>35</v>
      </c>
      <c r="R265" s="7">
        <v>3</v>
      </c>
      <c r="S265" s="8">
        <f t="shared" si="16"/>
        <v>62</v>
      </c>
      <c r="T265" s="12">
        <f t="shared" si="17"/>
        <v>1.331615120274914E-2</v>
      </c>
      <c r="U265" s="27">
        <f>SUM(Table2[[#This Row],[Unit Completed (Pcs)]]/4850)</f>
        <v>0.96</v>
      </c>
      <c r="V265" s="16" t="s">
        <v>20</v>
      </c>
      <c r="W265" s="16" t="s">
        <v>74</v>
      </c>
      <c r="X265" s="30">
        <v>4850</v>
      </c>
      <c r="Y265" s="31">
        <f>MONTH(Table2[[#This Row],[Date]])</f>
        <v>8</v>
      </c>
      <c r="Z265" s="31" t="str">
        <f>TEXT(Table2[[#This Row],[Date]]-WEEKDAY(Table2[[#This Row],[Date]],1)+1,"d MMM") &amp; " - " &amp; TEXT(Table2[[#This Row],[Date]]-WEEKDAY(Table2[[#This Row],[Date]],1)+7,"d MMM")</f>
        <v>10 Aug - 16 Aug</v>
      </c>
    </row>
    <row r="266" spans="1:26" x14ac:dyDescent="0.3">
      <c r="A266" s="61">
        <v>45880</v>
      </c>
      <c r="B266" s="36" t="s">
        <v>69</v>
      </c>
      <c r="C266" s="11">
        <v>1</v>
      </c>
      <c r="D266" s="11"/>
      <c r="E266" s="11">
        <v>4780</v>
      </c>
      <c r="F266" s="36" t="s">
        <v>32</v>
      </c>
      <c r="G266" s="36">
        <v>1</v>
      </c>
      <c r="H266" s="36">
        <v>0</v>
      </c>
      <c r="I266" s="36">
        <v>0</v>
      </c>
      <c r="J266" s="36">
        <v>6</v>
      </c>
      <c r="K266" s="36">
        <v>0</v>
      </c>
      <c r="L266" s="36">
        <v>5</v>
      </c>
      <c r="M266" s="36">
        <v>0</v>
      </c>
      <c r="N266" s="25">
        <v>0</v>
      </c>
      <c r="O266" s="25">
        <v>0</v>
      </c>
      <c r="P266" s="25">
        <v>0</v>
      </c>
      <c r="Q266" s="36">
        <v>17</v>
      </c>
      <c r="R266" s="36">
        <v>3</v>
      </c>
      <c r="S266" s="25">
        <f t="shared" si="16"/>
        <v>31</v>
      </c>
      <c r="T266" s="37">
        <f t="shared" si="17"/>
        <v>6.4853556485355646E-3</v>
      </c>
      <c r="U266" s="27">
        <f>SUM(Table2[[#This Row],[Unit Completed (Pcs)]]/4850)</f>
        <v>0.9855670103092784</v>
      </c>
      <c r="V266" s="54" t="s">
        <v>20</v>
      </c>
      <c r="W266" s="54" t="s">
        <v>74</v>
      </c>
      <c r="X266" s="30">
        <v>4850</v>
      </c>
      <c r="Y266" s="31">
        <f>MONTH(Table2[[#This Row],[Date]])</f>
        <v>8</v>
      </c>
      <c r="Z266" s="31" t="str">
        <f>TEXT(Table2[[#This Row],[Date]]-WEEKDAY(Table2[[#This Row],[Date]],1)+1,"d MMM") &amp; " - " &amp; TEXT(Table2[[#This Row],[Date]]-WEEKDAY(Table2[[#This Row],[Date]],1)+7,"d MMM")</f>
        <v>10 Aug - 16 Aug</v>
      </c>
    </row>
    <row r="267" spans="1:26" x14ac:dyDescent="0.3">
      <c r="A267" s="61">
        <v>45880</v>
      </c>
      <c r="B267" s="7" t="s">
        <v>69</v>
      </c>
      <c r="C267" s="11">
        <v>1</v>
      </c>
      <c r="D267" s="11"/>
      <c r="E267" s="11">
        <v>4263</v>
      </c>
      <c r="F267" s="7" t="s">
        <v>33</v>
      </c>
      <c r="G267" s="7">
        <v>1</v>
      </c>
      <c r="H267" s="7">
        <v>0</v>
      </c>
      <c r="I267" s="7">
        <v>0</v>
      </c>
      <c r="J267" s="7">
        <v>0</v>
      </c>
      <c r="K267" s="7">
        <v>0</v>
      </c>
      <c r="L267" s="7">
        <v>2</v>
      </c>
      <c r="M267" s="7">
        <v>0</v>
      </c>
      <c r="N267" s="8">
        <v>0</v>
      </c>
      <c r="O267" s="8">
        <v>0</v>
      </c>
      <c r="P267" s="8">
        <v>0</v>
      </c>
      <c r="Q267" s="7">
        <v>0</v>
      </c>
      <c r="R267" s="7">
        <v>0</v>
      </c>
      <c r="S267" s="8">
        <f t="shared" si="16"/>
        <v>2</v>
      </c>
      <c r="T267" s="12">
        <f t="shared" si="17"/>
        <v>4.691531785127844E-4</v>
      </c>
      <c r="U267" s="27">
        <f>SUM(Table2[[#This Row],[Unit Completed (Pcs)]]/4850)</f>
        <v>0.87896907216494846</v>
      </c>
      <c r="V267" s="16" t="s">
        <v>20</v>
      </c>
      <c r="W267" s="16" t="s">
        <v>74</v>
      </c>
      <c r="X267" s="30">
        <v>4850</v>
      </c>
      <c r="Y267" s="31">
        <f>MONTH(Table2[[#This Row],[Date]])</f>
        <v>8</v>
      </c>
      <c r="Z267" s="31" t="str">
        <f>TEXT(Table2[[#This Row],[Date]]-WEEKDAY(Table2[[#This Row],[Date]],1)+1,"d MMM") &amp; " - " &amp; TEXT(Table2[[#This Row],[Date]]-WEEKDAY(Table2[[#This Row],[Date]],1)+7,"d MMM")</f>
        <v>10 Aug - 16 Aug</v>
      </c>
    </row>
    <row r="268" spans="1:26" x14ac:dyDescent="0.3">
      <c r="A268" s="61">
        <v>45880</v>
      </c>
      <c r="B268" s="36" t="s">
        <v>69</v>
      </c>
      <c r="C268" s="11">
        <v>1</v>
      </c>
      <c r="D268" s="11"/>
      <c r="E268" s="11">
        <v>4377</v>
      </c>
      <c r="F268" s="36" t="s">
        <v>34</v>
      </c>
      <c r="G268" s="36">
        <v>1</v>
      </c>
      <c r="H268" s="36">
        <v>0</v>
      </c>
      <c r="I268" s="36">
        <v>0</v>
      </c>
      <c r="J268" s="36">
        <v>1</v>
      </c>
      <c r="K268" s="36">
        <v>0</v>
      </c>
      <c r="L268" s="36">
        <v>36</v>
      </c>
      <c r="M268" s="36">
        <v>3</v>
      </c>
      <c r="N268" s="25">
        <v>0</v>
      </c>
      <c r="O268" s="25">
        <v>0</v>
      </c>
      <c r="P268" s="25">
        <v>0</v>
      </c>
      <c r="Q268" s="36">
        <v>0</v>
      </c>
      <c r="R268" s="36">
        <v>0</v>
      </c>
      <c r="S268" s="25">
        <f t="shared" si="16"/>
        <v>40</v>
      </c>
      <c r="T268" s="37">
        <f t="shared" si="17"/>
        <v>9.1386794608179119E-3</v>
      </c>
      <c r="U268" s="27">
        <f>SUM(Table2[[#This Row],[Unit Completed (Pcs)]]/4850)</f>
        <v>0.9024742268041237</v>
      </c>
      <c r="V268" s="54" t="s">
        <v>20</v>
      </c>
      <c r="W268" s="54" t="s">
        <v>74</v>
      </c>
      <c r="X268" s="30">
        <v>4850</v>
      </c>
      <c r="Y268" s="31">
        <f>MONTH(Table2[[#This Row],[Date]])</f>
        <v>8</v>
      </c>
      <c r="Z268" s="31" t="str">
        <f>TEXT(Table2[[#This Row],[Date]]-WEEKDAY(Table2[[#This Row],[Date]],1)+1,"d MMM") &amp; " - " &amp; TEXT(Table2[[#This Row],[Date]]-WEEKDAY(Table2[[#This Row],[Date]],1)+7,"d MMM")</f>
        <v>10 Aug - 16 Aug</v>
      </c>
    </row>
    <row r="269" spans="1:26" x14ac:dyDescent="0.3">
      <c r="A269" s="61">
        <v>45880</v>
      </c>
      <c r="B269" s="7" t="s">
        <v>69</v>
      </c>
      <c r="C269" s="11">
        <v>1</v>
      </c>
      <c r="D269" s="11"/>
      <c r="E269" s="11">
        <v>4878</v>
      </c>
      <c r="F269" s="7" t="s">
        <v>35</v>
      </c>
      <c r="G269" s="7">
        <v>1</v>
      </c>
      <c r="H269" s="7">
        <v>0</v>
      </c>
      <c r="I269" s="7">
        <v>0</v>
      </c>
      <c r="J269" s="7">
        <v>1</v>
      </c>
      <c r="K269" s="7">
        <v>0</v>
      </c>
      <c r="L269" s="7">
        <v>39</v>
      </c>
      <c r="M269" s="7">
        <v>2</v>
      </c>
      <c r="N269" s="8">
        <v>0</v>
      </c>
      <c r="O269" s="8">
        <v>0</v>
      </c>
      <c r="P269" s="8">
        <v>0</v>
      </c>
      <c r="Q269" s="7">
        <v>1</v>
      </c>
      <c r="R269" s="7">
        <v>2</v>
      </c>
      <c r="S269" s="8">
        <f t="shared" si="16"/>
        <v>45</v>
      </c>
      <c r="T269" s="12">
        <f t="shared" si="17"/>
        <v>9.2250922509225092E-3</v>
      </c>
      <c r="U269" s="27">
        <f>SUM(Table2[[#This Row],[Unit Completed (Pcs)]]/4850)</f>
        <v>1.0057731958762886</v>
      </c>
      <c r="V269" s="16" t="s">
        <v>20</v>
      </c>
      <c r="W269" s="16" t="s">
        <v>74</v>
      </c>
      <c r="X269" s="30">
        <v>4850</v>
      </c>
      <c r="Y269" s="31">
        <f>MONTH(Table2[[#This Row],[Date]])</f>
        <v>8</v>
      </c>
      <c r="Z269" s="31" t="str">
        <f>TEXT(Table2[[#This Row],[Date]]-WEEKDAY(Table2[[#This Row],[Date]],1)+1,"d MMM") &amp; " - " &amp; TEXT(Table2[[#This Row],[Date]]-WEEKDAY(Table2[[#This Row],[Date]],1)+7,"d MMM")</f>
        <v>10 Aug - 16 Aug</v>
      </c>
    </row>
    <row r="270" spans="1:26" x14ac:dyDescent="0.3">
      <c r="A270" s="61">
        <v>45880</v>
      </c>
      <c r="B270" s="36" t="s">
        <v>69</v>
      </c>
      <c r="C270" s="11">
        <v>1</v>
      </c>
      <c r="D270" s="11"/>
      <c r="E270" s="11">
        <v>5270</v>
      </c>
      <c r="F270" s="36" t="s">
        <v>36</v>
      </c>
      <c r="G270" s="36">
        <v>1</v>
      </c>
      <c r="H270" s="36">
        <v>0</v>
      </c>
      <c r="I270" s="36">
        <v>0</v>
      </c>
      <c r="J270" s="36">
        <v>1</v>
      </c>
      <c r="K270" s="36">
        <v>0</v>
      </c>
      <c r="L270" s="36">
        <v>75</v>
      </c>
      <c r="M270" s="36">
        <v>1</v>
      </c>
      <c r="N270" s="25">
        <v>0</v>
      </c>
      <c r="O270" s="25">
        <v>0</v>
      </c>
      <c r="P270" s="25">
        <v>0</v>
      </c>
      <c r="Q270" s="36">
        <v>0</v>
      </c>
      <c r="R270" s="36">
        <v>0</v>
      </c>
      <c r="S270" s="25">
        <f t="shared" si="16"/>
        <v>77</v>
      </c>
      <c r="T270" s="37">
        <f t="shared" si="17"/>
        <v>1.461100569259962E-2</v>
      </c>
      <c r="U270" s="27">
        <f>SUM(Table2[[#This Row],[Unit Completed (Pcs)]]/4850)</f>
        <v>1.0865979381443298</v>
      </c>
      <c r="V270" s="54" t="s">
        <v>20</v>
      </c>
      <c r="W270" s="54" t="s">
        <v>74</v>
      </c>
      <c r="X270" s="30">
        <v>4850</v>
      </c>
      <c r="Y270" s="31">
        <f>MONTH(Table2[[#This Row],[Date]])</f>
        <v>8</v>
      </c>
      <c r="Z270" s="31" t="str">
        <f>TEXT(Table2[[#This Row],[Date]]-WEEKDAY(Table2[[#This Row],[Date]],1)+1,"d MMM") &amp; " - " &amp; TEXT(Table2[[#This Row],[Date]]-WEEKDAY(Table2[[#This Row],[Date]],1)+7,"d MMM")</f>
        <v>10 Aug - 16 Aug</v>
      </c>
    </row>
    <row r="271" spans="1:26" x14ac:dyDescent="0.3">
      <c r="A271" s="62">
        <v>45880</v>
      </c>
      <c r="B271" s="41" t="s">
        <v>69</v>
      </c>
      <c r="C271" s="42">
        <v>1</v>
      </c>
      <c r="D271" s="42"/>
      <c r="E271" s="42">
        <v>4474</v>
      </c>
      <c r="F271" s="41" t="s">
        <v>37</v>
      </c>
      <c r="G271" s="41">
        <v>1</v>
      </c>
      <c r="H271" s="41">
        <v>0</v>
      </c>
      <c r="I271" s="41">
        <v>0</v>
      </c>
      <c r="J271" s="41">
        <v>2</v>
      </c>
      <c r="K271" s="41">
        <v>0</v>
      </c>
      <c r="L271" s="41">
        <v>39</v>
      </c>
      <c r="M271" s="41">
        <v>0</v>
      </c>
      <c r="N271" s="43">
        <v>0</v>
      </c>
      <c r="O271" s="43">
        <v>0</v>
      </c>
      <c r="P271" s="43">
        <v>0</v>
      </c>
      <c r="Q271" s="41">
        <v>5</v>
      </c>
      <c r="R271" s="41">
        <v>0</v>
      </c>
      <c r="S271" s="8">
        <f t="shared" si="16"/>
        <v>46</v>
      </c>
      <c r="T271" s="51">
        <f t="shared" si="17"/>
        <v>1.0281627179257935E-2</v>
      </c>
      <c r="U271" s="27">
        <f>SUM(Table2[[#This Row],[Unit Completed (Pcs)]]/4850)</f>
        <v>0.92247422680412372</v>
      </c>
      <c r="V271" s="55" t="s">
        <v>20</v>
      </c>
      <c r="W271" s="55" t="s">
        <v>74</v>
      </c>
      <c r="X271" s="30">
        <v>4850</v>
      </c>
      <c r="Y271" s="31">
        <f>MONTH(Table2[[#This Row],[Date]])</f>
        <v>8</v>
      </c>
      <c r="Z271" s="31" t="str">
        <f>TEXT(Table2[[#This Row],[Date]]-WEEKDAY(Table2[[#This Row],[Date]],1)+1,"d MMM") &amp; " - " &amp; TEXT(Table2[[#This Row],[Date]]-WEEKDAY(Table2[[#This Row],[Date]],1)+7,"d MMM")</f>
        <v>10 Aug - 16 Aug</v>
      </c>
    </row>
    <row r="272" spans="1:26" x14ac:dyDescent="0.3">
      <c r="A272" s="61">
        <v>45880</v>
      </c>
      <c r="B272" s="36" t="s">
        <v>69</v>
      </c>
      <c r="C272" s="11">
        <v>2</v>
      </c>
      <c r="D272" s="11"/>
      <c r="E272" s="11">
        <v>2946</v>
      </c>
      <c r="F272" s="36" t="s">
        <v>27</v>
      </c>
      <c r="G272" s="36">
        <v>1</v>
      </c>
      <c r="H272" s="36">
        <v>0</v>
      </c>
      <c r="I272" s="36">
        <v>3</v>
      </c>
      <c r="J272" s="36">
        <v>4</v>
      </c>
      <c r="K272" s="36">
        <v>0</v>
      </c>
      <c r="L272" s="36">
        <v>0</v>
      </c>
      <c r="M272" s="36">
        <v>4</v>
      </c>
      <c r="N272" s="25">
        <v>0</v>
      </c>
      <c r="O272" s="25">
        <v>0</v>
      </c>
      <c r="P272" s="25">
        <v>0</v>
      </c>
      <c r="Q272" s="36">
        <v>0</v>
      </c>
      <c r="R272" s="36">
        <v>0</v>
      </c>
      <c r="S272" s="25">
        <f t="shared" si="16"/>
        <v>11</v>
      </c>
      <c r="T272" s="37">
        <f t="shared" si="17"/>
        <v>3.7338764426340801E-3</v>
      </c>
      <c r="U272" s="27">
        <f>SUM(Table2[[#This Row],[Unit Completed (Pcs)]]/4850)</f>
        <v>0.60742268041237113</v>
      </c>
      <c r="V272" s="56" t="s">
        <v>20</v>
      </c>
      <c r="W272" s="56" t="s">
        <v>74</v>
      </c>
      <c r="X272" s="30">
        <v>4850</v>
      </c>
      <c r="Y272" s="31">
        <f>MONTH(Table2[[#This Row],[Date]])</f>
        <v>8</v>
      </c>
      <c r="Z272" s="31" t="str">
        <f>TEXT(Table2[[#This Row],[Date]]-WEEKDAY(Table2[[#This Row],[Date]],1)+1,"d MMM") &amp; " - " &amp; TEXT(Table2[[#This Row],[Date]]-WEEKDAY(Table2[[#This Row],[Date]],1)+7,"d MMM")</f>
        <v>10 Aug - 16 Aug</v>
      </c>
    </row>
    <row r="273" spans="1:26" x14ac:dyDescent="0.3">
      <c r="A273" s="61">
        <v>45880</v>
      </c>
      <c r="B273" s="7" t="s">
        <v>69</v>
      </c>
      <c r="C273" s="11">
        <v>2</v>
      </c>
      <c r="D273" s="11"/>
      <c r="E273" s="11">
        <v>5063</v>
      </c>
      <c r="F273" s="7" t="s">
        <v>28</v>
      </c>
      <c r="G273" s="7">
        <v>1</v>
      </c>
      <c r="H273" s="7">
        <v>0</v>
      </c>
      <c r="I273" s="7">
        <v>4</v>
      </c>
      <c r="J273" s="7">
        <v>28</v>
      </c>
      <c r="K273" s="7">
        <v>0</v>
      </c>
      <c r="L273" s="7">
        <v>0</v>
      </c>
      <c r="M273" s="7">
        <v>4</v>
      </c>
      <c r="N273" s="8">
        <v>0</v>
      </c>
      <c r="O273" s="8">
        <v>0</v>
      </c>
      <c r="P273" s="8">
        <v>0</v>
      </c>
      <c r="Q273" s="7">
        <v>0</v>
      </c>
      <c r="R273" s="7">
        <v>0</v>
      </c>
      <c r="S273" s="8">
        <f t="shared" si="16"/>
        <v>36</v>
      </c>
      <c r="T273" s="12">
        <f t="shared" si="17"/>
        <v>7.1104088485087896E-3</v>
      </c>
      <c r="U273" s="27">
        <f>SUM(Table2[[#This Row],[Unit Completed (Pcs)]]/4850)</f>
        <v>1.0439175257731959</v>
      </c>
      <c r="V273" s="55" t="s">
        <v>20</v>
      </c>
      <c r="W273" s="55" t="s">
        <v>74</v>
      </c>
      <c r="X273" s="30">
        <v>4850</v>
      </c>
      <c r="Y273" s="31">
        <f>MONTH(Table2[[#This Row],[Date]])</f>
        <v>8</v>
      </c>
      <c r="Z273" s="31" t="str">
        <f>TEXT(Table2[[#This Row],[Date]]-WEEKDAY(Table2[[#This Row],[Date]],1)+1,"d MMM") &amp; " - " &amp; TEXT(Table2[[#This Row],[Date]]-WEEKDAY(Table2[[#This Row],[Date]],1)+7,"d MMM")</f>
        <v>10 Aug - 16 Aug</v>
      </c>
    </row>
    <row r="274" spans="1:26" x14ac:dyDescent="0.3">
      <c r="A274" s="61">
        <v>45880</v>
      </c>
      <c r="B274" s="36" t="s">
        <v>69</v>
      </c>
      <c r="C274" s="11">
        <v>2</v>
      </c>
      <c r="D274" s="11"/>
      <c r="E274" s="11">
        <v>4252</v>
      </c>
      <c r="F274" s="36" t="s">
        <v>29</v>
      </c>
      <c r="G274" s="36">
        <v>1</v>
      </c>
      <c r="H274" s="36">
        <v>0</v>
      </c>
      <c r="I274" s="36">
        <v>1</v>
      </c>
      <c r="J274" s="36">
        <v>17</v>
      </c>
      <c r="K274" s="36">
        <v>0</v>
      </c>
      <c r="L274" s="36">
        <v>0</v>
      </c>
      <c r="M274" s="36">
        <v>10</v>
      </c>
      <c r="N274" s="25">
        <v>0</v>
      </c>
      <c r="O274" s="25">
        <v>0</v>
      </c>
      <c r="P274" s="25">
        <v>0</v>
      </c>
      <c r="Q274" s="36">
        <v>0</v>
      </c>
      <c r="R274" s="36">
        <v>0</v>
      </c>
      <c r="S274" s="25">
        <f t="shared" si="16"/>
        <v>28</v>
      </c>
      <c r="T274" s="37">
        <f t="shared" si="17"/>
        <v>6.58513640639699E-3</v>
      </c>
      <c r="U274" s="27">
        <f>SUM(Table2[[#This Row],[Unit Completed (Pcs)]]/4850)</f>
        <v>0.87670103092783502</v>
      </c>
      <c r="V274" s="56" t="s">
        <v>20</v>
      </c>
      <c r="W274" s="56" t="s">
        <v>74</v>
      </c>
      <c r="X274" s="30">
        <v>4850</v>
      </c>
      <c r="Y274" s="31">
        <f>MONTH(Table2[[#This Row],[Date]])</f>
        <v>8</v>
      </c>
      <c r="Z274" s="31" t="str">
        <f>TEXT(Table2[[#This Row],[Date]]-WEEKDAY(Table2[[#This Row],[Date]],1)+1,"d MMM") &amp; " - " &amp; TEXT(Table2[[#This Row],[Date]]-WEEKDAY(Table2[[#This Row],[Date]],1)+7,"d MMM")</f>
        <v>10 Aug - 16 Aug</v>
      </c>
    </row>
    <row r="275" spans="1:26" x14ac:dyDescent="0.3">
      <c r="A275" s="61">
        <v>45880</v>
      </c>
      <c r="B275" s="7" t="s">
        <v>69</v>
      </c>
      <c r="C275" s="11">
        <v>2</v>
      </c>
      <c r="D275" s="11"/>
      <c r="E275" s="11">
        <v>3672</v>
      </c>
      <c r="F275" s="7" t="s">
        <v>30</v>
      </c>
      <c r="G275" s="7">
        <v>1</v>
      </c>
      <c r="H275" s="7">
        <v>1</v>
      </c>
      <c r="I275" s="7">
        <v>0</v>
      </c>
      <c r="J275" s="7">
        <v>9</v>
      </c>
      <c r="K275" s="7">
        <v>0</v>
      </c>
      <c r="L275" s="7">
        <v>2</v>
      </c>
      <c r="M275" s="7">
        <v>9</v>
      </c>
      <c r="N275" s="8">
        <v>0</v>
      </c>
      <c r="O275" s="8">
        <v>0</v>
      </c>
      <c r="P275" s="8">
        <v>0</v>
      </c>
      <c r="Q275" s="7">
        <v>0</v>
      </c>
      <c r="R275" s="7">
        <v>0</v>
      </c>
      <c r="S275" s="8">
        <f t="shared" si="16"/>
        <v>21</v>
      </c>
      <c r="T275" s="12">
        <f t="shared" si="17"/>
        <v>5.7189542483660127E-3</v>
      </c>
      <c r="U275" s="27">
        <f>SUM(Table2[[#This Row],[Unit Completed (Pcs)]]/4850)</f>
        <v>0.75711340206185562</v>
      </c>
      <c r="V275" s="55" t="s">
        <v>20</v>
      </c>
      <c r="W275" s="55" t="s">
        <v>74</v>
      </c>
      <c r="X275" s="30">
        <v>4850</v>
      </c>
      <c r="Y275" s="31">
        <f>MONTH(Table2[[#This Row],[Date]])</f>
        <v>8</v>
      </c>
      <c r="Z275" s="31" t="str">
        <f>TEXT(Table2[[#This Row],[Date]]-WEEKDAY(Table2[[#This Row],[Date]],1)+1,"d MMM") &amp; " - " &amp; TEXT(Table2[[#This Row],[Date]]-WEEKDAY(Table2[[#This Row],[Date]],1)+7,"d MMM")</f>
        <v>10 Aug - 16 Aug</v>
      </c>
    </row>
    <row r="276" spans="1:26" x14ac:dyDescent="0.3">
      <c r="A276" s="61">
        <v>45880</v>
      </c>
      <c r="B276" s="36" t="s">
        <v>69</v>
      </c>
      <c r="C276" s="11">
        <v>2</v>
      </c>
      <c r="D276" s="11"/>
      <c r="E276" s="11">
        <v>4131</v>
      </c>
      <c r="F276" s="36" t="s">
        <v>31</v>
      </c>
      <c r="G276" s="36">
        <v>1</v>
      </c>
      <c r="H276" s="36">
        <v>13</v>
      </c>
      <c r="I276" s="36">
        <v>2</v>
      </c>
      <c r="J276" s="36">
        <v>10</v>
      </c>
      <c r="K276" s="36">
        <v>0</v>
      </c>
      <c r="L276" s="36">
        <v>4</v>
      </c>
      <c r="M276" s="36">
        <v>3</v>
      </c>
      <c r="N276" s="25">
        <v>0</v>
      </c>
      <c r="O276" s="25">
        <v>0</v>
      </c>
      <c r="P276" s="25">
        <v>0</v>
      </c>
      <c r="Q276" s="36">
        <v>11</v>
      </c>
      <c r="R276" s="36">
        <v>0</v>
      </c>
      <c r="S276" s="25">
        <f t="shared" si="16"/>
        <v>43</v>
      </c>
      <c r="T276" s="37">
        <f t="shared" si="17"/>
        <v>1.0409101912369887E-2</v>
      </c>
      <c r="U276" s="27">
        <f>SUM(Table2[[#This Row],[Unit Completed (Pcs)]]/4850)</f>
        <v>0.85175257731958764</v>
      </c>
      <c r="V276" s="56" t="s">
        <v>20</v>
      </c>
      <c r="W276" s="56" t="s">
        <v>74</v>
      </c>
      <c r="X276" s="30">
        <v>4850</v>
      </c>
      <c r="Y276" s="31">
        <f>MONTH(Table2[[#This Row],[Date]])</f>
        <v>8</v>
      </c>
      <c r="Z276" s="31" t="str">
        <f>TEXT(Table2[[#This Row],[Date]]-WEEKDAY(Table2[[#This Row],[Date]],1)+1,"d MMM") &amp; " - " &amp; TEXT(Table2[[#This Row],[Date]]-WEEKDAY(Table2[[#This Row],[Date]],1)+7,"d MMM")</f>
        <v>10 Aug - 16 Aug</v>
      </c>
    </row>
    <row r="277" spans="1:26" x14ac:dyDescent="0.3">
      <c r="A277" s="61">
        <v>45880</v>
      </c>
      <c r="B277" s="7" t="s">
        <v>69</v>
      </c>
      <c r="C277" s="11">
        <v>2</v>
      </c>
      <c r="D277" s="11"/>
      <c r="E277" s="11">
        <v>4022</v>
      </c>
      <c r="F277" s="7" t="s">
        <v>32</v>
      </c>
      <c r="G277" s="7">
        <v>1</v>
      </c>
      <c r="H277" s="7">
        <v>9</v>
      </c>
      <c r="I277" s="7">
        <v>0</v>
      </c>
      <c r="J277" s="7">
        <v>7</v>
      </c>
      <c r="K277" s="7">
        <v>0</v>
      </c>
      <c r="L277" s="7">
        <v>6</v>
      </c>
      <c r="M277" s="7">
        <v>1</v>
      </c>
      <c r="N277" s="8">
        <v>0</v>
      </c>
      <c r="O277" s="8">
        <v>0</v>
      </c>
      <c r="P277" s="8">
        <v>0</v>
      </c>
      <c r="Q277" s="7">
        <v>8</v>
      </c>
      <c r="R277" s="7">
        <v>0</v>
      </c>
      <c r="S277" s="8">
        <f t="shared" si="16"/>
        <v>31</v>
      </c>
      <c r="T277" s="12">
        <f t="shared" si="17"/>
        <v>7.7076081551466936E-3</v>
      </c>
      <c r="U277" s="27">
        <f>SUM(Table2[[#This Row],[Unit Completed (Pcs)]]/4850)</f>
        <v>0.82927835051546395</v>
      </c>
      <c r="V277" s="55" t="s">
        <v>20</v>
      </c>
      <c r="W277" s="55" t="s">
        <v>74</v>
      </c>
      <c r="X277" s="30">
        <v>4850</v>
      </c>
      <c r="Y277" s="31">
        <f>MONTH(Table2[[#This Row],[Date]])</f>
        <v>8</v>
      </c>
      <c r="Z277" s="31" t="str">
        <f>TEXT(Table2[[#This Row],[Date]]-WEEKDAY(Table2[[#This Row],[Date]],1)+1,"d MMM") &amp; " - " &amp; TEXT(Table2[[#This Row],[Date]]-WEEKDAY(Table2[[#This Row],[Date]],1)+7,"d MMM")</f>
        <v>10 Aug - 16 Aug</v>
      </c>
    </row>
    <row r="278" spans="1:26" x14ac:dyDescent="0.3">
      <c r="A278" s="61">
        <v>45880</v>
      </c>
      <c r="B278" s="36" t="s">
        <v>69</v>
      </c>
      <c r="C278" s="11">
        <v>2</v>
      </c>
      <c r="D278" s="11"/>
      <c r="E278" s="11">
        <v>4581</v>
      </c>
      <c r="F278" s="36" t="s">
        <v>33</v>
      </c>
      <c r="G278" s="36">
        <v>1</v>
      </c>
      <c r="H278" s="36">
        <v>0</v>
      </c>
      <c r="I278" s="36">
        <v>0</v>
      </c>
      <c r="J278" s="36">
        <v>14</v>
      </c>
      <c r="K278" s="36">
        <v>0</v>
      </c>
      <c r="L278" s="36">
        <v>5</v>
      </c>
      <c r="M278" s="36">
        <v>1</v>
      </c>
      <c r="N278" s="25">
        <v>0</v>
      </c>
      <c r="O278" s="25">
        <v>0</v>
      </c>
      <c r="P278" s="25">
        <v>0</v>
      </c>
      <c r="Q278" s="36">
        <v>0</v>
      </c>
      <c r="R278" s="36">
        <v>0</v>
      </c>
      <c r="S278" s="25">
        <f t="shared" si="16"/>
        <v>20</v>
      </c>
      <c r="T278" s="37">
        <f t="shared" si="17"/>
        <v>4.3658589827548569E-3</v>
      </c>
      <c r="U278" s="27">
        <f>SUM(Table2[[#This Row],[Unit Completed (Pcs)]]/4850)</f>
        <v>0.94453608247422682</v>
      </c>
      <c r="V278" s="56" t="s">
        <v>20</v>
      </c>
      <c r="W278" s="56" t="s">
        <v>74</v>
      </c>
      <c r="X278" s="30">
        <v>4850</v>
      </c>
      <c r="Y278" s="31">
        <f>MONTH(Table2[[#This Row],[Date]])</f>
        <v>8</v>
      </c>
      <c r="Z278" s="31" t="str">
        <f>TEXT(Table2[[#This Row],[Date]]-WEEKDAY(Table2[[#This Row],[Date]],1)+1,"d MMM") &amp; " - " &amp; TEXT(Table2[[#This Row],[Date]]-WEEKDAY(Table2[[#This Row],[Date]],1)+7,"d MMM")</f>
        <v>10 Aug - 16 Aug</v>
      </c>
    </row>
    <row r="279" spans="1:26" x14ac:dyDescent="0.3">
      <c r="A279" s="61">
        <v>45880</v>
      </c>
      <c r="B279" s="7" t="s">
        <v>69</v>
      </c>
      <c r="C279" s="11">
        <v>2</v>
      </c>
      <c r="D279" s="11"/>
      <c r="E279" s="11">
        <v>4716</v>
      </c>
      <c r="F279" s="7" t="s">
        <v>34</v>
      </c>
      <c r="G279" s="7">
        <v>1</v>
      </c>
      <c r="H279" s="7">
        <v>0</v>
      </c>
      <c r="I279" s="7">
        <v>0</v>
      </c>
      <c r="J279" s="7">
        <v>8</v>
      </c>
      <c r="K279" s="7">
        <v>0</v>
      </c>
      <c r="L279" s="7">
        <v>7</v>
      </c>
      <c r="M279" s="7">
        <v>1</v>
      </c>
      <c r="N279" s="8">
        <v>0</v>
      </c>
      <c r="O279" s="8">
        <v>0</v>
      </c>
      <c r="P279" s="8">
        <v>0</v>
      </c>
      <c r="Q279" s="7">
        <v>0</v>
      </c>
      <c r="R279" s="7">
        <v>0</v>
      </c>
      <c r="S279" s="8">
        <f t="shared" si="16"/>
        <v>16</v>
      </c>
      <c r="T279" s="12">
        <f t="shared" si="17"/>
        <v>3.3927056827820186E-3</v>
      </c>
      <c r="U279" s="27">
        <f>SUM(Table2[[#This Row],[Unit Completed (Pcs)]]/4850)</f>
        <v>0.97237113402061859</v>
      </c>
      <c r="V279" s="55" t="s">
        <v>20</v>
      </c>
      <c r="W279" s="55" t="s">
        <v>74</v>
      </c>
      <c r="X279" s="30">
        <v>4850</v>
      </c>
      <c r="Y279" s="31">
        <f>MONTH(Table2[[#This Row],[Date]])</f>
        <v>8</v>
      </c>
      <c r="Z279" s="31" t="str">
        <f>TEXT(Table2[[#This Row],[Date]]-WEEKDAY(Table2[[#This Row],[Date]],1)+1,"d MMM") &amp; " - " &amp; TEXT(Table2[[#This Row],[Date]]-WEEKDAY(Table2[[#This Row],[Date]],1)+7,"d MMM")</f>
        <v>10 Aug - 16 Aug</v>
      </c>
    </row>
    <row r="280" spans="1:26" x14ac:dyDescent="0.3">
      <c r="A280" s="61">
        <v>45880</v>
      </c>
      <c r="B280" s="36" t="s">
        <v>69</v>
      </c>
      <c r="C280" s="11">
        <v>2</v>
      </c>
      <c r="D280" s="11"/>
      <c r="E280" s="11">
        <v>4508</v>
      </c>
      <c r="F280" s="36" t="s">
        <v>35</v>
      </c>
      <c r="G280" s="36">
        <v>1</v>
      </c>
      <c r="H280" s="36">
        <v>0</v>
      </c>
      <c r="I280" s="36">
        <v>0</v>
      </c>
      <c r="J280" s="36">
        <v>12</v>
      </c>
      <c r="K280" s="36">
        <v>0</v>
      </c>
      <c r="L280" s="36">
        <v>0</v>
      </c>
      <c r="M280" s="36">
        <v>0</v>
      </c>
      <c r="N280" s="25">
        <v>0</v>
      </c>
      <c r="O280" s="25">
        <v>0</v>
      </c>
      <c r="P280" s="25">
        <v>0</v>
      </c>
      <c r="Q280" s="36">
        <v>0</v>
      </c>
      <c r="R280" s="36">
        <v>0</v>
      </c>
      <c r="S280" s="25">
        <f t="shared" si="16"/>
        <v>12</v>
      </c>
      <c r="T280" s="37">
        <f t="shared" si="17"/>
        <v>2.6619343389529724E-3</v>
      </c>
      <c r="U280" s="27">
        <f>SUM(Table2[[#This Row],[Unit Completed (Pcs)]]/4850)</f>
        <v>0.92948453608247428</v>
      </c>
      <c r="V280" s="56" t="s">
        <v>20</v>
      </c>
      <c r="W280" s="56" t="s">
        <v>74</v>
      </c>
      <c r="X280" s="30">
        <v>4850</v>
      </c>
      <c r="Y280" s="31">
        <f>MONTH(Table2[[#This Row],[Date]])</f>
        <v>8</v>
      </c>
      <c r="Z280" s="31" t="str">
        <f>TEXT(Table2[[#This Row],[Date]]-WEEKDAY(Table2[[#This Row],[Date]],1)+1,"d MMM") &amp; " - " &amp; TEXT(Table2[[#This Row],[Date]]-WEEKDAY(Table2[[#This Row],[Date]],1)+7,"d MMM")</f>
        <v>10 Aug - 16 Aug</v>
      </c>
    </row>
    <row r="281" spans="1:26" x14ac:dyDescent="0.3">
      <c r="A281" s="61">
        <v>45880</v>
      </c>
      <c r="B281" s="7" t="s">
        <v>69</v>
      </c>
      <c r="C281" s="11">
        <v>2</v>
      </c>
      <c r="D281" s="11"/>
      <c r="E281" s="11">
        <v>2475</v>
      </c>
      <c r="F281" s="7" t="s">
        <v>36</v>
      </c>
      <c r="G281" s="7">
        <v>1</v>
      </c>
      <c r="H281" s="7">
        <v>4</v>
      </c>
      <c r="I281" s="7">
        <v>1</v>
      </c>
      <c r="J281" s="7">
        <v>3</v>
      </c>
      <c r="K281" s="7">
        <v>0</v>
      </c>
      <c r="L281" s="7">
        <v>7</v>
      </c>
      <c r="M281" s="7">
        <v>4</v>
      </c>
      <c r="N281" s="8">
        <v>0</v>
      </c>
      <c r="O281" s="8">
        <v>0</v>
      </c>
      <c r="P281" s="8">
        <v>0</v>
      </c>
      <c r="Q281" s="7">
        <v>5</v>
      </c>
      <c r="R281" s="7">
        <v>0</v>
      </c>
      <c r="S281" s="8">
        <f t="shared" si="16"/>
        <v>24</v>
      </c>
      <c r="T281" s="12">
        <f t="shared" si="17"/>
        <v>9.696969696969697E-3</v>
      </c>
      <c r="U281" s="27">
        <f>SUM(Table2[[#This Row],[Unit Completed (Pcs)]]/4850)</f>
        <v>0.51030927835051543</v>
      </c>
      <c r="V281" s="55" t="s">
        <v>20</v>
      </c>
      <c r="W281" s="55" t="s">
        <v>74</v>
      </c>
      <c r="X281" s="30">
        <v>4850</v>
      </c>
      <c r="Y281" s="31">
        <f>MONTH(Table2[[#This Row],[Date]])</f>
        <v>8</v>
      </c>
      <c r="Z281" s="31" t="str">
        <f>TEXT(Table2[[#This Row],[Date]]-WEEKDAY(Table2[[#This Row],[Date]],1)+1,"d MMM") &amp; " - " &amp; TEXT(Table2[[#This Row],[Date]]-WEEKDAY(Table2[[#This Row],[Date]],1)+7,"d MMM")</f>
        <v>10 Aug - 16 Aug</v>
      </c>
    </row>
    <row r="282" spans="1:26" x14ac:dyDescent="0.3">
      <c r="A282" s="62">
        <v>45880</v>
      </c>
      <c r="B282" s="46" t="s">
        <v>69</v>
      </c>
      <c r="C282" s="42">
        <v>2</v>
      </c>
      <c r="D282" s="42"/>
      <c r="E282" s="42">
        <v>4750</v>
      </c>
      <c r="F282" s="46" t="s">
        <v>37</v>
      </c>
      <c r="G282" s="46">
        <v>1</v>
      </c>
      <c r="H282" s="46">
        <v>14</v>
      </c>
      <c r="I282" s="46">
        <v>0</v>
      </c>
      <c r="J282" s="46">
        <v>10</v>
      </c>
      <c r="K282" s="46">
        <v>0</v>
      </c>
      <c r="L282" s="46">
        <v>2</v>
      </c>
      <c r="M282" s="46">
        <v>2</v>
      </c>
      <c r="N282" s="48">
        <v>0</v>
      </c>
      <c r="O282" s="48">
        <v>0</v>
      </c>
      <c r="P282" s="48">
        <v>0</v>
      </c>
      <c r="Q282" s="46">
        <v>0</v>
      </c>
      <c r="R282" s="46">
        <v>0</v>
      </c>
      <c r="S282" s="25">
        <f t="shared" si="16"/>
        <v>28</v>
      </c>
      <c r="T282" s="37">
        <f t="shared" si="17"/>
        <v>5.8947368421052634E-3</v>
      </c>
      <c r="U282" s="27">
        <f>SUM(Table2[[#This Row],[Unit Completed (Pcs)]]/4850)</f>
        <v>0.97938144329896903</v>
      </c>
      <c r="V282" s="56" t="s">
        <v>20</v>
      </c>
      <c r="W282" s="56" t="s">
        <v>74</v>
      </c>
      <c r="X282" s="30">
        <v>4850</v>
      </c>
      <c r="Y282" s="31">
        <f>MONTH(Table2[[#This Row],[Date]])</f>
        <v>8</v>
      </c>
      <c r="Z282" s="31" t="str">
        <f>TEXT(Table2[[#This Row],[Date]]-WEEKDAY(Table2[[#This Row],[Date]],1)+1,"d MMM") &amp; " - " &amp; TEXT(Table2[[#This Row],[Date]]-WEEKDAY(Table2[[#This Row],[Date]],1)+7,"d MMM")</f>
        <v>10 Aug - 16 Aug</v>
      </c>
    </row>
    <row r="283" spans="1:26" x14ac:dyDescent="0.3">
      <c r="A283" s="64">
        <v>45881</v>
      </c>
      <c r="B283" s="7" t="s">
        <v>69</v>
      </c>
      <c r="C283" s="7">
        <v>1</v>
      </c>
      <c r="D283" s="7"/>
      <c r="E283" s="7">
        <v>4100</v>
      </c>
      <c r="F283" s="7" t="s">
        <v>21</v>
      </c>
      <c r="G283" s="7">
        <v>1</v>
      </c>
      <c r="H283" s="7">
        <v>0</v>
      </c>
      <c r="I283" s="7">
        <v>0</v>
      </c>
      <c r="J283" s="7">
        <v>0</v>
      </c>
      <c r="K283" s="7">
        <v>0</v>
      </c>
      <c r="L283" s="7">
        <v>57</v>
      </c>
      <c r="M283" s="7">
        <v>4</v>
      </c>
      <c r="N283" s="8">
        <v>0</v>
      </c>
      <c r="O283" s="8">
        <v>0</v>
      </c>
      <c r="P283" s="8">
        <v>0</v>
      </c>
      <c r="Q283" s="7">
        <v>2</v>
      </c>
      <c r="R283" s="7">
        <v>0</v>
      </c>
      <c r="S283" s="8">
        <f t="shared" si="16"/>
        <v>63</v>
      </c>
      <c r="T283" s="12">
        <f t="shared" si="17"/>
        <v>1.5365853658536585E-2</v>
      </c>
      <c r="U283" s="27">
        <f>SUM(Table2[[#This Row],[Unit Completed (Pcs)]]/4850)</f>
        <v>0.84536082474226804</v>
      </c>
      <c r="V283" s="33" t="s">
        <v>22</v>
      </c>
      <c r="W283" s="33" t="s">
        <v>76</v>
      </c>
      <c r="X283" s="57">
        <v>4850</v>
      </c>
      <c r="Y283" s="53">
        <f>MONTH(Table2[[#This Row],[Date]])</f>
        <v>8</v>
      </c>
      <c r="Z283" s="53" t="str">
        <f>TEXT(Table2[[#This Row],[Date]]-WEEKDAY(Table2[[#This Row],[Date]],1)+1,"d MMM") &amp; " - " &amp; TEXT(Table2[[#This Row],[Date]]-WEEKDAY(Table2[[#This Row],[Date]],1)+7,"d MMM")</f>
        <v>10 Aug - 16 Aug</v>
      </c>
    </row>
    <row r="284" spans="1:26" x14ac:dyDescent="0.3">
      <c r="A284" s="61">
        <v>45881</v>
      </c>
      <c r="B284" s="36" t="s">
        <v>69</v>
      </c>
      <c r="C284" s="11">
        <v>1</v>
      </c>
      <c r="D284" s="11"/>
      <c r="E284" s="11">
        <v>5062</v>
      </c>
      <c r="F284" s="36" t="s">
        <v>23</v>
      </c>
      <c r="G284" s="36">
        <v>1</v>
      </c>
      <c r="H284" s="36">
        <v>0</v>
      </c>
      <c r="I284" s="36">
        <v>0</v>
      </c>
      <c r="J284" s="36">
        <v>0</v>
      </c>
      <c r="K284" s="36">
        <v>0</v>
      </c>
      <c r="L284" s="36">
        <v>8</v>
      </c>
      <c r="M284" s="36">
        <v>3</v>
      </c>
      <c r="N284" s="25">
        <v>0</v>
      </c>
      <c r="O284" s="25">
        <v>0</v>
      </c>
      <c r="P284" s="25">
        <v>0</v>
      </c>
      <c r="Q284" s="36">
        <v>4</v>
      </c>
      <c r="R284" s="36">
        <v>0</v>
      </c>
      <c r="S284" s="25">
        <f t="shared" si="16"/>
        <v>15</v>
      </c>
      <c r="T284" s="37">
        <f t="shared" si="17"/>
        <v>2.9632556301856972E-3</v>
      </c>
      <c r="U284" s="27">
        <f>SUM(Table2[[#This Row],[Unit Completed (Pcs)]]/4850)</f>
        <v>1.0437113402061855</v>
      </c>
      <c r="V284" s="29" t="s">
        <v>22</v>
      </c>
      <c r="W284" s="29" t="s">
        <v>76</v>
      </c>
      <c r="X284" s="30">
        <v>4850</v>
      </c>
      <c r="Y284" s="31">
        <f>MONTH(Table2[[#This Row],[Date]])</f>
        <v>8</v>
      </c>
      <c r="Z284" s="31" t="str">
        <f>TEXT(Table2[[#This Row],[Date]]-WEEKDAY(Table2[[#This Row],[Date]],1)+1,"d MMM") &amp; " - " &amp; TEXT(Table2[[#This Row],[Date]]-WEEKDAY(Table2[[#This Row],[Date]],1)+7,"d MMM")</f>
        <v>10 Aug - 16 Aug</v>
      </c>
    </row>
    <row r="285" spans="1:26" x14ac:dyDescent="0.3">
      <c r="A285" s="61">
        <v>45881</v>
      </c>
      <c r="B285" s="7" t="s">
        <v>69</v>
      </c>
      <c r="C285" s="11">
        <v>1</v>
      </c>
      <c r="D285" s="11"/>
      <c r="E285" s="11">
        <v>3667</v>
      </c>
      <c r="F285" s="7" t="s">
        <v>24</v>
      </c>
      <c r="G285" s="7">
        <v>1</v>
      </c>
      <c r="H285" s="7">
        <v>0</v>
      </c>
      <c r="I285" s="7">
        <v>1</v>
      </c>
      <c r="J285" s="7">
        <v>3</v>
      </c>
      <c r="K285" s="7">
        <v>0</v>
      </c>
      <c r="L285" s="7">
        <v>19</v>
      </c>
      <c r="M285" s="7">
        <v>0</v>
      </c>
      <c r="N285" s="8">
        <v>0</v>
      </c>
      <c r="O285" s="8">
        <v>0</v>
      </c>
      <c r="P285" s="8">
        <v>0</v>
      </c>
      <c r="Q285" s="7">
        <v>12</v>
      </c>
      <c r="R285" s="7">
        <v>0</v>
      </c>
      <c r="S285" s="8">
        <f t="shared" si="16"/>
        <v>35</v>
      </c>
      <c r="T285" s="12">
        <f t="shared" si="17"/>
        <v>9.5445868557403873E-3</v>
      </c>
      <c r="U285" s="27">
        <f>SUM(Table2[[#This Row],[Unit Completed (Pcs)]]/4850)</f>
        <v>0.75608247422680408</v>
      </c>
      <c r="V285" s="33" t="s">
        <v>22</v>
      </c>
      <c r="W285" s="33" t="s">
        <v>76</v>
      </c>
      <c r="X285" s="30">
        <v>4850</v>
      </c>
      <c r="Y285" s="31">
        <f>MONTH(Table2[[#This Row],[Date]])</f>
        <v>8</v>
      </c>
      <c r="Z285" s="31" t="str">
        <f>TEXT(Table2[[#This Row],[Date]]-WEEKDAY(Table2[[#This Row],[Date]],1)+1,"d MMM") &amp; " - " &amp; TEXT(Table2[[#This Row],[Date]]-WEEKDAY(Table2[[#This Row],[Date]],1)+7,"d MMM")</f>
        <v>10 Aug - 16 Aug</v>
      </c>
    </row>
    <row r="286" spans="1:26" x14ac:dyDescent="0.3">
      <c r="A286" s="61">
        <v>45881</v>
      </c>
      <c r="B286" s="36" t="s">
        <v>70</v>
      </c>
      <c r="C286" s="11">
        <v>1</v>
      </c>
      <c r="D286" s="11"/>
      <c r="E286" s="11">
        <v>3451</v>
      </c>
      <c r="F286" s="36" t="s">
        <v>25</v>
      </c>
      <c r="G286" s="36">
        <v>1</v>
      </c>
      <c r="H286" s="36">
        <v>0</v>
      </c>
      <c r="I286" s="36">
        <v>0</v>
      </c>
      <c r="J286" s="36">
        <v>1</v>
      </c>
      <c r="K286" s="36">
        <v>0</v>
      </c>
      <c r="L286" s="36">
        <v>26</v>
      </c>
      <c r="M286" s="36">
        <v>2</v>
      </c>
      <c r="N286" s="25">
        <v>0</v>
      </c>
      <c r="O286" s="25">
        <v>0</v>
      </c>
      <c r="P286" s="25">
        <v>0</v>
      </c>
      <c r="Q286" s="36">
        <v>0</v>
      </c>
      <c r="R286" s="36">
        <v>0</v>
      </c>
      <c r="S286" s="25">
        <f t="shared" si="16"/>
        <v>29</v>
      </c>
      <c r="T286" s="37">
        <f t="shared" si="17"/>
        <v>8.4033613445378148E-3</v>
      </c>
      <c r="U286" s="27">
        <f>SUM(Table2[[#This Row],[Unit Completed (Pcs)]]/4850)</f>
        <v>0.71154639175257728</v>
      </c>
      <c r="V286" s="29" t="s">
        <v>22</v>
      </c>
      <c r="W286" s="29" t="s">
        <v>76</v>
      </c>
      <c r="X286" s="30">
        <v>4850</v>
      </c>
      <c r="Y286" s="31">
        <f>MONTH(Table2[[#This Row],[Date]])</f>
        <v>8</v>
      </c>
      <c r="Z286" s="31" t="str">
        <f>TEXT(Table2[[#This Row],[Date]]-WEEKDAY(Table2[[#This Row],[Date]],1)+1,"d MMM") &amp; " - " &amp; TEXT(Table2[[#This Row],[Date]]-WEEKDAY(Table2[[#This Row],[Date]],1)+7,"d MMM")</f>
        <v>10 Aug - 16 Aug</v>
      </c>
    </row>
    <row r="287" spans="1:26" x14ac:dyDescent="0.3">
      <c r="A287" s="61">
        <v>45881</v>
      </c>
      <c r="B287" s="7" t="s">
        <v>70</v>
      </c>
      <c r="C287" s="11">
        <v>1</v>
      </c>
      <c r="D287" s="11"/>
      <c r="E287" s="11">
        <v>5024</v>
      </c>
      <c r="F287" s="7" t="s">
        <v>26</v>
      </c>
      <c r="G287" s="7">
        <v>1</v>
      </c>
      <c r="H287" s="7">
        <v>0</v>
      </c>
      <c r="I287" s="7">
        <v>0</v>
      </c>
      <c r="J287" s="7">
        <v>2</v>
      </c>
      <c r="K287" s="7">
        <v>0</v>
      </c>
      <c r="L287" s="7">
        <v>48</v>
      </c>
      <c r="M287" s="7">
        <v>0</v>
      </c>
      <c r="N287" s="8">
        <v>0</v>
      </c>
      <c r="O287" s="8">
        <v>0</v>
      </c>
      <c r="P287" s="8">
        <v>0</v>
      </c>
      <c r="Q287" s="7">
        <v>3</v>
      </c>
      <c r="R287" s="7">
        <v>0</v>
      </c>
      <c r="S287" s="8">
        <f t="shared" si="16"/>
        <v>53</v>
      </c>
      <c r="T287" s="12">
        <f t="shared" si="17"/>
        <v>1.054936305732484E-2</v>
      </c>
      <c r="U287" s="27">
        <f>SUM(Table2[[#This Row],[Unit Completed (Pcs)]]/4850)</f>
        <v>1.0358762886597939</v>
      </c>
      <c r="V287" s="33" t="s">
        <v>22</v>
      </c>
      <c r="W287" s="33" t="s">
        <v>76</v>
      </c>
      <c r="X287" s="30">
        <v>4850</v>
      </c>
      <c r="Y287" s="31">
        <f>MONTH(Table2[[#This Row],[Date]])</f>
        <v>8</v>
      </c>
      <c r="Z287" s="31" t="str">
        <f>TEXT(Table2[[#This Row],[Date]]-WEEKDAY(Table2[[#This Row],[Date]],1)+1,"d MMM") &amp; " - " &amp; TEXT(Table2[[#This Row],[Date]]-WEEKDAY(Table2[[#This Row],[Date]],1)+7,"d MMM")</f>
        <v>10 Aug - 16 Aug</v>
      </c>
    </row>
    <row r="288" spans="1:26" x14ac:dyDescent="0.3">
      <c r="A288" s="61">
        <v>45881</v>
      </c>
      <c r="B288" s="36" t="s">
        <v>70</v>
      </c>
      <c r="C288" s="11">
        <v>1</v>
      </c>
      <c r="D288" s="11"/>
      <c r="E288" s="11">
        <v>5060</v>
      </c>
      <c r="F288" s="36" t="s">
        <v>27</v>
      </c>
      <c r="G288" s="36">
        <v>1</v>
      </c>
      <c r="H288" s="36">
        <v>0</v>
      </c>
      <c r="I288" s="36">
        <v>0</v>
      </c>
      <c r="J288" s="36">
        <v>3</v>
      </c>
      <c r="K288" s="36">
        <v>0</v>
      </c>
      <c r="L288" s="36">
        <v>78</v>
      </c>
      <c r="M288" s="36">
        <v>0</v>
      </c>
      <c r="N288" s="25">
        <v>0</v>
      </c>
      <c r="O288" s="25">
        <v>0</v>
      </c>
      <c r="P288" s="25">
        <v>0</v>
      </c>
      <c r="Q288" s="36">
        <v>1</v>
      </c>
      <c r="R288" s="36">
        <v>0</v>
      </c>
      <c r="S288" s="25">
        <f t="shared" si="16"/>
        <v>82</v>
      </c>
      <c r="T288" s="37">
        <f t="shared" si="17"/>
        <v>1.6205533596837945E-2</v>
      </c>
      <c r="U288" s="27">
        <f>SUM(Table2[[#This Row],[Unit Completed (Pcs)]]/4850)</f>
        <v>1.043298969072165</v>
      </c>
      <c r="V288" s="29" t="s">
        <v>22</v>
      </c>
      <c r="W288" s="29" t="s">
        <v>76</v>
      </c>
      <c r="X288" s="30">
        <v>4850</v>
      </c>
      <c r="Y288" s="31">
        <f>MONTH(Table2[[#This Row],[Date]])</f>
        <v>8</v>
      </c>
      <c r="Z288" s="31" t="str">
        <f>TEXT(Table2[[#This Row],[Date]]-WEEKDAY(Table2[[#This Row],[Date]],1)+1,"d MMM") &amp; " - " &amp; TEXT(Table2[[#This Row],[Date]]-WEEKDAY(Table2[[#This Row],[Date]],1)+7,"d MMM")</f>
        <v>10 Aug - 16 Aug</v>
      </c>
    </row>
    <row r="289" spans="1:26" x14ac:dyDescent="0.3">
      <c r="A289" s="61">
        <v>45881</v>
      </c>
      <c r="B289" s="7" t="s">
        <v>70</v>
      </c>
      <c r="C289" s="11">
        <v>1</v>
      </c>
      <c r="D289" s="11"/>
      <c r="E289" s="11">
        <v>3560</v>
      </c>
      <c r="F289" s="7" t="s">
        <v>28</v>
      </c>
      <c r="G289" s="7">
        <v>1</v>
      </c>
      <c r="H289" s="7">
        <v>0</v>
      </c>
      <c r="I289" s="7">
        <v>0</v>
      </c>
      <c r="J289" s="7">
        <v>1</v>
      </c>
      <c r="K289" s="7">
        <v>0</v>
      </c>
      <c r="L289" s="7">
        <v>51</v>
      </c>
      <c r="M289" s="7">
        <v>6</v>
      </c>
      <c r="N289" s="8">
        <v>0</v>
      </c>
      <c r="O289" s="8">
        <v>0</v>
      </c>
      <c r="P289" s="8">
        <v>0</v>
      </c>
      <c r="Q289" s="7">
        <v>0</v>
      </c>
      <c r="R289" s="7">
        <v>0</v>
      </c>
      <c r="S289" s="8">
        <f t="shared" si="16"/>
        <v>58</v>
      </c>
      <c r="T289" s="12">
        <f t="shared" si="17"/>
        <v>1.6292134831460674E-2</v>
      </c>
      <c r="U289" s="27">
        <f>SUM(Table2[[#This Row],[Unit Completed (Pcs)]]/4850)</f>
        <v>0.73402061855670098</v>
      </c>
      <c r="V289" s="33" t="s">
        <v>22</v>
      </c>
      <c r="W289" s="33" t="s">
        <v>76</v>
      </c>
      <c r="X289" s="30">
        <v>4850</v>
      </c>
      <c r="Y289" s="31">
        <f>MONTH(Table2[[#This Row],[Date]])</f>
        <v>8</v>
      </c>
      <c r="Z289" s="31" t="str">
        <f>TEXT(Table2[[#This Row],[Date]]-WEEKDAY(Table2[[#This Row],[Date]],1)+1,"d MMM") &amp; " - " &amp; TEXT(Table2[[#This Row],[Date]]-WEEKDAY(Table2[[#This Row],[Date]],1)+7,"d MMM")</f>
        <v>10 Aug - 16 Aug</v>
      </c>
    </row>
    <row r="290" spans="1:26" x14ac:dyDescent="0.3">
      <c r="A290" s="61">
        <v>45881</v>
      </c>
      <c r="B290" s="36" t="s">
        <v>70</v>
      </c>
      <c r="C290" s="11">
        <v>1</v>
      </c>
      <c r="D290" s="11"/>
      <c r="E290" s="11">
        <v>3500</v>
      </c>
      <c r="F290" s="36" t="s">
        <v>29</v>
      </c>
      <c r="G290" s="36">
        <v>1</v>
      </c>
      <c r="H290" s="36">
        <v>0</v>
      </c>
      <c r="I290" s="36">
        <v>0</v>
      </c>
      <c r="J290" s="36">
        <v>6</v>
      </c>
      <c r="K290" s="36">
        <v>0</v>
      </c>
      <c r="L290" s="36">
        <v>30</v>
      </c>
      <c r="M290" s="36">
        <v>0</v>
      </c>
      <c r="N290" s="25">
        <v>0</v>
      </c>
      <c r="O290" s="25">
        <v>0</v>
      </c>
      <c r="P290" s="25">
        <v>0</v>
      </c>
      <c r="Q290" s="36">
        <v>40</v>
      </c>
      <c r="R290" s="36">
        <v>0</v>
      </c>
      <c r="S290" s="25">
        <f t="shared" si="16"/>
        <v>76</v>
      </c>
      <c r="T290" s="37">
        <f t="shared" si="17"/>
        <v>2.1714285714285714E-2</v>
      </c>
      <c r="U290" s="27">
        <f>SUM(Table2[[#This Row],[Unit Completed (Pcs)]]/4850)</f>
        <v>0.72164948453608246</v>
      </c>
      <c r="V290" s="29" t="s">
        <v>22</v>
      </c>
      <c r="W290" s="29" t="s">
        <v>76</v>
      </c>
      <c r="X290" s="30">
        <v>4850</v>
      </c>
      <c r="Y290" s="31">
        <f>MONTH(Table2[[#This Row],[Date]])</f>
        <v>8</v>
      </c>
      <c r="Z290" s="31" t="str">
        <f>TEXT(Table2[[#This Row],[Date]]-WEEKDAY(Table2[[#This Row],[Date]],1)+1,"d MMM") &amp; " - " &amp; TEXT(Table2[[#This Row],[Date]]-WEEKDAY(Table2[[#This Row],[Date]],1)+7,"d MMM")</f>
        <v>10 Aug - 16 Aug</v>
      </c>
    </row>
    <row r="291" spans="1:26" x14ac:dyDescent="0.3">
      <c r="A291" s="64">
        <v>45881</v>
      </c>
      <c r="B291" s="7" t="s">
        <v>70</v>
      </c>
      <c r="C291" s="7">
        <v>1</v>
      </c>
      <c r="D291" s="7"/>
      <c r="E291" s="7">
        <v>2729</v>
      </c>
      <c r="F291" s="7" t="s">
        <v>30</v>
      </c>
      <c r="G291" s="7">
        <v>1</v>
      </c>
      <c r="H291" s="7">
        <v>0</v>
      </c>
      <c r="I291" s="7">
        <v>0</v>
      </c>
      <c r="J291" s="7">
        <v>0</v>
      </c>
      <c r="K291" s="7">
        <v>0</v>
      </c>
      <c r="L291" s="7">
        <v>9</v>
      </c>
      <c r="M291" s="7">
        <v>1</v>
      </c>
      <c r="N291" s="8">
        <v>0</v>
      </c>
      <c r="O291" s="8">
        <v>0</v>
      </c>
      <c r="P291" s="8">
        <v>0</v>
      </c>
      <c r="Q291" s="7">
        <v>2</v>
      </c>
      <c r="R291" s="7">
        <v>0</v>
      </c>
      <c r="S291" s="8">
        <f t="shared" si="16"/>
        <v>12</v>
      </c>
      <c r="T291" s="12">
        <f t="shared" si="17"/>
        <v>4.3972150971051671E-3</v>
      </c>
      <c r="U291" s="27">
        <f>SUM(Table2[[#This Row],[Unit Completed (Pcs)]]/4850)</f>
        <v>0.56268041237113398</v>
      </c>
      <c r="V291" s="55" t="s">
        <v>20</v>
      </c>
      <c r="W291" s="55" t="s">
        <v>74</v>
      </c>
      <c r="X291" s="57">
        <v>4850</v>
      </c>
      <c r="Y291" s="53">
        <f>MONTH(Table2[[#This Row],[Date]])</f>
        <v>8</v>
      </c>
      <c r="Z291" s="53" t="str">
        <f>TEXT(Table2[[#This Row],[Date]]-WEEKDAY(Table2[[#This Row],[Date]],1)+1,"d MMM") &amp; " - " &amp; TEXT(Table2[[#This Row],[Date]]-WEEKDAY(Table2[[#This Row],[Date]],1)+7,"d MMM")</f>
        <v>10 Aug - 16 Aug</v>
      </c>
    </row>
    <row r="292" spans="1:26" x14ac:dyDescent="0.3">
      <c r="A292" s="61">
        <v>45881</v>
      </c>
      <c r="B292" s="36" t="s">
        <v>70</v>
      </c>
      <c r="C292" s="11">
        <v>1</v>
      </c>
      <c r="D292" s="11"/>
      <c r="E292" s="11">
        <v>4720</v>
      </c>
      <c r="F292" s="36" t="s">
        <v>31</v>
      </c>
      <c r="G292" s="11">
        <v>1</v>
      </c>
      <c r="H292" s="36">
        <v>0</v>
      </c>
      <c r="I292" s="36">
        <v>0</v>
      </c>
      <c r="J292" s="36">
        <v>2</v>
      </c>
      <c r="K292" s="36">
        <v>0</v>
      </c>
      <c r="L292" s="36">
        <v>10</v>
      </c>
      <c r="M292" s="36">
        <v>1</v>
      </c>
      <c r="N292" s="25">
        <v>0</v>
      </c>
      <c r="O292" s="25">
        <v>0</v>
      </c>
      <c r="P292" s="25">
        <v>0</v>
      </c>
      <c r="Q292" s="36">
        <v>2</v>
      </c>
      <c r="R292" s="36">
        <v>2</v>
      </c>
      <c r="S292" s="25">
        <f t="shared" si="16"/>
        <v>17</v>
      </c>
      <c r="T292" s="37">
        <f t="shared" si="17"/>
        <v>3.6016949152542373E-3</v>
      </c>
      <c r="U292" s="27">
        <f>SUM(Table2[[#This Row],[Unit Completed (Pcs)]]/4850)</f>
        <v>0.97319587628865978</v>
      </c>
      <c r="V292" s="56" t="s">
        <v>20</v>
      </c>
      <c r="W292" s="56" t="s">
        <v>74</v>
      </c>
      <c r="X292" s="30">
        <v>4850</v>
      </c>
      <c r="Y292" s="31">
        <f>MONTH(Table2[[#This Row],[Date]])</f>
        <v>8</v>
      </c>
      <c r="Z292" s="31" t="str">
        <f>TEXT(Table2[[#This Row],[Date]]-WEEKDAY(Table2[[#This Row],[Date]],1)+1,"d MMM") &amp; " - " &amp; TEXT(Table2[[#This Row],[Date]]-WEEKDAY(Table2[[#This Row],[Date]],1)+7,"d MMM")</f>
        <v>10 Aug - 16 Aug</v>
      </c>
    </row>
    <row r="293" spans="1:26" x14ac:dyDescent="0.3">
      <c r="A293" s="61">
        <v>45881</v>
      </c>
      <c r="B293" s="7" t="s">
        <v>70</v>
      </c>
      <c r="C293" s="11">
        <v>1</v>
      </c>
      <c r="D293" s="11"/>
      <c r="E293" s="11">
        <v>591</v>
      </c>
      <c r="F293" s="7" t="s">
        <v>32</v>
      </c>
      <c r="G293" s="11">
        <v>1</v>
      </c>
      <c r="H293" s="7">
        <v>0</v>
      </c>
      <c r="I293" s="7">
        <v>10</v>
      </c>
      <c r="J293" s="7">
        <v>0</v>
      </c>
      <c r="K293" s="7">
        <v>0</v>
      </c>
      <c r="L293" s="7">
        <v>10</v>
      </c>
      <c r="M293" s="7">
        <v>0</v>
      </c>
      <c r="N293" s="8">
        <v>0</v>
      </c>
      <c r="O293" s="8">
        <v>0</v>
      </c>
      <c r="P293" s="8">
        <v>0</v>
      </c>
      <c r="Q293" s="7">
        <v>7</v>
      </c>
      <c r="R293" s="7">
        <v>488</v>
      </c>
      <c r="S293" s="8">
        <f t="shared" si="16"/>
        <v>515</v>
      </c>
      <c r="T293" s="12">
        <f t="shared" si="17"/>
        <v>0.87140439932318103</v>
      </c>
      <c r="U293" s="27">
        <f>SUM(Table2[[#This Row],[Unit Completed (Pcs)]]/4850)</f>
        <v>0.12185567010309278</v>
      </c>
      <c r="V293" s="55" t="s">
        <v>20</v>
      </c>
      <c r="W293" s="55" t="s">
        <v>74</v>
      </c>
      <c r="X293" s="30">
        <v>4850</v>
      </c>
      <c r="Y293" s="31">
        <f>MONTH(Table2[[#This Row],[Date]])</f>
        <v>8</v>
      </c>
      <c r="Z293" s="31" t="str">
        <f>TEXT(Table2[[#This Row],[Date]]-WEEKDAY(Table2[[#This Row],[Date]],1)+1,"d MMM") &amp; " - " &amp; TEXT(Table2[[#This Row],[Date]]-WEEKDAY(Table2[[#This Row],[Date]],1)+7,"d MMM")</f>
        <v>10 Aug - 16 Aug</v>
      </c>
    </row>
    <row r="294" spans="1:26" x14ac:dyDescent="0.3">
      <c r="A294" s="61">
        <v>45881</v>
      </c>
      <c r="B294" s="36" t="s">
        <v>70</v>
      </c>
      <c r="C294" s="11">
        <v>1</v>
      </c>
      <c r="D294" s="11"/>
      <c r="E294" s="11">
        <v>2776</v>
      </c>
      <c r="F294" s="36" t="s">
        <v>33</v>
      </c>
      <c r="G294" s="11">
        <v>1</v>
      </c>
      <c r="H294" s="36">
        <v>0</v>
      </c>
      <c r="I294" s="36">
        <v>0</v>
      </c>
      <c r="J294" s="36">
        <v>2</v>
      </c>
      <c r="K294" s="36">
        <v>0</v>
      </c>
      <c r="L294" s="36">
        <v>7</v>
      </c>
      <c r="M294" s="36">
        <v>3</v>
      </c>
      <c r="N294" s="25">
        <v>0</v>
      </c>
      <c r="O294" s="25">
        <v>0</v>
      </c>
      <c r="P294" s="25">
        <v>0</v>
      </c>
      <c r="Q294" s="36">
        <v>0</v>
      </c>
      <c r="R294" s="36">
        <v>0</v>
      </c>
      <c r="S294" s="25">
        <f t="shared" si="16"/>
        <v>12</v>
      </c>
      <c r="T294" s="37">
        <f t="shared" si="17"/>
        <v>4.3227665706051877E-3</v>
      </c>
      <c r="U294" s="27">
        <f>SUM(Table2[[#This Row],[Unit Completed (Pcs)]]/4850)</f>
        <v>0.57237113402061857</v>
      </c>
      <c r="V294" s="56" t="s">
        <v>20</v>
      </c>
      <c r="W294" s="56" t="s">
        <v>74</v>
      </c>
      <c r="X294" s="30">
        <v>4850</v>
      </c>
      <c r="Y294" s="31">
        <f>MONTH(Table2[[#This Row],[Date]])</f>
        <v>8</v>
      </c>
      <c r="Z294" s="31" t="str">
        <f>TEXT(Table2[[#This Row],[Date]]-WEEKDAY(Table2[[#This Row],[Date]],1)+1,"d MMM") &amp; " - " &amp; TEXT(Table2[[#This Row],[Date]]-WEEKDAY(Table2[[#This Row],[Date]],1)+7,"d MMM")</f>
        <v>10 Aug - 16 Aug</v>
      </c>
    </row>
    <row r="295" spans="1:26" x14ac:dyDescent="0.3">
      <c r="A295" s="61">
        <v>45881</v>
      </c>
      <c r="B295" s="7" t="s">
        <v>70</v>
      </c>
      <c r="C295" s="11">
        <v>1</v>
      </c>
      <c r="D295" s="11"/>
      <c r="E295" s="11">
        <v>3877</v>
      </c>
      <c r="F295" s="7" t="s">
        <v>34</v>
      </c>
      <c r="G295" s="11">
        <v>1</v>
      </c>
      <c r="H295" s="7">
        <v>0</v>
      </c>
      <c r="I295" s="7">
        <v>0</v>
      </c>
      <c r="J295" s="7">
        <v>10</v>
      </c>
      <c r="K295" s="7">
        <v>0</v>
      </c>
      <c r="L295" s="7">
        <v>9</v>
      </c>
      <c r="M295" s="7">
        <v>38</v>
      </c>
      <c r="N295" s="8">
        <v>0</v>
      </c>
      <c r="O295" s="8">
        <v>0</v>
      </c>
      <c r="P295" s="8">
        <v>0</v>
      </c>
      <c r="Q295" s="7">
        <v>0</v>
      </c>
      <c r="R295" s="7">
        <v>0</v>
      </c>
      <c r="S295" s="8">
        <f t="shared" si="16"/>
        <v>57</v>
      </c>
      <c r="T295" s="12">
        <f t="shared" si="17"/>
        <v>1.4702089244261026E-2</v>
      </c>
      <c r="U295" s="27">
        <f>SUM(Table2[[#This Row],[Unit Completed (Pcs)]]/4850)</f>
        <v>0.7993814432989691</v>
      </c>
      <c r="V295" s="55" t="s">
        <v>20</v>
      </c>
      <c r="W295" s="55" t="s">
        <v>74</v>
      </c>
      <c r="X295" s="30">
        <v>4850</v>
      </c>
      <c r="Y295" s="31">
        <f>MONTH(Table2[[#This Row],[Date]])</f>
        <v>8</v>
      </c>
      <c r="Z295" s="31" t="str">
        <f>TEXT(Table2[[#This Row],[Date]]-WEEKDAY(Table2[[#This Row],[Date]],1)+1,"d MMM") &amp; " - " &amp; TEXT(Table2[[#This Row],[Date]]-WEEKDAY(Table2[[#This Row],[Date]],1)+7,"d MMM")</f>
        <v>10 Aug - 16 Aug</v>
      </c>
    </row>
    <row r="296" spans="1:26" x14ac:dyDescent="0.3">
      <c r="A296" s="61">
        <v>45881</v>
      </c>
      <c r="B296" s="36" t="s">
        <v>70</v>
      </c>
      <c r="C296" s="11">
        <v>1</v>
      </c>
      <c r="D296" s="11"/>
      <c r="E296" s="11">
        <v>4214</v>
      </c>
      <c r="F296" s="36" t="s">
        <v>35</v>
      </c>
      <c r="G296" s="11">
        <v>1</v>
      </c>
      <c r="H296" s="36">
        <v>0</v>
      </c>
      <c r="I296" s="36">
        <v>2</v>
      </c>
      <c r="J296" s="36">
        <v>3</v>
      </c>
      <c r="K296" s="36">
        <v>0</v>
      </c>
      <c r="L296" s="36">
        <v>5</v>
      </c>
      <c r="M296" s="36">
        <v>3</v>
      </c>
      <c r="N296" s="25">
        <v>0</v>
      </c>
      <c r="O296" s="25">
        <v>0</v>
      </c>
      <c r="P296" s="25">
        <v>0</v>
      </c>
      <c r="Q296" s="36">
        <v>0</v>
      </c>
      <c r="R296" s="36">
        <v>0</v>
      </c>
      <c r="S296" s="25">
        <f t="shared" si="16"/>
        <v>13</v>
      </c>
      <c r="T296" s="37">
        <f t="shared" si="17"/>
        <v>3.0849549121974369E-3</v>
      </c>
      <c r="U296" s="27">
        <f>SUM(Table2[[#This Row],[Unit Completed (Pcs)]]/4850)</f>
        <v>0.86886597938144328</v>
      </c>
      <c r="V296" s="56" t="s">
        <v>20</v>
      </c>
      <c r="W296" s="56" t="s">
        <v>74</v>
      </c>
      <c r="X296" s="30">
        <v>4850</v>
      </c>
      <c r="Y296" s="31">
        <f>MONTH(Table2[[#This Row],[Date]])</f>
        <v>8</v>
      </c>
      <c r="Z296" s="31" t="str">
        <f>TEXT(Table2[[#This Row],[Date]]-WEEKDAY(Table2[[#This Row],[Date]],1)+1,"d MMM") &amp; " - " &amp; TEXT(Table2[[#This Row],[Date]]-WEEKDAY(Table2[[#This Row],[Date]],1)+7,"d MMM")</f>
        <v>10 Aug - 16 Aug</v>
      </c>
    </row>
    <row r="297" spans="1:26" x14ac:dyDescent="0.3">
      <c r="A297" s="61">
        <v>45881</v>
      </c>
      <c r="B297" s="7" t="s">
        <v>70</v>
      </c>
      <c r="C297" s="11">
        <v>1</v>
      </c>
      <c r="D297" s="11"/>
      <c r="E297" s="11">
        <v>4502</v>
      </c>
      <c r="F297" s="7" t="s">
        <v>36</v>
      </c>
      <c r="G297" s="11">
        <v>1</v>
      </c>
      <c r="H297" s="7">
        <v>0</v>
      </c>
      <c r="I297" s="7">
        <v>0</v>
      </c>
      <c r="J297" s="7">
        <v>8</v>
      </c>
      <c r="K297" s="7">
        <v>0</v>
      </c>
      <c r="L297" s="7">
        <v>45</v>
      </c>
      <c r="M297" s="7">
        <v>17</v>
      </c>
      <c r="N297" s="8">
        <v>0</v>
      </c>
      <c r="O297" s="8">
        <v>0</v>
      </c>
      <c r="P297" s="8">
        <v>0</v>
      </c>
      <c r="Q297" s="7">
        <v>0</v>
      </c>
      <c r="R297" s="7">
        <v>0</v>
      </c>
      <c r="S297" s="8">
        <f t="shared" si="16"/>
        <v>70</v>
      </c>
      <c r="T297" s="12">
        <f t="shared" si="17"/>
        <v>1.5548645046645935E-2</v>
      </c>
      <c r="U297" s="27">
        <f>SUM(Table2[[#This Row],[Unit Completed (Pcs)]]/4850)</f>
        <v>0.92824742268041238</v>
      </c>
      <c r="V297" s="55" t="s">
        <v>20</v>
      </c>
      <c r="W297" s="55" t="s">
        <v>74</v>
      </c>
      <c r="X297" s="30">
        <v>4850</v>
      </c>
      <c r="Y297" s="31">
        <f>MONTH(Table2[[#This Row],[Date]])</f>
        <v>8</v>
      </c>
      <c r="Z297" s="31" t="str">
        <f>TEXT(Table2[[#This Row],[Date]]-WEEKDAY(Table2[[#This Row],[Date]],1)+1,"d MMM") &amp; " - " &amp; TEXT(Table2[[#This Row],[Date]]-WEEKDAY(Table2[[#This Row],[Date]],1)+7,"d MMM")</f>
        <v>10 Aug - 16 Aug</v>
      </c>
    </row>
    <row r="298" spans="1:26" x14ac:dyDescent="0.3">
      <c r="A298" s="62">
        <v>45881</v>
      </c>
      <c r="B298" s="46" t="s">
        <v>70</v>
      </c>
      <c r="C298" s="42">
        <v>1</v>
      </c>
      <c r="D298" s="42"/>
      <c r="E298" s="42">
        <v>5483</v>
      </c>
      <c r="F298" s="46" t="s">
        <v>37</v>
      </c>
      <c r="G298" s="42">
        <v>1</v>
      </c>
      <c r="H298" s="46">
        <v>0</v>
      </c>
      <c r="I298" s="46">
        <v>0</v>
      </c>
      <c r="J298" s="46">
        <v>4</v>
      </c>
      <c r="K298" s="46">
        <v>0</v>
      </c>
      <c r="L298" s="46">
        <v>12</v>
      </c>
      <c r="M298" s="46">
        <v>1</v>
      </c>
      <c r="N298" s="48">
        <v>0</v>
      </c>
      <c r="O298" s="48">
        <v>0</v>
      </c>
      <c r="P298" s="48">
        <v>0</v>
      </c>
      <c r="Q298" s="46">
        <v>0</v>
      </c>
      <c r="R298" s="46">
        <v>0</v>
      </c>
      <c r="S298" s="25">
        <f t="shared" si="16"/>
        <v>17</v>
      </c>
      <c r="T298" s="37">
        <f t="shared" si="17"/>
        <v>3.1004924311508297E-3</v>
      </c>
      <c r="U298" s="27">
        <f>SUM(Table2[[#This Row],[Unit Completed (Pcs)]]/4850)</f>
        <v>1.1305154639175257</v>
      </c>
      <c r="V298" s="56" t="s">
        <v>20</v>
      </c>
      <c r="W298" s="56" t="s">
        <v>74</v>
      </c>
      <c r="X298" s="30">
        <v>4850</v>
      </c>
      <c r="Y298" s="31">
        <f>MONTH(Table2[[#This Row],[Date]])</f>
        <v>8</v>
      </c>
      <c r="Z298" s="31" t="str">
        <f>TEXT(Table2[[#This Row],[Date]]-WEEKDAY(Table2[[#This Row],[Date]],1)+1,"d MMM") &amp; " - " &amp; TEXT(Table2[[#This Row],[Date]]-WEEKDAY(Table2[[#This Row],[Date]],1)+7,"d MMM")</f>
        <v>10 Aug - 16 Aug</v>
      </c>
    </row>
    <row r="299" spans="1:26" x14ac:dyDescent="0.3">
      <c r="A299" s="64">
        <v>45881</v>
      </c>
      <c r="B299" s="7" t="s">
        <v>69</v>
      </c>
      <c r="C299" s="7">
        <v>2</v>
      </c>
      <c r="D299" s="7"/>
      <c r="E299" s="7">
        <v>3679</v>
      </c>
      <c r="F299" s="7" t="s">
        <v>21</v>
      </c>
      <c r="G299" s="7">
        <v>1</v>
      </c>
      <c r="H299" s="7">
        <v>0</v>
      </c>
      <c r="I299" s="7">
        <v>0</v>
      </c>
      <c r="J299" s="7">
        <v>0</v>
      </c>
      <c r="K299" s="7">
        <v>0</v>
      </c>
      <c r="L299" s="7">
        <v>13</v>
      </c>
      <c r="M299" s="7">
        <v>3</v>
      </c>
      <c r="N299" s="8">
        <v>0</v>
      </c>
      <c r="O299" s="8">
        <v>0</v>
      </c>
      <c r="P299" s="8">
        <v>0</v>
      </c>
      <c r="Q299" s="7">
        <v>0</v>
      </c>
      <c r="R299" s="7">
        <v>0</v>
      </c>
      <c r="S299" s="8">
        <f t="shared" si="16"/>
        <v>16</v>
      </c>
      <c r="T299" s="12">
        <f t="shared" si="17"/>
        <v>4.349007882576787E-3</v>
      </c>
      <c r="U299" s="27">
        <f>SUM(Table2[[#This Row],[Unit Completed (Pcs)]]/4850)</f>
        <v>0.75855670103092787</v>
      </c>
      <c r="V299" s="33" t="s">
        <v>22</v>
      </c>
      <c r="W299" s="33" t="s">
        <v>76</v>
      </c>
      <c r="X299" s="57">
        <v>4850</v>
      </c>
      <c r="Y299" s="53">
        <f>MONTH(Table2[[#This Row],[Date]])</f>
        <v>8</v>
      </c>
      <c r="Z299" s="53" t="str">
        <f>TEXT(Table2[[#This Row],[Date]]-WEEKDAY(Table2[[#This Row],[Date]],1)+1,"d MMM") &amp; " - " &amp; TEXT(Table2[[#This Row],[Date]]-WEEKDAY(Table2[[#This Row],[Date]],1)+7,"d MMM")</f>
        <v>10 Aug - 16 Aug</v>
      </c>
    </row>
    <row r="300" spans="1:26" x14ac:dyDescent="0.3">
      <c r="A300" s="61">
        <v>45881</v>
      </c>
      <c r="B300" s="36" t="s">
        <v>69</v>
      </c>
      <c r="C300" s="11">
        <v>2</v>
      </c>
      <c r="D300" s="11"/>
      <c r="E300" s="11">
        <v>4847</v>
      </c>
      <c r="F300" s="11" t="s">
        <v>23</v>
      </c>
      <c r="G300" s="36">
        <v>1</v>
      </c>
      <c r="H300" s="36">
        <v>0</v>
      </c>
      <c r="I300" s="36">
        <v>0</v>
      </c>
      <c r="J300" s="36">
        <v>2</v>
      </c>
      <c r="K300" s="36">
        <v>0</v>
      </c>
      <c r="L300" s="36">
        <v>9</v>
      </c>
      <c r="M300" s="36">
        <v>6</v>
      </c>
      <c r="N300" s="25">
        <v>0</v>
      </c>
      <c r="O300" s="25">
        <v>0</v>
      </c>
      <c r="P300" s="25">
        <v>0</v>
      </c>
      <c r="Q300" s="36">
        <v>3</v>
      </c>
      <c r="R300" s="36">
        <v>0</v>
      </c>
      <c r="S300" s="25">
        <f t="shared" si="16"/>
        <v>20</v>
      </c>
      <c r="T300" s="37">
        <f t="shared" si="17"/>
        <v>4.1262636682484009E-3</v>
      </c>
      <c r="U300" s="27">
        <f>SUM(Table2[[#This Row],[Unit Completed (Pcs)]]/4850)</f>
        <v>0.99938144329896905</v>
      </c>
      <c r="V300" s="29" t="s">
        <v>22</v>
      </c>
      <c r="W300" s="29" t="s">
        <v>76</v>
      </c>
      <c r="X300" s="30">
        <v>4850</v>
      </c>
      <c r="Y300" s="31">
        <f>MONTH(Table2[[#This Row],[Date]])</f>
        <v>8</v>
      </c>
      <c r="Z300" s="31" t="str">
        <f>TEXT(Table2[[#This Row],[Date]]-WEEKDAY(Table2[[#This Row],[Date]],1)+1,"d MMM") &amp; " - " &amp; TEXT(Table2[[#This Row],[Date]]-WEEKDAY(Table2[[#This Row],[Date]],1)+7,"d MMM")</f>
        <v>10 Aug - 16 Aug</v>
      </c>
    </row>
    <row r="301" spans="1:26" x14ac:dyDescent="0.3">
      <c r="A301" s="61">
        <v>45881</v>
      </c>
      <c r="B301" s="7" t="s">
        <v>69</v>
      </c>
      <c r="C301" s="11">
        <v>2</v>
      </c>
      <c r="D301" s="11"/>
      <c r="E301" s="11">
        <v>3612</v>
      </c>
      <c r="F301" s="11" t="s">
        <v>24</v>
      </c>
      <c r="G301" s="7">
        <v>1</v>
      </c>
      <c r="H301" s="7">
        <v>0</v>
      </c>
      <c r="I301" s="7">
        <v>0</v>
      </c>
      <c r="J301" s="7">
        <v>0</v>
      </c>
      <c r="K301" s="7">
        <v>0</v>
      </c>
      <c r="L301" s="7">
        <v>0</v>
      </c>
      <c r="M301" s="7">
        <v>17</v>
      </c>
      <c r="N301" s="8">
        <v>0</v>
      </c>
      <c r="O301" s="8">
        <v>0</v>
      </c>
      <c r="P301" s="8">
        <v>0</v>
      </c>
      <c r="Q301" s="7">
        <v>0</v>
      </c>
      <c r="R301" s="7">
        <v>0</v>
      </c>
      <c r="S301" s="8">
        <f t="shared" si="16"/>
        <v>17</v>
      </c>
      <c r="T301" s="12">
        <f t="shared" si="17"/>
        <v>4.7065337763012183E-3</v>
      </c>
      <c r="U301" s="27">
        <f>SUM(Table2[[#This Row],[Unit Completed (Pcs)]]/4850)</f>
        <v>0.74474226804123711</v>
      </c>
      <c r="V301" s="33" t="s">
        <v>22</v>
      </c>
      <c r="W301" s="33" t="s">
        <v>76</v>
      </c>
      <c r="X301" s="30">
        <v>4850</v>
      </c>
      <c r="Y301" s="31">
        <f>MONTH(Table2[[#This Row],[Date]])</f>
        <v>8</v>
      </c>
      <c r="Z301" s="31" t="str">
        <f>TEXT(Table2[[#This Row],[Date]]-WEEKDAY(Table2[[#This Row],[Date]],1)+1,"d MMM") &amp; " - " &amp; TEXT(Table2[[#This Row],[Date]]-WEEKDAY(Table2[[#This Row],[Date]],1)+7,"d MMM")</f>
        <v>10 Aug - 16 Aug</v>
      </c>
    </row>
    <row r="302" spans="1:26" x14ac:dyDescent="0.3">
      <c r="A302" s="61">
        <v>45881</v>
      </c>
      <c r="B302" s="36" t="s">
        <v>70</v>
      </c>
      <c r="C302" s="11">
        <v>2</v>
      </c>
      <c r="D302" s="11"/>
      <c r="E302" s="11">
        <v>3154</v>
      </c>
      <c r="F302" s="11" t="s">
        <v>25</v>
      </c>
      <c r="G302" s="36">
        <v>1</v>
      </c>
      <c r="H302" s="36">
        <v>0</v>
      </c>
      <c r="I302" s="36">
        <v>0</v>
      </c>
      <c r="J302" s="36">
        <v>1</v>
      </c>
      <c r="K302" s="36">
        <v>0</v>
      </c>
      <c r="L302" s="36">
        <v>0</v>
      </c>
      <c r="M302" s="36">
        <v>6</v>
      </c>
      <c r="N302" s="25">
        <v>0</v>
      </c>
      <c r="O302" s="25">
        <v>0</v>
      </c>
      <c r="P302" s="25">
        <v>0</v>
      </c>
      <c r="Q302" s="36">
        <v>2</v>
      </c>
      <c r="R302" s="36">
        <v>0</v>
      </c>
      <c r="S302" s="25">
        <f t="shared" si="16"/>
        <v>9</v>
      </c>
      <c r="T302" s="37">
        <f t="shared" si="17"/>
        <v>2.8535193405199747E-3</v>
      </c>
      <c r="U302" s="27">
        <f>SUM(Table2[[#This Row],[Unit Completed (Pcs)]]/4850)</f>
        <v>0.65030927835051544</v>
      </c>
      <c r="V302" s="29" t="s">
        <v>22</v>
      </c>
      <c r="W302" s="29" t="s">
        <v>76</v>
      </c>
      <c r="X302" s="30">
        <v>4850</v>
      </c>
      <c r="Y302" s="31">
        <f>MONTH(Table2[[#This Row],[Date]])</f>
        <v>8</v>
      </c>
      <c r="Z302" s="31" t="str">
        <f>TEXT(Table2[[#This Row],[Date]]-WEEKDAY(Table2[[#This Row],[Date]],1)+1,"d MMM") &amp; " - " &amp; TEXT(Table2[[#This Row],[Date]]-WEEKDAY(Table2[[#This Row],[Date]],1)+7,"d MMM")</f>
        <v>10 Aug - 16 Aug</v>
      </c>
    </row>
    <row r="303" spans="1:26" x14ac:dyDescent="0.3">
      <c r="A303" s="61">
        <v>45881</v>
      </c>
      <c r="B303" s="7" t="s">
        <v>70</v>
      </c>
      <c r="C303" s="11">
        <v>2</v>
      </c>
      <c r="D303" s="11"/>
      <c r="E303" s="11">
        <v>0</v>
      </c>
      <c r="F303" s="11" t="s">
        <v>26</v>
      </c>
      <c r="G303" s="7">
        <v>1</v>
      </c>
      <c r="H303" s="7">
        <v>0</v>
      </c>
      <c r="I303" s="7">
        <v>0</v>
      </c>
      <c r="J303" s="7">
        <v>0</v>
      </c>
      <c r="K303" s="7">
        <v>0</v>
      </c>
      <c r="L303" s="7">
        <v>0</v>
      </c>
      <c r="M303" s="7">
        <v>0</v>
      </c>
      <c r="N303" s="8">
        <v>0</v>
      </c>
      <c r="O303" s="8">
        <v>0</v>
      </c>
      <c r="P303" s="8">
        <v>0</v>
      </c>
      <c r="Q303" s="7">
        <v>0</v>
      </c>
      <c r="R303" s="7">
        <v>0</v>
      </c>
      <c r="S303" s="8">
        <f t="shared" si="16"/>
        <v>0</v>
      </c>
      <c r="T303" s="12">
        <v>0</v>
      </c>
      <c r="U303" s="27">
        <f>SUM(Table2[[#This Row],[Unit Completed (Pcs)]]/4850)</f>
        <v>0</v>
      </c>
      <c r="V303" s="33" t="s">
        <v>22</v>
      </c>
      <c r="W303" s="33" t="s">
        <v>76</v>
      </c>
      <c r="X303" s="30">
        <v>4850</v>
      </c>
      <c r="Y303" s="31">
        <f>MONTH(Table2[[#This Row],[Date]])</f>
        <v>8</v>
      </c>
      <c r="Z303" s="31" t="str">
        <f>TEXT(Table2[[#This Row],[Date]]-WEEKDAY(Table2[[#This Row],[Date]],1)+1,"d MMM") &amp; " - " &amp; TEXT(Table2[[#This Row],[Date]]-WEEKDAY(Table2[[#This Row],[Date]],1)+7,"d MMM")</f>
        <v>10 Aug - 16 Aug</v>
      </c>
    </row>
    <row r="304" spans="1:26" x14ac:dyDescent="0.3">
      <c r="A304" s="61">
        <v>45881</v>
      </c>
      <c r="B304" s="36" t="s">
        <v>70</v>
      </c>
      <c r="C304" s="11">
        <v>2</v>
      </c>
      <c r="D304" s="11"/>
      <c r="E304" s="11">
        <v>1123</v>
      </c>
      <c r="F304" s="11" t="s">
        <v>27</v>
      </c>
      <c r="G304" s="36">
        <v>1</v>
      </c>
      <c r="H304" s="36">
        <v>0</v>
      </c>
      <c r="I304" s="36">
        <v>0</v>
      </c>
      <c r="J304" s="36">
        <v>0</v>
      </c>
      <c r="K304" s="36">
        <v>0</v>
      </c>
      <c r="L304" s="36">
        <v>0</v>
      </c>
      <c r="M304" s="36">
        <v>0</v>
      </c>
      <c r="N304" s="25">
        <v>0</v>
      </c>
      <c r="O304" s="25">
        <v>0</v>
      </c>
      <c r="P304" s="25">
        <v>0</v>
      </c>
      <c r="Q304" s="36">
        <v>0</v>
      </c>
      <c r="R304" s="36">
        <v>0</v>
      </c>
      <c r="S304" s="25">
        <f t="shared" si="16"/>
        <v>0</v>
      </c>
      <c r="T304" s="37">
        <f t="shared" ref="T304:T314" si="18">S304/E304</f>
        <v>0</v>
      </c>
      <c r="U304" s="27">
        <f>SUM(Table2[[#This Row],[Unit Completed (Pcs)]]/4850)</f>
        <v>0.23154639175257732</v>
      </c>
      <c r="V304" s="29" t="s">
        <v>22</v>
      </c>
      <c r="W304" s="29" t="s">
        <v>76</v>
      </c>
      <c r="X304" s="30">
        <v>4850</v>
      </c>
      <c r="Y304" s="31">
        <f>MONTH(Table2[[#This Row],[Date]])</f>
        <v>8</v>
      </c>
      <c r="Z304" s="31" t="str">
        <f>TEXT(Table2[[#This Row],[Date]]-WEEKDAY(Table2[[#This Row],[Date]],1)+1,"d MMM") &amp; " - " &amp; TEXT(Table2[[#This Row],[Date]]-WEEKDAY(Table2[[#This Row],[Date]],1)+7,"d MMM")</f>
        <v>10 Aug - 16 Aug</v>
      </c>
    </row>
    <row r="305" spans="1:26" x14ac:dyDescent="0.3">
      <c r="A305" s="61">
        <v>45881</v>
      </c>
      <c r="B305" s="7" t="s">
        <v>70</v>
      </c>
      <c r="C305" s="11">
        <v>2</v>
      </c>
      <c r="D305" s="11"/>
      <c r="E305" s="11">
        <v>3105</v>
      </c>
      <c r="F305" s="11" t="s">
        <v>28</v>
      </c>
      <c r="G305" s="7">
        <v>1</v>
      </c>
      <c r="H305" s="7">
        <v>0</v>
      </c>
      <c r="I305" s="7">
        <v>0</v>
      </c>
      <c r="J305" s="7">
        <v>2</v>
      </c>
      <c r="K305" s="7">
        <v>0</v>
      </c>
      <c r="L305" s="7">
        <v>3</v>
      </c>
      <c r="M305" s="7">
        <v>1</v>
      </c>
      <c r="N305" s="8">
        <v>0</v>
      </c>
      <c r="O305" s="8">
        <v>0</v>
      </c>
      <c r="P305" s="8">
        <v>0</v>
      </c>
      <c r="Q305" s="7">
        <v>0</v>
      </c>
      <c r="R305" s="7">
        <v>0</v>
      </c>
      <c r="S305" s="8">
        <f t="shared" si="16"/>
        <v>6</v>
      </c>
      <c r="T305" s="12">
        <f t="shared" si="18"/>
        <v>1.9323671497584541E-3</v>
      </c>
      <c r="U305" s="27">
        <f>SUM(Table2[[#This Row],[Unit Completed (Pcs)]]/4850)</f>
        <v>0.64020618556701026</v>
      </c>
      <c r="V305" s="33" t="s">
        <v>22</v>
      </c>
      <c r="W305" s="33" t="s">
        <v>76</v>
      </c>
      <c r="X305" s="30">
        <v>4850</v>
      </c>
      <c r="Y305" s="31">
        <f>MONTH(Table2[[#This Row],[Date]])</f>
        <v>8</v>
      </c>
      <c r="Z305" s="31" t="str">
        <f>TEXT(Table2[[#This Row],[Date]]-WEEKDAY(Table2[[#This Row],[Date]],1)+1,"d MMM") &amp; " - " &amp; TEXT(Table2[[#This Row],[Date]]-WEEKDAY(Table2[[#This Row],[Date]],1)+7,"d MMM")</f>
        <v>10 Aug - 16 Aug</v>
      </c>
    </row>
    <row r="306" spans="1:26" x14ac:dyDescent="0.3">
      <c r="A306" s="61">
        <v>45881</v>
      </c>
      <c r="B306" s="36" t="s">
        <v>70</v>
      </c>
      <c r="C306" s="11">
        <v>2</v>
      </c>
      <c r="D306" s="11"/>
      <c r="E306" s="11">
        <v>4977</v>
      </c>
      <c r="F306" s="11" t="s">
        <v>29</v>
      </c>
      <c r="G306" s="36">
        <v>1</v>
      </c>
      <c r="H306" s="36">
        <v>0</v>
      </c>
      <c r="I306" s="36">
        <v>0</v>
      </c>
      <c r="J306" s="36">
        <v>11</v>
      </c>
      <c r="K306" s="36">
        <v>0</v>
      </c>
      <c r="L306" s="36">
        <v>5</v>
      </c>
      <c r="M306" s="36">
        <v>0</v>
      </c>
      <c r="N306" s="25">
        <v>0</v>
      </c>
      <c r="O306" s="25">
        <v>0</v>
      </c>
      <c r="P306" s="25">
        <v>0</v>
      </c>
      <c r="Q306" s="36">
        <v>0</v>
      </c>
      <c r="R306" s="36">
        <v>0</v>
      </c>
      <c r="S306" s="25">
        <f t="shared" si="16"/>
        <v>16</v>
      </c>
      <c r="T306" s="37">
        <f t="shared" si="18"/>
        <v>3.2147880249146074E-3</v>
      </c>
      <c r="U306" s="27">
        <f>SUM(Table2[[#This Row],[Unit Completed (Pcs)]]/4850)</f>
        <v>1.0261855670103093</v>
      </c>
      <c r="V306" s="29" t="s">
        <v>22</v>
      </c>
      <c r="W306" s="29" t="s">
        <v>76</v>
      </c>
      <c r="X306" s="30">
        <v>4850</v>
      </c>
      <c r="Y306" s="31">
        <f>MONTH(Table2[[#This Row],[Date]])</f>
        <v>8</v>
      </c>
      <c r="Z306" s="31" t="str">
        <f>TEXT(Table2[[#This Row],[Date]]-WEEKDAY(Table2[[#This Row],[Date]],1)+1,"d MMM") &amp; " - " &amp; TEXT(Table2[[#This Row],[Date]]-WEEKDAY(Table2[[#This Row],[Date]],1)+7,"d MMM")</f>
        <v>10 Aug - 16 Aug</v>
      </c>
    </row>
    <row r="307" spans="1:26" x14ac:dyDescent="0.3">
      <c r="A307" s="64">
        <v>45881</v>
      </c>
      <c r="B307" s="7" t="s">
        <v>70</v>
      </c>
      <c r="C307" s="7">
        <v>2</v>
      </c>
      <c r="D307" s="7"/>
      <c r="E307" s="7">
        <v>4390</v>
      </c>
      <c r="F307" s="7" t="s">
        <v>30</v>
      </c>
      <c r="G307" s="7">
        <v>1</v>
      </c>
      <c r="H307" s="7">
        <v>0</v>
      </c>
      <c r="I307" s="7">
        <v>1</v>
      </c>
      <c r="J307" s="7">
        <v>3</v>
      </c>
      <c r="K307" s="7">
        <v>0</v>
      </c>
      <c r="L307" s="7">
        <v>1</v>
      </c>
      <c r="M307" s="7">
        <v>4</v>
      </c>
      <c r="N307" s="8">
        <v>0</v>
      </c>
      <c r="O307" s="8">
        <v>0</v>
      </c>
      <c r="P307" s="8">
        <v>0</v>
      </c>
      <c r="Q307" s="7">
        <v>0</v>
      </c>
      <c r="R307" s="7">
        <v>0</v>
      </c>
      <c r="S307" s="8">
        <f t="shared" si="16"/>
        <v>9</v>
      </c>
      <c r="T307" s="12">
        <f t="shared" si="18"/>
        <v>2.0501138952164011E-3</v>
      </c>
      <c r="U307" s="27">
        <f>SUM(Table2[[#This Row],[Unit Completed (Pcs)]]/4850)</f>
        <v>0.90515463917525774</v>
      </c>
      <c r="V307" s="55" t="s">
        <v>20</v>
      </c>
      <c r="W307" s="55" t="s">
        <v>74</v>
      </c>
      <c r="X307" s="57">
        <v>4850</v>
      </c>
      <c r="Y307" s="53">
        <f>MONTH(Table2[[#This Row],[Date]])</f>
        <v>8</v>
      </c>
      <c r="Z307" s="53" t="str">
        <f>TEXT(Table2[[#This Row],[Date]]-WEEKDAY(Table2[[#This Row],[Date]],1)+1,"d MMM") &amp; " - " &amp; TEXT(Table2[[#This Row],[Date]]-WEEKDAY(Table2[[#This Row],[Date]],1)+7,"d MMM")</f>
        <v>10 Aug - 16 Aug</v>
      </c>
    </row>
    <row r="308" spans="1:26" x14ac:dyDescent="0.3">
      <c r="A308" s="61">
        <v>45881</v>
      </c>
      <c r="B308" s="36" t="s">
        <v>70</v>
      </c>
      <c r="C308" s="11">
        <v>2</v>
      </c>
      <c r="D308" s="11"/>
      <c r="E308" s="11">
        <v>5178</v>
      </c>
      <c r="F308" s="36" t="s">
        <v>31</v>
      </c>
      <c r="G308" s="36">
        <v>1</v>
      </c>
      <c r="H308" s="36">
        <v>2</v>
      </c>
      <c r="I308" s="36">
        <v>0</v>
      </c>
      <c r="J308" s="36">
        <v>4</v>
      </c>
      <c r="K308" s="36">
        <v>0</v>
      </c>
      <c r="L308" s="36">
        <v>8</v>
      </c>
      <c r="M308" s="36">
        <v>1</v>
      </c>
      <c r="N308" s="25">
        <v>0</v>
      </c>
      <c r="O308" s="25">
        <v>0</v>
      </c>
      <c r="P308" s="25">
        <v>0</v>
      </c>
      <c r="Q308" s="36">
        <v>0</v>
      </c>
      <c r="R308" s="36">
        <v>0</v>
      </c>
      <c r="S308" s="25">
        <f t="shared" si="16"/>
        <v>15</v>
      </c>
      <c r="T308" s="37">
        <f t="shared" si="18"/>
        <v>2.8968713789107765E-3</v>
      </c>
      <c r="U308" s="27">
        <f>SUM(Table2[[#This Row],[Unit Completed (Pcs)]]/4850)</f>
        <v>1.0676288659793813</v>
      </c>
      <c r="V308" s="56" t="s">
        <v>20</v>
      </c>
      <c r="W308" s="56" t="s">
        <v>74</v>
      </c>
      <c r="X308" s="30">
        <v>4850</v>
      </c>
      <c r="Y308" s="31">
        <f>MONTH(Table2[[#This Row],[Date]])</f>
        <v>8</v>
      </c>
      <c r="Z308" s="31" t="str">
        <f>TEXT(Table2[[#This Row],[Date]]-WEEKDAY(Table2[[#This Row],[Date]],1)+1,"d MMM") &amp; " - " &amp; TEXT(Table2[[#This Row],[Date]]-WEEKDAY(Table2[[#This Row],[Date]],1)+7,"d MMM")</f>
        <v>10 Aug - 16 Aug</v>
      </c>
    </row>
    <row r="309" spans="1:26" x14ac:dyDescent="0.3">
      <c r="A309" s="61">
        <v>45881</v>
      </c>
      <c r="B309" s="7" t="s">
        <v>70</v>
      </c>
      <c r="C309" s="11">
        <v>2</v>
      </c>
      <c r="D309" s="11"/>
      <c r="E309" s="11">
        <v>4811</v>
      </c>
      <c r="F309" s="7" t="s">
        <v>32</v>
      </c>
      <c r="G309" s="7">
        <v>1</v>
      </c>
      <c r="H309" s="7">
        <v>7</v>
      </c>
      <c r="I309" s="7">
        <v>6</v>
      </c>
      <c r="J309" s="7">
        <v>0</v>
      </c>
      <c r="K309" s="7">
        <v>0</v>
      </c>
      <c r="L309" s="7">
        <v>0</v>
      </c>
      <c r="M309" s="7">
        <v>6</v>
      </c>
      <c r="N309" s="8">
        <v>0</v>
      </c>
      <c r="O309" s="8">
        <v>0</v>
      </c>
      <c r="P309" s="8">
        <v>0</v>
      </c>
      <c r="Q309" s="7">
        <v>0</v>
      </c>
      <c r="R309" s="7">
        <v>0</v>
      </c>
      <c r="S309" s="8">
        <f t="shared" si="16"/>
        <v>19</v>
      </c>
      <c r="T309" s="12">
        <f t="shared" si="18"/>
        <v>3.9492828933693621E-3</v>
      </c>
      <c r="U309" s="27">
        <f>SUM(Table2[[#This Row],[Unit Completed (Pcs)]]/4850)</f>
        <v>0.9919587628865979</v>
      </c>
      <c r="V309" s="55" t="s">
        <v>20</v>
      </c>
      <c r="W309" s="55" t="s">
        <v>74</v>
      </c>
      <c r="X309" s="30">
        <v>4850</v>
      </c>
      <c r="Y309" s="31">
        <f>MONTH(Table2[[#This Row],[Date]])</f>
        <v>8</v>
      </c>
      <c r="Z309" s="31" t="str">
        <f>TEXT(Table2[[#This Row],[Date]]-WEEKDAY(Table2[[#This Row],[Date]],1)+1,"d MMM") &amp; " - " &amp; TEXT(Table2[[#This Row],[Date]]-WEEKDAY(Table2[[#This Row],[Date]],1)+7,"d MMM")</f>
        <v>10 Aug - 16 Aug</v>
      </c>
    </row>
    <row r="310" spans="1:26" x14ac:dyDescent="0.3">
      <c r="A310" s="61">
        <v>45881</v>
      </c>
      <c r="B310" s="36" t="s">
        <v>70</v>
      </c>
      <c r="C310" s="11">
        <v>2</v>
      </c>
      <c r="D310" s="11"/>
      <c r="E310" s="11">
        <v>5019</v>
      </c>
      <c r="F310" s="36" t="s">
        <v>33</v>
      </c>
      <c r="G310" s="36">
        <v>1</v>
      </c>
      <c r="H310" s="36">
        <v>14</v>
      </c>
      <c r="I310" s="36">
        <v>0</v>
      </c>
      <c r="J310" s="36">
        <v>3</v>
      </c>
      <c r="K310" s="36">
        <v>0</v>
      </c>
      <c r="L310" s="36">
        <v>3</v>
      </c>
      <c r="M310" s="36">
        <v>1</v>
      </c>
      <c r="N310" s="25">
        <v>0</v>
      </c>
      <c r="O310" s="25">
        <v>0</v>
      </c>
      <c r="P310" s="25">
        <v>0</v>
      </c>
      <c r="Q310" s="36">
        <v>1</v>
      </c>
      <c r="R310" s="36">
        <v>0</v>
      </c>
      <c r="S310" s="25">
        <f t="shared" si="16"/>
        <v>22</v>
      </c>
      <c r="T310" s="37">
        <f t="shared" si="18"/>
        <v>4.3833432954771866E-3</v>
      </c>
      <c r="U310" s="27">
        <f>SUM(Table2[[#This Row],[Unit Completed (Pcs)]]/4850)</f>
        <v>1.0348453608247423</v>
      </c>
      <c r="V310" s="56" t="s">
        <v>20</v>
      </c>
      <c r="W310" s="56" t="s">
        <v>74</v>
      </c>
      <c r="X310" s="30">
        <v>4850</v>
      </c>
      <c r="Y310" s="31">
        <f>MONTH(Table2[[#This Row],[Date]])</f>
        <v>8</v>
      </c>
      <c r="Z310" s="31" t="str">
        <f>TEXT(Table2[[#This Row],[Date]]-WEEKDAY(Table2[[#This Row],[Date]],1)+1,"d MMM") &amp; " - " &amp; TEXT(Table2[[#This Row],[Date]]-WEEKDAY(Table2[[#This Row],[Date]],1)+7,"d MMM")</f>
        <v>10 Aug - 16 Aug</v>
      </c>
    </row>
    <row r="311" spans="1:26" x14ac:dyDescent="0.3">
      <c r="A311" s="61">
        <v>45881</v>
      </c>
      <c r="B311" s="7" t="s">
        <v>70</v>
      </c>
      <c r="C311" s="11">
        <v>2</v>
      </c>
      <c r="D311" s="11"/>
      <c r="E311" s="11">
        <v>2289</v>
      </c>
      <c r="F311" s="7" t="s">
        <v>34</v>
      </c>
      <c r="G311" s="7">
        <v>1</v>
      </c>
      <c r="H311" s="7">
        <v>9</v>
      </c>
      <c r="I311" s="7">
        <v>0</v>
      </c>
      <c r="J311" s="7">
        <v>0</v>
      </c>
      <c r="K311" s="7">
        <v>0</v>
      </c>
      <c r="L311" s="7">
        <v>0</v>
      </c>
      <c r="M311" s="7">
        <v>1</v>
      </c>
      <c r="N311" s="8">
        <v>0</v>
      </c>
      <c r="O311" s="8">
        <v>0</v>
      </c>
      <c r="P311" s="8">
        <v>0</v>
      </c>
      <c r="Q311" s="7">
        <v>0</v>
      </c>
      <c r="R311" s="7">
        <v>0</v>
      </c>
      <c r="S311" s="8">
        <f t="shared" si="16"/>
        <v>10</v>
      </c>
      <c r="T311" s="12">
        <f t="shared" si="18"/>
        <v>4.3687199650502403E-3</v>
      </c>
      <c r="U311" s="27">
        <f>SUM(Table2[[#This Row],[Unit Completed (Pcs)]]/4850)</f>
        <v>0.47195876288659794</v>
      </c>
      <c r="V311" s="55" t="s">
        <v>20</v>
      </c>
      <c r="W311" s="55" t="s">
        <v>74</v>
      </c>
      <c r="X311" s="30">
        <v>4850</v>
      </c>
      <c r="Y311" s="31">
        <f>MONTH(Table2[[#This Row],[Date]])</f>
        <v>8</v>
      </c>
      <c r="Z311" s="31" t="str">
        <f>TEXT(Table2[[#This Row],[Date]]-WEEKDAY(Table2[[#This Row],[Date]],1)+1,"d MMM") &amp; " - " &amp; TEXT(Table2[[#This Row],[Date]]-WEEKDAY(Table2[[#This Row],[Date]],1)+7,"d MMM")</f>
        <v>10 Aug - 16 Aug</v>
      </c>
    </row>
    <row r="312" spans="1:26" x14ac:dyDescent="0.3">
      <c r="A312" s="61">
        <v>45881</v>
      </c>
      <c r="B312" s="36" t="s">
        <v>70</v>
      </c>
      <c r="C312" s="11">
        <v>2</v>
      </c>
      <c r="D312" s="11"/>
      <c r="E312" s="11">
        <v>1846</v>
      </c>
      <c r="F312" s="36" t="s">
        <v>35</v>
      </c>
      <c r="G312" s="36">
        <v>1</v>
      </c>
      <c r="H312" s="36">
        <v>8</v>
      </c>
      <c r="I312" s="36">
        <v>33</v>
      </c>
      <c r="J312" s="36">
        <v>8</v>
      </c>
      <c r="K312" s="36">
        <v>0</v>
      </c>
      <c r="L312" s="36">
        <v>0</v>
      </c>
      <c r="M312" s="36">
        <v>0</v>
      </c>
      <c r="N312" s="25">
        <v>0</v>
      </c>
      <c r="O312" s="25">
        <v>0</v>
      </c>
      <c r="P312" s="25">
        <v>0</v>
      </c>
      <c r="Q312" s="36">
        <v>11</v>
      </c>
      <c r="R312" s="36">
        <v>0</v>
      </c>
      <c r="S312" s="25">
        <f t="shared" si="16"/>
        <v>60</v>
      </c>
      <c r="T312" s="37">
        <f t="shared" si="18"/>
        <v>3.2502708559046585E-2</v>
      </c>
      <c r="U312" s="27">
        <f>SUM(Table2[[#This Row],[Unit Completed (Pcs)]]/4850)</f>
        <v>0.38061855670103095</v>
      </c>
      <c r="V312" s="56" t="s">
        <v>20</v>
      </c>
      <c r="W312" s="56" t="s">
        <v>74</v>
      </c>
      <c r="X312" s="30">
        <v>4850</v>
      </c>
      <c r="Y312" s="31">
        <f>MONTH(Table2[[#This Row],[Date]])</f>
        <v>8</v>
      </c>
      <c r="Z312" s="31" t="str">
        <f>TEXT(Table2[[#This Row],[Date]]-WEEKDAY(Table2[[#This Row],[Date]],1)+1,"d MMM") &amp; " - " &amp; TEXT(Table2[[#This Row],[Date]]-WEEKDAY(Table2[[#This Row],[Date]],1)+7,"d MMM")</f>
        <v>10 Aug - 16 Aug</v>
      </c>
    </row>
    <row r="313" spans="1:26" x14ac:dyDescent="0.3">
      <c r="A313" s="61">
        <v>45881</v>
      </c>
      <c r="B313" s="7" t="s">
        <v>70</v>
      </c>
      <c r="C313" s="11">
        <v>2</v>
      </c>
      <c r="D313" s="11"/>
      <c r="E313" s="11">
        <v>5486</v>
      </c>
      <c r="F313" s="7" t="s">
        <v>36</v>
      </c>
      <c r="G313" s="7">
        <v>1</v>
      </c>
      <c r="H313" s="7">
        <v>0</v>
      </c>
      <c r="I313" s="7">
        <v>0</v>
      </c>
      <c r="J313" s="7">
        <v>12</v>
      </c>
      <c r="K313" s="7">
        <v>0</v>
      </c>
      <c r="L313" s="7">
        <v>3</v>
      </c>
      <c r="M313" s="7">
        <v>0</v>
      </c>
      <c r="N313" s="8">
        <v>0</v>
      </c>
      <c r="O313" s="8">
        <v>0</v>
      </c>
      <c r="P313" s="8">
        <v>0</v>
      </c>
      <c r="Q313" s="7">
        <v>4</v>
      </c>
      <c r="R313" s="7">
        <v>0</v>
      </c>
      <c r="S313" s="8">
        <f t="shared" si="16"/>
        <v>19</v>
      </c>
      <c r="T313" s="12">
        <f t="shared" si="18"/>
        <v>3.4633612832664965E-3</v>
      </c>
      <c r="U313" s="27">
        <f>SUM(Table2[[#This Row],[Unit Completed (Pcs)]]/4850)</f>
        <v>1.1311340206185567</v>
      </c>
      <c r="V313" s="55" t="s">
        <v>20</v>
      </c>
      <c r="W313" s="55" t="s">
        <v>74</v>
      </c>
      <c r="X313" s="30">
        <v>4850</v>
      </c>
      <c r="Y313" s="31">
        <f>MONTH(Table2[[#This Row],[Date]])</f>
        <v>8</v>
      </c>
      <c r="Z313" s="31" t="str">
        <f>TEXT(Table2[[#This Row],[Date]]-WEEKDAY(Table2[[#This Row],[Date]],1)+1,"d MMM") &amp; " - " &amp; TEXT(Table2[[#This Row],[Date]]-WEEKDAY(Table2[[#This Row],[Date]],1)+7,"d MMM")</f>
        <v>10 Aug - 16 Aug</v>
      </c>
    </row>
    <row r="314" spans="1:26" x14ac:dyDescent="0.3">
      <c r="A314" s="62">
        <v>45881</v>
      </c>
      <c r="B314" s="46" t="s">
        <v>70</v>
      </c>
      <c r="C314" s="42">
        <v>2</v>
      </c>
      <c r="D314" s="42"/>
      <c r="E314" s="42">
        <v>5087</v>
      </c>
      <c r="F314" s="46" t="s">
        <v>37</v>
      </c>
      <c r="G314" s="46">
        <v>1</v>
      </c>
      <c r="H314" s="46">
        <v>0</v>
      </c>
      <c r="I314" s="46">
        <v>0</v>
      </c>
      <c r="J314" s="46">
        <v>5</v>
      </c>
      <c r="K314" s="46">
        <v>0</v>
      </c>
      <c r="L314" s="46">
        <v>1</v>
      </c>
      <c r="M314" s="46">
        <v>4</v>
      </c>
      <c r="N314" s="48">
        <v>0</v>
      </c>
      <c r="O314" s="48">
        <v>0</v>
      </c>
      <c r="P314" s="48">
        <v>0</v>
      </c>
      <c r="Q314" s="46">
        <v>0</v>
      </c>
      <c r="R314" s="46">
        <v>0</v>
      </c>
      <c r="S314" s="25">
        <f t="shared" si="16"/>
        <v>10</v>
      </c>
      <c r="T314" s="37">
        <f t="shared" si="18"/>
        <v>1.9657951641438962E-3</v>
      </c>
      <c r="U314" s="27">
        <f>SUM(Table2[[#This Row],[Unit Completed (Pcs)]]/4850)</f>
        <v>1.0488659793814432</v>
      </c>
      <c r="V314" s="56" t="s">
        <v>20</v>
      </c>
      <c r="W314" s="56" t="s">
        <v>74</v>
      </c>
      <c r="X314" s="30">
        <v>4850</v>
      </c>
      <c r="Y314" s="31">
        <f>MONTH(Table2[[#This Row],[Date]])</f>
        <v>8</v>
      </c>
      <c r="Z314" s="31" t="str">
        <f>TEXT(Table2[[#This Row],[Date]]-WEEKDAY(Table2[[#This Row],[Date]],1)+1,"d MMM") &amp; " - " &amp; TEXT(Table2[[#This Row],[Date]]-WEEKDAY(Table2[[#This Row],[Date]],1)+7,"d MMM")</f>
        <v>10 Aug - 16 Aug</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Pivot Monthly &amp; Weekly</vt:lpstr>
      <vt:lpstr>Pivot A</vt:lpstr>
      <vt:lpstr>Performance table </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Arthar Lee kok seong</dc:creator>
  <cp:lastModifiedBy>Arthar Lee kok seong</cp:lastModifiedBy>
  <dcterms:created xsi:type="dcterms:W3CDTF">2025-08-13T10:51:39Z</dcterms:created>
  <dcterms:modified xsi:type="dcterms:W3CDTF">2025-08-13T15:41:41Z</dcterms:modified>
</cp:coreProperties>
</file>