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kjan_w\Dropbox\AMIS\SIGs\Event Architecture\"/>
    </mc:Choice>
  </mc:AlternateContent>
  <xr:revisionPtr revIDLastSave="0" documentId="13_ncr:1_{89C9CA5F-C31F-47DB-A6A6-FC6886BDA0CE}" xr6:coauthVersionLast="31" xr6:coauthVersionMax="31" xr10:uidLastSave="{00000000-0000-0000-0000-000000000000}"/>
  <bookViews>
    <workbookView xWindow="0" yWindow="0" windowWidth="28800" windowHeight="14025" xr2:uid="{49680A6A-83AF-400B-877A-B38DF730CAE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H6" i="1"/>
  <c r="D6" i="1" s="1"/>
  <c r="D2" i="1"/>
  <c r="F6" i="1"/>
  <c r="F2" i="1"/>
  <c r="J2" i="1" s="1"/>
  <c r="F8" i="1" s="1"/>
  <c r="D8" i="1" s="1"/>
  <c r="F1" i="1"/>
  <c r="J1" i="1" s="1"/>
  <c r="H2" i="1" l="1"/>
  <c r="H1" i="1"/>
  <c r="F5" i="1" s="1"/>
  <c r="D5" i="1" s="1"/>
</calcChain>
</file>

<file path=xl/sharedStrings.xml><?xml version="1.0" encoding="utf-8"?>
<sst xmlns="http://schemas.openxmlformats.org/spreadsheetml/2006/main" count="29" uniqueCount="26">
  <si>
    <t>Kinesis Data Streams</t>
  </si>
  <si>
    <t>Kinesis FireHose</t>
  </si>
  <si>
    <t>First 500 TB / month / GB</t>
  </si>
  <si>
    <t>Records / sec</t>
  </si>
  <si>
    <t>Duration (hours)</t>
  </si>
  <si>
    <t>Data ingested (GB per sec)</t>
  </si>
  <si>
    <t>KB/sec</t>
  </si>
  <si>
    <t>GB/sec</t>
  </si>
  <si>
    <t>GB/ x hour</t>
  </si>
  <si>
    <t>Data stream</t>
  </si>
  <si>
    <t>MB/sec</t>
  </si>
  <si>
    <t>Number of shards</t>
  </si>
  <si>
    <t>PUT Payload Units (per 25 KB)</t>
  </si>
  <si>
    <t>Shard Hour (1 MB/sec, 1000 rec/sec)</t>
  </si>
  <si>
    <t>Number of units</t>
  </si>
  <si>
    <t>Record size (kb)</t>
  </si>
  <si>
    <t>Data stream (firehose per 5KB)</t>
  </si>
  <si>
    <t>Total units</t>
  </si>
  <si>
    <t>Extend Data retension (&gt;24 H)</t>
  </si>
  <si>
    <t>Kinesis Data Analytics</t>
  </si>
  <si>
    <t>Kinesis Processing Unit, Per Hour</t>
  </si>
  <si>
    <t>Number of KPU</t>
  </si>
  <si>
    <t>TOTAL</t>
  </si>
  <si>
    <t>Number of days</t>
  </si>
  <si>
    <t>S3 storage</t>
  </si>
  <si>
    <t>First 50 TB /Month, per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</si>
</sst>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.0000_ ;_-[$$-409]* \-#,##0.0000\ ;_-[$$-409]* &quot;-&quot;??_ ;_-@_ "/>
    <numFmt numFmtId="172" formatCode="_-[$$-409]* #,##0.0000_ ;_-[$$-409]* \-#,##0.0000\ ;_-[$$-409]* &quot;-&quot;??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172" fontId="0" fillId="0" borderId="0" xfId="0" applyNumberFormat="1"/>
    <xf numFmtId="172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83FA-D123-412A-A92F-37B95FF049BF}">
  <dimension ref="A1:L11"/>
  <sheetViews>
    <sheetView tabSelected="1" workbookViewId="0">
      <selection activeCell="E19" sqref="E19"/>
    </sheetView>
  </sheetViews>
  <sheetFormatPr defaultRowHeight="15" x14ac:dyDescent="0.25"/>
  <cols>
    <col min="1" max="1" width="20.42578125" bestFit="1" customWidth="1"/>
    <col min="2" max="2" width="33.140625" bestFit="1" customWidth="1"/>
    <col min="3" max="3" width="14.28515625" customWidth="1"/>
    <col min="4" max="4" width="10.140625" customWidth="1"/>
    <col min="5" max="5" width="28.5703125" bestFit="1" customWidth="1"/>
    <col min="7" max="7" width="10.28515625" bestFit="1" customWidth="1"/>
    <col min="8" max="8" width="12.140625" customWidth="1"/>
    <col min="11" max="11" width="10.28515625" bestFit="1" customWidth="1"/>
  </cols>
  <sheetData>
    <row r="1" spans="1:12" x14ac:dyDescent="0.25">
      <c r="B1" t="s">
        <v>3</v>
      </c>
      <c r="C1" s="6">
        <v>100</v>
      </c>
      <c r="E1" s="4" t="s">
        <v>9</v>
      </c>
      <c r="F1" s="4">
        <f>C1*C3</f>
        <v>300</v>
      </c>
      <c r="G1" s="4" t="s">
        <v>6</v>
      </c>
      <c r="H1" s="4">
        <f>F1/1024</f>
        <v>0.29296875</v>
      </c>
      <c r="I1" s="4" t="s">
        <v>10</v>
      </c>
      <c r="J1" s="4">
        <f>F1/1024/1024</f>
        <v>2.86102294921875E-4</v>
      </c>
      <c r="K1" s="4" t="s">
        <v>7</v>
      </c>
    </row>
    <row r="2" spans="1:12" x14ac:dyDescent="0.25">
      <c r="B2" t="s">
        <v>4</v>
      </c>
      <c r="C2" s="6">
        <v>4</v>
      </c>
      <c r="D2" s="4">
        <f>C2*60*60</f>
        <v>14400</v>
      </c>
      <c r="E2" t="s">
        <v>16</v>
      </c>
      <c r="F2">
        <f>C1*ROUNDUP(C3/5,0)*5</f>
        <v>500</v>
      </c>
      <c r="G2" t="s">
        <v>6</v>
      </c>
      <c r="H2">
        <f>F2/1024</f>
        <v>0.48828125</v>
      </c>
      <c r="I2" t="s">
        <v>10</v>
      </c>
      <c r="J2">
        <f>F2/1024/1024</f>
        <v>4.76837158203125E-4</v>
      </c>
      <c r="K2" t="s">
        <v>7</v>
      </c>
    </row>
    <row r="3" spans="1:12" x14ac:dyDescent="0.25">
      <c r="B3" t="s">
        <v>15</v>
      </c>
      <c r="C3" s="6">
        <v>3</v>
      </c>
    </row>
    <row r="5" spans="1:12" x14ac:dyDescent="0.25">
      <c r="A5" t="s">
        <v>0</v>
      </c>
      <c r="B5" t="s">
        <v>13</v>
      </c>
      <c r="C5" s="1">
        <v>1.4999999999999999E-2</v>
      </c>
      <c r="D5" s="2">
        <f>C2*F5*C5</f>
        <v>0.06</v>
      </c>
      <c r="E5" t="s">
        <v>11</v>
      </c>
      <c r="F5">
        <f>MAX(ROUNDUP(H1,0), ROUNDUP(C1/1000,0))</f>
        <v>1</v>
      </c>
    </row>
    <row r="6" spans="1:12" x14ac:dyDescent="0.25">
      <c r="B6" t="s">
        <v>12</v>
      </c>
      <c r="C6" s="1">
        <v>1.4E-2</v>
      </c>
      <c r="D6" s="2">
        <f>H6/1000000*C6</f>
        <v>2.0160000000000001E-2</v>
      </c>
      <c r="E6" t="s">
        <v>14</v>
      </c>
      <c r="F6">
        <f>ROUNDUP(C3/25,0)</f>
        <v>1</v>
      </c>
      <c r="H6">
        <f>F6*C1*D2</f>
        <v>1440000</v>
      </c>
      <c r="I6" t="s">
        <v>17</v>
      </c>
    </row>
    <row r="7" spans="1:12" x14ac:dyDescent="0.25">
      <c r="B7" t="s">
        <v>18</v>
      </c>
      <c r="C7" s="1">
        <v>0.02</v>
      </c>
      <c r="D7" s="2">
        <v>0</v>
      </c>
      <c r="E7" t="s">
        <v>23</v>
      </c>
      <c r="F7">
        <v>1</v>
      </c>
    </row>
    <row r="8" spans="1:12" x14ac:dyDescent="0.25">
      <c r="A8" t="s">
        <v>1</v>
      </c>
      <c r="B8" t="s">
        <v>2</v>
      </c>
      <c r="C8" s="1">
        <v>2.9000000000000001E-2</v>
      </c>
      <c r="D8" s="2">
        <f>C8*F8</f>
        <v>0.199127197265625</v>
      </c>
      <c r="E8" t="s">
        <v>5</v>
      </c>
      <c r="F8">
        <f>J2*60*60*C2</f>
        <v>6.866455078125</v>
      </c>
      <c r="G8" t="s">
        <v>8</v>
      </c>
      <c r="L8" s="2"/>
    </row>
    <row r="9" spans="1:12" x14ac:dyDescent="0.25">
      <c r="A9" t="s">
        <v>19</v>
      </c>
      <c r="B9" t="s">
        <v>20</v>
      </c>
      <c r="C9" s="1">
        <v>0.11</v>
      </c>
      <c r="D9" s="2">
        <f>F9*C2*C9</f>
        <v>0.44</v>
      </c>
      <c r="E9" t="s">
        <v>21</v>
      </c>
      <c r="F9">
        <v>1</v>
      </c>
    </row>
    <row r="10" spans="1:12" x14ac:dyDescent="0.25">
      <c r="A10" t="s">
        <v>24</v>
      </c>
      <c r="B10" t="s">
        <v>25</v>
      </c>
      <c r="C10" s="1">
        <v>2.3E-2</v>
      </c>
      <c r="D10" s="2">
        <f>F8*C10</f>
        <v>0.157928466796875</v>
      </c>
    </row>
    <row r="11" spans="1:12" x14ac:dyDescent="0.25">
      <c r="B11" s="5" t="s">
        <v>22</v>
      </c>
      <c r="D11" s="3">
        <f>SUM(D5:D10)</f>
        <v>0.87721566406249996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henkjan_w</dc:creator>
  <cp:lastModifiedBy>henkjan_w</cp:lastModifiedBy>
  <dcterms:created xsi:type="dcterms:W3CDTF">2018-04-10T07:17:04Z</dcterms:created>
  <dcterms:modified xsi:type="dcterms:W3CDTF">2018-04-10T08:27:01Z</dcterms:modified>
</cp:coreProperties>
</file>