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tkumar.s\Desktop\DATA SCIENCE\CONCEPTS BY DISCUSSION\"/>
    </mc:Choice>
  </mc:AlternateContent>
  <bookViews>
    <workbookView xWindow="0" yWindow="0" windowWidth="15360" windowHeight="7620"/>
  </bookViews>
  <sheets>
    <sheet name="Sheet1" sheetId="1" r:id="rId1"/>
    <sheet name="Sheet2" sheetId="2" r:id="rId2"/>
  </sheets>
  <definedNames>
    <definedName name="solver_eng" localSheetId="0" hidden="1">1</definedName>
    <definedName name="solver_neg" localSheetId="0" hidden="1">1</definedName>
    <definedName name="solver_num" localSheetId="0" hidden="1">0</definedName>
    <definedName name="solver_opt" localSheetId="0" hidden="1">Sheet1!$D$3</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3" i="1" l="1"/>
  <c r="A42" i="1"/>
  <c r="A82" i="1"/>
  <c r="A80" i="1"/>
  <c r="A70" i="1"/>
  <c r="A71" i="1"/>
  <c r="A72" i="1"/>
  <c r="A73" i="1"/>
  <c r="A74" i="1"/>
  <c r="A75" i="1"/>
  <c r="A76" i="1"/>
  <c r="A77" i="1"/>
  <c r="A78" i="1"/>
  <c r="A79" i="1"/>
  <c r="A69" i="1"/>
  <c r="B70" i="1"/>
  <c r="B71" i="1"/>
  <c r="B72" i="1"/>
  <c r="B73" i="1"/>
  <c r="B74" i="1"/>
  <c r="B75" i="1"/>
  <c r="B76" i="1"/>
  <c r="B77" i="1"/>
  <c r="B78" i="1"/>
  <c r="B79" i="1"/>
  <c r="B69" i="1"/>
  <c r="C70" i="1"/>
  <c r="C71" i="1"/>
  <c r="C72" i="1"/>
  <c r="C73" i="1"/>
  <c r="C74" i="1"/>
  <c r="C75" i="1"/>
  <c r="C76" i="1"/>
  <c r="C77" i="1"/>
  <c r="C78" i="1"/>
  <c r="C79" i="1"/>
  <c r="C69" i="1"/>
  <c r="C50" i="1"/>
  <c r="C51" i="1"/>
  <c r="C52" i="1"/>
  <c r="C53" i="1"/>
  <c r="B53" i="1" s="1"/>
  <c r="A53" i="1" s="1"/>
  <c r="C54" i="1"/>
  <c r="C55" i="1"/>
  <c r="B55" i="1" s="1"/>
  <c r="A55" i="1" s="1"/>
  <c r="C56" i="1"/>
  <c r="C57" i="1"/>
  <c r="C58" i="1"/>
  <c r="C59" i="1"/>
  <c r="C49" i="1"/>
  <c r="B51" i="1"/>
  <c r="A51" i="1" s="1"/>
  <c r="B59" i="1"/>
  <c r="A59" i="1" s="1"/>
  <c r="B57" i="1"/>
  <c r="A57" i="1" s="1"/>
  <c r="B50" i="1"/>
  <c r="A50" i="1" s="1"/>
  <c r="B52" i="1"/>
  <c r="A52" i="1" s="1"/>
  <c r="B54" i="1"/>
  <c r="A54" i="1" s="1"/>
  <c r="B56" i="1"/>
  <c r="A56" i="1" s="1"/>
  <c r="B58" i="1"/>
  <c r="A58" i="1" s="1"/>
  <c r="B49" i="1"/>
  <c r="A49" i="1" s="1"/>
  <c r="A40" i="1"/>
  <c r="A30" i="1"/>
  <c r="A31" i="1"/>
  <c r="A32" i="1"/>
  <c r="A33" i="1"/>
  <c r="A34" i="1"/>
  <c r="A35" i="1"/>
  <c r="A36" i="1"/>
  <c r="A37" i="1"/>
  <c r="A38" i="1"/>
  <c r="A39" i="1"/>
  <c r="A29" i="1"/>
  <c r="B30" i="1"/>
  <c r="B31" i="1"/>
  <c r="B32" i="1"/>
  <c r="B33" i="1"/>
  <c r="B34" i="1"/>
  <c r="B35" i="1"/>
  <c r="B36" i="1"/>
  <c r="B37" i="1"/>
  <c r="B38" i="1"/>
  <c r="B39" i="1"/>
  <c r="B29" i="1"/>
  <c r="C30" i="1"/>
  <c r="C31" i="1"/>
  <c r="C32" i="1"/>
  <c r="C33" i="1"/>
  <c r="C34" i="1"/>
  <c r="C35" i="1"/>
  <c r="C36" i="1"/>
  <c r="C37" i="1"/>
  <c r="C38" i="1"/>
  <c r="C39" i="1"/>
  <c r="C29" i="1"/>
  <c r="A22" i="1"/>
  <c r="A20" i="1"/>
  <c r="A5" i="1"/>
  <c r="A6" i="1"/>
  <c r="A7" i="1"/>
  <c r="A8" i="1"/>
  <c r="A9" i="1"/>
  <c r="A10" i="1"/>
  <c r="A11" i="1"/>
  <c r="A12" i="1"/>
  <c r="A13" i="1"/>
  <c r="A14" i="1"/>
  <c r="A15" i="1"/>
  <c r="A16" i="1"/>
  <c r="A17" i="1"/>
  <c r="A18" i="1"/>
  <c r="A19" i="1"/>
  <c r="A4" i="1"/>
  <c r="B5" i="1"/>
  <c r="B6" i="1"/>
  <c r="B7" i="1"/>
  <c r="B8" i="1"/>
  <c r="B9" i="1"/>
  <c r="B10" i="1"/>
  <c r="B11" i="1"/>
  <c r="B12" i="1"/>
  <c r="B13" i="1"/>
  <c r="B14" i="1"/>
  <c r="B15" i="1"/>
  <c r="B16" i="1"/>
  <c r="B17" i="1"/>
  <c r="B18" i="1"/>
  <c r="B19" i="1"/>
  <c r="B4" i="1"/>
  <c r="C5" i="1"/>
  <c r="C6" i="1"/>
  <c r="C7" i="1"/>
  <c r="C8" i="1"/>
  <c r="C9" i="1"/>
  <c r="C10" i="1"/>
  <c r="C11" i="1"/>
  <c r="C12" i="1"/>
  <c r="C13" i="1"/>
  <c r="C14" i="1"/>
  <c r="C15" i="1"/>
  <c r="C16" i="1"/>
  <c r="C17" i="1"/>
  <c r="C18" i="1"/>
  <c r="C19" i="1"/>
  <c r="C4" i="1"/>
  <c r="A60" i="1" l="1"/>
  <c r="A62" i="1" s="1"/>
</calcChain>
</file>

<file path=xl/sharedStrings.xml><?xml version="1.0" encoding="utf-8"?>
<sst xmlns="http://schemas.openxmlformats.org/spreadsheetml/2006/main" count="77" uniqueCount="35">
  <si>
    <t xml:space="preserve">y </t>
  </si>
  <si>
    <t>x</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</si>
  <si>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</si>
  <si>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</si>
  <si>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</si>
  <si>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</si>
  <si>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</si>
  <si>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</si>
  <si>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</si>
  <si>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</si>
  <si>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</si>
  <si>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</si>
  <si>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</si>
  <si>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</si>
  <si>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</si>
  <si>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</si>
  <si>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</si>
  <si>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</si>
  <si>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</si>
  <si>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</si>
  <si>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</si>
  <si>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</si>
  <si>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</si>
  <si>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</si>
  <si>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</si>
  <si>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</si>
  <si>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</si>
  <si>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ycap</t>
  </si>
  <si>
    <t>residual</t>
  </si>
  <si>
    <t>residual square</t>
  </si>
  <si>
    <t>y</t>
  </si>
  <si>
    <t>res</t>
  </si>
  <si>
    <t>ressquare</t>
  </si>
  <si>
    <t>variation in the model for different training set</t>
  </si>
  <si>
    <t xml:space="preserv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</si>
</sst>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47626</xdr:colOff>
      <xdr:row>84</xdr:row>
      <xdr:rowOff>57148</xdr:rowOff>
    </xdr:from>
    <xdr:to>
      <xdr:col>12</xdr:col>
      <xdr:colOff>47625</xdr:colOff>
      <xdr:row>116</xdr:row>
      <xdr:rowOff>104775</xdr:rowOff>
    </xdr:to>
    <xdr:sp macro="" textlink="">
      <xdr:nvSpPr>
        <xdr:cNvPr id="3" name="TextBox 2"/>
        <xdr:cNvSpPr txBox="1"/>
      </xdr:nvSpPr>
      <xdr:spPr>
        <a:xfrm>
          <a:off x="47626" y="16230598"/>
          <a:ext cx="9305924" cy="6143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PROCEDURE</a:t>
          </a:r>
          <a:r>
            <a:rPr lang="en-US" sz="1100" b="1" baseline="0"/>
            <a:t> FOR UNDERSTANDING BIAS-VARIANCE TRADE-OFF </a:t>
          </a:r>
        </a:p>
        <a:p>
          <a:endParaRPr lang="en-US" sz="1100" baseline="0"/>
        </a:p>
        <a:p>
          <a:r>
            <a:rPr lang="en-US" sz="1100" baseline="0">
              <a:solidFill>
                <a:srgbClr val="002060"/>
              </a:solidFill>
            </a:rPr>
            <a:t>For Understanding BIAS:</a:t>
          </a:r>
        </a:p>
        <a:p>
          <a:r>
            <a:rPr lang="en-US" sz="1100" baseline="0"/>
            <a:t>If we had used the true function which is nothing but (f(x)) we would have got a rmse(lets say this as true value of rmse which is not known), due to the assumption on the specification of the model we are getting a value of rmse(lets say this as the estimator of true value of rmse), now the difference between these rmses is giving the error which is caused by bias(error due to bias part).Practically bias cannot be calculated as true rmse is unknown.</a:t>
          </a:r>
        </a:p>
        <a:p>
          <a:endParaRPr lang="en-US" sz="1100" baseline="0"/>
        </a:p>
        <a:p>
          <a:r>
            <a:rPr lang="en-US" sz="1100" baseline="0">
              <a:solidFill>
                <a:srgbClr val="002060"/>
              </a:solidFill>
            </a:rPr>
            <a:t> For understanding VARIANCE (in performance of the  algorithm or model):</a:t>
          </a:r>
        </a:p>
        <a:p>
          <a:r>
            <a:rPr lang="en-US" sz="1100" baseline="0"/>
            <a:t>lets say we have built a model M1 or f^(x) on a training set, duing the cross-validation the training set changes, now lets see how our built model M1(point to be noted is that we are using the same model and using it on different dataset which is nothing but the different training set)performs on this new training set. Obtain a rmse value for this and lets call this as rmse1. Perform the same step for different training sets in different iterations of the cross-validation and similarly obtain rmses in each step, and call them as rmse2, rmse3..so on.(we are trying to find the variation in the model from rmse because rmse is one of the measures for the assessment of the model, generally it can be anything which measures the assessment of the model). Now we say, if we had choosen M1 as our model VARM1= var(rmse1M1,rmse2M2...) is the variation in the model. This variation should be less if the model is generalized enough.Lets now consider M2 as our model and apply this model on different training datasets  over different iterations of cross-validation and calculate rmses in each iteration of cross-validation, now again calculate the VARM2= var(rmse1M2,rmse2M2). If VARM1 &lt; VARM2, then M1 is chosen over M2, as it says M1 is more generalized model and precise(less variation when applied on different datasets) for different data. M2 is said to be overfit as it has memorized the first training set very well and but not able to capture the variation in the different datset.(this model is not generalized enough to capture the variation in the unseen dataset).</a:t>
          </a:r>
        </a:p>
        <a:p>
          <a:endParaRPr lang="en-US" sz="1100" baseline="0"/>
        </a:p>
        <a:p>
          <a:r>
            <a:rPr lang="en-US" sz="1100" baseline="0"/>
            <a:t>In the above calculation, I have calculated the variance of only one model, I have to consider one more model and calculate the variation and compare these two variations, which gives the smaller variance is selected.</a:t>
          </a:r>
        </a:p>
        <a:p>
          <a:endParaRPr lang="en-US" sz="1100" baseline="0"/>
        </a:p>
        <a:p>
          <a:r>
            <a:rPr lang="en-US" sz="1100" baseline="0">
              <a:solidFill>
                <a:srgbClr val="0070C0"/>
              </a:solidFill>
            </a:rPr>
            <a:t>NOTE: </a:t>
          </a:r>
          <a:r>
            <a:rPr lang="en-US" sz="1100" baseline="0"/>
            <a:t>Theres always a tension between the error due to bias and variance, model should be chooseen where both are less OR check the error behaviour for training and test, choose the complexity of the model where the error for both train and test are less.		-</a:t>
          </a:r>
          <a:r>
            <a:rPr lang="en-US" sz="1100" i="1" baseline="0">
              <a:solidFill>
                <a:schemeClr val="accent6">
                  <a:lumMod val="50000"/>
                </a:schemeClr>
              </a:solidFill>
            </a:rPr>
            <a:t>written by D S AMITKUMAR</a:t>
          </a:r>
        </a:p>
        <a:p>
          <a:r>
            <a:rPr lang="en-US" sz="1100" i="1" baseline="0">
              <a:solidFill>
                <a:schemeClr val="accent6">
                  <a:lumMod val="50000"/>
                </a:schemeClr>
              </a:solidFill>
            </a:rPr>
            <a:t>https://www.youtube.com/watch?v=zrEyxfl2-a8&amp;hd=1</a:t>
          </a:r>
        </a:p>
        <a:p>
          <a:endParaRPr lang="en-US" sz="1100" i="1" baseline="0">
            <a:solidFill>
              <a:schemeClr val="accent6">
                <a:lumMod val="50000"/>
              </a:schemeClr>
            </a:solidFill>
          </a:endParaRPr>
        </a:p>
        <a:p>
          <a:r>
            <a:rPr lang="en-US" sz="1100" i="1" baseline="0">
              <a:solidFill>
                <a:srgbClr val="0070C0"/>
              </a:solidFill>
            </a:rPr>
            <a:t>GENEREALIZATION: </a:t>
          </a:r>
          <a:r>
            <a:rPr lang="en-US" sz="1100" i="0" baseline="0">
              <a:solidFill>
                <a:srgbClr val="0070C0"/>
              </a:solidFill>
            </a:rPr>
            <a:t>Finding the model by trading off between bias and variance</a:t>
          </a:r>
        </a:p>
        <a:p>
          <a:r>
            <a:rPr lang="en-US" sz="1100" i="0" baseline="0">
              <a:solidFill>
                <a:srgbClr val="0070C0"/>
              </a:solidFill>
            </a:rPr>
            <a:t>point 1 : most generalized model has more bias(prediction is tending towards mean of Y OR mode of Y which is as good as predicting Y without any IVs).</a:t>
          </a:r>
        </a:p>
        <a:p>
          <a:r>
            <a:rPr lang="en-US" sz="1100" i="0" baseline="0">
              <a:solidFill>
                <a:srgbClr val="0070C0"/>
              </a:solidFill>
            </a:rPr>
            <a:t>point 2:  least generalized(overfit) model has more variance.</a:t>
          </a:r>
        </a:p>
        <a:p>
          <a:endParaRPr lang="en-US" sz="1100" i="0" baseline="0">
            <a:solidFill>
              <a:srgbClr val="0070C0"/>
            </a:solidFill>
          </a:endParaRPr>
        </a:p>
        <a:p>
          <a:r>
            <a:rPr lang="en-US" sz="1100" i="0" baseline="0">
              <a:solidFill>
                <a:srgbClr val="0070C0"/>
              </a:solidFill>
            </a:rPr>
            <a:t>Regularization is a technique to make a model more generic OR </a:t>
          </a:r>
          <a:r>
            <a:rPr lang="en-US" sz="1100" smtClean="0">
              <a:solidFill>
                <a:srgbClr val="0070C0"/>
              </a:solidFill>
              <a:latin typeface="+mn-lt"/>
              <a:ea typeface="+mn-ea"/>
              <a:cs typeface="+mn-cs"/>
            </a:rPr>
            <a:t>in the given budget how to achieve the global minima to a maximum extent.</a:t>
          </a:r>
          <a:r>
            <a:rPr lang="en-US" sz="1100" i="0" baseline="0">
              <a:solidFill>
                <a:srgbClr val="0070C0"/>
              </a:solidFill>
            </a:rPr>
            <a:t> Mostly its done by tuning the parameters.</a:t>
          </a:r>
        </a:p>
        <a:p>
          <a:r>
            <a:rPr lang="en-US" sz="1100" i="0" baseline="0">
              <a:solidFill>
                <a:srgbClr val="0070C0"/>
              </a:solidFill>
            </a:rPr>
            <a:t>In non-parametric tests like decision trees, regularization is done by pruning the tree, choosing the right depth of the tree or selecting the max sample per node.</a:t>
          </a:r>
        </a:p>
        <a:p>
          <a:r>
            <a:rPr lang="en-US" sz="1100" i="0" baseline="0">
              <a:solidFill>
                <a:srgbClr val="0070C0"/>
              </a:solidFill>
            </a:rPr>
            <a:t>In parametric tests like linear regression and logistic regression regularization is done by L1(chooses only magnitude) and L2(chooses squares) regularization by penalizing the coeffients and try to minimize them.</a:t>
          </a:r>
          <a:endParaRPr lang="en-US" sz="1100" i="1" baseline="0">
            <a:solidFill>
              <a:srgbClr val="0070C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84"/>
  <sheetViews>
    <sheetView tabSelected="1" topLeftCell="A97" workbookViewId="0">
      <selection activeCell="H118" sqref="H118"/>
    </sheetView>
  </sheetViews>
  <sheetFormatPr defaultRowHeight="15" x14ac:dyDescent="0.25"/>
  <cols>
    <col min="1" max="1" width="14.7109375" bestFit="1" customWidth="1"/>
    <col min="6" max="6" width="18" bestFit="1" customWidth="1"/>
    <col min="7" max="7" width="12" bestFit="1" customWidth="1"/>
    <col min="8" max="8" width="14.5703125" bestFit="1" customWidth="1"/>
    <col min="11" max="11" width="13.42578125" bestFit="1" customWidth="1"/>
    <col min="12" max="12" width="12" bestFit="1" customWidth="1"/>
    <col min="13" max="13" width="12.42578125" bestFit="1" customWidth="1"/>
    <col min="14" max="14" width="12.5703125" bestFit="1" customWidth="1"/>
  </cols>
  <sheetData>
    <row r="3" spans="1:11" x14ac:dyDescent="0.25">
      <c r="A3" t="s">
        <v>29</v>
      </c>
      <c r="B3" t="s">
        <v>28</v>
      </c>
      <c r="C3" t="s">
        <v>27</v>
      </c>
      <c r="D3" t="s">
        <v>0</v>
      </c>
      <c r="E3" t="s">
        <v>1</v>
      </c>
    </row>
    <row r="4" spans="1:11" x14ac:dyDescent="0.25">
      <c r="A4">
        <f>B4^2</f>
        <v>0.66796514786146077</v>
      </c>
      <c r="B4">
        <f>ABS(C4-D4)</f>
        <v>0.81729134821155469</v>
      </c>
      <c r="C4">
        <f t="shared" ref="C4:C19" si="0">$G$20+($G$21*E4)</f>
        <v>10.817291348211555</v>
      </c>
      <c r="D4">
        <v>10</v>
      </c>
      <c r="E4">
        <v>3</v>
      </c>
      <c r="F4" t="s">
        <v>2</v>
      </c>
    </row>
    <row r="5" spans="1:11" ht="15.75" thickBot="1" x14ac:dyDescent="0.3">
      <c r="A5">
        <f t="shared" ref="A5:A19" si="1">B5^2</f>
        <v>2.1455308494714846</v>
      </c>
      <c r="B5">
        <f t="shared" ref="B5:B19" si="2">ABS(C5-D5)</f>
        <v>1.4647630693977387</v>
      </c>
      <c r="C5">
        <f t="shared" si="0"/>
        <v>9.5352369306022613</v>
      </c>
      <c r="D5">
        <v>11</v>
      </c>
      <c r="E5">
        <v>2</v>
      </c>
    </row>
    <row r="6" spans="1:11" x14ac:dyDescent="0.25">
      <c r="A6">
        <f t="shared" si="1"/>
        <v>9.86958118653114E-3</v>
      </c>
      <c r="B6">
        <f t="shared" si="2"/>
        <v>9.9345765820849863E-2</v>
      </c>
      <c r="C6">
        <f t="shared" si="0"/>
        <v>12.09934576582085</v>
      </c>
      <c r="D6">
        <v>12</v>
      </c>
      <c r="E6">
        <v>4</v>
      </c>
      <c r="F6" s="4" t="s">
        <v>3</v>
      </c>
      <c r="G6" s="4"/>
    </row>
    <row r="7" spans="1:11" x14ac:dyDescent="0.25">
      <c r="A7">
        <f t="shared" si="1"/>
        <v>0.14546609992054693</v>
      </c>
      <c r="B7">
        <f t="shared" si="2"/>
        <v>0.38140018343014326</v>
      </c>
      <c r="C7">
        <f t="shared" si="0"/>
        <v>13.381400183430143</v>
      </c>
      <c r="D7">
        <v>13</v>
      </c>
      <c r="E7">
        <v>5</v>
      </c>
      <c r="F7" s="1" t="s">
        <v>4</v>
      </c>
      <c r="G7" s="1">
        <v>0.99413938964577897</v>
      </c>
    </row>
    <row r="8" spans="1:11" x14ac:dyDescent="0.25">
      <c r="A8">
        <f t="shared" si="1"/>
        <v>5.0298792245307702E-4</v>
      </c>
      <c r="B8">
        <f t="shared" si="2"/>
        <v>2.2427392234789068E-2</v>
      </c>
      <c r="C8">
        <f t="shared" si="0"/>
        <v>14.022427392234789</v>
      </c>
      <c r="D8">
        <v>14</v>
      </c>
      <c r="E8">
        <v>5.5</v>
      </c>
      <c r="F8" s="1" t="s">
        <v>5</v>
      </c>
      <c r="G8" s="1">
        <v>0.98831312604528199</v>
      </c>
    </row>
    <row r="9" spans="1:11" x14ac:dyDescent="0.25">
      <c r="A9">
        <f t="shared" si="1"/>
        <v>2.3108139574768041E-3</v>
      </c>
      <c r="B9">
        <f t="shared" si="2"/>
        <v>4.8070926322225205E-2</v>
      </c>
      <c r="C9">
        <f t="shared" si="0"/>
        <v>15.048070926322225</v>
      </c>
      <c r="D9">
        <v>15</v>
      </c>
      <c r="E9">
        <v>6.3</v>
      </c>
      <c r="F9" s="1" t="s">
        <v>6</v>
      </c>
      <c r="G9" s="1">
        <v>0.98747834933423062</v>
      </c>
    </row>
    <row r="10" spans="1:11" x14ac:dyDescent="0.25">
      <c r="A10">
        <f t="shared" si="1"/>
        <v>5.4338216734875298E-3</v>
      </c>
      <c r="B10">
        <f t="shared" si="2"/>
        <v>7.3714460409661342E-2</v>
      </c>
      <c r="C10">
        <f t="shared" si="0"/>
        <v>16.073714460409661</v>
      </c>
      <c r="D10">
        <v>16</v>
      </c>
      <c r="E10">
        <v>7.1</v>
      </c>
      <c r="F10" s="1" t="s">
        <v>7</v>
      </c>
      <c r="G10" s="1">
        <v>0.53275142586147517</v>
      </c>
    </row>
    <row r="11" spans="1:11" ht="15.75" thickBot="1" x14ac:dyDescent="0.3">
      <c r="A11">
        <f t="shared" si="1"/>
        <v>9.872011070485253E-3</v>
      </c>
      <c r="B11">
        <f t="shared" si="2"/>
        <v>9.9357994497097479E-2</v>
      </c>
      <c r="C11">
        <f t="shared" si="0"/>
        <v>17.099357994497097</v>
      </c>
      <c r="D11">
        <v>17</v>
      </c>
      <c r="E11">
        <v>7.9</v>
      </c>
      <c r="F11" s="2" t="s">
        <v>8</v>
      </c>
      <c r="G11" s="2">
        <v>16</v>
      </c>
    </row>
    <row r="12" spans="1:11" x14ac:dyDescent="0.25">
      <c r="A12">
        <f t="shared" si="1"/>
        <v>1.5625382148469088E-2</v>
      </c>
      <c r="B12">
        <f t="shared" si="2"/>
        <v>0.12500152858453006</v>
      </c>
      <c r="C12">
        <f t="shared" si="0"/>
        <v>18.12500152858453</v>
      </c>
      <c r="D12">
        <v>18</v>
      </c>
      <c r="E12">
        <v>8.6999999999999993</v>
      </c>
    </row>
    <row r="13" spans="1:11" ht="15.75" thickBot="1" x14ac:dyDescent="0.3">
      <c r="A13">
        <f t="shared" si="1"/>
        <v>2.2693934907440625E-2</v>
      </c>
      <c r="B13">
        <f t="shared" si="2"/>
        <v>0.1506450626719662</v>
      </c>
      <c r="C13">
        <f t="shared" si="0"/>
        <v>19.150645062671966</v>
      </c>
      <c r="D13">
        <v>19</v>
      </c>
      <c r="E13">
        <v>9.5</v>
      </c>
      <c r="F13" t="s">
        <v>9</v>
      </c>
    </row>
    <row r="14" spans="1:11" x14ac:dyDescent="0.25">
      <c r="A14">
        <f t="shared" si="1"/>
        <v>3.107766934739916E-2</v>
      </c>
      <c r="B14">
        <f t="shared" si="2"/>
        <v>0.17628859675940234</v>
      </c>
      <c r="C14">
        <f t="shared" si="0"/>
        <v>20.176288596759402</v>
      </c>
      <c r="D14">
        <v>20</v>
      </c>
      <c r="E14">
        <v>10.3</v>
      </c>
      <c r="F14" s="3"/>
      <c r="G14" s="3" t="s">
        <v>14</v>
      </c>
      <c r="H14" s="3" t="s">
        <v>15</v>
      </c>
      <c r="I14" s="3" t="s">
        <v>16</v>
      </c>
      <c r="J14" s="3" t="s">
        <v>17</v>
      </c>
      <c r="K14" s="3" t="s">
        <v>18</v>
      </c>
    </row>
    <row r="15" spans="1:11" x14ac:dyDescent="0.25">
      <c r="A15">
        <f t="shared" si="1"/>
        <v>4.0776585468343257E-2</v>
      </c>
      <c r="B15">
        <f t="shared" si="2"/>
        <v>0.20193213084683492</v>
      </c>
      <c r="C15">
        <f t="shared" si="0"/>
        <v>21.201932130846835</v>
      </c>
      <c r="D15">
        <v>21</v>
      </c>
      <c r="E15">
        <v>11.1</v>
      </c>
      <c r="F15" s="1" t="s">
        <v>10</v>
      </c>
      <c r="G15" s="1">
        <v>1</v>
      </c>
      <c r="H15" s="1">
        <v>336.02646285539589</v>
      </c>
      <c r="I15" s="1">
        <v>336.02646285539589</v>
      </c>
      <c r="J15" s="1">
        <v>1183.9251298717311</v>
      </c>
      <c r="K15" s="1">
        <v>6.2697196059980484E-15</v>
      </c>
    </row>
    <row r="16" spans="1:11" x14ac:dyDescent="0.25">
      <c r="A16">
        <f t="shared" si="1"/>
        <v>5.1790683270275611E-2</v>
      </c>
      <c r="B16">
        <f t="shared" si="2"/>
        <v>0.22757566493427106</v>
      </c>
      <c r="C16">
        <f t="shared" si="0"/>
        <v>22.227575664934271</v>
      </c>
      <c r="D16">
        <v>22</v>
      </c>
      <c r="E16">
        <v>11.9</v>
      </c>
      <c r="F16" s="1" t="s">
        <v>11</v>
      </c>
      <c r="G16" s="1">
        <v>14</v>
      </c>
      <c r="H16" s="1">
        <v>3.9735371446040881</v>
      </c>
      <c r="I16" s="1">
        <v>0.28382408175743484</v>
      </c>
      <c r="J16" s="1"/>
      <c r="K16" s="1"/>
    </row>
    <row r="17" spans="1:14" ht="15.75" thickBot="1" x14ac:dyDescent="0.3">
      <c r="A17">
        <f t="shared" si="1"/>
        <v>6.4119962753194953E-2</v>
      </c>
      <c r="B17">
        <f t="shared" si="2"/>
        <v>0.2532191990217072</v>
      </c>
      <c r="C17">
        <f t="shared" si="0"/>
        <v>23.253219199021707</v>
      </c>
      <c r="D17">
        <v>23</v>
      </c>
      <c r="E17">
        <v>12.7</v>
      </c>
      <c r="F17" s="2" t="s">
        <v>12</v>
      </c>
      <c r="G17" s="2">
        <v>15</v>
      </c>
      <c r="H17" s="2">
        <v>340</v>
      </c>
      <c r="I17" s="2"/>
      <c r="J17" s="2"/>
      <c r="K17" s="2"/>
    </row>
    <row r="18" spans="1:14" ht="15.75" thickBot="1" x14ac:dyDescent="0.3">
      <c r="A18">
        <f t="shared" si="1"/>
        <v>0.24046265594622968</v>
      </c>
      <c r="B18">
        <f t="shared" si="2"/>
        <v>0.49036991745643377</v>
      </c>
      <c r="C18">
        <f t="shared" si="0"/>
        <v>23.509630082543566</v>
      </c>
      <c r="D18">
        <v>24</v>
      </c>
      <c r="E18">
        <v>12.9</v>
      </c>
    </row>
    <row r="19" spans="1:14" x14ac:dyDescent="0.25">
      <c r="A19">
        <f t="shared" si="1"/>
        <v>0.52003895769881459</v>
      </c>
      <c r="B19">
        <f t="shared" si="2"/>
        <v>0.72113726689085667</v>
      </c>
      <c r="C19">
        <f t="shared" si="0"/>
        <v>24.278862733109143</v>
      </c>
      <c r="D19">
        <v>25</v>
      </c>
      <c r="E19">
        <v>13.5</v>
      </c>
      <c r="F19" s="3"/>
      <c r="G19" s="3" t="s">
        <v>19</v>
      </c>
      <c r="H19" s="3" t="s">
        <v>7</v>
      </c>
      <c r="I19" s="3" t="s">
        <v>20</v>
      </c>
      <c r="J19" s="3" t="s">
        <v>21</v>
      </c>
      <c r="K19" s="3" t="s">
        <v>22</v>
      </c>
      <c r="L19" s="3" t="s">
        <v>23</v>
      </c>
      <c r="M19" s="3" t="s">
        <v>24</v>
      </c>
      <c r="N19" s="3" t="s">
        <v>25</v>
      </c>
    </row>
    <row r="20" spans="1:14" x14ac:dyDescent="0.25">
      <c r="A20">
        <f>SUM(A4:A19)</f>
        <v>3.9735371446040926</v>
      </c>
      <c r="F20" s="1" t="s">
        <v>13</v>
      </c>
      <c r="G20" s="1">
        <v>6.9711280953836727</v>
      </c>
      <c r="H20" s="1">
        <v>0.33372783876999634</v>
      </c>
      <c r="I20" s="1">
        <v>20.888662213727219</v>
      </c>
      <c r="J20" s="1">
        <v>5.9601360382636697E-12</v>
      </c>
      <c r="K20" s="1">
        <v>6.2553530694022053</v>
      </c>
      <c r="L20" s="1">
        <v>7.6869031213651402</v>
      </c>
      <c r="M20" s="1">
        <v>6.2553530694022053</v>
      </c>
      <c r="N20" s="1">
        <v>7.6869031213651402</v>
      </c>
    </row>
    <row r="21" spans="1:14" ht="15.75" thickBot="1" x14ac:dyDescent="0.3">
      <c r="F21" s="2" t="s">
        <v>26</v>
      </c>
      <c r="G21" s="2">
        <v>1.2820544176092941</v>
      </c>
      <c r="H21" s="2">
        <v>3.7260127785997278E-2</v>
      </c>
      <c r="I21" s="2">
        <v>34.408213116518155</v>
      </c>
      <c r="J21" s="2">
        <v>6.2697196059980042E-15</v>
      </c>
      <c r="K21" s="2">
        <v>1.2021393915437708</v>
      </c>
      <c r="L21" s="2">
        <v>1.3619694436748173</v>
      </c>
      <c r="M21" s="2">
        <v>1.2021393915437708</v>
      </c>
      <c r="N21" s="2">
        <v>1.3619694436748173</v>
      </c>
    </row>
    <row r="22" spans="1:14" x14ac:dyDescent="0.25">
      <c r="A22">
        <f>A20/16</f>
        <v>0.24834607153775579</v>
      </c>
    </row>
    <row r="28" spans="1:14" x14ac:dyDescent="0.25">
      <c r="A28" t="s">
        <v>29</v>
      </c>
      <c r="B28" t="s">
        <v>28</v>
      </c>
      <c r="C28" t="s">
        <v>27</v>
      </c>
      <c r="D28" t="s">
        <v>0</v>
      </c>
      <c r="E28" t="s">
        <v>1</v>
      </c>
      <c r="F28" t="s">
        <v>2</v>
      </c>
    </row>
    <row r="29" spans="1:14" ht="15.75" thickBot="1" x14ac:dyDescent="0.3">
      <c r="A29">
        <f>B29^2</f>
        <v>0.95616976542537313</v>
      </c>
      <c r="B29">
        <f>ABS(C29-D29)</f>
        <v>0.97783933518005561</v>
      </c>
      <c r="C29">
        <f>$G$44+($G$45*E29)</f>
        <v>10.977839335180056</v>
      </c>
      <c r="D29">
        <v>10</v>
      </c>
      <c r="E29">
        <v>3</v>
      </c>
    </row>
    <row r="30" spans="1:14" x14ac:dyDescent="0.25">
      <c r="A30">
        <f t="shared" ref="A30:A39" si="3">B30^2</f>
        <v>1.54007412466141</v>
      </c>
      <c r="B30">
        <f t="shared" ref="B30:B39" si="4">ABS(C30-D30)</f>
        <v>1.2409972299168963</v>
      </c>
      <c r="C30">
        <f t="shared" ref="C30:C39" si="5">$G$44+($G$45*E30)</f>
        <v>9.7590027700831037</v>
      </c>
      <c r="D30">
        <v>11</v>
      </c>
      <c r="E30">
        <v>2</v>
      </c>
      <c r="F30" s="4" t="s">
        <v>3</v>
      </c>
      <c r="G30" s="4"/>
    </row>
    <row r="31" spans="1:14" x14ac:dyDescent="0.25">
      <c r="A31">
        <f t="shared" si="3"/>
        <v>3.8681409749771418E-2</v>
      </c>
      <c r="B31">
        <f t="shared" si="4"/>
        <v>0.19667590027700754</v>
      </c>
      <c r="C31">
        <f t="shared" si="5"/>
        <v>12.196675900277008</v>
      </c>
      <c r="D31">
        <v>12</v>
      </c>
      <c r="E31">
        <v>4</v>
      </c>
      <c r="F31" s="1" t="s">
        <v>4</v>
      </c>
      <c r="G31" s="1">
        <v>0.98745594943651149</v>
      </c>
    </row>
    <row r="32" spans="1:14" x14ac:dyDescent="0.25">
      <c r="A32">
        <f t="shared" si="3"/>
        <v>0.17265060888114733</v>
      </c>
      <c r="B32">
        <f t="shared" si="4"/>
        <v>0.41551246537396125</v>
      </c>
      <c r="C32">
        <f t="shared" si="5"/>
        <v>13.415512465373961</v>
      </c>
      <c r="D32">
        <v>13</v>
      </c>
      <c r="E32">
        <v>5</v>
      </c>
      <c r="F32" s="1" t="s">
        <v>5</v>
      </c>
      <c r="G32" s="1">
        <v>0.97506925207756234</v>
      </c>
    </row>
    <row r="33" spans="1:14" x14ac:dyDescent="0.25">
      <c r="A33">
        <f t="shared" si="3"/>
        <v>6.2154219197206313E-4</v>
      </c>
      <c r="B33">
        <f t="shared" si="4"/>
        <v>2.4930747922436325E-2</v>
      </c>
      <c r="C33">
        <f t="shared" si="5"/>
        <v>14.024930747922436</v>
      </c>
      <c r="D33">
        <v>14</v>
      </c>
      <c r="E33">
        <v>5.5</v>
      </c>
      <c r="F33" s="1" t="s">
        <v>6</v>
      </c>
      <c r="G33" s="1">
        <v>0.97229916897506918</v>
      </c>
    </row>
    <row r="34" spans="1:14" x14ac:dyDescent="0.25">
      <c r="A34">
        <f t="shared" si="3"/>
        <v>0</v>
      </c>
      <c r="B34">
        <f t="shared" si="4"/>
        <v>0</v>
      </c>
      <c r="C34">
        <f t="shared" si="5"/>
        <v>15</v>
      </c>
      <c r="D34">
        <v>15</v>
      </c>
      <c r="E34">
        <v>6.3</v>
      </c>
      <c r="F34" s="1" t="s">
        <v>7</v>
      </c>
      <c r="G34" s="1">
        <v>0.55200465693165846</v>
      </c>
    </row>
    <row r="35" spans="1:14" ht="15.75" thickBot="1" x14ac:dyDescent="0.3">
      <c r="A35">
        <f t="shared" si="3"/>
        <v>6.2154219197224029E-4</v>
      </c>
      <c r="B35">
        <f t="shared" si="4"/>
        <v>2.4930747922439878E-2</v>
      </c>
      <c r="C35">
        <f t="shared" si="5"/>
        <v>15.97506925207756</v>
      </c>
      <c r="D35">
        <v>16</v>
      </c>
      <c r="E35">
        <v>7.1</v>
      </c>
      <c r="F35" s="2" t="s">
        <v>8</v>
      </c>
      <c r="G35" s="2">
        <v>11</v>
      </c>
    </row>
    <row r="36" spans="1:14" x14ac:dyDescent="0.25">
      <c r="A36">
        <f t="shared" si="3"/>
        <v>2.4861687678886068E-3</v>
      </c>
      <c r="B36">
        <f t="shared" si="4"/>
        <v>4.9861495844876202E-2</v>
      </c>
      <c r="C36">
        <f t="shared" si="5"/>
        <v>16.950138504155124</v>
      </c>
      <c r="D36">
        <v>17</v>
      </c>
      <c r="E36">
        <v>7.9</v>
      </c>
    </row>
    <row r="37" spans="1:14" ht="15.75" thickBot="1" x14ac:dyDescent="0.3">
      <c r="A37">
        <f t="shared" si="3"/>
        <v>5.5938797277490992E-3</v>
      </c>
      <c r="B37">
        <f t="shared" si="4"/>
        <v>7.4792243767312527E-2</v>
      </c>
      <c r="C37">
        <f t="shared" si="5"/>
        <v>17.925207756232687</v>
      </c>
      <c r="D37">
        <v>18</v>
      </c>
      <c r="E37">
        <v>8.6999999999999993</v>
      </c>
      <c r="F37" t="s">
        <v>9</v>
      </c>
    </row>
    <row r="38" spans="1:14" x14ac:dyDescent="0.25">
      <c r="A38">
        <f t="shared" si="3"/>
        <v>9.9446750715544274E-3</v>
      </c>
      <c r="B38">
        <f t="shared" si="4"/>
        <v>9.9722991689752405E-2</v>
      </c>
      <c r="C38">
        <f t="shared" si="5"/>
        <v>18.900277008310248</v>
      </c>
      <c r="D38">
        <v>19</v>
      </c>
      <c r="E38">
        <v>9.5</v>
      </c>
      <c r="F38" s="3"/>
      <c r="G38" s="3" t="s">
        <v>14</v>
      </c>
      <c r="H38" s="3" t="s">
        <v>15</v>
      </c>
      <c r="I38" s="3" t="s">
        <v>16</v>
      </c>
      <c r="J38" s="3" t="s">
        <v>17</v>
      </c>
      <c r="K38" s="3" t="s">
        <v>18</v>
      </c>
    </row>
    <row r="39" spans="1:14" x14ac:dyDescent="0.25">
      <c r="A39">
        <f t="shared" si="3"/>
        <v>1.553855479930335E-2</v>
      </c>
      <c r="B39">
        <f t="shared" si="4"/>
        <v>0.12465373961218873</v>
      </c>
      <c r="C39">
        <f t="shared" si="5"/>
        <v>19.875346260387811</v>
      </c>
      <c r="D39">
        <v>20</v>
      </c>
      <c r="E39">
        <v>10.3</v>
      </c>
      <c r="F39" s="1" t="s">
        <v>10</v>
      </c>
      <c r="G39" s="1">
        <v>1</v>
      </c>
      <c r="H39" s="1">
        <v>107.25761772853186</v>
      </c>
      <c r="I39" s="1">
        <v>107.25761772853186</v>
      </c>
      <c r="J39" s="1">
        <v>352.00000000000034</v>
      </c>
      <c r="K39" s="1">
        <v>1.5942850408380982E-8</v>
      </c>
    </row>
    <row r="40" spans="1:14" x14ac:dyDescent="0.25">
      <c r="A40">
        <f>SUM(A29:A39)</f>
        <v>2.7423822714681418</v>
      </c>
      <c r="F40" s="1" t="s">
        <v>11</v>
      </c>
      <c r="G40" s="1">
        <v>9</v>
      </c>
      <c r="H40" s="1">
        <v>2.7423822714681414</v>
      </c>
      <c r="I40" s="1">
        <v>0.30470914127423793</v>
      </c>
      <c r="J40" s="1"/>
      <c r="K40" s="1"/>
    </row>
    <row r="41" spans="1:14" ht="15.75" thickBot="1" x14ac:dyDescent="0.3">
      <c r="F41" s="2" t="s">
        <v>12</v>
      </c>
      <c r="G41" s="2">
        <v>10</v>
      </c>
      <c r="H41" s="2">
        <v>110</v>
      </c>
      <c r="I41" s="2"/>
      <c r="J41" s="2"/>
      <c r="K41" s="2"/>
    </row>
    <row r="42" spans="1:14" ht="15.75" thickBot="1" x14ac:dyDescent="0.3">
      <c r="A42">
        <f>A40/11</f>
        <v>0.24930747922437654</v>
      </c>
    </row>
    <row r="43" spans="1:14" x14ac:dyDescent="0.25">
      <c r="F43" s="3"/>
      <c r="G43" s="3" t="s">
        <v>19</v>
      </c>
      <c r="H43" s="3" t="s">
        <v>7</v>
      </c>
      <c r="I43" s="3" t="s">
        <v>20</v>
      </c>
      <c r="J43" s="3" t="s">
        <v>21</v>
      </c>
      <c r="K43" s="3" t="s">
        <v>22</v>
      </c>
      <c r="L43" s="3" t="s">
        <v>23</v>
      </c>
      <c r="M43" s="3" t="s">
        <v>24</v>
      </c>
      <c r="N43" s="3" t="s">
        <v>25</v>
      </c>
    </row>
    <row r="44" spans="1:14" x14ac:dyDescent="0.25">
      <c r="F44" s="1" t="s">
        <v>13</v>
      </c>
      <c r="G44" s="1">
        <v>7.3213296398891972</v>
      </c>
      <c r="H44" s="1">
        <v>0.44182174206507724</v>
      </c>
      <c r="I44" s="1">
        <v>16.570777177395712</v>
      </c>
      <c r="J44" s="1">
        <v>4.7366797261968796E-8</v>
      </c>
      <c r="K44" s="1">
        <v>6.3218594213967014</v>
      </c>
      <c r="L44" s="1">
        <v>8.320799858381692</v>
      </c>
      <c r="M44" s="1">
        <v>6.3218594213967014</v>
      </c>
      <c r="N44" s="1">
        <v>8.320799858381692</v>
      </c>
    </row>
    <row r="45" spans="1:14" ht="15.75" thickBot="1" x14ac:dyDescent="0.3">
      <c r="F45" s="2" t="s">
        <v>26</v>
      </c>
      <c r="G45" s="2">
        <v>1.2188365650969528</v>
      </c>
      <c r="H45" s="2">
        <v>6.496420719977046E-2</v>
      </c>
      <c r="I45" s="2">
        <v>18.761663039293726</v>
      </c>
      <c r="J45" s="2">
        <v>1.5942850408380982E-8</v>
      </c>
      <c r="K45" s="2">
        <v>1.0718773184544854</v>
      </c>
      <c r="L45" s="2">
        <v>1.3657958117394202</v>
      </c>
      <c r="M45" s="2">
        <v>1.0718773184544854</v>
      </c>
      <c r="N45" s="2">
        <v>1.3657958117394202</v>
      </c>
    </row>
    <row r="48" spans="1:14" x14ac:dyDescent="0.25">
      <c r="A48" t="s">
        <v>29</v>
      </c>
      <c r="B48" t="s">
        <v>28</v>
      </c>
      <c r="C48" t="s">
        <v>27</v>
      </c>
      <c r="D48" t="s">
        <v>30</v>
      </c>
      <c r="E48" t="s">
        <v>1</v>
      </c>
    </row>
    <row r="49" spans="1:14" ht="15.75" thickBot="1" x14ac:dyDescent="0.3">
      <c r="A49">
        <f>B49^2</f>
        <v>0</v>
      </c>
      <c r="B49">
        <f>ABS(C49-D49)</f>
        <v>0</v>
      </c>
      <c r="C49">
        <f>$G$44+($G$45*E49)</f>
        <v>15</v>
      </c>
      <c r="D49">
        <v>15</v>
      </c>
      <c r="E49">
        <v>6.3</v>
      </c>
    </row>
    <row r="50" spans="1:14" x14ac:dyDescent="0.25">
      <c r="A50">
        <f t="shared" ref="A50:A59" si="6">B50^2</f>
        <v>6.2154219197224029E-4</v>
      </c>
      <c r="B50">
        <f t="shared" ref="B50:B59" si="7">ABS(C50-D50)</f>
        <v>2.4930747922439878E-2</v>
      </c>
      <c r="C50">
        <f t="shared" ref="C50:C59" si="8">$G$44+($G$45*E50)</f>
        <v>15.97506925207756</v>
      </c>
      <c r="D50">
        <v>16</v>
      </c>
      <c r="E50">
        <v>7.1</v>
      </c>
      <c r="F50" s="4"/>
      <c r="G50" s="4"/>
    </row>
    <row r="51" spans="1:14" x14ac:dyDescent="0.25">
      <c r="A51">
        <f t="shared" si="6"/>
        <v>2.4861687678886068E-3</v>
      </c>
      <c r="B51">
        <f t="shared" si="7"/>
        <v>4.9861495844876202E-2</v>
      </c>
      <c r="C51">
        <f t="shared" si="8"/>
        <v>16.950138504155124</v>
      </c>
      <c r="D51">
        <v>17</v>
      </c>
      <c r="E51">
        <v>7.9</v>
      </c>
      <c r="F51" s="1"/>
      <c r="G51" s="1"/>
    </row>
    <row r="52" spans="1:14" x14ac:dyDescent="0.25">
      <c r="A52">
        <f t="shared" si="6"/>
        <v>5.5938797277490992E-3</v>
      </c>
      <c r="B52">
        <f t="shared" si="7"/>
        <v>7.4792243767312527E-2</v>
      </c>
      <c r="C52">
        <f t="shared" si="8"/>
        <v>17.925207756232687</v>
      </c>
      <c r="D52">
        <v>18</v>
      </c>
      <c r="E52">
        <v>8.6999999999999993</v>
      </c>
      <c r="F52" s="1"/>
      <c r="G52" s="1"/>
    </row>
    <row r="53" spans="1:14" x14ac:dyDescent="0.25">
      <c r="A53">
        <f t="shared" si="6"/>
        <v>9.9446750715544274E-3</v>
      </c>
      <c r="B53">
        <f t="shared" si="7"/>
        <v>9.9722991689752405E-2</v>
      </c>
      <c r="C53">
        <f t="shared" si="8"/>
        <v>18.900277008310248</v>
      </c>
      <c r="D53">
        <v>19</v>
      </c>
      <c r="E53">
        <v>9.5</v>
      </c>
      <c r="F53" s="1"/>
      <c r="G53" s="1"/>
    </row>
    <row r="54" spans="1:14" x14ac:dyDescent="0.25">
      <c r="A54">
        <f t="shared" si="6"/>
        <v>1.553855479930335E-2</v>
      </c>
      <c r="B54">
        <f t="shared" si="7"/>
        <v>0.12465373961218873</v>
      </c>
      <c r="C54">
        <f t="shared" si="8"/>
        <v>19.875346260387811</v>
      </c>
      <c r="D54">
        <v>20</v>
      </c>
      <c r="E54">
        <v>10.3</v>
      </c>
      <c r="F54" s="1"/>
      <c r="G54" s="1"/>
    </row>
    <row r="55" spans="1:14" ht="15.75" thickBot="1" x14ac:dyDescent="0.3">
      <c r="A55">
        <f t="shared" si="6"/>
        <v>2.2375518910997462E-2</v>
      </c>
      <c r="B55">
        <f t="shared" si="7"/>
        <v>0.14958448753462861</v>
      </c>
      <c r="C55">
        <f t="shared" si="8"/>
        <v>20.850415512465371</v>
      </c>
      <c r="D55">
        <v>21</v>
      </c>
      <c r="E55">
        <v>11.1</v>
      </c>
      <c r="F55" s="2"/>
      <c r="G55" s="2"/>
    </row>
    <row r="56" spans="1:14" x14ac:dyDescent="0.25">
      <c r="A56">
        <f t="shared" si="6"/>
        <v>3.0455567406634812E-2</v>
      </c>
      <c r="B56">
        <f t="shared" si="7"/>
        <v>0.17451523545706493</v>
      </c>
      <c r="C56">
        <f t="shared" si="8"/>
        <v>21.825484764542935</v>
      </c>
      <c r="D56">
        <v>22</v>
      </c>
      <c r="E56">
        <v>11.9</v>
      </c>
    </row>
    <row r="57" spans="1:14" ht="15.75" thickBot="1" x14ac:dyDescent="0.3">
      <c r="A57">
        <f t="shared" si="6"/>
        <v>3.9778700286216294E-2</v>
      </c>
      <c r="B57">
        <f t="shared" si="7"/>
        <v>0.19944598337950126</v>
      </c>
      <c r="C57">
        <f t="shared" si="8"/>
        <v>22.800554016620499</v>
      </c>
      <c r="D57">
        <v>23</v>
      </c>
      <c r="E57">
        <v>12.7</v>
      </c>
    </row>
    <row r="58" spans="1:14" x14ac:dyDescent="0.25">
      <c r="A58">
        <f t="shared" si="6"/>
        <v>0.91332172098127018</v>
      </c>
      <c r="B58">
        <f t="shared" si="7"/>
        <v>0.95567867036011123</v>
      </c>
      <c r="C58">
        <f t="shared" si="8"/>
        <v>23.044321329639889</v>
      </c>
      <c r="D58">
        <v>24</v>
      </c>
      <c r="E58">
        <v>12.9</v>
      </c>
      <c r="F58" s="3"/>
      <c r="G58" s="3"/>
      <c r="H58" s="3"/>
      <c r="I58" s="3"/>
      <c r="J58" s="3"/>
      <c r="K58" s="3"/>
    </row>
    <row r="59" spans="1:14" x14ac:dyDescent="0.25">
      <c r="A59">
        <f t="shared" si="6"/>
        <v>1.4990983801536257</v>
      </c>
      <c r="B59">
        <f t="shared" si="7"/>
        <v>1.2243767313019411</v>
      </c>
      <c r="C59">
        <f t="shared" si="8"/>
        <v>23.775623268698059</v>
      </c>
      <c r="D59">
        <v>25</v>
      </c>
      <c r="E59">
        <v>13.5</v>
      </c>
      <c r="F59" s="1"/>
      <c r="G59" s="1"/>
      <c r="H59" s="1"/>
      <c r="I59" s="1"/>
      <c r="J59" s="1"/>
      <c r="K59" s="1"/>
    </row>
    <row r="60" spans="1:14" x14ac:dyDescent="0.25">
      <c r="A60">
        <f>SUM(A49:A59)</f>
        <v>2.5392147082972123</v>
      </c>
      <c r="F60" s="1"/>
      <c r="G60" s="1"/>
      <c r="H60" s="1"/>
      <c r="I60" s="1"/>
      <c r="J60" s="1"/>
      <c r="K60" s="1"/>
    </row>
    <row r="61" spans="1:14" ht="15.75" thickBot="1" x14ac:dyDescent="0.3">
      <c r="F61" s="2"/>
      <c r="G61" s="2"/>
      <c r="H61" s="2"/>
      <c r="I61" s="2"/>
      <c r="J61" s="2"/>
      <c r="K61" s="2"/>
    </row>
    <row r="62" spans="1:14" ht="15.75" thickBot="1" x14ac:dyDescent="0.3">
      <c r="A62">
        <f>A60/11</f>
        <v>0.23083770075429202</v>
      </c>
    </row>
    <row r="63" spans="1:14" x14ac:dyDescent="0.25">
      <c r="F63" s="3"/>
      <c r="G63" s="3"/>
      <c r="H63" s="3"/>
      <c r="I63" s="3"/>
      <c r="J63" s="3"/>
      <c r="K63" s="3"/>
      <c r="L63" s="3"/>
      <c r="M63" s="3" t="s">
        <v>24</v>
      </c>
      <c r="N63" s="3" t="s">
        <v>25</v>
      </c>
    </row>
    <row r="64" spans="1:14" x14ac:dyDescent="0.25">
      <c r="F64" s="1"/>
      <c r="G64" s="1"/>
      <c r="H64" s="1"/>
      <c r="I64" s="1"/>
      <c r="J64" s="1"/>
      <c r="K64" s="1"/>
      <c r="L64" s="1"/>
      <c r="M64" s="1">
        <v>5.4799944746292972</v>
      </c>
      <c r="N64" s="1">
        <v>7.2956763661578172</v>
      </c>
    </row>
    <row r="65" spans="1:14" ht="15.75" thickBot="1" x14ac:dyDescent="0.3">
      <c r="F65" s="2"/>
      <c r="G65" s="2"/>
      <c r="H65" s="2"/>
      <c r="I65" s="2"/>
      <c r="J65" s="2"/>
      <c r="K65" s="2"/>
      <c r="L65" s="2"/>
      <c r="M65" s="2">
        <v>1.2511596035695229</v>
      </c>
      <c r="N65" s="2">
        <v>1.425047909847293</v>
      </c>
    </row>
    <row r="68" spans="1:14" x14ac:dyDescent="0.25">
      <c r="A68" t="s">
        <v>32</v>
      </c>
      <c r="B68" t="s">
        <v>31</v>
      </c>
      <c r="C68" t="s">
        <v>27</v>
      </c>
      <c r="D68" t="s">
        <v>30</v>
      </c>
      <c r="E68" t="s">
        <v>1</v>
      </c>
    </row>
    <row r="69" spans="1:14" x14ac:dyDescent="0.25">
      <c r="A69">
        <f>B69^2</f>
        <v>3.8681409749771418E-2</v>
      </c>
      <c r="B69">
        <f>ABS(C69-D69)</f>
        <v>0.19667590027700754</v>
      </c>
      <c r="C69">
        <f>$G$44+($G$45*E69)</f>
        <v>12.196675900277008</v>
      </c>
      <c r="D69">
        <v>12</v>
      </c>
      <c r="E69">
        <v>4</v>
      </c>
    </row>
    <row r="70" spans="1:14" x14ac:dyDescent="0.25">
      <c r="A70">
        <f t="shared" ref="A70:A79" si="9">B70^2</f>
        <v>0.17265060888114733</v>
      </c>
      <c r="B70">
        <f t="shared" ref="B70:B79" si="10">ABS(C70-D70)</f>
        <v>0.41551246537396125</v>
      </c>
      <c r="C70">
        <f t="shared" ref="C70:C79" si="11">$G$44+($G$45*E70)</f>
        <v>13.415512465373961</v>
      </c>
      <c r="D70">
        <v>13</v>
      </c>
      <c r="E70">
        <v>5</v>
      </c>
    </row>
    <row r="71" spans="1:14" x14ac:dyDescent="0.25">
      <c r="A71">
        <f t="shared" si="9"/>
        <v>6.2154219197206313E-4</v>
      </c>
      <c r="B71">
        <f t="shared" si="10"/>
        <v>2.4930747922436325E-2</v>
      </c>
      <c r="C71">
        <f t="shared" si="11"/>
        <v>14.024930747922436</v>
      </c>
      <c r="D71">
        <v>14</v>
      </c>
      <c r="E71">
        <v>5.5</v>
      </c>
    </row>
    <row r="72" spans="1:14" x14ac:dyDescent="0.25">
      <c r="A72">
        <f t="shared" si="9"/>
        <v>0</v>
      </c>
      <c r="B72">
        <f t="shared" si="10"/>
        <v>0</v>
      </c>
      <c r="C72">
        <f t="shared" si="11"/>
        <v>15</v>
      </c>
      <c r="D72">
        <v>15</v>
      </c>
      <c r="E72">
        <v>6.3</v>
      </c>
    </row>
    <row r="73" spans="1:14" x14ac:dyDescent="0.25">
      <c r="A73">
        <f t="shared" si="9"/>
        <v>6.2154219197224029E-4</v>
      </c>
      <c r="B73">
        <f t="shared" si="10"/>
        <v>2.4930747922439878E-2</v>
      </c>
      <c r="C73">
        <f t="shared" si="11"/>
        <v>15.97506925207756</v>
      </c>
      <c r="D73">
        <v>16</v>
      </c>
      <c r="E73">
        <v>7.1</v>
      </c>
    </row>
    <row r="74" spans="1:14" x14ac:dyDescent="0.25">
      <c r="A74">
        <f t="shared" si="9"/>
        <v>2.4861687678886068E-3</v>
      </c>
      <c r="B74">
        <f t="shared" si="10"/>
        <v>4.9861495844876202E-2</v>
      </c>
      <c r="C74">
        <f t="shared" si="11"/>
        <v>16.950138504155124</v>
      </c>
      <c r="D74">
        <v>17</v>
      </c>
      <c r="E74">
        <v>7.9</v>
      </c>
    </row>
    <row r="75" spans="1:14" x14ac:dyDescent="0.25">
      <c r="A75">
        <f t="shared" si="9"/>
        <v>5.5938797277490992E-3</v>
      </c>
      <c r="B75">
        <f t="shared" si="10"/>
        <v>7.4792243767312527E-2</v>
      </c>
      <c r="C75">
        <f t="shared" si="11"/>
        <v>17.925207756232687</v>
      </c>
      <c r="D75">
        <v>18</v>
      </c>
      <c r="E75">
        <v>8.6999999999999993</v>
      </c>
    </row>
    <row r="76" spans="1:14" x14ac:dyDescent="0.25">
      <c r="A76">
        <f t="shared" si="9"/>
        <v>9.9446750715544274E-3</v>
      </c>
      <c r="B76">
        <f t="shared" si="10"/>
        <v>9.9722991689752405E-2</v>
      </c>
      <c r="C76">
        <f t="shared" si="11"/>
        <v>18.900277008310248</v>
      </c>
      <c r="D76">
        <v>19</v>
      </c>
      <c r="E76">
        <v>9.5</v>
      </c>
    </row>
    <row r="77" spans="1:14" x14ac:dyDescent="0.25">
      <c r="A77">
        <f t="shared" si="9"/>
        <v>1.553855479930335E-2</v>
      </c>
      <c r="B77">
        <f t="shared" si="10"/>
        <v>0.12465373961218873</v>
      </c>
      <c r="C77">
        <f t="shared" si="11"/>
        <v>19.875346260387811</v>
      </c>
      <c r="D77">
        <v>20</v>
      </c>
      <c r="E77">
        <v>10.3</v>
      </c>
    </row>
    <row r="78" spans="1:14" x14ac:dyDescent="0.25">
      <c r="A78">
        <f t="shared" si="9"/>
        <v>2.2375518910997462E-2</v>
      </c>
      <c r="B78">
        <f t="shared" si="10"/>
        <v>0.14958448753462861</v>
      </c>
      <c r="C78">
        <f t="shared" si="11"/>
        <v>20.850415512465371</v>
      </c>
      <c r="D78">
        <v>21</v>
      </c>
      <c r="E78">
        <v>11.1</v>
      </c>
    </row>
    <row r="79" spans="1:14" x14ac:dyDescent="0.25">
      <c r="A79">
        <f t="shared" si="9"/>
        <v>3.0455567406634812E-2</v>
      </c>
      <c r="B79">
        <f t="shared" si="10"/>
        <v>0.17451523545706493</v>
      </c>
      <c r="C79">
        <f t="shared" si="11"/>
        <v>21.825484764542935</v>
      </c>
      <c r="D79">
        <v>22</v>
      </c>
      <c r="E79">
        <v>11.9</v>
      </c>
    </row>
    <row r="80" spans="1:14" x14ac:dyDescent="0.25">
      <c r="A80">
        <f>SUM(A69:A79)</f>
        <v>0.2989694676989908</v>
      </c>
    </row>
    <row r="82" spans="1:6" x14ac:dyDescent="0.25">
      <c r="A82">
        <f>A80/11</f>
        <v>2.7179042518090071E-2</v>
      </c>
      <c r="C82" s="5" t="s">
        <v>33</v>
      </c>
      <c r="D82" s="5"/>
      <c r="E82" s="5"/>
      <c r="F82" s="5"/>
    </row>
    <row r="83" spans="1:6" x14ac:dyDescent="0.25">
      <c r="A83">
        <v>0.24930747922437654</v>
      </c>
      <c r="C83">
        <f>VAR(A82:A84)</f>
        <v>1.5193170697480468E-2</v>
      </c>
    </row>
    <row r="84" spans="1:6" x14ac:dyDescent="0.25">
      <c r="A84">
        <v>0.23083770075429202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
  <sheetViews>
    <sheetView workbookViewId="0">
      <selection activeCell="B2" sqref="B2"/>
    </sheetView>
  </sheetViews>
  <sheetFormatPr defaultRowHeight="15" x14ac:dyDescent="0.25"/>
  <sheetData>
    <row r="2" spans="2:3" x14ac:dyDescent="0.25">
      <c r="B2" t="s">
        <v>0</v>
      </c>
      <c r="C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Infosys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Amitkumar D S</dc:creator>
  <cp:lastModifiedBy>Amitkumar D S</cp:lastModifiedBy>
  <dcterms:created xsi:type="dcterms:W3CDTF">2018-04-23T14:45:30Z</dcterms:created>
  <dcterms:modified xsi:type="dcterms:W3CDTF">2018-07-24T14:03:41Z</dcterms:modified>
</cp:coreProperties>
</file>