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000"/>
  </bookViews>
  <sheets>
    <sheet name="Planilh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/>
  <c r="M5"/>
  <c r="N5"/>
  <c r="O5"/>
  <c r="K5"/>
  <c r="H9" l="1"/>
  <c r="H8"/>
  <c r="H7"/>
  <c r="H6"/>
  <c r="H11"/>
  <c r="G9"/>
  <c r="G8"/>
  <c r="G7"/>
  <c r="G6"/>
  <c r="G11"/>
  <c r="F9"/>
  <c r="F8"/>
  <c r="F7"/>
  <c r="F6"/>
  <c r="F11"/>
  <c r="E9"/>
  <c r="E8"/>
  <c r="E7"/>
  <c r="E6"/>
  <c r="E11"/>
  <c r="D9"/>
  <c r="D8"/>
  <c r="D7"/>
  <c r="D6"/>
  <c r="D5"/>
  <c r="D11"/>
</calcChain>
</file>

<file path=xl/sharedStrings.xml><?xml version="1.0" encoding="utf-8"?>
<sst xmlns="http://schemas.openxmlformats.org/spreadsheetml/2006/main" count="12" uniqueCount="12">
  <si>
    <t>Navio</t>
  </si>
  <si>
    <t>Aframax</t>
  </si>
  <si>
    <t>Parada</t>
  </si>
  <si>
    <t>Muito Devagar</t>
  </si>
  <si>
    <t>Devagar</t>
  </si>
  <si>
    <t>Toda Força</t>
  </si>
  <si>
    <t>Meia Força</t>
  </si>
  <si>
    <t>Suezmax</t>
  </si>
  <si>
    <t>Rotação (rpm) para cada ordem de máquina</t>
  </si>
  <si>
    <t>Conteneiro 336B48</t>
  </si>
  <si>
    <t>ConteneiroL366B51</t>
  </si>
  <si>
    <t>CAPESIZE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</si>
</sst>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"/>
  <sheetViews>
    <sheetView tabSelected="1" workbookViewId="0">
      <selection activeCell="K5" sqref="K5:O5"/>
    </sheetView>
  </sheetViews>
  <sheetFormatPr defaultRowHeight="15"/>
  <cols>
    <col min="2" max="2" width="9.42578125" customWidth="1"/>
    <col min="6" max="6" width="17.85546875" bestFit="1" customWidth="1"/>
    <col min="7" max="7" width="18.28515625" bestFit="1" customWidth="1"/>
  </cols>
  <sheetData>
    <row r="2" spans="2:15">
      <c r="D2" t="s">
        <v>8</v>
      </c>
    </row>
    <row r="3" spans="2:15">
      <c r="D3" t="s">
        <v>0</v>
      </c>
    </row>
    <row r="4" spans="2:15">
      <c r="D4" t="s">
        <v>1</v>
      </c>
      <c r="E4" t="s">
        <v>7</v>
      </c>
      <c r="F4" t="s">
        <v>9</v>
      </c>
      <c r="G4" t="s">
        <v>10</v>
      </c>
      <c r="H4" t="s">
        <v>11</v>
      </c>
    </row>
    <row r="5" spans="2:15">
      <c r="B5" t="s">
        <v>2</v>
      </c>
      <c r="C5">
        <v>0</v>
      </c>
      <c r="D5">
        <f>0*69</f>
        <v>0</v>
      </c>
      <c r="E5">
        <v>0</v>
      </c>
      <c r="F5">
        <v>0</v>
      </c>
      <c r="G5">
        <v>0</v>
      </c>
      <c r="H5">
        <v>0</v>
      </c>
      <c r="K5" t="str">
        <f>""""&amp;D4&amp;""": Velocity("&amp;D5&amp;", "&amp;D6&amp;", "&amp;D7&amp;", "&amp;D8&amp;", "&amp;D9&amp;"),"</f>
        <v>"Aframax": Velocity(0, 19.2, 38.4, 57.6, 76.8),</v>
      </c>
      <c r="L5" t="str">
        <f t="shared" ref="L5:O5" si="0">""""&amp;E4&amp;""": Velocity("&amp;E5&amp;", "&amp;E6&amp;", "&amp;E7&amp;", "&amp;E8&amp;", "&amp;E9&amp;"),"</f>
        <v>"Suezmax": Velocity(0, 28.77, 32.88, 57.54, 65.76),</v>
      </c>
      <c r="M5" t="str">
        <f t="shared" si="0"/>
        <v>"Conteneiro 336B48": Velocity(0, 31.92, 39.9, 55.86, 63.84),</v>
      </c>
      <c r="N5" t="str">
        <f t="shared" si="0"/>
        <v>"ConteneiroL366B51": Velocity(0, 20.4, 40.8, 61.2, 81.6),</v>
      </c>
      <c r="O5" t="str">
        <f t="shared" si="0"/>
        <v>"CAPESIZE": Velocity(0, 27.18, 45.3, 63.42, 81.54),</v>
      </c>
    </row>
    <row r="6" spans="2:15">
      <c r="B6" t="s">
        <v>3</v>
      </c>
      <c r="C6">
        <v>1</v>
      </c>
      <c r="D6">
        <f>0.2*96</f>
        <v>19.200000000000003</v>
      </c>
      <c r="E6">
        <f>0.35*82.2</f>
        <v>28.77</v>
      </c>
      <c r="F6">
        <f>0.4*79.8</f>
        <v>31.92</v>
      </c>
      <c r="G6">
        <f>0.2*$G$11</f>
        <v>20.400000000000002</v>
      </c>
      <c r="H6">
        <f>0.3*H11</f>
        <v>27.179999999999996</v>
      </c>
    </row>
    <row r="7" spans="2:15">
      <c r="B7" t="s">
        <v>4</v>
      </c>
      <c r="C7">
        <v>2</v>
      </c>
      <c r="D7">
        <f>0.4*96</f>
        <v>38.400000000000006</v>
      </c>
      <c r="E7">
        <f>0.4*82.2</f>
        <v>32.880000000000003</v>
      </c>
      <c r="F7">
        <f>0.5*$F$11</f>
        <v>39.900000000000006</v>
      </c>
      <c r="G7">
        <f>0.4*$G$11</f>
        <v>40.800000000000004</v>
      </c>
      <c r="H7">
        <f>0.5*H11</f>
        <v>45.3</v>
      </c>
    </row>
    <row r="8" spans="2:15">
      <c r="B8" t="s">
        <v>6</v>
      </c>
      <c r="C8">
        <v>3</v>
      </c>
      <c r="D8">
        <f>0.6*96</f>
        <v>57.599999999999994</v>
      </c>
      <c r="E8">
        <f>0.7*82.2</f>
        <v>57.54</v>
      </c>
      <c r="F8">
        <f>0.7*$F$11</f>
        <v>55.860000000000007</v>
      </c>
      <c r="G8">
        <f>0.6*G11</f>
        <v>61.199999999999996</v>
      </c>
      <c r="H8">
        <f>0.7*H11</f>
        <v>63.419999999999995</v>
      </c>
    </row>
    <row r="9" spans="2:15">
      <c r="B9" t="s">
        <v>5</v>
      </c>
      <c r="C9">
        <v>4</v>
      </c>
      <c r="D9">
        <f>0.8*96</f>
        <v>76.800000000000011</v>
      </c>
      <c r="E9">
        <f>0.8*82.2</f>
        <v>65.760000000000005</v>
      </c>
      <c r="F9">
        <f>0.8*$F$11</f>
        <v>63.840000000000011</v>
      </c>
      <c r="G9">
        <f>0.8*G11</f>
        <v>81.600000000000009</v>
      </c>
      <c r="H9">
        <f>0.9*H11</f>
        <v>81.539999999999992</v>
      </c>
    </row>
    <row r="11" spans="2:15">
      <c r="D11">
        <f>1.6*60</f>
        <v>96</v>
      </c>
      <c r="E11">
        <f>1.37*60</f>
        <v>82.2</v>
      </c>
      <c r="F11">
        <f>1.33*60</f>
        <v>79.800000000000011</v>
      </c>
      <c r="G11">
        <f>1.7*60</f>
        <v>102</v>
      </c>
      <c r="H11">
        <f>1.51*60</f>
        <v>90.6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Tannuri</dc:creator>
  <cp:lastModifiedBy>Usuário do Windows</cp:lastModifiedBy>
  <dcterms:created xsi:type="dcterms:W3CDTF">2018-03-28T09:47:31Z</dcterms:created>
  <dcterms:modified xsi:type="dcterms:W3CDTF">2018-04-09T16:59:58Z</dcterms:modified>
</cp:coreProperties>
</file>