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 dunno---Andrew\FactoryFloor\Repositories\Coursera_Capstone\"/>
    </mc:Choice>
  </mc:AlternateContent>
  <xr:revisionPtr revIDLastSave="0" documentId="13_ncr:1_{66E1944E-7524-4846-B616-2C1CAE505695}" xr6:coauthVersionLast="43" xr6:coauthVersionMax="43" xr10:uidLastSave="{00000000-0000-0000-0000-000000000000}"/>
  <bookViews>
    <workbookView xWindow="11685" yWindow="690" windowWidth="9495" windowHeight="10875" xr2:uid="{00000000-000D-0000-FFFF-FFFF00000000}"/>
  </bookViews>
  <sheets>
    <sheet name="Stations_VenueCou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9" i="1" l="1"/>
  <c r="N30" i="1"/>
  <c r="N31" i="1"/>
  <c r="N34" i="1"/>
  <c r="N35" i="1"/>
  <c r="N36" i="1"/>
  <c r="N39" i="1"/>
  <c r="N40" i="1"/>
  <c r="N41" i="1"/>
  <c r="N42" i="1"/>
  <c r="F42" i="1" l="1"/>
  <c r="G42" i="1"/>
  <c r="H42" i="1"/>
  <c r="I42" i="1"/>
  <c r="J42" i="1"/>
  <c r="K42" i="1"/>
  <c r="L42" i="1"/>
  <c r="M42" i="1"/>
  <c r="E42" i="1"/>
  <c r="E41" i="1"/>
  <c r="E31" i="1"/>
  <c r="F39" i="1"/>
  <c r="G39" i="1"/>
  <c r="H39" i="1"/>
  <c r="I39" i="1"/>
  <c r="J39" i="1"/>
  <c r="K39" i="1"/>
  <c r="L39" i="1"/>
  <c r="M39" i="1"/>
  <c r="F40" i="1"/>
  <c r="G40" i="1"/>
  <c r="H40" i="1"/>
  <c r="I40" i="1"/>
  <c r="J40" i="1"/>
  <c r="K40" i="1"/>
  <c r="L40" i="1"/>
  <c r="M40" i="1"/>
  <c r="F41" i="1"/>
  <c r="G41" i="1"/>
  <c r="H41" i="1"/>
  <c r="I41" i="1"/>
  <c r="J41" i="1"/>
  <c r="K41" i="1"/>
  <c r="L41" i="1"/>
  <c r="M41" i="1"/>
  <c r="F43" i="1"/>
  <c r="G43" i="1"/>
  <c r="H43" i="1"/>
  <c r="I43" i="1"/>
  <c r="J43" i="1"/>
  <c r="K43" i="1"/>
  <c r="L43" i="1"/>
  <c r="M43" i="1"/>
  <c r="E43" i="1"/>
  <c r="E40" i="1"/>
  <c r="E39" i="1"/>
  <c r="F34" i="1"/>
  <c r="G34" i="1"/>
  <c r="H34" i="1"/>
  <c r="I34" i="1"/>
  <c r="J34" i="1"/>
  <c r="K34" i="1"/>
  <c r="L34" i="1"/>
  <c r="M34" i="1"/>
  <c r="F35" i="1"/>
  <c r="G35" i="1"/>
  <c r="H35" i="1"/>
  <c r="I35" i="1"/>
  <c r="J35" i="1"/>
  <c r="K35" i="1"/>
  <c r="L35" i="1"/>
  <c r="M35" i="1"/>
  <c r="F36" i="1"/>
  <c r="G36" i="1"/>
  <c r="H36" i="1"/>
  <c r="I36" i="1"/>
  <c r="J36" i="1"/>
  <c r="K36" i="1"/>
  <c r="L36" i="1"/>
  <c r="M36" i="1"/>
  <c r="F37" i="1"/>
  <c r="G37" i="1"/>
  <c r="H37" i="1"/>
  <c r="I37" i="1"/>
  <c r="J37" i="1"/>
  <c r="K37" i="1"/>
  <c r="L37" i="1"/>
  <c r="M37" i="1"/>
  <c r="F29" i="1"/>
  <c r="G29" i="1"/>
  <c r="H29" i="1"/>
  <c r="I29" i="1"/>
  <c r="J29" i="1"/>
  <c r="K29" i="1"/>
  <c r="L29" i="1"/>
  <c r="M29" i="1"/>
  <c r="F30" i="1"/>
  <c r="G30" i="1"/>
  <c r="H30" i="1"/>
  <c r="I30" i="1"/>
  <c r="J30" i="1"/>
  <c r="K30" i="1"/>
  <c r="L30" i="1"/>
  <c r="M30" i="1"/>
  <c r="F31" i="1"/>
  <c r="G31" i="1"/>
  <c r="H31" i="1"/>
  <c r="I31" i="1"/>
  <c r="J31" i="1"/>
  <c r="K31" i="1"/>
  <c r="L31" i="1"/>
  <c r="M31" i="1"/>
  <c r="F32" i="1"/>
  <c r="G32" i="1"/>
  <c r="H32" i="1"/>
  <c r="I32" i="1"/>
  <c r="J32" i="1"/>
  <c r="K32" i="1"/>
  <c r="L32" i="1"/>
  <c r="M32" i="1"/>
  <c r="E37" i="1"/>
  <c r="E36" i="1"/>
  <c r="E35" i="1"/>
  <c r="E34" i="1"/>
  <c r="E32" i="1"/>
  <c r="E30" i="1"/>
  <c r="E29" i="1"/>
</calcChain>
</file>

<file path=xl/sharedStrings.xml><?xml version="1.0" encoding="utf-8"?>
<sst xmlns="http://schemas.openxmlformats.org/spreadsheetml/2006/main" count="82" uniqueCount="48">
  <si>
    <t>Station</t>
  </si>
  <si>
    <t>City</t>
  </si>
  <si>
    <t>Latitude</t>
  </si>
  <si>
    <t>Longitude</t>
  </si>
  <si>
    <t>Arts &amp; Entertainment</t>
  </si>
  <si>
    <t>College &amp; University</t>
  </si>
  <si>
    <t>Food</t>
  </si>
  <si>
    <t>Nightlife Spot</t>
  </si>
  <si>
    <t>Outdoors &amp; Recreation</t>
  </si>
  <si>
    <t>Professional &amp; Other Places</t>
  </si>
  <si>
    <t>Shop &amp; Service</t>
  </si>
  <si>
    <t>Travel &amp; Transport</t>
  </si>
  <si>
    <t>Total Venues</t>
  </si>
  <si>
    <t>Ottawa</t>
  </si>
  <si>
    <t>Toronto</t>
  </si>
  <si>
    <t>Bayview</t>
  </si>
  <si>
    <t>Blair</t>
  </si>
  <si>
    <t>Cyrville</t>
  </si>
  <si>
    <t>Hurdman</t>
  </si>
  <si>
    <t>Lees</t>
  </si>
  <si>
    <t>Lyon</t>
  </si>
  <si>
    <t>Parliament</t>
  </si>
  <si>
    <t>Pimisi</t>
  </si>
  <si>
    <t>Rideau</t>
  </si>
  <si>
    <t>St-Laurent</t>
  </si>
  <si>
    <t>Tremblay</t>
  </si>
  <si>
    <t>uOttawa</t>
  </si>
  <si>
    <t>Bloor-Yonge</t>
  </si>
  <si>
    <t>College</t>
  </si>
  <si>
    <t>Dundas</t>
  </si>
  <si>
    <t>King</t>
  </si>
  <si>
    <t>Museum</t>
  </si>
  <si>
    <t>Osgoode</t>
  </si>
  <si>
    <t>Queen</t>
  </si>
  <si>
    <t>Spadina</t>
  </si>
  <si>
    <t>St-Andrew</t>
  </si>
  <si>
    <t>St-George</t>
  </si>
  <si>
    <t>St-Patrick</t>
  </si>
  <si>
    <t>Union</t>
  </si>
  <si>
    <t>Wellesley</t>
  </si>
  <si>
    <t>Queen's Park</t>
  </si>
  <si>
    <t>Min</t>
  </si>
  <si>
    <t>Max</t>
  </si>
  <si>
    <t>Average</t>
  </si>
  <si>
    <t>Total</t>
  </si>
  <si>
    <t>All</t>
  </si>
  <si>
    <t>St. Dev</t>
  </si>
  <si>
    <t>Unique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</si>
</sst>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2" xfId="0" applyFont="1" applyBorder="1" applyAlignment="1">
      <alignment horizontal="center"/>
    </xf>
    <xf numFmtId="1" fontId="0" fillId="0" borderId="12" xfId="0" applyNumberFormat="1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 wrapText="1"/>
    </xf>
    <xf numFmtId="0" fontId="0" fillId="0" borderId="10" xfId="0" applyFont="1" applyBorder="1" applyAlignment="1">
      <alignment horizontal="center"/>
    </xf>
    <xf numFmtId="1" fontId="0" fillId="0" borderId="10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 wrapText="1"/>
    </xf>
    <xf numFmtId="0" fontId="0" fillId="0" borderId="1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topLeftCell="F15" zoomScale="70" zoomScaleNormal="70" workbookViewId="0">
      <selection activeCell="N33" sqref="N33"/>
    </sheetView>
  </sheetViews>
  <sheetFormatPr defaultRowHeight="15" x14ac:dyDescent="0.25"/>
  <cols>
    <col min="1" max="1" width="12.5703125" bestFit="1" customWidth="1"/>
    <col min="2" max="2" width="8" style="1" bestFit="1" customWidth="1"/>
    <col min="3" max="3" width="12" style="1" bestFit="1" customWidth="1"/>
    <col min="4" max="4" width="12.7109375" style="1" bestFit="1" customWidth="1"/>
    <col min="5" max="5" width="13.85546875" style="2" customWidth="1"/>
    <col min="6" max="9" width="12.7109375" style="2" customWidth="1"/>
    <col min="10" max="10" width="14.140625" style="2" customWidth="1"/>
    <col min="11" max="12" width="12.7109375" style="2" customWidth="1"/>
    <col min="13" max="13" width="9.85546875" style="2" customWidth="1"/>
    <col min="14" max="14" width="11.85546875" customWidth="1"/>
  </cols>
  <sheetData>
    <row r="1" spans="1:14" ht="45" x14ac:dyDescent="0.2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47</v>
      </c>
    </row>
    <row r="2" spans="1:14" x14ac:dyDescent="0.25">
      <c r="A2" t="s">
        <v>15</v>
      </c>
      <c r="B2" s="1" t="s">
        <v>13</v>
      </c>
      <c r="C2" s="1">
        <v>45.409229850000003</v>
      </c>
      <c r="D2" s="1">
        <v>-75.7223233348045</v>
      </c>
      <c r="E2" s="2">
        <v>10</v>
      </c>
      <c r="F2" s="2">
        <v>1</v>
      </c>
      <c r="G2" s="2">
        <v>25</v>
      </c>
      <c r="H2" s="2">
        <v>11</v>
      </c>
      <c r="I2" s="2">
        <v>10</v>
      </c>
      <c r="J2" s="2">
        <v>42</v>
      </c>
      <c r="K2" s="2">
        <v>51</v>
      </c>
      <c r="L2" s="2">
        <v>11</v>
      </c>
      <c r="M2" s="2">
        <v>184</v>
      </c>
      <c r="N2" s="2">
        <v>99</v>
      </c>
    </row>
    <row r="3" spans="1:14" x14ac:dyDescent="0.25">
      <c r="A3" t="s">
        <v>16</v>
      </c>
      <c r="B3" s="1" t="s">
        <v>13</v>
      </c>
      <c r="C3" s="1">
        <v>45.431026250000002</v>
      </c>
      <c r="D3" s="1">
        <v>-75.608415591760505</v>
      </c>
      <c r="E3" s="2">
        <v>1</v>
      </c>
      <c r="F3" s="2">
        <v>1</v>
      </c>
      <c r="G3" s="2">
        <v>26</v>
      </c>
      <c r="H3" s="2">
        <v>1</v>
      </c>
      <c r="I3" s="2">
        <v>4</v>
      </c>
      <c r="J3" s="2">
        <v>20</v>
      </c>
      <c r="K3" s="2">
        <v>35</v>
      </c>
      <c r="L3" s="2">
        <v>10</v>
      </c>
      <c r="M3" s="2">
        <v>105</v>
      </c>
      <c r="N3" s="2">
        <v>63</v>
      </c>
    </row>
    <row r="4" spans="1:14" x14ac:dyDescent="0.25">
      <c r="A4" t="s">
        <v>17</v>
      </c>
      <c r="B4" s="1" t="s">
        <v>13</v>
      </c>
      <c r="C4" s="1">
        <v>45.422744950000002</v>
      </c>
      <c r="D4" s="1">
        <v>-75.626372478720796</v>
      </c>
      <c r="E4" s="2">
        <v>2</v>
      </c>
      <c r="F4" s="2">
        <v>0</v>
      </c>
      <c r="G4" s="2">
        <v>8</v>
      </c>
      <c r="H4" s="2">
        <v>2</v>
      </c>
      <c r="I4" s="2">
        <v>2</v>
      </c>
      <c r="J4" s="2">
        <v>30</v>
      </c>
      <c r="K4" s="2">
        <v>36</v>
      </c>
      <c r="L4" s="2">
        <v>11</v>
      </c>
      <c r="M4" s="2">
        <v>104</v>
      </c>
      <c r="N4" s="2">
        <v>60</v>
      </c>
    </row>
    <row r="5" spans="1:14" x14ac:dyDescent="0.25">
      <c r="A5" t="s">
        <v>18</v>
      </c>
      <c r="B5" s="1" t="s">
        <v>13</v>
      </c>
      <c r="C5" s="1">
        <v>45.412357200000002</v>
      </c>
      <c r="D5" s="1">
        <v>-75.664319729242393</v>
      </c>
      <c r="E5" s="2">
        <v>2</v>
      </c>
      <c r="F5" s="2">
        <v>11</v>
      </c>
      <c r="G5" s="2">
        <v>15</v>
      </c>
      <c r="H5" s="2">
        <v>3</v>
      </c>
      <c r="I5" s="2">
        <v>14</v>
      </c>
      <c r="J5" s="2">
        <v>16</v>
      </c>
      <c r="K5" s="2">
        <v>15</v>
      </c>
      <c r="L5" s="2">
        <v>26</v>
      </c>
      <c r="M5" s="2">
        <v>125</v>
      </c>
      <c r="N5" s="2">
        <v>62</v>
      </c>
    </row>
    <row r="6" spans="1:14" x14ac:dyDescent="0.25">
      <c r="A6" t="s">
        <v>19</v>
      </c>
      <c r="B6" s="1" t="s">
        <v>13</v>
      </c>
      <c r="C6" s="1">
        <v>45.416366250000003</v>
      </c>
      <c r="D6" s="1">
        <v>-75.670538518750007</v>
      </c>
      <c r="E6" s="2">
        <v>3</v>
      </c>
      <c r="F6" s="2">
        <v>13</v>
      </c>
      <c r="G6" s="2">
        <v>15</v>
      </c>
      <c r="H6" s="2">
        <v>3</v>
      </c>
      <c r="I6" s="2">
        <v>11</v>
      </c>
      <c r="J6" s="2">
        <v>15</v>
      </c>
      <c r="K6" s="2">
        <v>10</v>
      </c>
      <c r="L6" s="2">
        <v>16</v>
      </c>
      <c r="M6" s="2">
        <v>107</v>
      </c>
      <c r="N6" s="2">
        <v>62</v>
      </c>
    </row>
    <row r="7" spans="1:14" x14ac:dyDescent="0.25">
      <c r="A7" t="s">
        <v>20</v>
      </c>
      <c r="B7" s="1" t="s">
        <v>13</v>
      </c>
      <c r="C7" s="1">
        <v>45.418517799999996</v>
      </c>
      <c r="D7" s="1">
        <v>-75.705015306200295</v>
      </c>
      <c r="E7" s="2">
        <v>2</v>
      </c>
      <c r="F7" s="2">
        <v>4</v>
      </c>
      <c r="G7" s="2">
        <v>25</v>
      </c>
      <c r="H7" s="2">
        <v>4</v>
      </c>
      <c r="I7" s="2">
        <v>7</v>
      </c>
      <c r="J7" s="2">
        <v>82</v>
      </c>
      <c r="K7" s="2">
        <v>21</v>
      </c>
      <c r="L7" s="2">
        <v>28</v>
      </c>
      <c r="M7" s="2">
        <v>191</v>
      </c>
      <c r="N7" s="2">
        <v>73</v>
      </c>
    </row>
    <row r="8" spans="1:14" x14ac:dyDescent="0.25">
      <c r="A8" t="s">
        <v>21</v>
      </c>
      <c r="B8" s="1" t="s">
        <v>13</v>
      </c>
      <c r="C8" s="1">
        <v>45.421388999999998</v>
      </c>
      <c r="D8" s="1">
        <v>-75.698888999999994</v>
      </c>
      <c r="E8" s="2">
        <v>3</v>
      </c>
      <c r="F8" s="2">
        <v>0</v>
      </c>
      <c r="G8" s="2">
        <v>28</v>
      </c>
      <c r="H8" s="2">
        <v>5</v>
      </c>
      <c r="I8" s="2">
        <v>6</v>
      </c>
      <c r="J8" s="2">
        <v>68</v>
      </c>
      <c r="K8" s="2">
        <v>34</v>
      </c>
      <c r="L8" s="2">
        <v>5</v>
      </c>
      <c r="M8" s="2">
        <v>158</v>
      </c>
      <c r="N8" s="2">
        <v>69</v>
      </c>
    </row>
    <row r="9" spans="1:14" x14ac:dyDescent="0.25">
      <c r="A9" t="s">
        <v>22</v>
      </c>
      <c r="B9" s="1" t="s">
        <v>13</v>
      </c>
      <c r="C9" s="1">
        <v>45.413592350000002</v>
      </c>
      <c r="D9" s="1">
        <v>-75.713726352682102</v>
      </c>
      <c r="E9" s="2">
        <v>24</v>
      </c>
      <c r="F9" s="2">
        <v>2</v>
      </c>
      <c r="G9" s="2">
        <v>34</v>
      </c>
      <c r="H9" s="2">
        <v>2</v>
      </c>
      <c r="I9" s="2">
        <v>21</v>
      </c>
      <c r="J9" s="2">
        <v>30</v>
      </c>
      <c r="K9" s="2">
        <v>28</v>
      </c>
      <c r="L9" s="2">
        <v>16</v>
      </c>
      <c r="M9" s="2">
        <v>188</v>
      </c>
      <c r="N9" s="2">
        <v>89</v>
      </c>
    </row>
    <row r="10" spans="1:14" x14ac:dyDescent="0.25">
      <c r="A10" t="s">
        <v>23</v>
      </c>
      <c r="B10" s="1" t="s">
        <v>13</v>
      </c>
      <c r="C10" s="1">
        <v>45.152272150000002</v>
      </c>
      <c r="D10" s="1">
        <v>-75.650269258188004</v>
      </c>
      <c r="E10" s="2">
        <v>4</v>
      </c>
      <c r="F10" s="2">
        <v>2</v>
      </c>
      <c r="G10" s="2">
        <v>28</v>
      </c>
      <c r="H10" s="2">
        <v>10</v>
      </c>
      <c r="I10" s="2">
        <v>50</v>
      </c>
      <c r="J10" s="2">
        <v>21</v>
      </c>
      <c r="K10" s="2">
        <v>53</v>
      </c>
      <c r="L10" s="2">
        <v>7</v>
      </c>
      <c r="M10" s="2">
        <v>193</v>
      </c>
      <c r="N10" s="2">
        <v>101</v>
      </c>
    </row>
    <row r="11" spans="1:14" x14ac:dyDescent="0.25">
      <c r="A11" t="s">
        <v>24</v>
      </c>
      <c r="B11" s="1" t="s">
        <v>13</v>
      </c>
      <c r="C11" s="1">
        <v>45.420605350000002</v>
      </c>
      <c r="D11" s="1">
        <v>-75.638188374852405</v>
      </c>
      <c r="E11" s="2">
        <v>3</v>
      </c>
      <c r="F11" s="2">
        <v>1</v>
      </c>
      <c r="G11" s="2">
        <v>35</v>
      </c>
      <c r="H11" s="2">
        <v>0</v>
      </c>
      <c r="I11" s="2">
        <v>1</v>
      </c>
      <c r="J11" s="2">
        <v>7</v>
      </c>
      <c r="K11" s="2">
        <v>133</v>
      </c>
      <c r="L11" s="2">
        <v>1</v>
      </c>
      <c r="M11" s="2">
        <v>195</v>
      </c>
      <c r="N11" s="2">
        <v>71</v>
      </c>
    </row>
    <row r="12" spans="1:14" x14ac:dyDescent="0.25">
      <c r="A12" t="s">
        <v>25</v>
      </c>
      <c r="B12" s="1" t="s">
        <v>13</v>
      </c>
      <c r="C12" s="1">
        <v>45.416932799999998</v>
      </c>
      <c r="D12" s="1">
        <v>-75.653347895684007</v>
      </c>
      <c r="E12" s="2">
        <v>2</v>
      </c>
      <c r="F12" s="2">
        <v>1</v>
      </c>
      <c r="G12" s="2">
        <v>16</v>
      </c>
      <c r="H12" s="2">
        <v>0</v>
      </c>
      <c r="I12" s="2">
        <v>4</v>
      </c>
      <c r="J12" s="2">
        <v>13</v>
      </c>
      <c r="K12" s="2">
        <v>20</v>
      </c>
      <c r="L12" s="2">
        <v>24</v>
      </c>
      <c r="M12" s="2">
        <v>85</v>
      </c>
      <c r="N12" s="2">
        <v>47</v>
      </c>
    </row>
    <row r="13" spans="1:14" x14ac:dyDescent="0.25">
      <c r="A13" t="s">
        <v>26</v>
      </c>
      <c r="B13" s="1" t="s">
        <v>13</v>
      </c>
      <c r="C13" s="1">
        <v>45.420529799999997</v>
      </c>
      <c r="D13" s="1">
        <v>-75.682280494062397</v>
      </c>
      <c r="E13" s="2">
        <v>2</v>
      </c>
      <c r="F13" s="2">
        <v>112</v>
      </c>
      <c r="G13" s="2">
        <v>15</v>
      </c>
      <c r="H13" s="2">
        <v>6</v>
      </c>
      <c r="I13" s="2">
        <v>9</v>
      </c>
      <c r="J13" s="2">
        <v>18</v>
      </c>
      <c r="K13" s="2">
        <v>10</v>
      </c>
      <c r="L13" s="2">
        <v>5</v>
      </c>
      <c r="M13" s="2">
        <v>190</v>
      </c>
      <c r="N13" s="2">
        <v>70</v>
      </c>
    </row>
    <row r="14" spans="1:14" x14ac:dyDescent="0.25">
      <c r="A14" t="s">
        <v>27</v>
      </c>
      <c r="B14" s="1" t="s">
        <v>14</v>
      </c>
      <c r="C14" s="1">
        <v>43.6708116</v>
      </c>
      <c r="D14" s="1">
        <v>-79.386847399999994</v>
      </c>
      <c r="E14" s="2">
        <v>2</v>
      </c>
      <c r="F14" s="2">
        <v>5</v>
      </c>
      <c r="G14" s="2">
        <v>25</v>
      </c>
      <c r="H14" s="2">
        <v>2</v>
      </c>
      <c r="I14" s="2">
        <v>5</v>
      </c>
      <c r="J14" s="2">
        <v>92</v>
      </c>
      <c r="K14" s="2">
        <v>49</v>
      </c>
      <c r="L14" s="2">
        <v>8</v>
      </c>
      <c r="M14" s="2">
        <v>200</v>
      </c>
      <c r="N14" s="2">
        <v>81</v>
      </c>
    </row>
    <row r="15" spans="1:14" x14ac:dyDescent="0.25">
      <c r="A15" t="s">
        <v>28</v>
      </c>
      <c r="B15" s="1" t="s">
        <v>14</v>
      </c>
      <c r="C15" s="1">
        <v>43.660661699999999</v>
      </c>
      <c r="D15" s="1">
        <v>-79.382795200000004</v>
      </c>
      <c r="E15" s="2">
        <v>6</v>
      </c>
      <c r="F15" s="2">
        <v>3</v>
      </c>
      <c r="G15" s="2">
        <v>36</v>
      </c>
      <c r="H15" s="2">
        <v>4</v>
      </c>
      <c r="I15" s="2">
        <v>6</v>
      </c>
      <c r="J15" s="2">
        <v>42</v>
      </c>
      <c r="K15" s="2">
        <v>44</v>
      </c>
      <c r="L15" s="2">
        <v>10</v>
      </c>
      <c r="M15" s="2">
        <v>175</v>
      </c>
      <c r="N15" s="2">
        <v>94</v>
      </c>
    </row>
    <row r="16" spans="1:14" x14ac:dyDescent="0.25">
      <c r="A16" t="s">
        <v>29</v>
      </c>
      <c r="B16" s="1" t="s">
        <v>14</v>
      </c>
      <c r="C16" s="1">
        <v>43.656536699999997</v>
      </c>
      <c r="D16" s="1">
        <v>-79.381022299999998</v>
      </c>
      <c r="E16" s="2">
        <v>15</v>
      </c>
      <c r="F16" s="2">
        <v>6</v>
      </c>
      <c r="G16" s="2">
        <v>59</v>
      </c>
      <c r="H16" s="2">
        <v>5</v>
      </c>
      <c r="I16" s="2">
        <v>10</v>
      </c>
      <c r="J16" s="2">
        <v>41</v>
      </c>
      <c r="K16" s="2">
        <v>46</v>
      </c>
      <c r="L16" s="2">
        <v>5</v>
      </c>
      <c r="M16" s="2">
        <v>199</v>
      </c>
      <c r="N16" s="2">
        <v>98</v>
      </c>
    </row>
    <row r="17" spans="1:14" x14ac:dyDescent="0.25">
      <c r="A17" t="s">
        <v>30</v>
      </c>
      <c r="B17" s="1" t="s">
        <v>14</v>
      </c>
      <c r="C17" s="1">
        <v>43.648522700000001</v>
      </c>
      <c r="D17" s="1">
        <v>-79.377772800000002</v>
      </c>
      <c r="E17" s="2">
        <v>4</v>
      </c>
      <c r="F17" s="2">
        <v>2</v>
      </c>
      <c r="G17" s="2">
        <v>31</v>
      </c>
      <c r="H17" s="2">
        <v>7</v>
      </c>
      <c r="I17" s="2">
        <v>7</v>
      </c>
      <c r="J17" s="2">
        <v>84</v>
      </c>
      <c r="K17" s="2">
        <v>37</v>
      </c>
      <c r="L17" s="2">
        <v>14</v>
      </c>
      <c r="M17" s="2">
        <v>199</v>
      </c>
      <c r="N17" s="2">
        <v>75</v>
      </c>
    </row>
    <row r="18" spans="1:14" x14ac:dyDescent="0.25">
      <c r="A18" t="s">
        <v>31</v>
      </c>
      <c r="B18" s="1" t="s">
        <v>14</v>
      </c>
      <c r="C18" s="1">
        <v>43.667096999999998</v>
      </c>
      <c r="D18" s="1">
        <v>-79.393606499999905</v>
      </c>
      <c r="E18" s="2">
        <v>37</v>
      </c>
      <c r="F18" s="2">
        <v>36</v>
      </c>
      <c r="G18" s="2">
        <v>14</v>
      </c>
      <c r="H18" s="2">
        <v>4</v>
      </c>
      <c r="I18" s="2">
        <v>11</v>
      </c>
      <c r="J18" s="2">
        <v>34</v>
      </c>
      <c r="K18" s="2">
        <v>14</v>
      </c>
      <c r="L18" s="2">
        <v>5</v>
      </c>
      <c r="M18" s="2">
        <v>163</v>
      </c>
      <c r="N18" s="2">
        <v>81</v>
      </c>
    </row>
    <row r="19" spans="1:14" x14ac:dyDescent="0.25">
      <c r="A19" t="s">
        <v>32</v>
      </c>
      <c r="B19" s="1" t="s">
        <v>14</v>
      </c>
      <c r="C19" s="1">
        <v>43.650801600000001</v>
      </c>
      <c r="D19" s="1">
        <v>-79.3865409</v>
      </c>
      <c r="E19" s="2">
        <v>11</v>
      </c>
      <c r="F19" s="2">
        <v>1</v>
      </c>
      <c r="G19" s="2">
        <v>31</v>
      </c>
      <c r="H19" s="2">
        <v>8</v>
      </c>
      <c r="I19" s="2">
        <v>15</v>
      </c>
      <c r="J19" s="2">
        <v>61</v>
      </c>
      <c r="K19" s="2">
        <v>15</v>
      </c>
      <c r="L19" s="2">
        <v>25</v>
      </c>
      <c r="M19" s="2">
        <v>188</v>
      </c>
      <c r="N19" s="2">
        <v>92</v>
      </c>
    </row>
    <row r="20" spans="1:14" x14ac:dyDescent="0.25">
      <c r="A20" t="s">
        <v>33</v>
      </c>
      <c r="B20" s="1" t="s">
        <v>14</v>
      </c>
      <c r="C20" s="1">
        <v>43.6529083</v>
      </c>
      <c r="D20" s="1">
        <v>-79.379457500000001</v>
      </c>
      <c r="E20" s="2">
        <v>9</v>
      </c>
      <c r="F20" s="2">
        <v>0</v>
      </c>
      <c r="G20" s="2">
        <v>36</v>
      </c>
      <c r="H20" s="2">
        <v>6</v>
      </c>
      <c r="I20" s="2">
        <v>3</v>
      </c>
      <c r="J20" s="2">
        <v>31</v>
      </c>
      <c r="K20" s="2">
        <v>98</v>
      </c>
      <c r="L20" s="2">
        <v>7</v>
      </c>
      <c r="M20" s="2">
        <v>198</v>
      </c>
      <c r="N20" s="2">
        <v>94</v>
      </c>
    </row>
    <row r="21" spans="1:14" x14ac:dyDescent="0.25">
      <c r="A21" t="s">
        <v>40</v>
      </c>
      <c r="B21" s="1" t="s">
        <v>14</v>
      </c>
      <c r="C21" s="1">
        <v>43.659980299999901</v>
      </c>
      <c r="D21" s="1">
        <v>-79.390368600000002</v>
      </c>
      <c r="E21" s="2">
        <v>3</v>
      </c>
      <c r="F21" s="2">
        <v>19</v>
      </c>
      <c r="G21" s="2">
        <v>35</v>
      </c>
      <c r="H21" s="2">
        <v>1</v>
      </c>
      <c r="I21" s="2">
        <v>3</v>
      </c>
      <c r="J21" s="2">
        <v>80</v>
      </c>
      <c r="K21" s="2">
        <v>23</v>
      </c>
      <c r="L21" s="2">
        <v>6</v>
      </c>
      <c r="M21" s="2">
        <v>181</v>
      </c>
      <c r="N21" s="2">
        <v>85</v>
      </c>
    </row>
    <row r="22" spans="1:14" x14ac:dyDescent="0.25">
      <c r="A22" t="s">
        <v>34</v>
      </c>
      <c r="B22" s="1" t="s">
        <v>14</v>
      </c>
      <c r="C22" s="1">
        <v>43.667234899999997</v>
      </c>
      <c r="D22" s="1">
        <v>-79.403686300000004</v>
      </c>
      <c r="E22" s="2">
        <v>4</v>
      </c>
      <c r="F22" s="2">
        <v>12</v>
      </c>
      <c r="G22" s="2">
        <v>25</v>
      </c>
      <c r="H22" s="2">
        <v>5</v>
      </c>
      <c r="I22" s="2">
        <v>6</v>
      </c>
      <c r="J22" s="2">
        <v>43</v>
      </c>
      <c r="K22" s="2">
        <v>24</v>
      </c>
      <c r="L22" s="2">
        <v>61</v>
      </c>
      <c r="M22" s="2">
        <v>195</v>
      </c>
      <c r="N22" s="2">
        <v>83</v>
      </c>
    </row>
    <row r="23" spans="1:14" x14ac:dyDescent="0.25">
      <c r="A23" t="s">
        <v>35</v>
      </c>
      <c r="B23" s="1" t="s">
        <v>14</v>
      </c>
      <c r="C23" s="1">
        <v>43.647791699999999</v>
      </c>
      <c r="D23" s="1">
        <v>-79.384871099999899</v>
      </c>
      <c r="E23" s="2">
        <v>4</v>
      </c>
      <c r="F23" s="2">
        <v>3</v>
      </c>
      <c r="G23" s="2">
        <v>39</v>
      </c>
      <c r="H23" s="2">
        <v>5</v>
      </c>
      <c r="I23" s="2">
        <v>4</v>
      </c>
      <c r="J23" s="2">
        <v>96</v>
      </c>
      <c r="K23" s="2">
        <v>29</v>
      </c>
      <c r="L23" s="2">
        <v>12</v>
      </c>
      <c r="M23" s="2">
        <v>200</v>
      </c>
      <c r="N23" s="2">
        <v>78</v>
      </c>
    </row>
    <row r="24" spans="1:14" x14ac:dyDescent="0.25">
      <c r="A24" t="s">
        <v>36</v>
      </c>
      <c r="B24" s="1" t="s">
        <v>14</v>
      </c>
      <c r="C24" s="1">
        <v>43.668641399999998</v>
      </c>
      <c r="D24" s="1">
        <v>-79.398018826640495</v>
      </c>
      <c r="E24" s="2">
        <v>11</v>
      </c>
      <c r="F24" s="2">
        <v>23</v>
      </c>
      <c r="G24" s="2">
        <v>12</v>
      </c>
      <c r="H24" s="2">
        <v>4</v>
      </c>
      <c r="I24" s="2">
        <v>4</v>
      </c>
      <c r="J24" s="2">
        <v>37</v>
      </c>
      <c r="K24" s="2">
        <v>13</v>
      </c>
      <c r="L24" s="2">
        <v>7</v>
      </c>
      <c r="M24" s="2">
        <v>123</v>
      </c>
      <c r="N24" s="2">
        <v>72</v>
      </c>
    </row>
    <row r="25" spans="1:14" x14ac:dyDescent="0.25">
      <c r="A25" t="s">
        <v>37</v>
      </c>
      <c r="B25" s="1" t="s">
        <v>14</v>
      </c>
      <c r="C25" s="1">
        <v>43.6548199</v>
      </c>
      <c r="D25" s="1">
        <v>-79.388273599999906</v>
      </c>
      <c r="E25" s="2">
        <v>3</v>
      </c>
      <c r="F25" s="2">
        <v>5</v>
      </c>
      <c r="G25" s="2">
        <v>46</v>
      </c>
      <c r="H25" s="2">
        <v>2</v>
      </c>
      <c r="I25" s="2">
        <v>4</v>
      </c>
      <c r="J25" s="2">
        <v>82</v>
      </c>
      <c r="K25" s="2">
        <v>28</v>
      </c>
      <c r="L25" s="2">
        <v>8</v>
      </c>
      <c r="M25" s="2">
        <v>197</v>
      </c>
      <c r="N25" s="2">
        <v>82</v>
      </c>
    </row>
    <row r="26" spans="1:14" x14ac:dyDescent="0.25">
      <c r="A26" t="s">
        <v>38</v>
      </c>
      <c r="B26" s="1" t="s">
        <v>14</v>
      </c>
      <c r="C26" s="1">
        <v>43.644689999999997</v>
      </c>
      <c r="D26" s="1">
        <v>-79.379965688109493</v>
      </c>
      <c r="E26" s="2">
        <v>4</v>
      </c>
      <c r="F26" s="2">
        <v>0</v>
      </c>
      <c r="G26" s="2">
        <v>23</v>
      </c>
      <c r="H26" s="2">
        <v>4</v>
      </c>
      <c r="I26" s="2">
        <v>1</v>
      </c>
      <c r="J26" s="2">
        <v>17</v>
      </c>
      <c r="K26" s="2">
        <v>12</v>
      </c>
      <c r="L26" s="2">
        <v>29</v>
      </c>
      <c r="M26" s="2">
        <v>97</v>
      </c>
      <c r="N26" s="2">
        <v>49</v>
      </c>
    </row>
    <row r="27" spans="1:14" x14ac:dyDescent="0.25">
      <c r="A27" s="6" t="s">
        <v>39</v>
      </c>
      <c r="B27" s="7" t="s">
        <v>14</v>
      </c>
      <c r="C27" s="7">
        <v>43.665402999999998</v>
      </c>
      <c r="D27" s="7">
        <v>-79.383600099999995</v>
      </c>
      <c r="E27" s="8">
        <v>6</v>
      </c>
      <c r="F27" s="8">
        <v>2</v>
      </c>
      <c r="G27" s="8">
        <v>41</v>
      </c>
      <c r="H27" s="8">
        <v>10</v>
      </c>
      <c r="I27" s="8">
        <v>5</v>
      </c>
      <c r="J27" s="8">
        <v>26</v>
      </c>
      <c r="K27" s="8">
        <v>61</v>
      </c>
      <c r="L27" s="8">
        <v>11</v>
      </c>
      <c r="M27" s="8">
        <v>190</v>
      </c>
      <c r="N27" s="8">
        <v>97</v>
      </c>
    </row>
    <row r="29" spans="1:14" x14ac:dyDescent="0.25">
      <c r="B29" s="17" t="s">
        <v>13</v>
      </c>
      <c r="C29" s="9" t="s">
        <v>41</v>
      </c>
      <c r="D29" s="9"/>
      <c r="E29" s="10">
        <f>MIN(E2:E13)</f>
        <v>1</v>
      </c>
      <c r="F29" s="10">
        <f t="shared" ref="F29:M29" si="0">MIN(F2:F13)</f>
        <v>0</v>
      </c>
      <c r="G29" s="10">
        <f t="shared" si="0"/>
        <v>8</v>
      </c>
      <c r="H29" s="10">
        <f t="shared" si="0"/>
        <v>0</v>
      </c>
      <c r="I29" s="10">
        <f t="shared" si="0"/>
        <v>1</v>
      </c>
      <c r="J29" s="10">
        <f t="shared" si="0"/>
        <v>7</v>
      </c>
      <c r="K29" s="10">
        <f t="shared" si="0"/>
        <v>10</v>
      </c>
      <c r="L29" s="10">
        <f t="shared" si="0"/>
        <v>1</v>
      </c>
      <c r="M29" s="10">
        <f t="shared" si="0"/>
        <v>85</v>
      </c>
      <c r="N29" s="10">
        <f t="shared" ref="N29" si="1">MIN(N2:N13)</f>
        <v>47</v>
      </c>
    </row>
    <row r="30" spans="1:14" x14ac:dyDescent="0.25">
      <c r="B30" s="18"/>
      <c r="C30" s="11" t="s">
        <v>42</v>
      </c>
      <c r="D30" s="11"/>
      <c r="E30" s="12">
        <f>MAX(E2:E13)</f>
        <v>24</v>
      </c>
      <c r="F30" s="12">
        <f t="shared" ref="F30:M30" si="2">MAX(F2:F13)</f>
        <v>112</v>
      </c>
      <c r="G30" s="12">
        <f t="shared" si="2"/>
        <v>35</v>
      </c>
      <c r="H30" s="12">
        <f t="shared" si="2"/>
        <v>11</v>
      </c>
      <c r="I30" s="12">
        <f t="shared" si="2"/>
        <v>50</v>
      </c>
      <c r="J30" s="12">
        <f t="shared" si="2"/>
        <v>82</v>
      </c>
      <c r="K30" s="12">
        <f t="shared" si="2"/>
        <v>133</v>
      </c>
      <c r="L30" s="12">
        <f t="shared" si="2"/>
        <v>28</v>
      </c>
      <c r="M30" s="12">
        <f t="shared" si="2"/>
        <v>195</v>
      </c>
      <c r="N30" s="12">
        <f t="shared" ref="N30" si="3">MAX(N2:N13)</f>
        <v>101</v>
      </c>
    </row>
    <row r="31" spans="1:14" x14ac:dyDescent="0.25">
      <c r="B31" s="18"/>
      <c r="C31" s="11" t="s">
        <v>43</v>
      </c>
      <c r="D31" s="11"/>
      <c r="E31" s="12">
        <f>AVERAGE(E2:E13)</f>
        <v>4.833333333333333</v>
      </c>
      <c r="F31" s="12">
        <f t="shared" ref="F31:M31" si="4">AVERAGE(F2:F13)</f>
        <v>12.333333333333334</v>
      </c>
      <c r="G31" s="12">
        <f t="shared" si="4"/>
        <v>22.5</v>
      </c>
      <c r="H31" s="12">
        <f t="shared" si="4"/>
        <v>3.9166666666666665</v>
      </c>
      <c r="I31" s="12">
        <f t="shared" si="4"/>
        <v>11.583333333333334</v>
      </c>
      <c r="J31" s="12">
        <f t="shared" si="4"/>
        <v>30.166666666666668</v>
      </c>
      <c r="K31" s="12">
        <f t="shared" si="4"/>
        <v>37.166666666666664</v>
      </c>
      <c r="L31" s="12">
        <f t="shared" si="4"/>
        <v>13.333333333333334</v>
      </c>
      <c r="M31" s="12">
        <f t="shared" si="4"/>
        <v>152.08333333333334</v>
      </c>
      <c r="N31" s="12">
        <f t="shared" ref="N31" si="5">AVERAGE(N2:N13)</f>
        <v>72.166666666666671</v>
      </c>
    </row>
    <row r="32" spans="1:14" x14ac:dyDescent="0.25">
      <c r="B32" s="19"/>
      <c r="C32" s="13" t="s">
        <v>44</v>
      </c>
      <c r="D32" s="13"/>
      <c r="E32" s="14">
        <f>SUM(E2:E13)</f>
        <v>58</v>
      </c>
      <c r="F32" s="14">
        <f t="shared" ref="F32:M32" si="6">SUM(F2:F13)</f>
        <v>148</v>
      </c>
      <c r="G32" s="14">
        <f t="shared" si="6"/>
        <v>270</v>
      </c>
      <c r="H32" s="14">
        <f t="shared" si="6"/>
        <v>47</v>
      </c>
      <c r="I32" s="14">
        <f t="shared" si="6"/>
        <v>139</v>
      </c>
      <c r="J32" s="14">
        <f t="shared" si="6"/>
        <v>362</v>
      </c>
      <c r="K32" s="14">
        <f t="shared" si="6"/>
        <v>446</v>
      </c>
      <c r="L32" s="14">
        <f t="shared" si="6"/>
        <v>160</v>
      </c>
      <c r="M32" s="14">
        <f t="shared" si="6"/>
        <v>1825</v>
      </c>
      <c r="N32" s="14">
        <v>309</v>
      </c>
    </row>
    <row r="33" spans="2:14" x14ac:dyDescent="0.25">
      <c r="B33" s="15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spans="2:14" x14ac:dyDescent="0.25">
      <c r="B34" s="17" t="s">
        <v>14</v>
      </c>
      <c r="C34" s="9" t="s">
        <v>41</v>
      </c>
      <c r="D34" s="9"/>
      <c r="E34" s="10">
        <f>MIN(E14:E27)</f>
        <v>2</v>
      </c>
      <c r="F34" s="10">
        <f t="shared" ref="F34:M34" si="7">MIN(F14:F27)</f>
        <v>0</v>
      </c>
      <c r="G34" s="10">
        <f t="shared" si="7"/>
        <v>12</v>
      </c>
      <c r="H34" s="10">
        <f t="shared" si="7"/>
        <v>1</v>
      </c>
      <c r="I34" s="10">
        <f t="shared" si="7"/>
        <v>1</v>
      </c>
      <c r="J34" s="10">
        <f t="shared" si="7"/>
        <v>17</v>
      </c>
      <c r="K34" s="10">
        <f t="shared" si="7"/>
        <v>12</v>
      </c>
      <c r="L34" s="10">
        <f t="shared" si="7"/>
        <v>5</v>
      </c>
      <c r="M34" s="10">
        <f t="shared" si="7"/>
        <v>97</v>
      </c>
      <c r="N34" s="10">
        <f t="shared" ref="N34" si="8">MIN(N14:N27)</f>
        <v>49</v>
      </c>
    </row>
    <row r="35" spans="2:14" x14ac:dyDescent="0.25">
      <c r="B35" s="18"/>
      <c r="C35" s="11" t="s">
        <v>42</v>
      </c>
      <c r="D35" s="11"/>
      <c r="E35" s="12">
        <f>MAX(E14:E27)</f>
        <v>37</v>
      </c>
      <c r="F35" s="12">
        <f t="shared" ref="F35:M35" si="9">MAX(F14:F27)</f>
        <v>36</v>
      </c>
      <c r="G35" s="12">
        <f t="shared" si="9"/>
        <v>59</v>
      </c>
      <c r="H35" s="12">
        <f t="shared" si="9"/>
        <v>10</v>
      </c>
      <c r="I35" s="12">
        <f t="shared" si="9"/>
        <v>15</v>
      </c>
      <c r="J35" s="12">
        <f t="shared" si="9"/>
        <v>96</v>
      </c>
      <c r="K35" s="12">
        <f t="shared" si="9"/>
        <v>98</v>
      </c>
      <c r="L35" s="12">
        <f t="shared" si="9"/>
        <v>61</v>
      </c>
      <c r="M35" s="12">
        <f t="shared" si="9"/>
        <v>200</v>
      </c>
      <c r="N35" s="12">
        <f t="shared" ref="N35" si="10">MAX(N14:N27)</f>
        <v>98</v>
      </c>
    </row>
    <row r="36" spans="2:14" x14ac:dyDescent="0.25">
      <c r="B36" s="18"/>
      <c r="C36" s="11" t="s">
        <v>43</v>
      </c>
      <c r="D36" s="11"/>
      <c r="E36" s="12">
        <f>AVERAGE(E14:E27)</f>
        <v>8.5</v>
      </c>
      <c r="F36" s="12">
        <f t="shared" ref="F36:M36" si="11">AVERAGE(F14:F27)</f>
        <v>8.3571428571428577</v>
      </c>
      <c r="G36" s="12">
        <f t="shared" si="11"/>
        <v>32.357142857142854</v>
      </c>
      <c r="H36" s="12">
        <f t="shared" si="11"/>
        <v>4.7857142857142856</v>
      </c>
      <c r="I36" s="12">
        <f t="shared" si="11"/>
        <v>6</v>
      </c>
      <c r="J36" s="12">
        <f t="shared" si="11"/>
        <v>54.714285714285715</v>
      </c>
      <c r="K36" s="12">
        <f t="shared" si="11"/>
        <v>35.214285714285715</v>
      </c>
      <c r="L36" s="12">
        <f t="shared" si="11"/>
        <v>14.857142857142858</v>
      </c>
      <c r="M36" s="12">
        <f t="shared" si="11"/>
        <v>178.92857142857142</v>
      </c>
      <c r="N36" s="12">
        <f t="shared" ref="N36" si="12">AVERAGE(N14:N27)</f>
        <v>82.928571428571431</v>
      </c>
    </row>
    <row r="37" spans="2:14" x14ac:dyDescent="0.25">
      <c r="B37" s="19"/>
      <c r="C37" s="13" t="s">
        <v>44</v>
      </c>
      <c r="D37" s="13"/>
      <c r="E37" s="14">
        <f>SUM(E14:E27)</f>
        <v>119</v>
      </c>
      <c r="F37" s="14">
        <f t="shared" ref="F37:M37" si="13">SUM(F14:F27)</f>
        <v>117</v>
      </c>
      <c r="G37" s="14">
        <f t="shared" si="13"/>
        <v>453</v>
      </c>
      <c r="H37" s="14">
        <f t="shared" si="13"/>
        <v>67</v>
      </c>
      <c r="I37" s="14">
        <f t="shared" si="13"/>
        <v>84</v>
      </c>
      <c r="J37" s="14">
        <f t="shared" si="13"/>
        <v>766</v>
      </c>
      <c r="K37" s="14">
        <f t="shared" si="13"/>
        <v>493</v>
      </c>
      <c r="L37" s="14">
        <f t="shared" si="13"/>
        <v>208</v>
      </c>
      <c r="M37" s="14">
        <f t="shared" si="13"/>
        <v>2505</v>
      </c>
      <c r="N37" s="14">
        <v>321</v>
      </c>
    </row>
    <row r="38" spans="2:14" x14ac:dyDescent="0.25">
      <c r="B38" s="15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spans="2:14" x14ac:dyDescent="0.25">
      <c r="B39" s="17" t="s">
        <v>45</v>
      </c>
      <c r="C39" s="9" t="s">
        <v>41</v>
      </c>
      <c r="D39" s="9"/>
      <c r="E39" s="10">
        <f>MIN(E2:E27)</f>
        <v>1</v>
      </c>
      <c r="F39" s="10">
        <f t="shared" ref="F39:M39" si="14">MIN(F2:F27)</f>
        <v>0</v>
      </c>
      <c r="G39" s="10">
        <f t="shared" si="14"/>
        <v>8</v>
      </c>
      <c r="H39" s="10">
        <f t="shared" si="14"/>
        <v>0</v>
      </c>
      <c r="I39" s="10">
        <f t="shared" si="14"/>
        <v>1</v>
      </c>
      <c r="J39" s="10">
        <f t="shared" si="14"/>
        <v>7</v>
      </c>
      <c r="K39" s="10">
        <f t="shared" si="14"/>
        <v>10</v>
      </c>
      <c r="L39" s="10">
        <f t="shared" si="14"/>
        <v>1</v>
      </c>
      <c r="M39" s="10">
        <f t="shared" si="14"/>
        <v>85</v>
      </c>
      <c r="N39" s="10">
        <f t="shared" ref="N39" si="15">MIN(N2:N27)</f>
        <v>47</v>
      </c>
    </row>
    <row r="40" spans="2:14" x14ac:dyDescent="0.25">
      <c r="B40" s="18"/>
      <c r="C40" s="11" t="s">
        <v>42</v>
      </c>
      <c r="D40" s="11"/>
      <c r="E40" s="12">
        <f>MAX(E2:E27)</f>
        <v>37</v>
      </c>
      <c r="F40" s="12">
        <f t="shared" ref="F40:M40" si="16">MAX(F2:F27)</f>
        <v>112</v>
      </c>
      <c r="G40" s="12">
        <f t="shared" si="16"/>
        <v>59</v>
      </c>
      <c r="H40" s="12">
        <f t="shared" si="16"/>
        <v>11</v>
      </c>
      <c r="I40" s="12">
        <f t="shared" si="16"/>
        <v>50</v>
      </c>
      <c r="J40" s="12">
        <f t="shared" si="16"/>
        <v>96</v>
      </c>
      <c r="K40" s="12">
        <f t="shared" si="16"/>
        <v>133</v>
      </c>
      <c r="L40" s="12">
        <f t="shared" si="16"/>
        <v>61</v>
      </c>
      <c r="M40" s="12">
        <f t="shared" si="16"/>
        <v>200</v>
      </c>
      <c r="N40" s="12">
        <f t="shared" ref="N40" si="17">MAX(N2:N27)</f>
        <v>101</v>
      </c>
    </row>
    <row r="41" spans="2:14" x14ac:dyDescent="0.25">
      <c r="B41" s="18"/>
      <c r="C41" s="11" t="s">
        <v>43</v>
      </c>
      <c r="D41" s="11"/>
      <c r="E41" s="12">
        <f>AVERAGE(E2:E27)</f>
        <v>6.8076923076923075</v>
      </c>
      <c r="F41" s="12">
        <f t="shared" ref="F41:M41" si="18">AVERAGE(F2:F27)</f>
        <v>10.192307692307692</v>
      </c>
      <c r="G41" s="12">
        <f t="shared" si="18"/>
        <v>27.807692307692307</v>
      </c>
      <c r="H41" s="12">
        <f t="shared" si="18"/>
        <v>4.384615384615385</v>
      </c>
      <c r="I41" s="12">
        <f t="shared" si="18"/>
        <v>8.5769230769230766</v>
      </c>
      <c r="J41" s="12">
        <f t="shared" si="18"/>
        <v>43.384615384615387</v>
      </c>
      <c r="K41" s="12">
        <f t="shared" si="18"/>
        <v>36.115384615384613</v>
      </c>
      <c r="L41" s="12">
        <f t="shared" si="18"/>
        <v>14.153846153846153</v>
      </c>
      <c r="M41" s="12">
        <f t="shared" si="18"/>
        <v>166.53846153846155</v>
      </c>
      <c r="N41" s="12">
        <f t="shared" ref="N41" si="19">AVERAGE(N2:N27)</f>
        <v>77.961538461538467</v>
      </c>
    </row>
    <row r="42" spans="2:14" x14ac:dyDescent="0.25">
      <c r="B42" s="18"/>
      <c r="C42" s="11" t="s">
        <v>46</v>
      </c>
      <c r="D42" s="11"/>
      <c r="E42" s="12">
        <f>_xlfn.STDEV.P(E2:E27)</f>
        <v>7.8692157304916828</v>
      </c>
      <c r="F42" s="12">
        <f t="shared" ref="F42:M42" si="20">_xlfn.STDEV.P(F2:F27)</f>
        <v>22.017509170184798</v>
      </c>
      <c r="G42" s="12">
        <f t="shared" si="20"/>
        <v>11.472439318005803</v>
      </c>
      <c r="H42" s="12">
        <f t="shared" si="20"/>
        <v>2.9230769230769229</v>
      </c>
      <c r="I42" s="12">
        <f t="shared" si="20"/>
        <v>9.4713051530280215</v>
      </c>
      <c r="J42" s="12">
        <f t="shared" si="20"/>
        <v>27.14926960779399</v>
      </c>
      <c r="K42" s="12">
        <f t="shared" si="20"/>
        <v>27.403434544817024</v>
      </c>
      <c r="L42" s="12">
        <f t="shared" si="20"/>
        <v>12.155063230200719</v>
      </c>
      <c r="M42" s="12">
        <f t="shared" si="20"/>
        <v>38.342816767070417</v>
      </c>
      <c r="N42" s="12">
        <f t="shared" ref="N42" si="21">_xlfn.STDEV.P(N2:N27)</f>
        <v>14.929271117327684</v>
      </c>
    </row>
    <row r="43" spans="2:14" x14ac:dyDescent="0.25">
      <c r="B43" s="19"/>
      <c r="C43" s="13" t="s">
        <v>44</v>
      </c>
      <c r="D43" s="13"/>
      <c r="E43" s="14">
        <f>SUM(E2:E27)</f>
        <v>177</v>
      </c>
      <c r="F43" s="14">
        <f t="shared" ref="F43:M43" si="22">SUM(F2:F27)</f>
        <v>265</v>
      </c>
      <c r="G43" s="14">
        <f t="shared" si="22"/>
        <v>723</v>
      </c>
      <c r="H43" s="14">
        <f t="shared" si="22"/>
        <v>114</v>
      </c>
      <c r="I43" s="14">
        <f t="shared" si="22"/>
        <v>223</v>
      </c>
      <c r="J43" s="14">
        <f t="shared" si="22"/>
        <v>1128</v>
      </c>
      <c r="K43" s="14">
        <f t="shared" si="22"/>
        <v>939</v>
      </c>
      <c r="L43" s="14">
        <f t="shared" si="22"/>
        <v>368</v>
      </c>
      <c r="M43" s="14">
        <f t="shared" si="22"/>
        <v>4330</v>
      </c>
      <c r="N43" s="14">
        <v>401</v>
      </c>
    </row>
  </sheetData>
  <mergeCells count="3">
    <mergeCell ref="B29:B32"/>
    <mergeCell ref="B34:B37"/>
    <mergeCell ref="B39:B43"/>
  </mergeCells>
  <pageMargins left="0.7" right="0.7" top="0.75" bottom="0.75" header="0.3" footer="0.3"/>
  <pageSetup orientation="portrait" r:id="rId1"/>
  <ignoredErrors>
    <ignoredError sqref="E43:M43 E29:M30 E32:M36 E37:M40 F31:M31 F41:M4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Stations_VenueCounts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Macumber</cp:lastModifiedBy>
  <dcterms:created xsi:type="dcterms:W3CDTF">2019-05-08T12:33:22Z</dcterms:created>
  <dcterms:modified xsi:type="dcterms:W3CDTF">2019-05-10T14:17:17Z</dcterms:modified>
</cp:coreProperties>
</file>