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HTS_best_paths/"/>
    </mc:Choice>
  </mc:AlternateContent>
  <xr:revisionPtr revIDLastSave="203" documentId="13_ncr:1_{76561CA3-E0AF-4EC9-BADE-7B4233765AB2}" xr6:coauthVersionLast="47" xr6:coauthVersionMax="47" xr10:uidLastSave="{D1EAB8B9-DEC8-4F10-B770-7A356B73D179}"/>
  <bookViews>
    <workbookView xWindow="28680" yWindow="-120" windowWidth="29040" windowHeight="15840" tabRatio="663" firstSheet="1" activeTab="8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HTC_multiplier" sheetId="5" r:id="rId5"/>
    <sheet name="open_perimeter_fract" sheetId="3" r:id="rId6"/>
    <sheet name="interf_thickness" sheetId="7" r:id="rId7"/>
    <sheet name="trans_transp_multiplier" sheetId="6" r:id="rId8"/>
    <sheet name="view_factors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11" i="1"/>
  <c r="J10" i="1"/>
  <c r="H8" i="1"/>
  <c r="G7" i="1"/>
  <c r="I5" i="1"/>
  <c r="H5" i="1"/>
  <c r="F4" i="1"/>
  <c r="C8" i="6"/>
  <c r="D8" i="6"/>
  <c r="C9" i="6"/>
  <c r="D9" i="6"/>
  <c r="C10" i="6"/>
  <c r="D10" i="6"/>
  <c r="C11" i="6"/>
  <c r="D11" i="6"/>
  <c r="C12" i="6"/>
  <c r="D12" i="6"/>
  <c r="C8" i="7"/>
  <c r="D8" i="7"/>
  <c r="C9" i="7"/>
  <c r="D9" i="7"/>
  <c r="C10" i="7"/>
  <c r="D10" i="7"/>
  <c r="C11" i="7"/>
  <c r="D11" i="7"/>
  <c r="C12" i="7"/>
  <c r="D12" i="7"/>
  <c r="C8" i="3"/>
  <c r="D8" i="3"/>
  <c r="C9" i="3"/>
  <c r="D9" i="3"/>
  <c r="C10" i="3"/>
  <c r="D10" i="3"/>
  <c r="C11" i="3"/>
  <c r="D11" i="3"/>
  <c r="C12" i="3"/>
  <c r="D12" i="3"/>
  <c r="E4" i="1"/>
  <c r="C8" i="4"/>
  <c r="D8" i="4"/>
  <c r="C9" i="4"/>
  <c r="D9" i="4"/>
  <c r="C10" i="4"/>
  <c r="D10" i="4"/>
  <c r="C11" i="4"/>
  <c r="D11" i="4"/>
  <c r="C12" i="4"/>
  <c r="D12" i="4"/>
  <c r="C8" i="1"/>
  <c r="D8" i="1"/>
  <c r="C9" i="1"/>
  <c r="D9" i="1"/>
  <c r="C10" i="1"/>
  <c r="D10" i="1"/>
  <c r="C11" i="1"/>
  <c r="D11" i="1"/>
  <c r="C12" i="1"/>
  <c r="D12" i="1"/>
  <c r="E2" i="8"/>
  <c r="E2" i="9" s="1"/>
  <c r="A6" i="9" s="1"/>
  <c r="K2" i="8"/>
  <c r="K2" i="7" s="1"/>
  <c r="G2" i="8"/>
  <c r="G2" i="9" s="1"/>
  <c r="H2" i="8"/>
  <c r="H2" i="2" s="1"/>
  <c r="I2" i="8"/>
  <c r="I2" i="2" s="1"/>
  <c r="J2" i="8"/>
  <c r="J2" i="6" s="1"/>
  <c r="F2" i="8"/>
  <c r="F2" i="9" s="1"/>
  <c r="A7" i="9" s="1"/>
  <c r="B2" i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D2" i="8"/>
  <c r="D2" i="9" s="1"/>
  <c r="A5" i="9" s="1"/>
  <c r="C2" i="8"/>
  <c r="C2" i="9" s="1"/>
  <c r="A4" i="9" s="1"/>
  <c r="A12" i="8" l="1"/>
  <c r="A12" i="2" s="1"/>
  <c r="K2" i="1"/>
  <c r="K2" i="3"/>
  <c r="K2" i="5"/>
  <c r="A10" i="8"/>
  <c r="A10" i="3" s="1"/>
  <c r="H2" i="6"/>
  <c r="G2" i="6"/>
  <c r="J2" i="7"/>
  <c r="G2" i="2"/>
  <c r="H2" i="7"/>
  <c r="I2" i="6"/>
  <c r="A11" i="8"/>
  <c r="K2" i="4"/>
  <c r="I2" i="5"/>
  <c r="H2" i="3"/>
  <c r="G2" i="7"/>
  <c r="K2" i="9"/>
  <c r="J2" i="1"/>
  <c r="J2" i="4"/>
  <c r="K2" i="2"/>
  <c r="H2" i="5"/>
  <c r="G2" i="3"/>
  <c r="J2" i="9"/>
  <c r="I2" i="7"/>
  <c r="J2" i="5"/>
  <c r="I2" i="3"/>
  <c r="I2" i="1"/>
  <c r="I2" i="4"/>
  <c r="J2" i="2"/>
  <c r="G2" i="5"/>
  <c r="I2" i="9"/>
  <c r="J2" i="3"/>
  <c r="A8" i="8"/>
  <c r="H2" i="1"/>
  <c r="H2" i="4"/>
  <c r="K2" i="6"/>
  <c r="H2" i="9"/>
  <c r="A9" i="8"/>
  <c r="G2" i="1"/>
  <c r="G2" i="4"/>
  <c r="F2" i="6"/>
  <c r="E2" i="6"/>
  <c r="D2" i="6"/>
  <c r="C2" i="1"/>
  <c r="A10" i="5" l="1"/>
  <c r="A10" i="2"/>
  <c r="A10" i="9"/>
  <c r="A10" i="7"/>
  <c r="A10" i="4"/>
  <c r="A12" i="3"/>
  <c r="A12" i="5"/>
  <c r="A12" i="6"/>
  <c r="A10" i="1"/>
  <c r="A12" i="7"/>
  <c r="A10" i="6"/>
  <c r="A12" i="4"/>
  <c r="A12" i="1"/>
  <c r="A12" i="9"/>
  <c r="A8" i="6"/>
  <c r="A8" i="4"/>
  <c r="A8" i="1"/>
  <c r="A8" i="3"/>
  <c r="A8" i="9"/>
  <c r="A8" i="2"/>
  <c r="A8" i="7"/>
  <c r="A8" i="5"/>
  <c r="A9" i="4"/>
  <c r="A9" i="3"/>
  <c r="A9" i="5"/>
  <c r="A9" i="6"/>
  <c r="A9" i="9"/>
  <c r="A9" i="1"/>
  <c r="A9" i="2"/>
  <c r="A9" i="7"/>
  <c r="A11" i="9"/>
  <c r="A11" i="4"/>
  <c r="A11" i="3"/>
  <c r="A11" i="2"/>
  <c r="A11" i="7"/>
  <c r="A11" i="6"/>
  <c r="A11" i="1"/>
  <c r="A11" i="5"/>
  <c r="F2" i="4"/>
  <c r="D2" i="2"/>
  <c r="D2" i="1"/>
  <c r="F2" i="5"/>
  <c r="D2" i="3"/>
  <c r="F2" i="7"/>
  <c r="C2" i="7"/>
  <c r="C2" i="5"/>
  <c r="E2" i="7"/>
  <c r="D2" i="4"/>
  <c r="D2" i="5"/>
  <c r="D2" i="7"/>
  <c r="C2" i="6"/>
  <c r="A4" i="6" s="1"/>
  <c r="C2" i="4"/>
  <c r="E2" i="5"/>
  <c r="C2" i="2"/>
  <c r="C2" i="3"/>
  <c r="F2" i="1"/>
  <c r="F2" i="2"/>
  <c r="F2" i="3"/>
  <c r="E2" i="4"/>
  <c r="E2" i="1"/>
  <c r="E2" i="2"/>
  <c r="E2" i="3"/>
  <c r="A7" i="8"/>
  <c r="A6" i="8"/>
  <c r="A5" i="8"/>
  <c r="A4" i="8"/>
  <c r="D7" i="6"/>
  <c r="C7" i="6"/>
  <c r="A7" i="6"/>
  <c r="A6" i="6"/>
  <c r="A5" i="6"/>
  <c r="A7" i="2" l="1"/>
  <c r="A6" i="2"/>
  <c r="A5" i="2"/>
  <c r="D7" i="3"/>
  <c r="C7" i="3"/>
  <c r="A7" i="3"/>
  <c r="A6" i="3"/>
  <c r="A5" i="3"/>
  <c r="A4" i="3"/>
  <c r="D7" i="7"/>
  <c r="C7" i="7"/>
  <c r="A7" i="7"/>
  <c r="A6" i="7"/>
  <c r="A5" i="7"/>
  <c r="A4" i="7"/>
  <c r="D7" i="1"/>
  <c r="C7" i="1"/>
  <c r="A5" i="1"/>
  <c r="A7" i="1"/>
  <c r="A6" i="1"/>
  <c r="A4" i="1"/>
  <c r="A7" i="5"/>
  <c r="A6" i="5"/>
  <c r="A5" i="5"/>
  <c r="A4" i="5"/>
  <c r="D7" i="4"/>
  <c r="C7" i="4"/>
  <c r="A7" i="4"/>
  <c r="A6" i="4"/>
  <c r="A5" i="4"/>
  <c r="A4" i="4"/>
  <c r="A4" i="2" l="1"/>
</calcChain>
</file>

<file path=xl/sharedStrings.xml><?xml version="1.0" encoding="utf-8"?>
<sst xmlns="http://schemas.openxmlformats.org/spreadsheetml/2006/main" count="10" uniqueCount="10">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</sst>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2" borderId="0" xfId="1" applyNumberFormat="1" applyFont="1" applyFill="1" applyProtection="1">
      <protection locked="0"/>
    </xf>
    <xf numFmtId="0" fontId="0" fillId="0" borderId="0" xfId="0" applyNumberFormat="1" applyFill="1" applyProtection="1">
      <protection locked="0"/>
    </xf>
    <xf numFmtId="0" fontId="1" fillId="3" borderId="0" xfId="0" applyFont="1" applyFill="1" applyProtection="1"/>
    <xf numFmtId="0" fontId="0" fillId="2" borderId="0" xfId="0" applyFill="1" applyProtection="1">
      <protection locked="0"/>
    </xf>
    <xf numFmtId="0" fontId="0" fillId="2" borderId="0" xfId="0" applyFont="1" applyFill="1" applyProtection="1">
      <protection locked="0"/>
    </xf>
    <xf numFmtId="11" fontId="0" fillId="2" borderId="0" xfId="0" applyNumberForma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Protection="1">
      <protection locked="0"/>
    </xf>
    <xf numFmtId="0" fontId="1" fillId="3" borderId="0" xfId="0" applyFont="1" applyFill="1"/>
    <xf numFmtId="0" fontId="1" fillId="3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5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</row>
      </sheetData>
      <sheetData sheetId="1"/>
      <sheetData sheetId="2"/>
      <sheetData sheetId="3">
        <row r="3">
          <cell r="E3" t="str">
            <v>STR_STAB_1</v>
          </cell>
        </row>
      </sheetData>
      <sheetData sheetId="4">
        <row r="3">
          <cell r="E3" t="str">
            <v>Z_JACKET_1</v>
          </cell>
          <cell r="F3" t="str">
            <v>Z_JACKET_2</v>
          </cell>
          <cell r="G3" t="str">
            <v>Z_JACKET_3</v>
          </cell>
          <cell r="H3" t="str">
            <v>Z_JACKET_4</v>
          </cell>
          <cell r="I3" t="str">
            <v>Z_JACKET_5</v>
          </cell>
          <cell r="J3" t="str">
            <v>Z_JACKET_6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K12"/>
  <sheetViews>
    <sheetView workbookViewId="0">
      <selection activeCell="E21" sqref="E21"/>
    </sheetView>
  </sheetViews>
  <sheetFormatPr defaultColWidth="8.90625" defaultRowHeight="14.5" x14ac:dyDescent="0.35"/>
  <cols>
    <col min="1" max="2" width="11.6328125" style="1" bestFit="1" customWidth="1"/>
    <col min="3" max="4" width="7.6328125" style="1" bestFit="1" customWidth="1"/>
    <col min="5" max="5" width="11" style="1" bestFit="1" customWidth="1"/>
    <col min="6" max="11" width="10.81640625" style="1" bestFit="1" customWidth="1"/>
    <col min="12" max="16384" width="8.90625" style="1"/>
  </cols>
  <sheetData>
    <row r="1" spans="1:11" x14ac:dyDescent="0.35">
      <c r="C1" s="1" t="s">
        <v>6</v>
      </c>
    </row>
    <row r="2" spans="1:11" x14ac:dyDescent="0.35">
      <c r="A2" s="2"/>
      <c r="B2" s="5" t="s">
        <v>9</v>
      </c>
      <c r="C2" s="5" t="str">
        <f>[1]CHAN!$E$3</f>
        <v>CHAN_1</v>
      </c>
      <c r="D2" s="5" t="str">
        <f>[1]CHAN!F$3</f>
        <v>CHAN_2</v>
      </c>
      <c r="E2" s="5" t="str">
        <f>[1]STR_STAB!$E$3</f>
        <v>STR_STAB_1</v>
      </c>
      <c r="F2" s="5" t="str">
        <f>[1]Z_JACKET!E$3</f>
        <v>Z_JACKET_1</v>
      </c>
      <c r="G2" s="5" t="str">
        <f>[1]Z_JACKET!F$3</f>
        <v>Z_JACKET_2</v>
      </c>
      <c r="H2" s="5" t="str">
        <f>[1]Z_JACKET!G$3</f>
        <v>Z_JACKET_3</v>
      </c>
      <c r="I2" s="5" t="str">
        <f>[1]Z_JACKET!H$3</f>
        <v>Z_JACKET_4</v>
      </c>
      <c r="J2" s="5" t="str">
        <f>[1]Z_JACKET!I$3</f>
        <v>Z_JACKET_5</v>
      </c>
      <c r="K2" s="5" t="str">
        <f>[1]Z_JACKET!J$3</f>
        <v>Z_JACKET_6</v>
      </c>
    </row>
    <row r="3" spans="1:11" x14ac:dyDescent="0.35">
      <c r="A3" s="5" t="str">
        <f>B2</f>
        <v>Environment</v>
      </c>
      <c r="B3" s="11">
        <v>0</v>
      </c>
      <c r="C3" s="11">
        <v>0</v>
      </c>
      <c r="D3" s="11">
        <v>0</v>
      </c>
      <c r="E3" s="11">
        <v>0</v>
      </c>
      <c r="F3" s="12">
        <v>0</v>
      </c>
      <c r="G3" s="11">
        <v>0</v>
      </c>
      <c r="H3" s="11">
        <v>0</v>
      </c>
      <c r="I3" s="11">
        <v>0</v>
      </c>
      <c r="J3" s="11">
        <v>0</v>
      </c>
      <c r="K3" s="11">
        <v>1</v>
      </c>
    </row>
    <row r="4" spans="1:11" x14ac:dyDescent="0.35">
      <c r="A4" s="5" t="str">
        <f>C2</f>
        <v>CHAN_1</v>
      </c>
      <c r="B4" s="11">
        <v>0</v>
      </c>
      <c r="C4" s="1">
        <v>0</v>
      </c>
      <c r="D4" s="6">
        <v>0</v>
      </c>
      <c r="E4" s="6">
        <v>1</v>
      </c>
      <c r="F4" s="6">
        <v>1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x14ac:dyDescent="0.35">
      <c r="A5" s="5" t="str">
        <f>D2</f>
        <v>CHAN_2</v>
      </c>
      <c r="B5" s="11">
        <v>0</v>
      </c>
      <c r="C5" s="1">
        <v>0</v>
      </c>
      <c r="D5" s="1">
        <v>0</v>
      </c>
      <c r="E5" s="6">
        <v>0</v>
      </c>
      <c r="F5" s="6">
        <v>0</v>
      </c>
      <c r="G5" s="11">
        <v>0</v>
      </c>
      <c r="H5" s="11">
        <v>1</v>
      </c>
      <c r="I5" s="11">
        <v>1</v>
      </c>
      <c r="J5" s="11">
        <v>0</v>
      </c>
      <c r="K5" s="11">
        <v>0</v>
      </c>
    </row>
    <row r="6" spans="1:11" x14ac:dyDescent="0.35">
      <c r="A6" s="5" t="str">
        <f>E2</f>
        <v>STR_STAB_1</v>
      </c>
      <c r="B6" s="11">
        <v>0</v>
      </c>
      <c r="C6" s="1">
        <v>0</v>
      </c>
      <c r="D6" s="1">
        <v>0</v>
      </c>
      <c r="E6" s="1">
        <v>0</v>
      </c>
      <c r="F6" s="6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x14ac:dyDescent="0.35">
      <c r="A7" s="5" t="str">
        <f>F2</f>
        <v>Z_JACKET_1</v>
      </c>
      <c r="B7" s="11">
        <v>0</v>
      </c>
      <c r="C7" s="1">
        <v>0</v>
      </c>
      <c r="D7" s="1">
        <v>0</v>
      </c>
      <c r="E7" s="1">
        <v>0</v>
      </c>
      <c r="F7" s="1">
        <v>0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</row>
    <row r="8" spans="1:11" x14ac:dyDescent="0.35">
      <c r="A8" s="1" t="str">
        <f>G2</f>
        <v>Z_JACKET_2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</row>
    <row r="9" spans="1:11" x14ac:dyDescent="0.35">
      <c r="A9" s="1" t="str">
        <f>H2</f>
        <v>Z_JACKET_3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x14ac:dyDescent="0.35">
      <c r="A10" s="1" t="str">
        <f>I2</f>
        <v>Z_JACKET_4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1</v>
      </c>
      <c r="K10" s="11">
        <v>0</v>
      </c>
    </row>
    <row r="11" spans="1:11" x14ac:dyDescent="0.35">
      <c r="A11" s="1" t="str">
        <f>J2</f>
        <v>Z_JACKET_5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</row>
    <row r="12" spans="1:11" x14ac:dyDescent="0.35">
      <c r="A12" s="1" t="str">
        <f>K2</f>
        <v>Z_JACKET_6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D4:F4 E5:F5 F6 C3 D3 E3 F3">
    <cfRule type="cellIs" dxfId="55" priority="2" operator="equal">
      <formula>1</formula>
    </cfRule>
  </conditionalFormatting>
  <conditionalFormatting sqref="C3 D3 E3 F3 D4 E4 F4 E5 F5 F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K12"/>
  <sheetViews>
    <sheetView zoomScale="90" zoomScaleNormal="90" workbookViewId="0">
      <selection activeCell="B24" sqref="B24"/>
    </sheetView>
  </sheetViews>
  <sheetFormatPr defaultColWidth="8.90625" defaultRowHeight="14.5" x14ac:dyDescent="0.35"/>
  <cols>
    <col min="1" max="1" width="13.6328125" style="2" bestFit="1" customWidth="1"/>
    <col min="2" max="2" width="11.6328125" style="2" bestFit="1" customWidth="1"/>
    <col min="3" max="4" width="7.6328125" style="1" bestFit="1" customWidth="1"/>
    <col min="5" max="5" width="11" style="1" bestFit="1" customWidth="1"/>
    <col min="6" max="11" width="10.81640625" style="1" bestFit="1" customWidth="1"/>
    <col min="12" max="16384" width="8.90625" style="1"/>
  </cols>
  <sheetData>
    <row r="1" spans="1:11" x14ac:dyDescent="0.35">
      <c r="C1" s="1" t="s">
        <v>5</v>
      </c>
    </row>
    <row r="2" spans="1:11" s="2" customFormat="1" x14ac:dyDescent="0.35"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STR_STAB_1</v>
      </c>
      <c r="F2" s="5" t="str">
        <f>contact_perimeter_flag!F2</f>
        <v>Z_JACKET_1</v>
      </c>
      <c r="G2" s="14" t="str">
        <f>contact_perimeter_flag!G2</f>
        <v>Z_JACKET_2</v>
      </c>
      <c r="H2" s="14" t="str">
        <f>contact_perimeter_flag!H2</f>
        <v>Z_JACKET_3</v>
      </c>
      <c r="I2" s="14" t="str">
        <f>contact_perimeter_flag!I2</f>
        <v>Z_JACKET_4</v>
      </c>
      <c r="J2" s="14" t="str">
        <f>contact_perimeter_flag!J2</f>
        <v>Z_JACKET_5</v>
      </c>
      <c r="K2" s="14" t="str">
        <f>contact_perimeter_flag!K2</f>
        <v>Z_JACKET_6</v>
      </c>
    </row>
    <row r="3" spans="1:11" s="2" customFormat="1" x14ac:dyDescent="0.35">
      <c r="A3" s="5" t="str">
        <f>B2</f>
        <v>Environment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">
        <v>0</v>
      </c>
      <c r="H3" s="1">
        <v>0</v>
      </c>
      <c r="I3" s="1">
        <v>0</v>
      </c>
      <c r="J3" s="1">
        <v>0</v>
      </c>
      <c r="K3" s="1">
        <f>PI()*0.186</f>
        <v>0.58433623356770148</v>
      </c>
    </row>
    <row r="4" spans="1:11" x14ac:dyDescent="0.35">
      <c r="A4" s="5" t="str">
        <f>C2</f>
        <v>CHAN_1</v>
      </c>
      <c r="B4" s="11">
        <v>0</v>
      </c>
      <c r="C4" s="1">
        <v>0</v>
      </c>
      <c r="D4" s="6">
        <v>0</v>
      </c>
      <c r="E4" s="6">
        <f>PI()*0.01</f>
        <v>3.1415926535897934E-2</v>
      </c>
      <c r="F4" s="6">
        <f>PI()*0.02</f>
        <v>6.2831853071795868E-2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5">
      <c r="A5" s="5" t="str">
        <f>D2</f>
        <v>CHAN_2</v>
      </c>
      <c r="B5" s="11">
        <v>0</v>
      </c>
      <c r="C5" s="1">
        <v>0</v>
      </c>
      <c r="D5" s="1">
        <v>0</v>
      </c>
      <c r="E5" s="6">
        <v>0</v>
      </c>
      <c r="F5" s="6">
        <v>0</v>
      </c>
      <c r="G5" s="1">
        <v>0</v>
      </c>
      <c r="H5" s="15">
        <f>PI()*0.108</f>
        <v>0.33929200658769765</v>
      </c>
      <c r="I5" s="15">
        <f>PI()*0.128</f>
        <v>0.40212385965949354</v>
      </c>
      <c r="J5" s="1">
        <v>0</v>
      </c>
      <c r="K5" s="1">
        <v>0</v>
      </c>
    </row>
    <row r="6" spans="1:11" x14ac:dyDescent="0.35">
      <c r="A6" s="5" t="str">
        <f>E2</f>
        <v>STR_STAB_1</v>
      </c>
      <c r="B6" s="11">
        <v>0</v>
      </c>
      <c r="C6" s="1">
        <v>0</v>
      </c>
      <c r="D6" s="1">
        <v>0</v>
      </c>
      <c r="E6" s="1">
        <v>0</v>
      </c>
      <c r="F6" s="6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5">
      <c r="A7" s="5" t="str">
        <f>F2</f>
        <v>Z_JACKET_1</v>
      </c>
      <c r="B7" s="1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5">
        <f>PI()*0.024</f>
        <v>7.5398223686155036E-2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4" t="str">
        <f>contact_perimeter_flag!A8</f>
        <v>Z_JACKET_2</v>
      </c>
      <c r="B8" s="11">
        <v>1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5">
        <f>PI()*0.048</f>
        <v>0.15079644737231007</v>
      </c>
      <c r="I8" s="1">
        <v>0</v>
      </c>
      <c r="J8" s="1">
        <v>0</v>
      </c>
      <c r="K8" s="1">
        <v>0</v>
      </c>
    </row>
    <row r="9" spans="1:11" x14ac:dyDescent="0.35">
      <c r="A9" s="14" t="str">
        <f>contact_perimeter_flag!A9</f>
        <v>Z_JACKET_3</v>
      </c>
      <c r="B9" s="11">
        <v>2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6">
        <v>0</v>
      </c>
      <c r="J9" s="1">
        <v>0</v>
      </c>
      <c r="K9" s="1">
        <v>0</v>
      </c>
    </row>
    <row r="10" spans="1:11" x14ac:dyDescent="0.35">
      <c r="A10" s="14" t="str">
        <f>contact_perimeter_flag!A10</f>
        <v>Z_JACKET_4</v>
      </c>
      <c r="B10" s="11">
        <v>3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5">
        <f>PI()*0.132</f>
        <v>0.41469023027385271</v>
      </c>
      <c r="K10" s="1">
        <v>0</v>
      </c>
    </row>
    <row r="11" spans="1:11" x14ac:dyDescent="0.35">
      <c r="A11" s="14" t="str">
        <f>contact_perimeter_flag!A11</f>
        <v>Z_JACKET_5</v>
      </c>
      <c r="B11" s="11">
        <v>4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f>PI()*0.156</f>
        <v>0.49008845396000772</v>
      </c>
    </row>
    <row r="12" spans="1:11" x14ac:dyDescent="0.35">
      <c r="A12" s="14" t="str">
        <f>contact_perimeter_flag!A12</f>
        <v>Z_JACKET_6</v>
      </c>
      <c r="B12" s="11">
        <v>5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4AD045C9-BAC1-44C7-A75B-A13650196F04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2" id="{9AF8D629-3186-44FD-A00E-6E765EE8C97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1" id="{7A64B90D-B15C-4EB3-9FD8-4DB931DE61FC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E2A6AA9F-F18E-4811-8631-F332CF0E94DA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092E39D0-6E06-4419-A5FC-56E43777B02C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D037B952-D44C-4CFA-B500-2AB886DDB988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7" id="{6C12180F-7DA2-41FF-8849-9A5F5D212C8C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48411369-82AB-43CB-8448-3B76AFA570AE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" id="{B5C1805D-6E53-462B-AAD2-E2CC9FC6C49C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DD1F1CF-914E-405F-A3AD-66002F6F60B9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ABF31561-BDFE-4773-99F9-B8B63EB968DE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46E27D2-07B7-4A9E-9EC4-1CCE139B18A6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K12"/>
  <sheetViews>
    <sheetView workbookViewId="0">
      <selection activeCell="K3" sqref="K3"/>
    </sheetView>
  </sheetViews>
  <sheetFormatPr defaultColWidth="8.90625" defaultRowHeight="14.5" x14ac:dyDescent="0.35"/>
  <cols>
    <col min="1" max="2" width="11.6328125" style="1" bestFit="1" customWidth="1"/>
    <col min="3" max="4" width="7.6328125" style="1" bestFit="1" customWidth="1"/>
    <col min="5" max="5" width="11" style="1" bestFit="1" customWidth="1"/>
    <col min="6" max="11" width="10.81640625" style="1" bestFit="1" customWidth="1"/>
    <col min="12" max="16384" width="8.90625" style="1"/>
  </cols>
  <sheetData>
    <row r="1" spans="1:11" ht="103.25" customHeight="1" x14ac:dyDescent="0.35">
      <c r="C1" s="18" t="s">
        <v>7</v>
      </c>
      <c r="D1" s="18"/>
      <c r="E1" s="18"/>
      <c r="F1" s="18"/>
    </row>
    <row r="2" spans="1:11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STR_STAB_1</v>
      </c>
      <c r="F2" s="5" t="str">
        <f>contact_perimeter_flag!F2</f>
        <v>Z_JACKET_1</v>
      </c>
      <c r="G2" s="14" t="str">
        <f>contact_perimeter_flag!G2</f>
        <v>Z_JACKET_2</v>
      </c>
      <c r="H2" s="14" t="str">
        <f>contact_perimeter_flag!H2</f>
        <v>Z_JACKET_3</v>
      </c>
      <c r="I2" s="14" t="str">
        <f>contact_perimeter_flag!I2</f>
        <v>Z_JACKET_4</v>
      </c>
      <c r="J2" s="14" t="str">
        <f>contact_perimeter_flag!J2</f>
        <v>Z_JACKET_5</v>
      </c>
      <c r="K2" s="14" t="str">
        <f>contact_perimeter_flag!K2</f>
        <v>Z_JACKET_6</v>
      </c>
    </row>
    <row r="3" spans="1:11" x14ac:dyDescent="0.35">
      <c r="A3" s="5" t="str">
        <f>B2</f>
        <v>Environment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6">
        <v>0</v>
      </c>
      <c r="H3" s="16">
        <v>0</v>
      </c>
      <c r="I3" s="16">
        <v>0</v>
      </c>
      <c r="J3" s="16">
        <v>0</v>
      </c>
      <c r="K3" s="16">
        <v>-4</v>
      </c>
    </row>
    <row r="4" spans="1:11" x14ac:dyDescent="0.35">
      <c r="A4" s="5" t="str">
        <f>C2</f>
        <v>CHAN_1</v>
      </c>
      <c r="B4" s="11">
        <v>0</v>
      </c>
      <c r="C4" s="9">
        <v>0</v>
      </c>
      <c r="D4" s="6">
        <v>0</v>
      </c>
      <c r="E4" s="6">
        <v>2</v>
      </c>
      <c r="F4" s="6">
        <v>2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</row>
    <row r="5" spans="1:11" x14ac:dyDescent="0.35">
      <c r="A5" s="5" t="str">
        <f>D2</f>
        <v>CHAN_2</v>
      </c>
      <c r="B5" s="11">
        <v>0</v>
      </c>
      <c r="C5" s="1">
        <v>0</v>
      </c>
      <c r="D5" s="9">
        <v>0</v>
      </c>
      <c r="E5" s="6">
        <v>0</v>
      </c>
      <c r="F5" s="6">
        <v>0</v>
      </c>
      <c r="G5" s="16">
        <v>0</v>
      </c>
      <c r="H5" s="16">
        <v>2</v>
      </c>
      <c r="I5" s="16">
        <v>2</v>
      </c>
      <c r="J5" s="16">
        <v>0</v>
      </c>
      <c r="K5" s="16">
        <v>0</v>
      </c>
    </row>
    <row r="6" spans="1:11" x14ac:dyDescent="0.35">
      <c r="A6" s="5" t="str">
        <f>E2</f>
        <v>STR_STAB_1</v>
      </c>
      <c r="B6" s="11">
        <v>0</v>
      </c>
      <c r="C6" s="1">
        <v>0</v>
      </c>
      <c r="D6" s="1">
        <v>0</v>
      </c>
      <c r="E6" s="6">
        <v>0</v>
      </c>
      <c r="F6" s="7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</row>
    <row r="7" spans="1:11" x14ac:dyDescent="0.35">
      <c r="A7" s="5" t="str">
        <f>F2</f>
        <v>Z_JACKET_1</v>
      </c>
      <c r="B7" s="11">
        <v>0</v>
      </c>
      <c r="C7" s="1">
        <f>0</f>
        <v>0</v>
      </c>
      <c r="D7" s="1">
        <f>0</f>
        <v>0</v>
      </c>
      <c r="E7" s="1">
        <v>0</v>
      </c>
      <c r="F7" s="16">
        <v>0</v>
      </c>
      <c r="G7" s="16">
        <v>3</v>
      </c>
      <c r="H7" s="16">
        <v>0</v>
      </c>
      <c r="I7" s="16">
        <v>0</v>
      </c>
      <c r="J7" s="16">
        <v>0</v>
      </c>
      <c r="K7" s="16">
        <v>0</v>
      </c>
    </row>
    <row r="8" spans="1:11" x14ac:dyDescent="0.35">
      <c r="A8" s="14" t="str">
        <f>contact_perimeter_flag!A8</f>
        <v>Z_JACKET_2</v>
      </c>
      <c r="B8" s="11">
        <v>0</v>
      </c>
      <c r="C8" s="1">
        <f>0</f>
        <v>0</v>
      </c>
      <c r="D8" s="1">
        <f>0</f>
        <v>0</v>
      </c>
      <c r="E8" s="1">
        <v>0</v>
      </c>
      <c r="F8" s="16">
        <v>0</v>
      </c>
      <c r="G8" s="16">
        <v>0</v>
      </c>
      <c r="H8" s="16">
        <v>-1</v>
      </c>
      <c r="I8" s="16">
        <v>0</v>
      </c>
      <c r="J8" s="16">
        <v>0</v>
      </c>
      <c r="K8" s="16">
        <v>0</v>
      </c>
    </row>
    <row r="9" spans="1:11" x14ac:dyDescent="0.35">
      <c r="A9" s="14" t="str">
        <f>contact_perimeter_flag!A9</f>
        <v>Z_JACKET_3</v>
      </c>
      <c r="B9" s="11">
        <v>0</v>
      </c>
      <c r="C9" s="1">
        <f>0</f>
        <v>0</v>
      </c>
      <c r="D9" s="1">
        <f>0</f>
        <v>0</v>
      </c>
      <c r="E9" s="1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</row>
    <row r="10" spans="1:11" x14ac:dyDescent="0.35">
      <c r="A10" s="14" t="str">
        <f>contact_perimeter_flag!A10</f>
        <v>Z_JACKET_4</v>
      </c>
      <c r="B10" s="11">
        <v>0</v>
      </c>
      <c r="C10" s="1">
        <f>0</f>
        <v>0</v>
      </c>
      <c r="D10" s="1">
        <f>0</f>
        <v>0</v>
      </c>
      <c r="E10" s="1">
        <v>0</v>
      </c>
      <c r="F10" s="16">
        <v>0</v>
      </c>
      <c r="G10" s="16">
        <v>0</v>
      </c>
      <c r="H10" s="16">
        <v>0</v>
      </c>
      <c r="I10" s="16">
        <v>0</v>
      </c>
      <c r="J10" s="16">
        <v>3</v>
      </c>
      <c r="K10" s="16">
        <v>0</v>
      </c>
    </row>
    <row r="11" spans="1:11" x14ac:dyDescent="0.35">
      <c r="A11" s="14" t="str">
        <f>contact_perimeter_flag!A11</f>
        <v>Z_JACKET_5</v>
      </c>
      <c r="B11" s="11">
        <v>0</v>
      </c>
      <c r="C11" s="1">
        <f>0</f>
        <v>0</v>
      </c>
      <c r="D11" s="1">
        <f>0</f>
        <v>0</v>
      </c>
      <c r="E11" s="1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-1</v>
      </c>
    </row>
    <row r="12" spans="1:11" x14ac:dyDescent="0.35">
      <c r="A12" s="14" t="str">
        <f>contact_perimeter_flag!A12</f>
        <v>Z_JACKET_6</v>
      </c>
      <c r="B12" s="11">
        <v>0</v>
      </c>
      <c r="C12" s="1">
        <f>0</f>
        <v>0</v>
      </c>
      <c r="D12" s="1">
        <f>0</f>
        <v>0</v>
      </c>
      <c r="E12" s="1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2BB0301-45D1-4BBF-97FE-517584F9079D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23FD51D8-8F7E-4198-AC5A-23302B84799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" id="{0DA20E35-2CDC-4466-ABB2-3692DC83966B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1" id="{195C8ABA-5D97-4287-B386-4FB6ABD7E088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8" id="{A394923D-6402-4FF1-AB40-820FC3698AA3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F575DF1D-15F1-4C49-B7A9-9B4614B1F437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87FE0B6-C279-4964-A10A-104CDED6B425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1A893477-A40F-4F07-B1C4-F0D1FD97855D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A321D2D0-DBA7-4493-A63B-028B0F6E8C5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42046EE7-BD2D-4EA3-8961-C12E60ED621B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4ECF539A-3DCF-4EE4-90DF-DFA28AEBA10F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2B2E37FF-C57E-41AE-A269-6F2E9FE13C62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K12"/>
  <sheetViews>
    <sheetView workbookViewId="0">
      <selection activeCell="K3" sqref="K3"/>
    </sheetView>
  </sheetViews>
  <sheetFormatPr defaultColWidth="8.90625" defaultRowHeight="14.5" x14ac:dyDescent="0.35"/>
  <cols>
    <col min="1" max="2" width="11.6328125" style="1" bestFit="1" customWidth="1"/>
    <col min="3" max="4" width="7.6328125" style="1" bestFit="1" customWidth="1"/>
    <col min="5" max="5" width="11" style="1" bestFit="1" customWidth="1"/>
    <col min="6" max="11" width="10.81640625" style="1" bestFit="1" customWidth="1"/>
    <col min="12" max="16384" width="8.90625" style="1"/>
  </cols>
  <sheetData>
    <row r="1" spans="1:11" x14ac:dyDescent="0.35">
      <c r="C1" s="1" t="s">
        <v>3</v>
      </c>
    </row>
    <row r="2" spans="1:11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STR_STAB_1</v>
      </c>
      <c r="F2" s="5" t="str">
        <f>contact_perimeter_flag!F2</f>
        <v>Z_JACKET_1</v>
      </c>
      <c r="G2" s="14" t="str">
        <f>contact_perimeter_flag!G2</f>
        <v>Z_JACKET_2</v>
      </c>
      <c r="H2" s="14" t="str">
        <f>contact_perimeter_flag!H2</f>
        <v>Z_JACKET_3</v>
      </c>
      <c r="I2" s="14" t="str">
        <f>contact_perimeter_flag!I2</f>
        <v>Z_JACKET_4</v>
      </c>
      <c r="J2" s="14" t="str">
        <f>contact_perimeter_flag!J2</f>
        <v>Z_JACKET_5</v>
      </c>
      <c r="K2" s="14" t="str">
        <f>contact_perimeter_flag!K2</f>
        <v>Z_JACKET_6</v>
      </c>
    </row>
    <row r="3" spans="1:11" x14ac:dyDescent="0.35">
      <c r="A3" s="5" t="str">
        <f>B2</f>
        <v>Environment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">
        <v>0</v>
      </c>
      <c r="H3" s="1">
        <v>0</v>
      </c>
      <c r="I3" s="1">
        <v>0</v>
      </c>
      <c r="J3" s="1">
        <v>0</v>
      </c>
      <c r="K3" s="1">
        <v>5</v>
      </c>
    </row>
    <row r="4" spans="1:11" x14ac:dyDescent="0.35">
      <c r="A4" s="5" t="str">
        <f>C2</f>
        <v>CHAN_1</v>
      </c>
      <c r="B4" s="11">
        <v>0</v>
      </c>
      <c r="C4" s="1">
        <v>0</v>
      </c>
      <c r="D4" s="6">
        <v>0</v>
      </c>
      <c r="E4" s="6">
        <v>0</v>
      </c>
      <c r="F4" s="6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5">
      <c r="A5" s="5" t="str">
        <f>D2</f>
        <v>CHAN_2</v>
      </c>
      <c r="B5" s="11">
        <v>0</v>
      </c>
      <c r="C5" s="1">
        <v>0</v>
      </c>
      <c r="D5" s="1">
        <v>0</v>
      </c>
      <c r="E5" s="6">
        <v>0</v>
      </c>
      <c r="F5" s="6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5">
      <c r="A6" s="5" t="str">
        <f>E2</f>
        <v>STR_STAB_1</v>
      </c>
      <c r="B6" s="11">
        <v>0</v>
      </c>
      <c r="C6" s="1">
        <v>0</v>
      </c>
      <c r="D6" s="1">
        <v>0</v>
      </c>
      <c r="E6" s="1">
        <v>0</v>
      </c>
      <c r="F6" s="6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5">
      <c r="A7" s="5" t="str">
        <f>F2</f>
        <v>Z_JACKET_1</v>
      </c>
      <c r="B7" s="1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4" t="str">
        <f>contact_perimeter_flag!A8</f>
        <v>Z_JACKET_2</v>
      </c>
      <c r="B8" s="1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500</v>
      </c>
      <c r="I8" s="1">
        <v>0</v>
      </c>
      <c r="J8" s="1">
        <v>0</v>
      </c>
      <c r="K8" s="1">
        <v>0</v>
      </c>
    </row>
    <row r="9" spans="1:11" x14ac:dyDescent="0.35">
      <c r="A9" s="14" t="str">
        <f>contact_perimeter_flag!A9</f>
        <v>Z_JACKET_3</v>
      </c>
      <c r="B9" s="1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s="14" t="str">
        <f>contact_perimeter_flag!A10</f>
        <v>Z_JACKET_4</v>
      </c>
      <c r="B10" s="1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s="14" t="str">
        <f>contact_perimeter_flag!A11</f>
        <v>Z_JACKET_5</v>
      </c>
      <c r="B11" s="1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500</v>
      </c>
    </row>
    <row r="12" spans="1:11" x14ac:dyDescent="0.35">
      <c r="A12" s="14" t="str">
        <f>contact_perimeter_flag!A12</f>
        <v>Z_JACKET_6</v>
      </c>
      <c r="B12" s="1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BE308E8-A4F0-48EF-8DCF-F74339C31A9A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11BE1C9A-9C6F-4237-9BFB-893FCC17013A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995CDE50-A8A0-4B12-8F00-3B321B6EA1C3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855D4512-C716-4B18-9104-424407D3AB82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339C733E-4718-4A19-9E71-68CE042E9F11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591EC2D6-C0C3-4DC6-A42C-F48BDADAFE2F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D84A92E-4778-4CBC-A9E6-30A79A7B937D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BE80D1C-95C5-43B3-A669-205F67CC700E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C6C7C688-E427-4187-9B20-ADF8F226F297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DE0A08A6-9A49-443C-8B0E-AF29FF6C8936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5F4A4C22-4395-4995-8CF3-57C680966356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5D68DCF4-C9F5-41BE-B481-4B8738C7C738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K12"/>
  <sheetViews>
    <sheetView workbookViewId="0">
      <selection activeCell="J38" sqref="J38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1" width="10.81640625" style="1" bestFit="1" customWidth="1"/>
    <col min="12" max="16384" width="8.90625" style="1"/>
  </cols>
  <sheetData>
    <row r="1" spans="1:11" x14ac:dyDescent="0.35">
      <c r="C1" s="1" t="s">
        <v>4</v>
      </c>
    </row>
    <row r="2" spans="1:11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STR_STAB_1</v>
      </c>
      <c r="F2" s="5" t="str">
        <f>contact_perimeter_flag!F2</f>
        <v>Z_JACKET_1</v>
      </c>
      <c r="G2" s="14" t="str">
        <f>contact_perimeter_flag!G2</f>
        <v>Z_JACKET_2</v>
      </c>
      <c r="H2" s="14" t="str">
        <f>contact_perimeter_flag!H2</f>
        <v>Z_JACKET_3</v>
      </c>
      <c r="I2" s="14" t="str">
        <f>contact_perimeter_flag!I2</f>
        <v>Z_JACKET_4</v>
      </c>
      <c r="J2" s="14" t="str">
        <f>contact_perimeter_flag!J2</f>
        <v>Z_JACKET_5</v>
      </c>
      <c r="K2" s="14" t="str">
        <f>contact_perimeter_flag!K2</f>
        <v>Z_JACKET_6</v>
      </c>
    </row>
    <row r="3" spans="1:11" x14ac:dyDescent="0.35">
      <c r="A3" s="5" t="str">
        <f>B2</f>
        <v>Environment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</row>
    <row r="4" spans="1:11" x14ac:dyDescent="0.35">
      <c r="A4" s="5" t="str">
        <f>C2</f>
        <v>CHAN_1</v>
      </c>
      <c r="B4" s="11">
        <v>0</v>
      </c>
      <c r="C4" s="1">
        <v>0</v>
      </c>
      <c r="D4" s="6">
        <v>0</v>
      </c>
      <c r="E4" s="6">
        <v>1</v>
      </c>
      <c r="F4" s="6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5">
      <c r="A5" s="5" t="str">
        <f>D2</f>
        <v>CHAN_2</v>
      </c>
      <c r="B5" s="11">
        <v>0</v>
      </c>
      <c r="C5" s="1">
        <v>0</v>
      </c>
      <c r="D5" s="1">
        <v>0</v>
      </c>
      <c r="E5" s="6">
        <v>0</v>
      </c>
      <c r="F5" s="6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</row>
    <row r="6" spans="1:11" x14ac:dyDescent="0.35">
      <c r="A6" s="5" t="str">
        <f>E2</f>
        <v>STR_STAB_1</v>
      </c>
      <c r="B6" s="11">
        <v>0</v>
      </c>
      <c r="C6" s="1">
        <v>0</v>
      </c>
      <c r="D6" s="1">
        <v>0</v>
      </c>
      <c r="E6" s="1">
        <v>0</v>
      </c>
      <c r="F6" s="6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5">
      <c r="A7" s="5" t="str">
        <f>F2</f>
        <v>Z_JACKET_1</v>
      </c>
      <c r="B7" s="1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4" t="str">
        <f>contact_perimeter_flag!A8</f>
        <v>Z_JACKET_2</v>
      </c>
      <c r="B8" s="1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</row>
    <row r="9" spans="1:11" x14ac:dyDescent="0.35">
      <c r="A9" s="14" t="str">
        <f>contact_perimeter_flag!A9</f>
        <v>Z_JACKET_3</v>
      </c>
      <c r="B9" s="1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s="14" t="str">
        <f>contact_perimeter_flag!A10</f>
        <v>Z_JACKET_4</v>
      </c>
      <c r="B10" s="1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35">
      <c r="A11" s="14" t="str">
        <f>contact_perimeter_flag!A11</f>
        <v>Z_JACKET_5</v>
      </c>
      <c r="B11" s="1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35">
      <c r="A12" s="14" t="str">
        <f>contact_perimeter_flag!A12</f>
        <v>Z_JACKET_6</v>
      </c>
      <c r="B12" s="1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1C546F9-9991-419A-AF57-2C4058E3D71E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F730F5E4-0B2A-4176-8FE7-A5C990469D53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979BDE00-7B4D-44FD-B0A0-DAC806A8693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43C45D2A-8B63-4A5C-A4A7-300CB64F68D4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7" id="{F5966269-AC0C-42CC-8070-274E500EFEAB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99108EF2-B024-4528-A3BD-3537B6BF1AA3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" id="{17FDCBAB-F36D-4D4B-9C83-7ECBE4FB5223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BAEF16C0-0DC7-4D87-99FB-10CBAE393ED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" id="{CF8ABA04-E72C-451D-A640-CDB9EC8CB7EF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FC3ADE6C-3A3E-4CAA-8D23-FF667BCC8A7C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83CFDED0-3481-40F2-8E50-A3A5BABFE4E8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32D2F30-1A83-408E-BFB7-64FC762DD369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K12"/>
  <sheetViews>
    <sheetView workbookViewId="0">
      <selection activeCell="D5" sqref="D5"/>
    </sheetView>
  </sheetViews>
  <sheetFormatPr defaultColWidth="8.90625" defaultRowHeight="14.5" x14ac:dyDescent="0.35"/>
  <cols>
    <col min="1" max="2" width="13.6328125" style="1" bestFit="1" customWidth="1"/>
    <col min="3" max="3" width="7.90625" style="1" bestFit="1" customWidth="1"/>
    <col min="4" max="4" width="8.453125" style="1" bestFit="1" customWidth="1"/>
    <col min="5" max="5" width="10.54296875" style="1" bestFit="1" customWidth="1"/>
    <col min="6" max="11" width="10.81640625" style="1" bestFit="1" customWidth="1"/>
    <col min="12" max="16384" width="8.90625" style="1"/>
  </cols>
  <sheetData>
    <row r="1" spans="1:11" x14ac:dyDescent="0.35">
      <c r="C1" s="1" t="s">
        <v>0</v>
      </c>
    </row>
    <row r="2" spans="1:11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STR_STAB_1</v>
      </c>
      <c r="F2" s="5" t="str">
        <f>contact_perimeter_flag!F2</f>
        <v>Z_JACKET_1</v>
      </c>
      <c r="G2" s="5" t="str">
        <f>contact_perimeter_flag!G2</f>
        <v>Z_JACKET_2</v>
      </c>
      <c r="H2" s="5" t="str">
        <f>contact_perimeter_flag!H2</f>
        <v>Z_JACKET_3</v>
      </c>
      <c r="I2" s="5" t="str">
        <f>contact_perimeter_flag!I2</f>
        <v>Z_JACKET_4</v>
      </c>
      <c r="J2" s="5" t="str">
        <f>contact_perimeter_flag!J2</f>
        <v>Z_JACKET_5</v>
      </c>
      <c r="K2" s="5" t="str">
        <f>contact_perimeter_flag!K2</f>
        <v>Z_JACKET_6</v>
      </c>
    </row>
    <row r="3" spans="1:11" x14ac:dyDescent="0.35">
      <c r="A3" s="5" t="str">
        <f>B2</f>
        <v>Environment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x14ac:dyDescent="0.35">
      <c r="A4" s="5" t="str">
        <f>C2</f>
        <v>CHAN_1</v>
      </c>
      <c r="B4" s="11">
        <v>0</v>
      </c>
      <c r="C4" s="1">
        <v>0</v>
      </c>
      <c r="D4" s="8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5">
      <c r="A5" s="5" t="str">
        <f>D2</f>
        <v>CHAN_2</v>
      </c>
      <c r="B5" s="11">
        <v>0</v>
      </c>
      <c r="C5" s="1">
        <v>0</v>
      </c>
      <c r="D5" s="10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5">
      <c r="A6" s="5" t="str">
        <f>E2</f>
        <v>STR_STAB_1</v>
      </c>
      <c r="B6" s="1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5">
      <c r="A7" s="5" t="str">
        <f>F2</f>
        <v>Z_JACKET_1</v>
      </c>
      <c r="B7" s="1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4" t="str">
        <f>contact_perimeter_flag!A8</f>
        <v>Z_JACKET_2</v>
      </c>
      <c r="B8" s="11">
        <v>1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5">
      <c r="A9" s="14" t="str">
        <f>contact_perimeter_flag!A9</f>
        <v>Z_JACKET_3</v>
      </c>
      <c r="B9" s="11">
        <v>2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s="14" t="str">
        <f>contact_perimeter_flag!A10</f>
        <v>Z_JACKET_4</v>
      </c>
      <c r="B10" s="11">
        <v>3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s="14" t="str">
        <f>contact_perimeter_flag!A11</f>
        <v>Z_JACKET_5</v>
      </c>
      <c r="B11" s="11">
        <v>4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5">
      <c r="A12" s="14" t="str">
        <f>contact_perimeter_flag!A12</f>
        <v>Z_JACKET_6</v>
      </c>
      <c r="B12" s="11">
        <v>5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81C46D-8A3B-4CF5-BA35-4C20158376A2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C739A21-9CFB-4D91-BA0C-BF1242DD078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K12"/>
  <sheetViews>
    <sheetView workbookViewId="0">
      <selection activeCell="D5" sqref="D5"/>
    </sheetView>
  </sheetViews>
  <sheetFormatPr defaultColWidth="8.90625" defaultRowHeight="14.5" x14ac:dyDescent="0.35"/>
  <cols>
    <col min="1" max="2" width="13.6328125" style="1" bestFit="1" customWidth="1"/>
    <col min="3" max="3" width="7.90625" style="1" bestFit="1" customWidth="1"/>
    <col min="4" max="4" width="8.363281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11" x14ac:dyDescent="0.35">
      <c r="C1" s="1" t="s">
        <v>2</v>
      </c>
    </row>
    <row r="2" spans="1:11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STR_STAB_1</v>
      </c>
      <c r="F2" s="5" t="str">
        <f>contact_perimeter_flag!F2</f>
        <v>Z_JACKET_1</v>
      </c>
      <c r="G2" s="14" t="str">
        <f>contact_perimeter_flag!G2</f>
        <v>Z_JACKET_2</v>
      </c>
      <c r="H2" s="14" t="str">
        <f>contact_perimeter_flag!H2</f>
        <v>Z_JACKET_3</v>
      </c>
      <c r="I2" s="14" t="str">
        <f>contact_perimeter_flag!I2</f>
        <v>Z_JACKET_4</v>
      </c>
      <c r="J2" s="14" t="str">
        <f>contact_perimeter_flag!J2</f>
        <v>Z_JACKET_5</v>
      </c>
      <c r="K2" s="14" t="str">
        <f>contact_perimeter_flag!K2</f>
        <v>Z_JACKET_6</v>
      </c>
    </row>
    <row r="3" spans="1:11" x14ac:dyDescent="0.35">
      <c r="A3" s="5" t="str">
        <f>B2</f>
        <v>Environment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x14ac:dyDescent="0.35">
      <c r="A4" s="5" t="str">
        <f>C2</f>
        <v>CHAN_1</v>
      </c>
      <c r="B4" s="11">
        <v>0</v>
      </c>
      <c r="C4" s="1">
        <v>0</v>
      </c>
      <c r="D4" s="8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5">
      <c r="A5" s="5" t="str">
        <f>D2</f>
        <v>CHAN_2</v>
      </c>
      <c r="B5" s="1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5">
      <c r="A6" s="5" t="str">
        <f>E2</f>
        <v>STR_STAB_1</v>
      </c>
      <c r="B6" s="1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5">
      <c r="A7" s="5" t="str">
        <f>F2</f>
        <v>Z_JACKET_1</v>
      </c>
      <c r="B7" s="1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4" t="str">
        <f>contact_perimeter_flag!A8</f>
        <v>Z_JACKET_2</v>
      </c>
      <c r="B8" s="11">
        <v>1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5">
      <c r="A9" s="14" t="str">
        <f>contact_perimeter_flag!A9</f>
        <v>Z_JACKET_3</v>
      </c>
      <c r="B9" s="11">
        <v>2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s="14" t="str">
        <f>contact_perimeter_flag!A10</f>
        <v>Z_JACKET_4</v>
      </c>
      <c r="B10" s="11">
        <v>3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s="14" t="str">
        <f>contact_perimeter_flag!A11</f>
        <v>Z_JACKET_5</v>
      </c>
      <c r="B11" s="11">
        <v>4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5">
      <c r="A12" s="14" t="str">
        <f>contact_perimeter_flag!A12</f>
        <v>Z_JACKET_6</v>
      </c>
      <c r="B12" s="11">
        <v>5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1073E0C-B0B4-4CCC-ADAF-F7C7AD75C766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D42210-C82D-40ED-B579-6A74980D286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K12"/>
  <sheetViews>
    <sheetView workbookViewId="0">
      <selection activeCell="M15" sqref="M15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11" x14ac:dyDescent="0.35">
      <c r="C1" s="1" t="s">
        <v>1</v>
      </c>
    </row>
    <row r="2" spans="1:11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STR_STAB_1</v>
      </c>
      <c r="F2" s="5" t="str">
        <f>contact_perimeter_flag!F2</f>
        <v>Z_JACKET_1</v>
      </c>
      <c r="G2" s="14" t="str">
        <f>contact_perimeter_flag!G2</f>
        <v>Z_JACKET_2</v>
      </c>
      <c r="H2" s="14" t="str">
        <f>contact_perimeter_flag!H2</f>
        <v>Z_JACKET_3</v>
      </c>
      <c r="I2" s="14" t="str">
        <f>contact_perimeter_flag!I2</f>
        <v>Z_JACKET_4</v>
      </c>
      <c r="J2" s="14" t="str">
        <f>contact_perimeter_flag!J2</f>
        <v>Z_JACKET_5</v>
      </c>
      <c r="K2" s="14" t="str">
        <f>contact_perimeter_flag!K2</f>
        <v>Z_JACKET_6</v>
      </c>
    </row>
    <row r="3" spans="1:11" x14ac:dyDescent="0.35">
      <c r="A3" s="5" t="str">
        <f>B2</f>
        <v>Environment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x14ac:dyDescent="0.35">
      <c r="A4" s="5" t="str">
        <f>C2</f>
        <v>CHAN_1</v>
      </c>
      <c r="B4" s="11">
        <v>0</v>
      </c>
      <c r="C4" s="1">
        <v>0</v>
      </c>
      <c r="D4" s="3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5">
      <c r="A5" s="5" t="str">
        <f>D2</f>
        <v>CHAN_2</v>
      </c>
      <c r="B5" s="1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5">
      <c r="A6" s="5" t="str">
        <f>E2</f>
        <v>STR_STAB_1</v>
      </c>
      <c r="B6" s="11">
        <v>0</v>
      </c>
      <c r="C6" s="1">
        <v>0</v>
      </c>
      <c r="D6" s="1">
        <v>0</v>
      </c>
      <c r="E6" s="1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35">
      <c r="A7" s="5" t="str">
        <f>F2</f>
        <v>Z_JACKET_1</v>
      </c>
      <c r="B7" s="1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4" t="str">
        <f>contact_perimeter_flag!A8</f>
        <v>Z_JACKET_2</v>
      </c>
      <c r="B8" s="11">
        <v>1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5">
      <c r="A9" s="14" t="str">
        <f>contact_perimeter_flag!A9</f>
        <v>Z_JACKET_3</v>
      </c>
      <c r="B9" s="11">
        <v>2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s="14" t="str">
        <f>contact_perimeter_flag!A10</f>
        <v>Z_JACKET_4</v>
      </c>
      <c r="B10" s="11">
        <v>3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s="14" t="str">
        <f>contact_perimeter_flag!A11</f>
        <v>Z_JACKET_5</v>
      </c>
      <c r="B11" s="11">
        <v>4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5">
      <c r="A12" s="14" t="str">
        <f>contact_perimeter_flag!A12</f>
        <v>Z_JACKET_6</v>
      </c>
      <c r="B12" s="11">
        <v>5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75370F1-6A9D-44F9-97E7-5F19EF16D901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851FDB-4F41-4BDA-A3BC-4D0318F65BF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K12"/>
  <sheetViews>
    <sheetView tabSelected="1" workbookViewId="0">
      <selection activeCell="I10" sqref="I10"/>
    </sheetView>
  </sheetViews>
  <sheetFormatPr defaultRowHeight="14.5" x14ac:dyDescent="0.35"/>
  <cols>
    <col min="1" max="2" width="13.54296875" bestFit="1" customWidth="1"/>
    <col min="3" max="4" width="7.6328125" bestFit="1" customWidth="1"/>
    <col min="5" max="5" width="10.08984375" bestFit="1" customWidth="1"/>
    <col min="6" max="6" width="10.6328125" bestFit="1" customWidth="1"/>
    <col min="7" max="11" width="10.81640625" bestFit="1" customWidth="1"/>
  </cols>
  <sheetData>
    <row r="1" spans="1:11" x14ac:dyDescent="0.35">
      <c r="C1" t="s">
        <v>8</v>
      </c>
    </row>
    <row r="2" spans="1:11" x14ac:dyDescent="0.35">
      <c r="B2" s="13" t="str">
        <f>contact_perimeter_flag!B2</f>
        <v>Environment</v>
      </c>
      <c r="C2" s="13" t="str">
        <f>contact_perimeter_flag!C2</f>
        <v>CHAN_1</v>
      </c>
      <c r="D2" s="13" t="str">
        <f>contact_perimeter_flag!D2</f>
        <v>CHAN_2</v>
      </c>
      <c r="E2" s="13" t="str">
        <f>contact_perimeter_flag!E2</f>
        <v>STR_STAB_1</v>
      </c>
      <c r="F2" s="13" t="str">
        <f>contact_perimeter_flag!F2</f>
        <v>Z_JACKET_1</v>
      </c>
      <c r="G2" s="13" t="str">
        <f>contact_perimeter_flag!G2</f>
        <v>Z_JACKET_2</v>
      </c>
      <c r="H2" s="13" t="str">
        <f>contact_perimeter_flag!H2</f>
        <v>Z_JACKET_3</v>
      </c>
      <c r="I2" s="13" t="str">
        <f>contact_perimeter_flag!I2</f>
        <v>Z_JACKET_4</v>
      </c>
      <c r="J2" s="13" t="str">
        <f>contact_perimeter_flag!J2</f>
        <v>Z_JACKET_5</v>
      </c>
      <c r="K2" s="13" t="str">
        <f>contact_perimeter_flag!K2</f>
        <v>Z_JACKET_6</v>
      </c>
    </row>
    <row r="3" spans="1:11" x14ac:dyDescent="0.35">
      <c r="A3" s="13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</row>
    <row r="4" spans="1:11" x14ac:dyDescent="0.35">
      <c r="A4" s="13" t="str">
        <f>C2</f>
        <v>CHAN_1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3" t="str">
        <f>D2</f>
        <v>CHAN_2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3" t="str">
        <f>E2</f>
        <v>STR_STAB_1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3" t="str">
        <f>F2</f>
        <v>Z_JACKET_1</v>
      </c>
      <c r="B7" s="1">
        <v>0</v>
      </c>
      <c r="C7">
        <v>0</v>
      </c>
      <c r="D7">
        <v>0</v>
      </c>
      <c r="E7">
        <v>0</v>
      </c>
      <c r="F7" s="17">
        <v>0</v>
      </c>
      <c r="G7" s="17">
        <v>1</v>
      </c>
      <c r="H7" s="17">
        <v>0</v>
      </c>
      <c r="I7" s="17">
        <v>0</v>
      </c>
      <c r="J7" s="17">
        <v>0</v>
      </c>
      <c r="K7" s="17">
        <v>0</v>
      </c>
    </row>
    <row r="8" spans="1:11" x14ac:dyDescent="0.35">
      <c r="A8" s="14" t="str">
        <f>contact_perimeter_flag!A8</f>
        <v>Z_JACKET_2</v>
      </c>
      <c r="B8" s="1">
        <v>0</v>
      </c>
      <c r="C8">
        <v>0</v>
      </c>
      <c r="D8">
        <v>0</v>
      </c>
      <c r="E8">
        <v>0</v>
      </c>
      <c r="F8" s="17">
        <v>0</v>
      </c>
      <c r="G8" s="17">
        <v>0</v>
      </c>
      <c r="H8" s="17">
        <v>1</v>
      </c>
      <c r="I8" s="17">
        <v>0</v>
      </c>
      <c r="J8" s="17">
        <v>0</v>
      </c>
      <c r="K8" s="17">
        <v>0</v>
      </c>
    </row>
    <row r="9" spans="1:11" x14ac:dyDescent="0.35">
      <c r="A9" s="14" t="str">
        <f>contact_perimeter_flag!A9</f>
        <v>Z_JACKET_3</v>
      </c>
      <c r="B9" s="1">
        <v>0</v>
      </c>
      <c r="C9">
        <v>0</v>
      </c>
      <c r="D9">
        <v>0</v>
      </c>
      <c r="E9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</row>
    <row r="10" spans="1:11" x14ac:dyDescent="0.35">
      <c r="A10" s="14" t="str">
        <f>contact_perimeter_flag!A10</f>
        <v>Z_JACKET_4</v>
      </c>
      <c r="B10" s="1">
        <v>0</v>
      </c>
      <c r="C10">
        <v>0</v>
      </c>
      <c r="D10">
        <v>0</v>
      </c>
      <c r="E10">
        <v>0</v>
      </c>
      <c r="F10" s="17">
        <v>0</v>
      </c>
      <c r="G10" s="17">
        <v>0</v>
      </c>
      <c r="H10" s="17">
        <v>0</v>
      </c>
      <c r="I10" s="17">
        <v>0</v>
      </c>
      <c r="J10" s="17">
        <v>1</v>
      </c>
      <c r="K10" s="17">
        <v>0</v>
      </c>
    </row>
    <row r="11" spans="1:11" x14ac:dyDescent="0.35">
      <c r="A11" s="14" t="str">
        <f>contact_perimeter_flag!A11</f>
        <v>Z_JACKET_5</v>
      </c>
      <c r="B11" s="1">
        <v>0</v>
      </c>
      <c r="C11">
        <v>0</v>
      </c>
      <c r="D11">
        <v>0</v>
      </c>
      <c r="E11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1</v>
      </c>
    </row>
    <row r="12" spans="1:11" x14ac:dyDescent="0.35">
      <c r="A12" s="14" t="str">
        <f>contact_perimeter_flag!A12</f>
        <v>Z_JACKET_6</v>
      </c>
      <c r="B12" s="1">
        <v>0</v>
      </c>
      <c r="C12">
        <v>0</v>
      </c>
      <c r="D12">
        <v>0</v>
      </c>
      <c r="E12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contact_perimeter_flag</vt:lpstr>
      <vt:lpstr>contact_perimeter</vt:lpstr>
      <vt:lpstr>HTC_choice</vt:lpstr>
      <vt:lpstr>contact_HTC</vt:lpstr>
      <vt:lpstr>HTC_multiplier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2019-12-16T12:57:36Z</dcterms:created>
  <dcterms:modified xsi:type="dcterms:W3CDTF">2021-12-14T16:37:42Z</dcterms:modified>
</cp:coreProperties>
</file>