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Description_of_Components/Cavo_ENEA_input_whole/"/>
    </mc:Choice>
  </mc:AlternateContent>
  <xr:revisionPtr revIDLastSave="23" documentId="13_ncr:1_{892123C7-1306-4E90-AB08-C7A18244F609}" xr6:coauthVersionLast="47" xr6:coauthVersionMax="47" xr10:uidLastSave="{260E207D-AA46-426B-AEF7-5A86072E46BB}"/>
  <bookViews>
    <workbookView xWindow="28680" yWindow="-120" windowWidth="29040" windowHeight="15840" activeTab="1" xr2:uid="{00000000-000D-0000-FFFF-FFFF00000000}"/>
  </bookViews>
  <sheets>
    <sheet name="CHAN" sheetId="4" r:id="rId1"/>
    <sheet name="STR_MIX" sheetId="3" r:id="rId2"/>
    <sheet name="STR_SC" sheetId="5" r:id="rId3"/>
    <sheet name="STR_STAB" sheetId="6" r:id="rId4"/>
    <sheet name="Z_JACKET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5" l="1"/>
  <c r="I1" i="5"/>
  <c r="I2" i="5" s="1"/>
  <c r="J1" i="5"/>
  <c r="J2" i="5" s="1"/>
  <c r="Q11" i="4"/>
  <c r="P10" i="4"/>
  <c r="O10" i="4"/>
  <c r="N10" i="4"/>
  <c r="M10" i="4"/>
  <c r="L10" i="4"/>
  <c r="K10" i="4"/>
  <c r="L1" i="4"/>
  <c r="M1" i="4"/>
  <c r="M2" i="4" s="1"/>
  <c r="N1" i="4"/>
  <c r="N2" i="4" s="1"/>
  <c r="O1" i="4"/>
  <c r="O2" i="4" s="1"/>
  <c r="P1" i="4"/>
  <c r="P2" i="4" s="1"/>
  <c r="Q1" i="4"/>
  <c r="Q2" i="4" s="1"/>
  <c r="V1" i="6"/>
  <c r="V2" i="6" s="1"/>
  <c r="F1" i="6"/>
  <c r="G1" i="6"/>
  <c r="G2" i="6" s="1"/>
  <c r="H1" i="6"/>
  <c r="H2" i="6" s="1"/>
  <c r="I1" i="6"/>
  <c r="I2" i="6" s="1"/>
  <c r="J1" i="6"/>
  <c r="J2" i="6" s="1"/>
  <c r="K1" i="6"/>
  <c r="K2" i="6" s="1"/>
  <c r="L1" i="6"/>
  <c r="L2" i="6" s="1"/>
  <c r="M1" i="6"/>
  <c r="M2" i="6" s="1"/>
  <c r="N1" i="6"/>
  <c r="N2" i="6" s="1"/>
  <c r="O1" i="6"/>
  <c r="O2" i="6" s="1"/>
  <c r="P1" i="6"/>
  <c r="P2" i="6" s="1"/>
  <c r="Q1" i="6"/>
  <c r="Q2" i="6" s="1"/>
  <c r="R1" i="6"/>
  <c r="R2" i="6" s="1"/>
  <c r="S1" i="6"/>
  <c r="S2" i="6" s="1"/>
  <c r="T1" i="6"/>
  <c r="T2" i="6" s="1"/>
  <c r="U1" i="6"/>
  <c r="U2" i="6" s="1"/>
  <c r="F2" i="6"/>
  <c r="F1" i="5"/>
  <c r="F2" i="5" s="1"/>
  <c r="G1" i="5"/>
  <c r="G2" i="5" s="1"/>
  <c r="H1" i="5"/>
  <c r="H2" i="5" s="1"/>
  <c r="G1" i="4"/>
  <c r="G2" i="4" s="1"/>
  <c r="H1" i="4"/>
  <c r="H2" i="4" s="1"/>
  <c r="I1" i="4"/>
  <c r="I2" i="4" s="1"/>
  <c r="J1" i="4"/>
  <c r="J2" i="4" s="1"/>
  <c r="K1" i="4"/>
  <c r="K2" i="4" s="1"/>
  <c r="G10" i="4"/>
  <c r="H10" i="4"/>
  <c r="I10" i="4"/>
  <c r="J10" i="4"/>
  <c r="Q10" i="4"/>
  <c r="E1" i="2"/>
  <c r="A1" i="2"/>
  <c r="E1" i="6"/>
  <c r="A1" i="6"/>
  <c r="L3" i="6" s="1"/>
  <c r="E1" i="3"/>
  <c r="E1" i="5"/>
  <c r="A1" i="5"/>
  <c r="I3" i="5" s="1"/>
  <c r="A1" i="3"/>
  <c r="A1" i="4"/>
  <c r="G3" i="4" s="1"/>
  <c r="F1" i="4"/>
  <c r="E1" i="4"/>
  <c r="Q3" i="4" l="1"/>
  <c r="L3" i="4"/>
  <c r="J3" i="5"/>
  <c r="O3" i="4"/>
  <c r="N3" i="4"/>
  <c r="K3" i="6"/>
  <c r="P3" i="4"/>
  <c r="L2" i="4"/>
  <c r="M3" i="4"/>
  <c r="G3" i="5"/>
  <c r="H3" i="5"/>
  <c r="S3" i="6"/>
  <c r="J3" i="6"/>
  <c r="H3" i="6"/>
  <c r="V3" i="6"/>
  <c r="F3" i="5"/>
  <c r="I3" i="6"/>
  <c r="R3" i="6"/>
  <c r="Q3" i="6"/>
  <c r="P3" i="6"/>
  <c r="O3" i="6"/>
  <c r="G3" i="6"/>
  <c r="M3" i="6"/>
  <c r="N3" i="6"/>
  <c r="F3" i="6"/>
  <c r="K3" i="4"/>
  <c r="U3" i="6"/>
  <c r="J3" i="4"/>
  <c r="T3" i="6"/>
  <c r="I3" i="4"/>
  <c r="H3" i="4"/>
  <c r="E3" i="4" l="1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  <c r="B3" i="4"/>
  <c r="C3" i="4"/>
  <c r="D3" i="4"/>
  <c r="A3" i="4"/>
  <c r="A3" i="6" l="1"/>
  <c r="A3" i="2"/>
  <c r="A3" i="5"/>
  <c r="A3" i="3"/>
  <c r="C3" i="2"/>
  <c r="C3" i="5"/>
  <c r="C3" i="3"/>
  <c r="C3" i="6"/>
  <c r="B3" i="2"/>
  <c r="B3" i="6"/>
  <c r="B3" i="5"/>
  <c r="B3" i="3"/>
  <c r="D3" i="6"/>
  <c r="D3" i="3"/>
  <c r="D3" i="5"/>
  <c r="D3" i="2"/>
</calcChain>
</file>

<file path=xl/sharedStrings.xml><?xml version="1.0" encoding="utf-8"?>
<sst xmlns="http://schemas.openxmlformats.org/spreadsheetml/2006/main" count="409" uniqueCount="89">
  <si>
    <t>IBIFUN</t>
  </si>
  <si>
    <t>BFIELD</t>
  </si>
  <si>
    <t>T</t>
  </si>
  <si>
    <t>IALPHAB</t>
  </si>
  <si>
    <t>IEPS</t>
  </si>
  <si>
    <t>EPS</t>
  </si>
  <si>
    <t>Q0</t>
  </si>
  <si>
    <t>IOP0_FRACTION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</si>
  <si>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</si>
  <si>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</si>
  <si>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</si>
  <si>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</si>
  <si>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</si>
  <si>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</si>
  <si>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</si>
  <si>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</si>
  <si>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</si>
  <si>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</si>
  <si>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</si>
  <si>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</si>
  <si>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</si>
  <si>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</si>
  <si>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</si>
  <si>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</si>
  <si>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</si>
  <si>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BFIELD_0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</si>
  <si>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</si>
  <si>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</si>
  <si>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</si>
  <si>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</si>
  <si>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</si>
  <si>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</si>
  <si>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</si>
  <si>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</si>
  <si>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</si>
  <si>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</si>
  <si>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</si>
  <si>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</si>
  <si>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</si>
  <si>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</si>
  <si>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</si>
  <si>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</si>
  <si>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</si>
  <si>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</si>
  <si>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</si>
  <si>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fraction of IOP0 tranported at time = 0 by the strand</t>
  </si>
  <si>
    <t>flag to define the magnetic field along the strand (0 = constant, -1 = read from file)</t>
  </si>
  <si>
    <t>Magnetic field along the strand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</si>
  <si>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</si>
  <si>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</si>
  <si>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</si>
  <si>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</si>
  <si>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</si>
  <si>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</si>
  <si>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</si>
  <si>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</si>
  <si>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</si>
  <si>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</si>
  <si>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</si>
  <si>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</si>
  <si>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fraction of IOP0 tranported at time = 0 by the jacket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</si>
  <si>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</si>
  <si>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</si>
  <si>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</si>
  <si>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</si>
  <si>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</si>
  <si>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</si>
  <si>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</si>
  <si>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</si>
  <si>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for the heating along the strand: 0 = no heating; 1 = square wave in time and space, with values from below; -1 = square wave in time and space, with values from external function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</si>
  <si>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</si>
  <si>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</si>
  <si>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</si>
  <si>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STR_SC temperature initial spatial distribution: 0 = initialization with channel temperature (only if there is thermal contact from CHAN and STR_SC); 1 = linear spatial distribution with data from below; -1 data from external file</t>
  </si>
  <si>
    <t>Inlet STR_SC temperature</t>
  </si>
  <si>
    <t>Outlet STR_SC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</si>
  <si>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</si>
  <si>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</si>
  <si>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</si>
  <si>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</si>
  <si>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</si>
  <si>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</si>
  <si>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</si>
  <si>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</si>
  <si>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Unist of the qunatity read from auiliary input file if IBIFUN = -1: T or T/A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</si>
  <si>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</si>
  <si>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</si>
  <si>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forward</t>
  </si>
  <si>
    <t>Professor L. Savoldi NEEDS to fullfill this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</si>
</sst>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4" borderId="0" xfId="0" quotePrefix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5" borderId="0" xfId="0" applyFont="1" applyFill="1" applyAlignment="1" applyProtection="1">
      <alignment horizontal="center" vertical="center"/>
    </xf>
    <xf numFmtId="0" fontId="1" fillId="5" borderId="0" xfId="0" applyFont="1" applyFill="1" applyProtection="1"/>
    <xf numFmtId="0" fontId="0" fillId="0" borderId="0" xfId="0" applyAlignment="1" applyProtection="1">
      <alignment vertical="center"/>
      <protection locked="0"/>
    </xf>
    <xf numFmtId="0" fontId="1" fillId="5" borderId="0" xfId="0" applyFont="1" applyFill="1" applyAlignment="1" applyProtection="1">
      <alignment horizontal="center"/>
    </xf>
    <xf numFmtId="0" fontId="1" fillId="5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3" borderId="0" xfId="0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1" fontId="0" fillId="0" borderId="0" xfId="0" applyNumberFormat="1" applyFont="1" applyAlignment="1" applyProtection="1">
      <alignment horizontal="center" vertical="center"/>
      <protection locked="0"/>
    </xf>
    <xf numFmtId="0" fontId="1" fillId="5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A1" t="str">
            <v>CHAN</v>
          </cell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  <cell r="L1">
            <v>8</v>
          </cell>
          <cell r="M1">
            <v>9</v>
          </cell>
          <cell r="N1">
            <v>10</v>
          </cell>
          <cell r="O1">
            <v>11</v>
          </cell>
          <cell r="P1">
            <v>12</v>
          </cell>
          <cell r="Q1">
            <v>13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STR_MIX</v>
          </cell>
          <cell r="E1">
            <v>0</v>
          </cell>
        </row>
      </sheetData>
      <sheetData sheetId="2">
        <row r="1">
          <cell r="A1" t="str">
            <v>STR_SC</v>
          </cell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</row>
      </sheetData>
      <sheetData sheetId="3">
        <row r="1">
          <cell r="A1" t="str">
            <v>STR_STAB</v>
          </cell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  <cell r="L1">
            <v>8</v>
          </cell>
          <cell r="M1">
            <v>9</v>
          </cell>
          <cell r="N1">
            <v>10</v>
          </cell>
          <cell r="O1">
            <v>11</v>
          </cell>
          <cell r="P1">
            <v>12</v>
          </cell>
          <cell r="Q1">
            <v>13</v>
          </cell>
          <cell r="R1">
            <v>14</v>
          </cell>
          <cell r="S1">
            <v>15</v>
          </cell>
          <cell r="T1">
            <v>16</v>
          </cell>
          <cell r="U1">
            <v>17</v>
          </cell>
          <cell r="V1">
            <v>18</v>
          </cell>
        </row>
      </sheetData>
      <sheetData sheetId="4">
        <row r="1">
          <cell r="A1" t="str">
            <v>Z_JACKET</v>
          </cell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"/>
  <sheetViews>
    <sheetView zoomScaleNormal="10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H23" sqref="H23"/>
    </sheetView>
  </sheetViews>
  <sheetFormatPr defaultColWidth="8.90625" defaultRowHeight="14.5" x14ac:dyDescent="0.35"/>
  <cols>
    <col min="1" max="1" width="13.1796875" style="5" bestFit="1" customWidth="1"/>
    <col min="2" max="2" width="4.54296875" style="3" bestFit="1" customWidth="1"/>
    <col min="3" max="3" width="12.08984375" style="17" bestFit="1" customWidth="1"/>
    <col min="4" max="4" width="62.08984375" style="4" customWidth="1"/>
    <col min="5" max="6" width="8.453125" style="3" bestFit="1" customWidth="1"/>
    <col min="7" max="16384" width="8.90625" style="5"/>
  </cols>
  <sheetData>
    <row r="1" spans="1:17" x14ac:dyDescent="0.35">
      <c r="A1" s="20" t="str">
        <f>[1]CHAN!$A$1</f>
        <v>CHAN</v>
      </c>
      <c r="B1" s="20">
        <f>SUM(E2:V2)</f>
        <v>13</v>
      </c>
      <c r="C1" s="6"/>
      <c r="D1" s="4" t="s">
        <v>42</v>
      </c>
      <c r="E1" s="19">
        <f>[1]CHAN!E$1</f>
        <v>1</v>
      </c>
      <c r="F1" s="19">
        <f>[1]CHAN!F$1</f>
        <v>2</v>
      </c>
      <c r="G1" s="37">
        <f>[1]CHAN!G$1</f>
        <v>3</v>
      </c>
      <c r="H1" s="37">
        <f>[1]CHAN!H$1</f>
        <v>4</v>
      </c>
      <c r="I1" s="37">
        <f>[1]CHAN!I$1</f>
        <v>5</v>
      </c>
      <c r="J1" s="37">
        <f>[1]CHAN!J$1</f>
        <v>6</v>
      </c>
      <c r="K1" s="37">
        <f>[1]CHAN!K$1</f>
        <v>7</v>
      </c>
      <c r="L1" s="37">
        <f>[1]CHAN!L$1</f>
        <v>8</v>
      </c>
      <c r="M1" s="37">
        <f>[1]CHAN!M$1</f>
        <v>9</v>
      </c>
      <c r="N1" s="37">
        <f>[1]CHAN!N$1</f>
        <v>10</v>
      </c>
      <c r="O1" s="37">
        <f>[1]CHAN!O$1</f>
        <v>11</v>
      </c>
      <c r="P1" s="37">
        <f>[1]CHAN!P$1</f>
        <v>12</v>
      </c>
      <c r="Q1" s="37">
        <f>[1]CHAN!Q$1</f>
        <v>13</v>
      </c>
    </row>
    <row r="2" spans="1:17" ht="29" x14ac:dyDescent="0.35">
      <c r="A2" s="1"/>
      <c r="B2" s="2"/>
      <c r="C2" s="6"/>
      <c r="D2" s="4" t="s">
        <v>32</v>
      </c>
      <c r="E2" s="19">
        <f>IF(E$1 &gt; 0,1,0)</f>
        <v>1</v>
      </c>
      <c r="F2" s="19">
        <f t="shared" ref="F2:Q2" si="0">IF(F$1 &gt; 0,1,0)</f>
        <v>1</v>
      </c>
      <c r="G2" s="37">
        <f t="shared" si="0"/>
        <v>1</v>
      </c>
      <c r="H2" s="37">
        <f t="shared" si="0"/>
        <v>1</v>
      </c>
      <c r="I2" s="37">
        <f t="shared" si="0"/>
        <v>1</v>
      </c>
      <c r="J2" s="37">
        <f t="shared" si="0"/>
        <v>1</v>
      </c>
      <c r="K2" s="37">
        <f t="shared" si="0"/>
        <v>1</v>
      </c>
      <c r="L2" s="37">
        <f>IF(L$1 &gt; 0,1,0)</f>
        <v>1</v>
      </c>
      <c r="M2" s="37">
        <f t="shared" si="0"/>
        <v>1</v>
      </c>
      <c r="N2" s="37">
        <f t="shared" si="0"/>
        <v>1</v>
      </c>
      <c r="O2" s="37">
        <f t="shared" si="0"/>
        <v>1</v>
      </c>
      <c r="P2" s="37">
        <f t="shared" si="0"/>
        <v>1</v>
      </c>
      <c r="Q2" s="37">
        <f t="shared" si="0"/>
        <v>1</v>
      </c>
    </row>
    <row r="3" spans="1:17" s="17" customFormat="1" x14ac:dyDescent="0.35">
      <c r="A3" s="22" t="str">
        <f>[1]CHAN!A$3</f>
        <v>Variable name</v>
      </c>
      <c r="B3" s="22" t="str">
        <f>[1]CHAN!B$3</f>
        <v>Unit</v>
      </c>
      <c r="C3" s="22" t="str">
        <f>[1]CHAN!C$3</f>
        <v>Variable type</v>
      </c>
      <c r="D3" s="22" t="str">
        <f>[1]CHAN!D$3</f>
        <v>Note/comments</v>
      </c>
      <c r="E3" s="19" t="str">
        <f>_xlfn.TEXTJOIN("_",,$A$1,E$1)</f>
        <v>CHAN_1</v>
      </c>
      <c r="F3" s="19" t="str">
        <f t="shared" ref="F3:Q3" si="1">_xlfn.TEXTJOIN("_",,$A$1,F$1)</f>
        <v>CHAN_2</v>
      </c>
      <c r="G3" s="37" t="str">
        <f t="shared" si="1"/>
        <v>CHAN_3</v>
      </c>
      <c r="H3" s="37" t="str">
        <f t="shared" si="1"/>
        <v>CHAN_4</v>
      </c>
      <c r="I3" s="37" t="str">
        <f t="shared" si="1"/>
        <v>CHAN_5</v>
      </c>
      <c r="J3" s="37" t="str">
        <f t="shared" si="1"/>
        <v>CHAN_6</v>
      </c>
      <c r="K3" s="37" t="str">
        <f t="shared" si="1"/>
        <v>CHAN_7</v>
      </c>
      <c r="L3" s="37" t="str">
        <f>_xlfn.TEXTJOIN("_",,$A$1,L$1)</f>
        <v>CHAN_8</v>
      </c>
      <c r="M3" s="37" t="str">
        <f t="shared" si="1"/>
        <v>CHAN_9</v>
      </c>
      <c r="N3" s="37" t="str">
        <f t="shared" si="1"/>
        <v>CHAN_10</v>
      </c>
      <c r="O3" s="37" t="str">
        <f t="shared" si="1"/>
        <v>CHAN_11</v>
      </c>
      <c r="P3" s="37" t="str">
        <f t="shared" si="1"/>
        <v>CHAN_12</v>
      </c>
      <c r="Q3" s="37" t="str">
        <f t="shared" si="1"/>
        <v>CHAN_13</v>
      </c>
    </row>
    <row r="4" spans="1:17" ht="29" x14ac:dyDescent="0.35">
      <c r="A4" s="29" t="s">
        <v>11</v>
      </c>
      <c r="B4" s="3" t="s">
        <v>30</v>
      </c>
      <c r="C4" s="3" t="s">
        <v>28</v>
      </c>
      <c r="D4" s="4" t="s">
        <v>43</v>
      </c>
      <c r="E4" s="3">
        <v>2</v>
      </c>
      <c r="F4" s="38">
        <v>2</v>
      </c>
      <c r="G4" s="32">
        <v>2</v>
      </c>
      <c r="H4" s="38">
        <v>2</v>
      </c>
      <c r="I4" s="32">
        <v>2</v>
      </c>
      <c r="J4" s="38">
        <v>2</v>
      </c>
      <c r="K4" s="32">
        <v>2</v>
      </c>
      <c r="L4" s="38">
        <v>2</v>
      </c>
      <c r="M4" s="32">
        <v>2</v>
      </c>
      <c r="N4" s="38">
        <v>2</v>
      </c>
      <c r="O4" s="32">
        <v>2</v>
      </c>
      <c r="P4" s="38">
        <v>2</v>
      </c>
      <c r="Q4" s="32">
        <v>2</v>
      </c>
    </row>
    <row r="5" spans="1:17" x14ac:dyDescent="0.35">
      <c r="A5" s="5" t="s">
        <v>12</v>
      </c>
      <c r="B5" s="3" t="s">
        <v>16</v>
      </c>
      <c r="C5" s="17" t="s">
        <v>29</v>
      </c>
      <c r="D5" s="4" t="s">
        <v>62</v>
      </c>
      <c r="E5" s="3">
        <v>4.5</v>
      </c>
      <c r="F5" s="38">
        <v>4.5</v>
      </c>
      <c r="G5" s="32">
        <v>4.5</v>
      </c>
      <c r="H5" s="38">
        <v>4.5</v>
      </c>
      <c r="I5" s="32">
        <v>4.5</v>
      </c>
      <c r="J5" s="38">
        <v>4.5</v>
      </c>
      <c r="K5" s="32">
        <v>4.5</v>
      </c>
      <c r="L5" s="38">
        <v>4.5</v>
      </c>
      <c r="M5" s="32">
        <v>4.5</v>
      </c>
      <c r="N5" s="38">
        <v>4.5</v>
      </c>
      <c r="O5" s="32">
        <v>4.5</v>
      </c>
      <c r="P5" s="38">
        <v>4.5</v>
      </c>
      <c r="Q5" s="32">
        <v>4.5</v>
      </c>
    </row>
    <row r="6" spans="1:17" x14ac:dyDescent="0.35">
      <c r="A6" s="5" t="s">
        <v>13</v>
      </c>
      <c r="B6" s="3" t="s">
        <v>16</v>
      </c>
      <c r="C6" s="17" t="s">
        <v>29</v>
      </c>
      <c r="D6" s="4" t="s">
        <v>63</v>
      </c>
      <c r="E6" s="3">
        <v>4.5</v>
      </c>
      <c r="F6" s="38">
        <v>4.5</v>
      </c>
      <c r="G6" s="32">
        <v>4.5</v>
      </c>
      <c r="H6" s="38">
        <v>4.5</v>
      </c>
      <c r="I6" s="32">
        <v>4.5</v>
      </c>
      <c r="J6" s="38">
        <v>4.5</v>
      </c>
      <c r="K6" s="32">
        <v>4.5</v>
      </c>
      <c r="L6" s="38">
        <v>4.5</v>
      </c>
      <c r="M6" s="32">
        <v>4.5</v>
      </c>
      <c r="N6" s="38">
        <v>4.5</v>
      </c>
      <c r="O6" s="32">
        <v>4.5</v>
      </c>
      <c r="P6" s="38">
        <v>4.5</v>
      </c>
      <c r="Q6" s="32">
        <v>4.5</v>
      </c>
    </row>
    <row r="7" spans="1:17" x14ac:dyDescent="0.35">
      <c r="A7" s="5" t="s">
        <v>18</v>
      </c>
      <c r="B7" s="3" t="s">
        <v>16</v>
      </c>
      <c r="C7" s="17" t="s">
        <v>29</v>
      </c>
      <c r="D7" s="4" t="s">
        <v>64</v>
      </c>
      <c r="E7" s="3">
        <v>4.5</v>
      </c>
      <c r="F7" s="38">
        <v>4.5</v>
      </c>
      <c r="G7" s="32">
        <v>4.5</v>
      </c>
      <c r="H7" s="38">
        <v>4.5</v>
      </c>
      <c r="I7" s="32">
        <v>4.5</v>
      </c>
      <c r="J7" s="38">
        <v>4.5</v>
      </c>
      <c r="K7" s="32">
        <v>4.5</v>
      </c>
      <c r="L7" s="38">
        <v>4.5</v>
      </c>
      <c r="M7" s="32">
        <v>4.5</v>
      </c>
      <c r="N7" s="38">
        <v>4.5</v>
      </c>
      <c r="O7" s="32">
        <v>4.5</v>
      </c>
      <c r="P7" s="38">
        <v>4.5</v>
      </c>
      <c r="Q7" s="32">
        <v>4.5</v>
      </c>
    </row>
    <row r="8" spans="1:17" x14ac:dyDescent="0.35">
      <c r="A8" s="5" t="s">
        <v>14</v>
      </c>
      <c r="B8" s="3" t="s">
        <v>17</v>
      </c>
      <c r="C8" s="17" t="s">
        <v>29</v>
      </c>
      <c r="D8" s="18" t="s">
        <v>65</v>
      </c>
      <c r="E8" s="12">
        <v>600000</v>
      </c>
      <c r="F8" s="39">
        <v>600000</v>
      </c>
      <c r="G8" s="12">
        <v>600000</v>
      </c>
      <c r="H8" s="39">
        <v>600000</v>
      </c>
      <c r="I8" s="12">
        <v>600000</v>
      </c>
      <c r="J8" s="39">
        <v>600000</v>
      </c>
      <c r="K8" s="12">
        <v>600000</v>
      </c>
      <c r="L8" s="39">
        <v>600000</v>
      </c>
      <c r="M8" s="12">
        <v>600000</v>
      </c>
      <c r="N8" s="39">
        <v>600000</v>
      </c>
      <c r="O8" s="12">
        <v>600000</v>
      </c>
      <c r="P8" s="39">
        <v>600000</v>
      </c>
      <c r="Q8" s="12">
        <v>600000</v>
      </c>
    </row>
    <row r="9" spans="1:17" x14ac:dyDescent="0.35">
      <c r="A9" s="5" t="s">
        <v>15</v>
      </c>
      <c r="B9" s="3" t="s">
        <v>17</v>
      </c>
      <c r="C9" s="17" t="s">
        <v>29</v>
      </c>
      <c r="D9" s="18" t="s">
        <v>66</v>
      </c>
      <c r="E9" s="36">
        <v>590000</v>
      </c>
      <c r="F9" s="39">
        <v>590000</v>
      </c>
      <c r="G9" s="36">
        <v>590000</v>
      </c>
      <c r="H9" s="39">
        <v>590000</v>
      </c>
      <c r="I9" s="36">
        <v>590000</v>
      </c>
      <c r="J9" s="39">
        <v>590000</v>
      </c>
      <c r="K9" s="36">
        <v>590000</v>
      </c>
      <c r="L9" s="39">
        <v>590000</v>
      </c>
      <c r="M9" s="36">
        <v>590000</v>
      </c>
      <c r="N9" s="39">
        <v>590000</v>
      </c>
      <c r="O9" s="36">
        <v>590000</v>
      </c>
      <c r="P9" s="39">
        <v>590000</v>
      </c>
      <c r="Q9" s="36">
        <v>590000</v>
      </c>
    </row>
    <row r="10" spans="1:17" x14ac:dyDescent="0.35">
      <c r="A10" s="5" t="s">
        <v>31</v>
      </c>
      <c r="B10" s="3" t="s">
        <v>17</v>
      </c>
      <c r="C10" s="17" t="s">
        <v>29</v>
      </c>
      <c r="D10" s="18" t="s">
        <v>67</v>
      </c>
      <c r="E10" s="12">
        <f>600000</f>
        <v>600000</v>
      </c>
      <c r="F10" s="39">
        <f>600000</f>
        <v>600000</v>
      </c>
      <c r="G10" s="12">
        <f t="shared" ref="G10:Q10" si="2">600000</f>
        <v>600000</v>
      </c>
      <c r="H10" s="39">
        <f t="shared" si="2"/>
        <v>600000</v>
      </c>
      <c r="I10" s="12">
        <f t="shared" si="2"/>
        <v>600000</v>
      </c>
      <c r="J10" s="39">
        <f t="shared" si="2"/>
        <v>600000</v>
      </c>
      <c r="K10" s="12">
        <f t="shared" si="2"/>
        <v>600000</v>
      </c>
      <c r="L10" s="39">
        <f t="shared" si="2"/>
        <v>600000</v>
      </c>
      <c r="M10" s="12">
        <f t="shared" si="2"/>
        <v>600000</v>
      </c>
      <c r="N10" s="39">
        <f t="shared" si="2"/>
        <v>600000</v>
      </c>
      <c r="O10" s="12">
        <f t="shared" si="2"/>
        <v>600000</v>
      </c>
      <c r="P10" s="39">
        <f t="shared" si="2"/>
        <v>600000</v>
      </c>
      <c r="Q10" s="12">
        <f t="shared" si="2"/>
        <v>600000</v>
      </c>
    </row>
    <row r="11" spans="1:17" x14ac:dyDescent="0.35">
      <c r="A11" s="5" t="s">
        <v>20</v>
      </c>
      <c r="B11" s="3" t="s">
        <v>19</v>
      </c>
      <c r="C11" s="17" t="s">
        <v>29</v>
      </c>
      <c r="D11" s="4" t="s">
        <v>68</v>
      </c>
      <c r="E11" s="12">
        <v>2.1800000000000001E-5</v>
      </c>
      <c r="F11" s="12">
        <v>2.1800000000000001E-5</v>
      </c>
      <c r="G11" s="12">
        <v>2.1800000000000001E-5</v>
      </c>
      <c r="H11" s="12">
        <v>2.1800000000000001E-5</v>
      </c>
      <c r="I11" s="12">
        <v>2.1800000000000001E-5</v>
      </c>
      <c r="J11" s="12">
        <v>2.1800000000000001E-5</v>
      </c>
      <c r="K11" s="12">
        <v>2.1800000000000001E-5</v>
      </c>
      <c r="L11" s="39">
        <v>2.1800000000000001E-5</v>
      </c>
      <c r="M11" s="12">
        <v>2.1800000000000001E-5</v>
      </c>
      <c r="N11" s="12">
        <v>2.1800000000000001E-5</v>
      </c>
      <c r="O11" s="12">
        <v>2.1800000000000001E-5</v>
      </c>
      <c r="P11" s="12">
        <v>2.1800000000000001E-5</v>
      </c>
      <c r="Q11" s="12">
        <f>0.0025*2</f>
        <v>5.0000000000000001E-3</v>
      </c>
    </row>
    <row r="12" spans="1:17" ht="72.5" x14ac:dyDescent="0.35">
      <c r="A12" s="21" t="s">
        <v>85</v>
      </c>
      <c r="B12" s="32" t="s">
        <v>30</v>
      </c>
      <c r="C12" s="32" t="s">
        <v>83</v>
      </c>
      <c r="D12" s="27" t="s">
        <v>86</v>
      </c>
      <c r="E12" s="32" t="s">
        <v>87</v>
      </c>
      <c r="F12" s="32" t="s">
        <v>87</v>
      </c>
      <c r="G12" s="32" t="s">
        <v>87</v>
      </c>
      <c r="H12" s="32" t="s">
        <v>87</v>
      </c>
      <c r="I12" s="32" t="s">
        <v>87</v>
      </c>
      <c r="J12" s="32" t="s">
        <v>87</v>
      </c>
      <c r="K12" s="32" t="s">
        <v>87</v>
      </c>
      <c r="L12" s="32" t="s">
        <v>87</v>
      </c>
      <c r="M12" s="32" t="s">
        <v>87</v>
      </c>
      <c r="N12" s="32" t="s">
        <v>87</v>
      </c>
      <c r="O12" s="32" t="s">
        <v>87</v>
      </c>
      <c r="P12" s="32" t="s">
        <v>87</v>
      </c>
      <c r="Q12" s="32" t="s">
        <v>87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tabSelected="1" zoomScaleNormal="10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D34" sqref="D34"/>
    </sheetView>
  </sheetViews>
  <sheetFormatPr defaultColWidth="8.90625" defaultRowHeight="14.5" x14ac:dyDescent="0.35"/>
  <cols>
    <col min="1" max="1" width="14.453125" style="21" bestFit="1" customWidth="1"/>
    <col min="2" max="2" width="5.08984375" style="3" bestFit="1" customWidth="1"/>
    <col min="3" max="3" width="12.08984375" style="3" bestFit="1" customWidth="1"/>
    <col min="4" max="4" width="69.453125" style="27" customWidth="1"/>
    <col min="5" max="5" width="10.54296875" style="3" bestFit="1" customWidth="1"/>
    <col min="6" max="16384" width="8.90625" style="5"/>
  </cols>
  <sheetData>
    <row r="1" spans="1:5" x14ac:dyDescent="0.35">
      <c r="A1" s="23" t="str">
        <f>[1]STR_MIX!$A$1</f>
        <v>STR_MIX</v>
      </c>
      <c r="B1" s="23">
        <f>SUM(E2:AE2)</f>
        <v>0</v>
      </c>
      <c r="C1" s="2"/>
      <c r="D1" s="27" t="s">
        <v>44</v>
      </c>
      <c r="E1" s="19">
        <f>[1]STR_MIX!E$1</f>
        <v>0</v>
      </c>
    </row>
    <row r="2" spans="1:5" ht="29" x14ac:dyDescent="0.35">
      <c r="A2" s="24"/>
      <c r="B2" s="2"/>
      <c r="C2" s="2"/>
      <c r="D2" s="27" t="s">
        <v>34</v>
      </c>
      <c r="E2" s="19">
        <f>IF(E$1 &gt; 0,1,0)</f>
        <v>0</v>
      </c>
    </row>
    <row r="3" spans="1:5" s="17" customFormat="1" x14ac:dyDescent="0.35">
      <c r="A3" s="19" t="str">
        <f>CHAN!A3</f>
        <v>Variable name</v>
      </c>
      <c r="B3" s="19" t="str">
        <f>CHAN!B3</f>
        <v>Unit</v>
      </c>
      <c r="C3" s="19" t="str">
        <f>CHAN!C3</f>
        <v>Variable type</v>
      </c>
      <c r="D3" s="19" t="str">
        <f>CHAN!D3</f>
        <v>Note/comments</v>
      </c>
      <c r="E3" s="19" t="str">
        <f>_xlfn.TEXTJOIN("_",,$A$1,E$1)</f>
        <v>STR_MIX_0</v>
      </c>
    </row>
    <row r="4" spans="1:5" x14ac:dyDescent="0.35">
      <c r="A4" s="21" t="s">
        <v>7</v>
      </c>
      <c r="B4" s="7" t="s">
        <v>30</v>
      </c>
      <c r="C4" s="7" t="s">
        <v>29</v>
      </c>
      <c r="D4" s="27" t="s">
        <v>45</v>
      </c>
      <c r="E4" s="3">
        <v>1</v>
      </c>
    </row>
    <row r="5" spans="1:5" ht="29" x14ac:dyDescent="0.35">
      <c r="A5" s="21" t="s">
        <v>0</v>
      </c>
      <c r="B5" s="3" t="s">
        <v>30</v>
      </c>
      <c r="C5" s="3" t="s">
        <v>28</v>
      </c>
      <c r="D5" s="27" t="s">
        <v>46</v>
      </c>
      <c r="E5" s="16">
        <v>0</v>
      </c>
    </row>
    <row r="6" spans="1:5" x14ac:dyDescent="0.35">
      <c r="A6" s="21" t="s">
        <v>82</v>
      </c>
      <c r="B6" s="32" t="s">
        <v>30</v>
      </c>
      <c r="C6" s="32" t="s">
        <v>83</v>
      </c>
      <c r="D6" s="27" t="s">
        <v>84</v>
      </c>
      <c r="E6" s="35" t="s">
        <v>2</v>
      </c>
    </row>
    <row r="7" spans="1:5" s="43" customFormat="1" x14ac:dyDescent="0.35">
      <c r="A7" s="40" t="s">
        <v>25</v>
      </c>
      <c r="B7" s="41" t="s">
        <v>2</v>
      </c>
      <c r="C7" s="13" t="s">
        <v>29</v>
      </c>
      <c r="D7" s="42" t="s">
        <v>47</v>
      </c>
      <c r="E7" s="41">
        <v>0</v>
      </c>
    </row>
    <row r="8" spans="1:5" ht="29" x14ac:dyDescent="0.35">
      <c r="A8" s="21" t="s">
        <v>3</v>
      </c>
      <c r="B8" s="3" t="s">
        <v>30</v>
      </c>
      <c r="C8" s="3" t="s">
        <v>28</v>
      </c>
      <c r="D8" s="27" t="s">
        <v>48</v>
      </c>
      <c r="E8" s="3">
        <v>0</v>
      </c>
    </row>
    <row r="9" spans="1:5" ht="29" x14ac:dyDescent="0.35">
      <c r="A9" s="21" t="s">
        <v>4</v>
      </c>
      <c r="B9" s="3" t="s">
        <v>30</v>
      </c>
      <c r="C9" s="3" t="s">
        <v>28</v>
      </c>
      <c r="D9" s="27" t="s">
        <v>49</v>
      </c>
      <c r="E9" s="16">
        <v>0</v>
      </c>
    </row>
    <row r="10" spans="1:5" x14ac:dyDescent="0.35">
      <c r="A10" s="21" t="s">
        <v>5</v>
      </c>
      <c r="B10" s="3" t="s">
        <v>30</v>
      </c>
      <c r="C10" s="7" t="s">
        <v>29</v>
      </c>
      <c r="D10" s="27" t="s">
        <v>50</v>
      </c>
      <c r="E10" s="12">
        <v>0</v>
      </c>
    </row>
    <row r="11" spans="1:5" ht="43.5" x14ac:dyDescent="0.35">
      <c r="A11" s="21" t="s">
        <v>37</v>
      </c>
      <c r="B11" s="3" t="s">
        <v>30</v>
      </c>
      <c r="C11" s="3" t="s">
        <v>28</v>
      </c>
      <c r="D11" s="27" t="s">
        <v>69</v>
      </c>
      <c r="E11" s="3">
        <v>1</v>
      </c>
    </row>
    <row r="12" spans="1:5" x14ac:dyDescent="0.35">
      <c r="A12" s="21" t="s">
        <v>38</v>
      </c>
      <c r="B12" s="3" t="s">
        <v>8</v>
      </c>
      <c r="C12" s="7" t="s">
        <v>29</v>
      </c>
      <c r="D12" s="27" t="s">
        <v>51</v>
      </c>
      <c r="E12" s="32">
        <v>4</v>
      </c>
    </row>
    <row r="13" spans="1:5" x14ac:dyDescent="0.35">
      <c r="A13" s="21" t="s">
        <v>39</v>
      </c>
      <c r="B13" s="3" t="s">
        <v>8</v>
      </c>
      <c r="C13" s="7" t="s">
        <v>29</v>
      </c>
      <c r="D13" s="27" t="s">
        <v>52</v>
      </c>
      <c r="E13" s="32">
        <v>6</v>
      </c>
    </row>
    <row r="14" spans="1:5" x14ac:dyDescent="0.35">
      <c r="A14" s="21" t="s">
        <v>6</v>
      </c>
      <c r="B14" s="3" t="s">
        <v>9</v>
      </c>
      <c r="C14" s="7" t="s">
        <v>29</v>
      </c>
      <c r="D14" s="27" t="s">
        <v>53</v>
      </c>
      <c r="E14" s="32">
        <v>250</v>
      </c>
    </row>
    <row r="15" spans="1:5" x14ac:dyDescent="0.35">
      <c r="A15" s="21" t="s">
        <v>40</v>
      </c>
      <c r="B15" s="3" t="s">
        <v>10</v>
      </c>
      <c r="C15" s="7" t="s">
        <v>29</v>
      </c>
      <c r="D15" s="27" t="s">
        <v>54</v>
      </c>
      <c r="E15" s="32">
        <v>10</v>
      </c>
    </row>
    <row r="16" spans="1:5" x14ac:dyDescent="0.35">
      <c r="A16" s="21" t="s">
        <v>41</v>
      </c>
      <c r="B16" s="3" t="s">
        <v>10</v>
      </c>
      <c r="C16" s="7" t="s">
        <v>29</v>
      </c>
      <c r="D16" s="27" t="s">
        <v>55</v>
      </c>
      <c r="E16" s="32">
        <v>20</v>
      </c>
    </row>
    <row r="17" spans="1:5" ht="29" x14ac:dyDescent="0.35">
      <c r="A17" s="21" t="s">
        <v>27</v>
      </c>
      <c r="B17" s="3" t="s">
        <v>30</v>
      </c>
      <c r="C17" s="7" t="s">
        <v>29</v>
      </c>
      <c r="D17" s="27" t="s">
        <v>56</v>
      </c>
      <c r="E17" s="30">
        <v>0</v>
      </c>
    </row>
    <row r="18" spans="1:5" x14ac:dyDescent="0.35">
      <c r="A18" s="26" t="s">
        <v>21</v>
      </c>
      <c r="B18" s="10" t="s">
        <v>2</v>
      </c>
      <c r="C18" s="14" t="s">
        <v>29</v>
      </c>
      <c r="D18" s="28" t="s">
        <v>88</v>
      </c>
      <c r="E18" s="31">
        <v>0</v>
      </c>
    </row>
    <row r="19" spans="1:5" x14ac:dyDescent="0.35">
      <c r="A19" s="26" t="s">
        <v>22</v>
      </c>
      <c r="B19" s="10" t="s">
        <v>2</v>
      </c>
      <c r="C19" s="14" t="s">
        <v>29</v>
      </c>
      <c r="D19" s="28" t="s">
        <v>88</v>
      </c>
      <c r="E19" s="31">
        <v>0</v>
      </c>
    </row>
    <row r="20" spans="1:5" x14ac:dyDescent="0.35">
      <c r="A20" s="26" t="s">
        <v>23</v>
      </c>
      <c r="B20" s="10" t="s">
        <v>2</v>
      </c>
      <c r="C20" s="14" t="s">
        <v>29</v>
      </c>
      <c r="D20" s="28" t="s">
        <v>88</v>
      </c>
      <c r="E20" s="31">
        <v>0</v>
      </c>
    </row>
    <row r="21" spans="1:5" x14ac:dyDescent="0.35">
      <c r="A21" s="26" t="s">
        <v>24</v>
      </c>
      <c r="B21" s="10" t="s">
        <v>2</v>
      </c>
      <c r="C21" s="14" t="s">
        <v>29</v>
      </c>
      <c r="D21" s="28" t="s">
        <v>88</v>
      </c>
      <c r="E21" s="31">
        <v>0</v>
      </c>
    </row>
    <row r="22" spans="1:5" x14ac:dyDescent="0.35">
      <c r="A22" s="26" t="s">
        <v>26</v>
      </c>
      <c r="B22" s="10" t="s">
        <v>30</v>
      </c>
      <c r="C22" s="14" t="s">
        <v>29</v>
      </c>
      <c r="D22" s="28"/>
      <c r="E22" s="31">
        <v>0</v>
      </c>
    </row>
    <row r="23" spans="1:5" ht="58" x14ac:dyDescent="0.35">
      <c r="A23" s="21" t="s">
        <v>11</v>
      </c>
      <c r="B23" s="3" t="s">
        <v>30</v>
      </c>
      <c r="C23" s="3" t="s">
        <v>28</v>
      </c>
      <c r="D23" s="27" t="s">
        <v>70</v>
      </c>
      <c r="E23" s="3">
        <v>0</v>
      </c>
    </row>
    <row r="24" spans="1:5" x14ac:dyDescent="0.35">
      <c r="A24" s="21" t="s">
        <v>12</v>
      </c>
      <c r="B24" s="32" t="s">
        <v>16</v>
      </c>
      <c r="C24" s="32" t="s">
        <v>29</v>
      </c>
      <c r="D24" s="27" t="s">
        <v>71</v>
      </c>
      <c r="E24" s="3">
        <v>0</v>
      </c>
    </row>
    <row r="25" spans="1:5" x14ac:dyDescent="0.35">
      <c r="A25" s="21" t="s">
        <v>13</v>
      </c>
      <c r="B25" s="32" t="s">
        <v>16</v>
      </c>
      <c r="C25" s="32" t="s">
        <v>29</v>
      </c>
      <c r="D25" s="27" t="s">
        <v>72</v>
      </c>
      <c r="E25" s="3">
        <v>0</v>
      </c>
    </row>
    <row r="26" spans="1:5" ht="10.25" customHeight="1" x14ac:dyDescent="0.35"/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J25"/>
  <sheetViews>
    <sheetView zoomScale="85" zoomScaleNormal="85" workbookViewId="0">
      <pane xSplit="1" ySplit="3" topLeftCell="B8" activePane="bottomRight" state="frozen"/>
      <selection activeCell="D10" sqref="D10"/>
      <selection pane="topRight" activeCell="D10" sqref="D10"/>
      <selection pane="bottomLeft" activeCell="D10" sqref="D10"/>
      <selection pane="bottomRight" activeCell="E22" sqref="E22:J22"/>
    </sheetView>
  </sheetViews>
  <sheetFormatPr defaultColWidth="8.90625" defaultRowHeight="14.5" x14ac:dyDescent="0.35"/>
  <cols>
    <col min="1" max="1" width="14.453125" style="21" bestFit="1" customWidth="1"/>
    <col min="2" max="2" width="5.08984375" style="3" bestFit="1" customWidth="1"/>
    <col min="3" max="3" width="12.08984375" style="3" bestFit="1" customWidth="1"/>
    <col min="4" max="4" width="69.453125" style="27" customWidth="1"/>
    <col min="5" max="5" width="9.1796875" style="3" bestFit="1" customWidth="1"/>
    <col min="6" max="16384" width="8.90625" style="5"/>
  </cols>
  <sheetData>
    <row r="1" spans="1:10" x14ac:dyDescent="0.35">
      <c r="A1" s="23" t="str">
        <f>[1]STR_SC!$A$1</f>
        <v>STR_SC</v>
      </c>
      <c r="B1" s="23">
        <f>SUM(E2:AE2)</f>
        <v>6</v>
      </c>
      <c r="C1" s="2"/>
      <c r="D1" s="27" t="s">
        <v>57</v>
      </c>
      <c r="E1" s="19">
        <f>[1]STR_SC!E$1</f>
        <v>1</v>
      </c>
      <c r="F1" s="37">
        <f>[1]STR_SC!F$1</f>
        <v>2</v>
      </c>
      <c r="G1" s="37">
        <f>[1]STR_SC!G$1</f>
        <v>3</v>
      </c>
      <c r="H1" s="37">
        <f>[1]STR_SC!H$1</f>
        <v>4</v>
      </c>
      <c r="I1" s="37">
        <f>[1]STR_SC!I$1</f>
        <v>5</v>
      </c>
      <c r="J1" s="37">
        <f>[1]STR_SC!J$1</f>
        <v>6</v>
      </c>
    </row>
    <row r="2" spans="1:10" ht="29" x14ac:dyDescent="0.35">
      <c r="A2" s="24"/>
      <c r="B2" s="2"/>
      <c r="C2" s="2"/>
      <c r="D2" s="27" t="s">
        <v>35</v>
      </c>
      <c r="E2" s="19">
        <f>IF(E$1 &gt; 0,1,0)</f>
        <v>1</v>
      </c>
      <c r="F2" s="37">
        <f t="shared" ref="F2:J2" si="0">IF(F$1 &gt; 0,1,0)</f>
        <v>1</v>
      </c>
      <c r="G2" s="37">
        <f t="shared" si="0"/>
        <v>1</v>
      </c>
      <c r="H2" s="37">
        <f t="shared" si="0"/>
        <v>1</v>
      </c>
      <c r="I2" s="37">
        <f>IF(I$1 &gt; 0,1,0)</f>
        <v>1</v>
      </c>
      <c r="J2" s="37">
        <f t="shared" si="0"/>
        <v>1</v>
      </c>
    </row>
    <row r="3" spans="1:10" s="3" customFormat="1" x14ac:dyDescent="0.35">
      <c r="A3" s="19" t="str">
        <f>CHAN!A3</f>
        <v>Variable name</v>
      </c>
      <c r="B3" s="19" t="str">
        <f>CHAN!B3</f>
        <v>Unit</v>
      </c>
      <c r="C3" s="19" t="str">
        <f>CHAN!C3</f>
        <v>Variable type</v>
      </c>
      <c r="D3" s="19" t="str">
        <f>CHAN!D3</f>
        <v>Note/comments</v>
      </c>
      <c r="E3" s="19" t="str">
        <f>_xlfn.TEXTJOIN("_",,$A$1,E$1)</f>
        <v>STR_SC_1</v>
      </c>
      <c r="F3" s="37" t="str">
        <f t="shared" ref="F3:J3" si="1">_xlfn.TEXTJOIN("_",,$A$1,F$1)</f>
        <v>STR_SC_2</v>
      </c>
      <c r="G3" s="37" t="str">
        <f t="shared" si="1"/>
        <v>STR_SC_3</v>
      </c>
      <c r="H3" s="37" t="str">
        <f t="shared" si="1"/>
        <v>STR_SC_4</v>
      </c>
      <c r="I3" s="37" t="str">
        <f>_xlfn.TEXTJOIN("_",,$A$1,I$1)</f>
        <v>STR_SC_5</v>
      </c>
      <c r="J3" s="37" t="str">
        <f t="shared" si="1"/>
        <v>STR_SC_6</v>
      </c>
    </row>
    <row r="4" spans="1:10" x14ac:dyDescent="0.35">
      <c r="A4" s="21" t="s">
        <v>7</v>
      </c>
      <c r="B4" s="7" t="s">
        <v>30</v>
      </c>
      <c r="C4" s="7" t="s">
        <v>29</v>
      </c>
      <c r="D4" s="27" t="s">
        <v>45</v>
      </c>
      <c r="E4" s="8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</row>
    <row r="5" spans="1:10" ht="29" x14ac:dyDescent="0.35">
      <c r="A5" s="21" t="s">
        <v>0</v>
      </c>
      <c r="B5" s="3" t="s">
        <v>30</v>
      </c>
      <c r="C5" s="3" t="s">
        <v>28</v>
      </c>
      <c r="D5" s="27" t="s">
        <v>46</v>
      </c>
      <c r="E5" s="8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</row>
    <row r="6" spans="1:10" x14ac:dyDescent="0.35">
      <c r="A6" s="21" t="s">
        <v>82</v>
      </c>
      <c r="B6" s="32" t="s">
        <v>30</v>
      </c>
      <c r="C6" s="32" t="s">
        <v>83</v>
      </c>
      <c r="D6" s="27" t="s">
        <v>84</v>
      </c>
      <c r="E6" s="35" t="s">
        <v>2</v>
      </c>
      <c r="F6" s="35" t="s">
        <v>2</v>
      </c>
      <c r="G6" s="35" t="s">
        <v>2</v>
      </c>
      <c r="H6" s="35" t="s">
        <v>2</v>
      </c>
      <c r="I6" s="35" t="s">
        <v>2</v>
      </c>
      <c r="J6" s="35" t="s">
        <v>2</v>
      </c>
    </row>
    <row r="7" spans="1:10" x14ac:dyDescent="0.35">
      <c r="A7" s="25" t="s">
        <v>25</v>
      </c>
      <c r="B7" s="9" t="s">
        <v>2</v>
      </c>
      <c r="C7" s="15" t="s">
        <v>29</v>
      </c>
      <c r="D7" s="27" t="s">
        <v>47</v>
      </c>
      <c r="E7" s="8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</row>
    <row r="8" spans="1:10" ht="29" x14ac:dyDescent="0.35">
      <c r="A8" s="21" t="s">
        <v>3</v>
      </c>
      <c r="B8" s="3" t="s">
        <v>30</v>
      </c>
      <c r="C8" s="3" t="s">
        <v>28</v>
      </c>
      <c r="D8" s="27" t="s">
        <v>48</v>
      </c>
      <c r="E8" s="8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</row>
    <row r="9" spans="1:10" ht="29" x14ac:dyDescent="0.35">
      <c r="A9" s="21" t="s">
        <v>4</v>
      </c>
      <c r="B9" s="3" t="s">
        <v>30</v>
      </c>
      <c r="C9" s="3" t="s">
        <v>28</v>
      </c>
      <c r="D9" s="27" t="s">
        <v>49</v>
      </c>
      <c r="E9" s="8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</row>
    <row r="10" spans="1:10" x14ac:dyDescent="0.35">
      <c r="A10" s="21" t="s">
        <v>5</v>
      </c>
      <c r="B10" s="3" t="s">
        <v>30</v>
      </c>
      <c r="C10" s="7" t="s">
        <v>29</v>
      </c>
      <c r="D10" s="27" t="s">
        <v>50</v>
      </c>
      <c r="E10" s="8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</row>
    <row r="11" spans="1:10" ht="43.5" x14ac:dyDescent="0.35">
      <c r="A11" s="21" t="s">
        <v>37</v>
      </c>
      <c r="B11" s="3" t="s">
        <v>30</v>
      </c>
      <c r="C11" s="3" t="s">
        <v>28</v>
      </c>
      <c r="D11" s="27" t="s">
        <v>69</v>
      </c>
      <c r="E11" s="33">
        <v>1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</row>
    <row r="12" spans="1:10" x14ac:dyDescent="0.35">
      <c r="A12" s="21" t="s">
        <v>38</v>
      </c>
      <c r="B12" s="3" t="s">
        <v>8</v>
      </c>
      <c r="C12" s="7" t="s">
        <v>29</v>
      </c>
      <c r="D12" s="27" t="s">
        <v>51</v>
      </c>
      <c r="E12" s="33">
        <v>1.4750000000000001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</row>
    <row r="13" spans="1:10" x14ac:dyDescent="0.35">
      <c r="A13" s="21" t="s">
        <v>39</v>
      </c>
      <c r="B13" s="3" t="s">
        <v>8</v>
      </c>
      <c r="C13" s="7" t="s">
        <v>29</v>
      </c>
      <c r="D13" s="27" t="s">
        <v>52</v>
      </c>
      <c r="E13" s="33">
        <v>1.5249999999999999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</row>
    <row r="14" spans="1:10" x14ac:dyDescent="0.35">
      <c r="A14" s="21" t="s">
        <v>6</v>
      </c>
      <c r="B14" s="3" t="s">
        <v>9</v>
      </c>
      <c r="C14" s="7" t="s">
        <v>29</v>
      </c>
      <c r="D14" s="27" t="s">
        <v>53</v>
      </c>
      <c r="E14" s="33">
        <f>250*2</f>
        <v>500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</row>
    <row r="15" spans="1:10" x14ac:dyDescent="0.35">
      <c r="A15" s="21" t="s">
        <v>40</v>
      </c>
      <c r="B15" s="3" t="s">
        <v>10</v>
      </c>
      <c r="C15" s="7" t="s">
        <v>29</v>
      </c>
      <c r="D15" s="27" t="s">
        <v>54</v>
      </c>
      <c r="E15" s="33">
        <v>15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</row>
    <row r="16" spans="1:10" x14ac:dyDescent="0.35">
      <c r="A16" s="21" t="s">
        <v>41</v>
      </c>
      <c r="B16" s="3" t="s">
        <v>10</v>
      </c>
      <c r="C16" s="7" t="s">
        <v>29</v>
      </c>
      <c r="D16" s="27" t="s">
        <v>55</v>
      </c>
      <c r="E16" s="33">
        <v>16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</row>
    <row r="17" spans="1:10" ht="29" x14ac:dyDescent="0.35">
      <c r="A17" s="21" t="s">
        <v>27</v>
      </c>
      <c r="B17" s="3" t="s">
        <v>30</v>
      </c>
      <c r="C17" s="7" t="s">
        <v>29</v>
      </c>
      <c r="D17" s="27" t="s">
        <v>56</v>
      </c>
      <c r="E17" s="8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</row>
    <row r="18" spans="1:10" x14ac:dyDescent="0.35">
      <c r="A18" s="26" t="s">
        <v>21</v>
      </c>
      <c r="B18" s="10" t="s">
        <v>2</v>
      </c>
      <c r="C18" s="14" t="s">
        <v>29</v>
      </c>
      <c r="D18" s="28" t="s">
        <v>88</v>
      </c>
      <c r="E18" s="11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</row>
    <row r="19" spans="1:10" x14ac:dyDescent="0.35">
      <c r="A19" s="26" t="s">
        <v>22</v>
      </c>
      <c r="B19" s="10" t="s">
        <v>2</v>
      </c>
      <c r="C19" s="14" t="s">
        <v>29</v>
      </c>
      <c r="D19" s="28" t="s">
        <v>88</v>
      </c>
      <c r="E19" s="11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</row>
    <row r="20" spans="1:10" x14ac:dyDescent="0.35">
      <c r="A20" s="26" t="s">
        <v>23</v>
      </c>
      <c r="B20" s="10" t="s">
        <v>2</v>
      </c>
      <c r="C20" s="14" t="s">
        <v>29</v>
      </c>
      <c r="D20" s="28" t="s">
        <v>88</v>
      </c>
      <c r="E20" s="11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</row>
    <row r="21" spans="1:10" x14ac:dyDescent="0.35">
      <c r="A21" s="26" t="s">
        <v>24</v>
      </c>
      <c r="B21" s="10" t="s">
        <v>2</v>
      </c>
      <c r="C21" s="14" t="s">
        <v>29</v>
      </c>
      <c r="D21" s="28" t="s">
        <v>88</v>
      </c>
      <c r="E21" s="11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</row>
    <row r="22" spans="1:10" x14ac:dyDescent="0.35">
      <c r="A22" s="26" t="s">
        <v>26</v>
      </c>
      <c r="B22" s="10" t="s">
        <v>30</v>
      </c>
      <c r="C22" s="14" t="s">
        <v>29</v>
      </c>
      <c r="D22" s="28"/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</row>
    <row r="23" spans="1:10" ht="58" x14ac:dyDescent="0.35">
      <c r="A23" s="21" t="s">
        <v>11</v>
      </c>
      <c r="B23" s="32" t="s">
        <v>30</v>
      </c>
      <c r="C23" s="32" t="s">
        <v>28</v>
      </c>
      <c r="D23" s="27" t="s">
        <v>73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</row>
    <row r="24" spans="1:10" x14ac:dyDescent="0.35">
      <c r="A24" s="21" t="s">
        <v>12</v>
      </c>
      <c r="B24" s="32" t="s">
        <v>16</v>
      </c>
      <c r="C24" s="32" t="s">
        <v>29</v>
      </c>
      <c r="D24" s="27" t="s">
        <v>74</v>
      </c>
      <c r="E24" s="32">
        <v>4.5</v>
      </c>
      <c r="F24" s="32">
        <v>4.5</v>
      </c>
      <c r="G24" s="32">
        <v>4.5</v>
      </c>
      <c r="H24" s="32">
        <v>4.5</v>
      </c>
      <c r="I24" s="32">
        <v>4.5</v>
      </c>
      <c r="J24" s="32">
        <v>4.5</v>
      </c>
    </row>
    <row r="25" spans="1:10" x14ac:dyDescent="0.35">
      <c r="A25" s="21" t="s">
        <v>13</v>
      </c>
      <c r="B25" s="32" t="s">
        <v>16</v>
      </c>
      <c r="C25" s="32" t="s">
        <v>29</v>
      </c>
      <c r="D25" s="27" t="s">
        <v>75</v>
      </c>
      <c r="E25" s="32">
        <v>4.5</v>
      </c>
      <c r="F25" s="32">
        <v>4.5</v>
      </c>
      <c r="G25" s="32">
        <v>4.5</v>
      </c>
      <c r="H25" s="32">
        <v>4.5</v>
      </c>
      <c r="I25" s="32">
        <v>4.5</v>
      </c>
      <c r="J25" s="32">
        <v>4.5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V23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E20" sqref="E20:V20"/>
    </sheetView>
  </sheetViews>
  <sheetFormatPr defaultColWidth="8.90625" defaultRowHeight="14.5" x14ac:dyDescent="0.35"/>
  <cols>
    <col min="1" max="1" width="14.453125" style="21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" style="3" bestFit="1" customWidth="1"/>
    <col min="6" max="13" width="11" style="5" bestFit="1" customWidth="1"/>
    <col min="14" max="22" width="12" style="5" bestFit="1" customWidth="1"/>
    <col min="23" max="16384" width="8.90625" style="5"/>
  </cols>
  <sheetData>
    <row r="1" spans="1:22" x14ac:dyDescent="0.35">
      <c r="A1" s="23" t="str">
        <f>[1]STR_STAB!$A$1</f>
        <v>STR_STAB</v>
      </c>
      <c r="B1" s="23">
        <f>SUM(E2:AE2)</f>
        <v>18</v>
      </c>
      <c r="C1" s="2"/>
      <c r="D1" s="4" t="s">
        <v>58</v>
      </c>
      <c r="E1" s="19">
        <f>[1]STR_STAB!E$1</f>
        <v>1</v>
      </c>
      <c r="F1" s="37">
        <f>[1]STR_STAB!F$1</f>
        <v>2</v>
      </c>
      <c r="G1" s="37">
        <f>[1]STR_STAB!G$1</f>
        <v>3</v>
      </c>
      <c r="H1" s="37">
        <f>[1]STR_STAB!H$1</f>
        <v>4</v>
      </c>
      <c r="I1" s="37">
        <f>[1]STR_STAB!I$1</f>
        <v>5</v>
      </c>
      <c r="J1" s="37">
        <f>[1]STR_STAB!J$1</f>
        <v>6</v>
      </c>
      <c r="K1" s="37">
        <f>[1]STR_STAB!K$1</f>
        <v>7</v>
      </c>
      <c r="L1" s="37">
        <f>[1]STR_STAB!L$1</f>
        <v>8</v>
      </c>
      <c r="M1" s="37">
        <f>[1]STR_STAB!M$1</f>
        <v>9</v>
      </c>
      <c r="N1" s="37">
        <f>[1]STR_STAB!N$1</f>
        <v>10</v>
      </c>
      <c r="O1" s="37">
        <f>[1]STR_STAB!O$1</f>
        <v>11</v>
      </c>
      <c r="P1" s="37">
        <f>[1]STR_STAB!P$1</f>
        <v>12</v>
      </c>
      <c r="Q1" s="37">
        <f>[1]STR_STAB!Q$1</f>
        <v>13</v>
      </c>
      <c r="R1" s="37">
        <f>[1]STR_STAB!R$1</f>
        <v>14</v>
      </c>
      <c r="S1" s="37">
        <f>[1]STR_STAB!S$1</f>
        <v>15</v>
      </c>
      <c r="T1" s="37">
        <f>[1]STR_STAB!T$1</f>
        <v>16</v>
      </c>
      <c r="U1" s="37">
        <f>[1]STR_STAB!U$1</f>
        <v>17</v>
      </c>
      <c r="V1" s="37">
        <f>[1]STR_STAB!V$1</f>
        <v>18</v>
      </c>
    </row>
    <row r="2" spans="1:22" ht="29" x14ac:dyDescent="0.35">
      <c r="A2" s="24"/>
      <c r="B2" s="2"/>
      <c r="C2" s="2"/>
      <c r="D2" s="4" t="s">
        <v>33</v>
      </c>
      <c r="E2" s="19">
        <f>IF(E$1 &gt; 0,1,0)</f>
        <v>1</v>
      </c>
      <c r="F2" s="37">
        <f t="shared" ref="F2:U2" si="0">IF(F$1 &gt; 0,1,0)</f>
        <v>1</v>
      </c>
      <c r="G2" s="37">
        <f t="shared" si="0"/>
        <v>1</v>
      </c>
      <c r="H2" s="37">
        <f t="shared" si="0"/>
        <v>1</v>
      </c>
      <c r="I2" s="37">
        <f t="shared" si="0"/>
        <v>1</v>
      </c>
      <c r="J2" s="37">
        <f t="shared" si="0"/>
        <v>1</v>
      </c>
      <c r="K2" s="37">
        <f t="shared" si="0"/>
        <v>1</v>
      </c>
      <c r="L2" s="37">
        <f t="shared" si="0"/>
        <v>1</v>
      </c>
      <c r="M2" s="37">
        <f t="shared" si="0"/>
        <v>1</v>
      </c>
      <c r="N2" s="37">
        <f t="shared" si="0"/>
        <v>1</v>
      </c>
      <c r="O2" s="37">
        <f t="shared" si="0"/>
        <v>1</v>
      </c>
      <c r="P2" s="37">
        <f t="shared" si="0"/>
        <v>1</v>
      </c>
      <c r="Q2" s="37">
        <f t="shared" si="0"/>
        <v>1</v>
      </c>
      <c r="R2" s="37">
        <f t="shared" si="0"/>
        <v>1</v>
      </c>
      <c r="S2" s="37">
        <f t="shared" si="0"/>
        <v>1</v>
      </c>
      <c r="T2" s="37">
        <f t="shared" si="0"/>
        <v>1</v>
      </c>
      <c r="U2" s="37">
        <f t="shared" si="0"/>
        <v>1</v>
      </c>
      <c r="V2" s="37">
        <f>IF(V$1 &gt; 0,1,0)</f>
        <v>1</v>
      </c>
    </row>
    <row r="3" spans="1:22" s="17" customFormat="1" x14ac:dyDescent="0.35">
      <c r="A3" s="19" t="str">
        <f>CHAN!A3</f>
        <v>Variable name</v>
      </c>
      <c r="B3" s="19" t="str">
        <f>CHAN!B3</f>
        <v>Unit</v>
      </c>
      <c r="C3" s="19" t="str">
        <f>CHAN!C3</f>
        <v>Variable type</v>
      </c>
      <c r="D3" s="19" t="str">
        <f>CHAN!D3</f>
        <v>Note/comments</v>
      </c>
      <c r="E3" s="19" t="str">
        <f>_xlfn.TEXTJOIN("_",,$A$1,E$1)</f>
        <v>STR_STAB_1</v>
      </c>
      <c r="F3" s="37" t="str">
        <f t="shared" ref="F3:U3" si="1">_xlfn.TEXTJOIN("_",,$A$1,F$1)</f>
        <v>STR_STAB_2</v>
      </c>
      <c r="G3" s="37" t="str">
        <f t="shared" si="1"/>
        <v>STR_STAB_3</v>
      </c>
      <c r="H3" s="37" t="str">
        <f t="shared" si="1"/>
        <v>STR_STAB_4</v>
      </c>
      <c r="I3" s="37" t="str">
        <f t="shared" si="1"/>
        <v>STR_STAB_5</v>
      </c>
      <c r="J3" s="37" t="str">
        <f t="shared" si="1"/>
        <v>STR_STAB_6</v>
      </c>
      <c r="K3" s="37" t="str">
        <f t="shared" si="1"/>
        <v>STR_STAB_7</v>
      </c>
      <c r="L3" s="37" t="str">
        <f t="shared" si="1"/>
        <v>STR_STAB_8</v>
      </c>
      <c r="M3" s="37" t="str">
        <f t="shared" si="1"/>
        <v>STR_STAB_9</v>
      </c>
      <c r="N3" s="37" t="str">
        <f t="shared" si="1"/>
        <v>STR_STAB_10</v>
      </c>
      <c r="O3" s="37" t="str">
        <f t="shared" si="1"/>
        <v>STR_STAB_11</v>
      </c>
      <c r="P3" s="37" t="str">
        <f t="shared" si="1"/>
        <v>STR_STAB_12</v>
      </c>
      <c r="Q3" s="37" t="str">
        <f t="shared" si="1"/>
        <v>STR_STAB_13</v>
      </c>
      <c r="R3" s="37" t="str">
        <f t="shared" si="1"/>
        <v>STR_STAB_14</v>
      </c>
      <c r="S3" s="37" t="str">
        <f t="shared" si="1"/>
        <v>STR_STAB_15</v>
      </c>
      <c r="T3" s="37" t="str">
        <f t="shared" si="1"/>
        <v>STR_STAB_16</v>
      </c>
      <c r="U3" s="37" t="str">
        <f t="shared" si="1"/>
        <v>STR_STAB_17</v>
      </c>
      <c r="V3" s="37" t="str">
        <f>_xlfn.TEXTJOIN("_",,$A$1,V$1)</f>
        <v>STR_STAB_18</v>
      </c>
    </row>
    <row r="4" spans="1:22" x14ac:dyDescent="0.35">
      <c r="A4" s="21" t="s">
        <v>7</v>
      </c>
      <c r="B4" s="7" t="s">
        <v>30</v>
      </c>
      <c r="C4" s="7" t="s">
        <v>29</v>
      </c>
      <c r="D4" s="4" t="s">
        <v>45</v>
      </c>
      <c r="E4" s="8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</row>
    <row r="5" spans="1:22" ht="29" x14ac:dyDescent="0.35">
      <c r="A5" s="21" t="s">
        <v>0</v>
      </c>
      <c r="B5" s="3" t="s">
        <v>30</v>
      </c>
      <c r="C5" s="3" t="s">
        <v>28</v>
      </c>
      <c r="D5" s="4" t="s">
        <v>46</v>
      </c>
      <c r="E5" s="8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</row>
    <row r="6" spans="1:22" x14ac:dyDescent="0.35">
      <c r="A6" s="21" t="s">
        <v>82</v>
      </c>
      <c r="B6" s="32" t="s">
        <v>30</v>
      </c>
      <c r="C6" s="32" t="s">
        <v>83</v>
      </c>
      <c r="D6" s="27" t="s">
        <v>84</v>
      </c>
      <c r="E6" s="35" t="s">
        <v>2</v>
      </c>
      <c r="F6" s="35" t="s">
        <v>2</v>
      </c>
      <c r="G6" s="35" t="s">
        <v>2</v>
      </c>
      <c r="H6" s="35" t="s">
        <v>2</v>
      </c>
      <c r="I6" s="35" t="s">
        <v>2</v>
      </c>
      <c r="J6" s="35" t="s">
        <v>2</v>
      </c>
      <c r="K6" s="35" t="s">
        <v>2</v>
      </c>
      <c r="L6" s="35" t="s">
        <v>2</v>
      </c>
      <c r="M6" s="35" t="s">
        <v>2</v>
      </c>
      <c r="N6" s="35" t="s">
        <v>2</v>
      </c>
      <c r="O6" s="35" t="s">
        <v>2</v>
      </c>
      <c r="P6" s="35" t="s">
        <v>2</v>
      </c>
      <c r="Q6" s="35" t="s">
        <v>2</v>
      </c>
      <c r="R6" s="35" t="s">
        <v>2</v>
      </c>
      <c r="S6" s="35" t="s">
        <v>2</v>
      </c>
      <c r="T6" s="35" t="s">
        <v>2</v>
      </c>
      <c r="U6" s="35" t="s">
        <v>2</v>
      </c>
      <c r="V6" s="35" t="s">
        <v>2</v>
      </c>
    </row>
    <row r="7" spans="1:22" x14ac:dyDescent="0.35">
      <c r="A7" s="25" t="s">
        <v>25</v>
      </c>
      <c r="B7" s="9" t="s">
        <v>2</v>
      </c>
      <c r="C7" s="7" t="s">
        <v>29</v>
      </c>
      <c r="D7" s="4" t="s">
        <v>47</v>
      </c>
      <c r="E7" s="8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</row>
    <row r="8" spans="1:22" ht="29" x14ac:dyDescent="0.35">
      <c r="A8" s="21" t="s">
        <v>3</v>
      </c>
      <c r="B8" s="3" t="s">
        <v>30</v>
      </c>
      <c r="C8" s="3" t="s">
        <v>28</v>
      </c>
      <c r="D8" s="4" t="s">
        <v>48</v>
      </c>
      <c r="E8" s="8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</row>
    <row r="9" spans="1:22" ht="43.5" x14ac:dyDescent="0.35">
      <c r="A9" s="21" t="s">
        <v>37</v>
      </c>
      <c r="B9" s="3" t="s">
        <v>30</v>
      </c>
      <c r="C9" s="3" t="s">
        <v>28</v>
      </c>
      <c r="D9" s="27" t="s">
        <v>69</v>
      </c>
      <c r="E9" s="8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</row>
    <row r="10" spans="1:22" x14ac:dyDescent="0.35">
      <c r="A10" s="21" t="s">
        <v>38</v>
      </c>
      <c r="B10" s="3" t="s">
        <v>8</v>
      </c>
      <c r="C10" s="7" t="s">
        <v>29</v>
      </c>
      <c r="D10" s="4" t="s">
        <v>51</v>
      </c>
      <c r="E10" s="8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</row>
    <row r="11" spans="1:22" x14ac:dyDescent="0.35">
      <c r="A11" s="21" t="s">
        <v>39</v>
      </c>
      <c r="B11" s="3" t="s">
        <v>8</v>
      </c>
      <c r="C11" s="7" t="s">
        <v>29</v>
      </c>
      <c r="D11" s="27" t="s">
        <v>52</v>
      </c>
      <c r="E11" s="8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</row>
    <row r="12" spans="1:22" x14ac:dyDescent="0.35">
      <c r="A12" s="21" t="s">
        <v>6</v>
      </c>
      <c r="B12" s="3" t="s">
        <v>9</v>
      </c>
      <c r="C12" s="7" t="s">
        <v>29</v>
      </c>
      <c r="D12" s="4" t="s">
        <v>53</v>
      </c>
      <c r="E12" s="8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</row>
    <row r="13" spans="1:22" x14ac:dyDescent="0.35">
      <c r="A13" s="21" t="s">
        <v>40</v>
      </c>
      <c r="B13" s="3" t="s">
        <v>10</v>
      </c>
      <c r="C13" s="7" t="s">
        <v>29</v>
      </c>
      <c r="D13" s="4" t="s">
        <v>54</v>
      </c>
      <c r="E13" s="8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</row>
    <row r="14" spans="1:22" x14ac:dyDescent="0.35">
      <c r="A14" s="21" t="s">
        <v>41</v>
      </c>
      <c r="B14" s="3" t="s">
        <v>10</v>
      </c>
      <c r="C14" s="7" t="s">
        <v>29</v>
      </c>
      <c r="D14" s="4" t="s">
        <v>55</v>
      </c>
      <c r="E14" s="8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</row>
    <row r="15" spans="1:22" ht="29" x14ac:dyDescent="0.35">
      <c r="A15" s="21" t="s">
        <v>27</v>
      </c>
      <c r="B15" s="3" t="s">
        <v>30</v>
      </c>
      <c r="C15" s="7" t="s">
        <v>29</v>
      </c>
      <c r="D15" s="4" t="s">
        <v>56</v>
      </c>
      <c r="E15" s="8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</row>
    <row r="16" spans="1:22" x14ac:dyDescent="0.35">
      <c r="A16" s="26" t="s">
        <v>21</v>
      </c>
      <c r="B16" s="10" t="s">
        <v>2</v>
      </c>
      <c r="C16" s="7" t="s">
        <v>29</v>
      </c>
      <c r="D16" s="28" t="s">
        <v>88</v>
      </c>
      <c r="E16" s="11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</row>
    <row r="17" spans="1:22" x14ac:dyDescent="0.35">
      <c r="A17" s="26" t="s">
        <v>22</v>
      </c>
      <c r="B17" s="10" t="s">
        <v>2</v>
      </c>
      <c r="C17" s="7" t="s">
        <v>29</v>
      </c>
      <c r="D17" s="28" t="s">
        <v>88</v>
      </c>
      <c r="E17" s="11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</row>
    <row r="18" spans="1:22" x14ac:dyDescent="0.35">
      <c r="A18" s="26" t="s">
        <v>23</v>
      </c>
      <c r="B18" s="10" t="s">
        <v>2</v>
      </c>
      <c r="C18" s="7" t="s">
        <v>29</v>
      </c>
      <c r="D18" s="28" t="s">
        <v>88</v>
      </c>
      <c r="E18" s="11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</row>
    <row r="19" spans="1:22" x14ac:dyDescent="0.35">
      <c r="A19" s="26" t="s">
        <v>24</v>
      </c>
      <c r="B19" s="10" t="s">
        <v>2</v>
      </c>
      <c r="C19" s="7" t="s">
        <v>29</v>
      </c>
      <c r="D19" s="28" t="s">
        <v>88</v>
      </c>
      <c r="E19" s="11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</row>
    <row r="20" spans="1:22" x14ac:dyDescent="0.35">
      <c r="A20" s="26" t="s">
        <v>26</v>
      </c>
      <c r="C20" s="7" t="s">
        <v>29</v>
      </c>
      <c r="D20" s="28"/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</row>
    <row r="21" spans="1:22" ht="58" x14ac:dyDescent="0.35">
      <c r="A21" s="21" t="s">
        <v>11</v>
      </c>
      <c r="B21" s="32" t="s">
        <v>30</v>
      </c>
      <c r="C21" s="32" t="s">
        <v>28</v>
      </c>
      <c r="D21" s="27" t="s">
        <v>76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32">
        <v>1</v>
      </c>
      <c r="S21" s="32">
        <v>1</v>
      </c>
      <c r="T21" s="32">
        <v>1</v>
      </c>
      <c r="U21" s="32">
        <v>1</v>
      </c>
      <c r="V21" s="32">
        <v>1</v>
      </c>
    </row>
    <row r="22" spans="1:22" x14ac:dyDescent="0.35">
      <c r="A22" s="21" t="s">
        <v>12</v>
      </c>
      <c r="B22" s="32" t="s">
        <v>16</v>
      </c>
      <c r="C22" s="32" t="s">
        <v>29</v>
      </c>
      <c r="D22" s="27" t="s">
        <v>77</v>
      </c>
      <c r="E22" s="32">
        <v>4.5</v>
      </c>
      <c r="F22" s="32">
        <v>4.5</v>
      </c>
      <c r="G22" s="32">
        <v>4.5</v>
      </c>
      <c r="H22" s="32">
        <v>4.5</v>
      </c>
      <c r="I22" s="32">
        <v>4.5</v>
      </c>
      <c r="J22" s="32">
        <v>4.5</v>
      </c>
      <c r="K22" s="32">
        <v>4.5</v>
      </c>
      <c r="L22" s="32">
        <v>4.5</v>
      </c>
      <c r="M22" s="32">
        <v>4.5</v>
      </c>
      <c r="N22" s="32">
        <v>4.5</v>
      </c>
      <c r="O22" s="32">
        <v>4.5</v>
      </c>
      <c r="P22" s="32">
        <v>4.5</v>
      </c>
      <c r="Q22" s="32">
        <v>4.5</v>
      </c>
      <c r="R22" s="32">
        <v>4.5</v>
      </c>
      <c r="S22" s="32">
        <v>4.5</v>
      </c>
      <c r="T22" s="32">
        <v>4.5</v>
      </c>
      <c r="U22" s="32">
        <v>4.5</v>
      </c>
      <c r="V22" s="32">
        <v>4.5</v>
      </c>
    </row>
    <row r="23" spans="1:22" x14ac:dyDescent="0.35">
      <c r="A23" s="21" t="s">
        <v>13</v>
      </c>
      <c r="B23" s="32" t="s">
        <v>16</v>
      </c>
      <c r="C23" s="32" t="s">
        <v>29</v>
      </c>
      <c r="D23" s="27" t="s">
        <v>78</v>
      </c>
      <c r="E23" s="32">
        <v>4.5</v>
      </c>
      <c r="F23" s="32">
        <v>4.5</v>
      </c>
      <c r="G23" s="32">
        <v>4.5</v>
      </c>
      <c r="H23" s="32">
        <v>4.5</v>
      </c>
      <c r="I23" s="32">
        <v>4.5</v>
      </c>
      <c r="J23" s="32">
        <v>4.5</v>
      </c>
      <c r="K23" s="32">
        <v>4.5</v>
      </c>
      <c r="L23" s="32">
        <v>4.5</v>
      </c>
      <c r="M23" s="32">
        <v>4.5</v>
      </c>
      <c r="N23" s="32">
        <v>4.5</v>
      </c>
      <c r="O23" s="32">
        <v>4.5</v>
      </c>
      <c r="P23" s="32">
        <v>4.5</v>
      </c>
      <c r="Q23" s="32">
        <v>4.5</v>
      </c>
      <c r="R23" s="32">
        <v>4.5</v>
      </c>
      <c r="S23" s="32">
        <v>4.5</v>
      </c>
      <c r="T23" s="32">
        <v>4.5</v>
      </c>
      <c r="U23" s="32">
        <v>4.5</v>
      </c>
      <c r="V23" s="32">
        <v>4.5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D24" sqref="D24"/>
    </sheetView>
  </sheetViews>
  <sheetFormatPr defaultColWidth="8.90625" defaultRowHeight="14.5" x14ac:dyDescent="0.35"/>
  <cols>
    <col min="1" max="1" width="14.453125" style="21" bestFit="1" customWidth="1"/>
    <col min="2" max="2" width="5.08984375" style="3" bestFit="1" customWidth="1"/>
    <col min="3" max="3" width="12.08984375" style="3" bestFit="1" customWidth="1"/>
    <col min="4" max="4" width="69.453125" style="4" customWidth="1"/>
    <col min="5" max="5" width="11.08984375" style="3" bestFit="1" customWidth="1"/>
    <col min="6" max="16384" width="8.90625" style="5"/>
  </cols>
  <sheetData>
    <row r="1" spans="1:5" x14ac:dyDescent="0.35">
      <c r="A1" s="23" t="str">
        <f>[1]Z_JACKET!$A$1</f>
        <v>Z_JACKET</v>
      </c>
      <c r="B1" s="23">
        <f>SUM(E2:AE2)</f>
        <v>1</v>
      </c>
      <c r="C1" s="2"/>
      <c r="D1" s="4" t="s">
        <v>59</v>
      </c>
      <c r="E1" s="19">
        <f>[1]Z_JACKET!E$1</f>
        <v>1</v>
      </c>
    </row>
    <row r="2" spans="1:5" ht="29" x14ac:dyDescent="0.35">
      <c r="A2" s="24"/>
      <c r="B2" s="2"/>
      <c r="C2" s="2"/>
      <c r="D2" s="4" t="s">
        <v>36</v>
      </c>
      <c r="E2" s="19">
        <f>IF(E$1 &gt; 0,1,0)</f>
        <v>1</v>
      </c>
    </row>
    <row r="3" spans="1:5" x14ac:dyDescent="0.35">
      <c r="A3" s="23" t="str">
        <f>CHAN!A3</f>
        <v>Variable name</v>
      </c>
      <c r="B3" s="23" t="str">
        <f>CHAN!B3</f>
        <v>Unit</v>
      </c>
      <c r="C3" s="23" t="str">
        <f>CHAN!C3</f>
        <v>Variable type</v>
      </c>
      <c r="D3" s="23" t="str">
        <f>CHAN!D3</f>
        <v>Note/comments</v>
      </c>
      <c r="E3" s="19" t="str">
        <f>_xlfn.TEXTJOIN("_",,$A$1,E$1)</f>
        <v>Z_JACKET_1</v>
      </c>
    </row>
    <row r="4" spans="1:5" x14ac:dyDescent="0.35">
      <c r="A4" s="21" t="s">
        <v>7</v>
      </c>
      <c r="B4" s="7" t="s">
        <v>30</v>
      </c>
      <c r="C4" s="7" t="s">
        <v>29</v>
      </c>
      <c r="D4" s="4" t="s">
        <v>60</v>
      </c>
      <c r="E4" s="33">
        <v>0</v>
      </c>
    </row>
    <row r="5" spans="1:5" ht="29" x14ac:dyDescent="0.35">
      <c r="A5" s="21" t="s">
        <v>0</v>
      </c>
      <c r="B5" s="3" t="s">
        <v>30</v>
      </c>
      <c r="C5" s="3" t="s">
        <v>28</v>
      </c>
      <c r="D5" s="4" t="s">
        <v>46</v>
      </c>
      <c r="E5" s="35">
        <v>0</v>
      </c>
    </row>
    <row r="6" spans="1:5" x14ac:dyDescent="0.35">
      <c r="A6" s="21" t="s">
        <v>82</v>
      </c>
      <c r="B6" s="32" t="s">
        <v>30</v>
      </c>
      <c r="C6" s="32" t="s">
        <v>83</v>
      </c>
      <c r="D6" s="27" t="s">
        <v>84</v>
      </c>
      <c r="E6" s="35" t="s">
        <v>2</v>
      </c>
    </row>
    <row r="7" spans="1:5" x14ac:dyDescent="0.35">
      <c r="A7" s="21" t="s">
        <v>1</v>
      </c>
      <c r="B7" s="3" t="s">
        <v>2</v>
      </c>
      <c r="C7" s="13" t="s">
        <v>29</v>
      </c>
      <c r="D7" s="4" t="s">
        <v>47</v>
      </c>
      <c r="E7" s="32">
        <v>0</v>
      </c>
    </row>
    <row r="8" spans="1:5" ht="43.5" x14ac:dyDescent="0.35">
      <c r="A8" s="21" t="s">
        <v>37</v>
      </c>
      <c r="B8" s="3" t="s">
        <v>30</v>
      </c>
      <c r="C8" s="3" t="s">
        <v>28</v>
      </c>
      <c r="D8" s="27" t="s">
        <v>69</v>
      </c>
      <c r="E8" s="32">
        <v>0</v>
      </c>
    </row>
    <row r="9" spans="1:5" x14ac:dyDescent="0.35">
      <c r="A9" s="21" t="s">
        <v>38</v>
      </c>
      <c r="B9" s="3" t="s">
        <v>8</v>
      </c>
      <c r="C9" s="7" t="s">
        <v>29</v>
      </c>
      <c r="D9" s="4" t="s">
        <v>51</v>
      </c>
      <c r="E9" s="32">
        <v>0</v>
      </c>
    </row>
    <row r="10" spans="1:5" x14ac:dyDescent="0.35">
      <c r="A10" s="21" t="s">
        <v>39</v>
      </c>
      <c r="B10" s="3" t="s">
        <v>8</v>
      </c>
      <c r="C10" s="7" t="s">
        <v>29</v>
      </c>
      <c r="D10" s="4" t="s">
        <v>52</v>
      </c>
      <c r="E10" s="32">
        <v>0</v>
      </c>
    </row>
    <row r="11" spans="1:5" x14ac:dyDescent="0.35">
      <c r="A11" s="21" t="s">
        <v>6</v>
      </c>
      <c r="B11" s="3" t="s">
        <v>9</v>
      </c>
      <c r="C11" s="7" t="s">
        <v>29</v>
      </c>
      <c r="D11" s="4" t="s">
        <v>61</v>
      </c>
      <c r="E11" s="32">
        <v>0</v>
      </c>
    </row>
    <row r="12" spans="1:5" x14ac:dyDescent="0.35">
      <c r="A12" s="21" t="s">
        <v>40</v>
      </c>
      <c r="B12" s="3" t="s">
        <v>10</v>
      </c>
      <c r="C12" s="7" t="s">
        <v>29</v>
      </c>
      <c r="D12" s="4" t="s">
        <v>54</v>
      </c>
      <c r="E12" s="32">
        <v>0</v>
      </c>
    </row>
    <row r="13" spans="1:5" x14ac:dyDescent="0.35">
      <c r="A13" s="21" t="s">
        <v>41</v>
      </c>
      <c r="B13" s="3" t="s">
        <v>10</v>
      </c>
      <c r="C13" s="7" t="s">
        <v>29</v>
      </c>
      <c r="D13" s="4" t="s">
        <v>55</v>
      </c>
      <c r="E13" s="32">
        <v>0</v>
      </c>
    </row>
    <row r="14" spans="1:5" ht="29" x14ac:dyDescent="0.35">
      <c r="A14" s="21" t="s">
        <v>27</v>
      </c>
      <c r="B14" s="3" t="s">
        <v>30</v>
      </c>
      <c r="C14" s="7" t="s">
        <v>29</v>
      </c>
      <c r="D14" s="4" t="s">
        <v>56</v>
      </c>
      <c r="E14" s="32">
        <v>0</v>
      </c>
    </row>
    <row r="15" spans="1:5" x14ac:dyDescent="0.35">
      <c r="A15" s="26" t="s">
        <v>21</v>
      </c>
      <c r="B15" s="10" t="s">
        <v>2</v>
      </c>
      <c r="C15" s="14" t="s">
        <v>29</v>
      </c>
      <c r="D15" s="28" t="s">
        <v>88</v>
      </c>
      <c r="E15" s="34">
        <v>0</v>
      </c>
    </row>
    <row r="16" spans="1:5" x14ac:dyDescent="0.35">
      <c r="A16" s="26" t="s">
        <v>22</v>
      </c>
      <c r="B16" s="10" t="s">
        <v>2</v>
      </c>
      <c r="C16" s="14" t="s">
        <v>29</v>
      </c>
      <c r="D16" s="28" t="s">
        <v>88</v>
      </c>
      <c r="E16" s="34">
        <v>0</v>
      </c>
    </row>
    <row r="17" spans="1:5" x14ac:dyDescent="0.35">
      <c r="A17" s="26" t="s">
        <v>23</v>
      </c>
      <c r="B17" s="10" t="s">
        <v>2</v>
      </c>
      <c r="C17" s="14" t="s">
        <v>29</v>
      </c>
      <c r="D17" s="28" t="s">
        <v>88</v>
      </c>
      <c r="E17" s="34">
        <v>0</v>
      </c>
    </row>
    <row r="18" spans="1:5" x14ac:dyDescent="0.35">
      <c r="A18" s="26" t="s">
        <v>24</v>
      </c>
      <c r="B18" s="10" t="s">
        <v>2</v>
      </c>
      <c r="C18" s="14" t="s">
        <v>29</v>
      </c>
      <c r="D18" s="28" t="s">
        <v>88</v>
      </c>
      <c r="E18" s="34">
        <v>0</v>
      </c>
    </row>
    <row r="19" spans="1:5" ht="58" x14ac:dyDescent="0.35">
      <c r="A19" s="21" t="s">
        <v>11</v>
      </c>
      <c r="B19" s="32" t="s">
        <v>30</v>
      </c>
      <c r="C19" s="32" t="s">
        <v>28</v>
      </c>
      <c r="D19" s="27" t="s">
        <v>79</v>
      </c>
      <c r="E19" s="32">
        <v>1</v>
      </c>
    </row>
    <row r="20" spans="1:5" x14ac:dyDescent="0.35">
      <c r="A20" s="21" t="s">
        <v>12</v>
      </c>
      <c r="B20" s="32" t="s">
        <v>16</v>
      </c>
      <c r="C20" s="32" t="s">
        <v>29</v>
      </c>
      <c r="D20" s="27" t="s">
        <v>80</v>
      </c>
      <c r="E20" s="32">
        <v>4.5</v>
      </c>
    </row>
    <row r="21" spans="1:5" x14ac:dyDescent="0.35">
      <c r="A21" s="21" t="s">
        <v>13</v>
      </c>
      <c r="B21" s="32" t="s">
        <v>16</v>
      </c>
      <c r="C21" s="32" t="s">
        <v>29</v>
      </c>
      <c r="D21" s="27" t="s">
        <v>81</v>
      </c>
      <c r="E21" s="32">
        <v>4.5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STR_MIX</vt:lpstr>
      <vt:lpstr>STR_SC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2019-12-21T10:11:12Z</dcterms:created>
  <dcterms:modified xsi:type="dcterms:W3CDTF">2021-12-14T15:55:11Z</dcterms:modified>
</cp:coreProperties>
</file>