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rmo\Desktop\"/>
    </mc:Choice>
  </mc:AlternateContent>
  <xr:revisionPtr revIDLastSave="0" documentId="13_ncr:1_{305C92C8-AF6E-4144-8B62-E87D5439E061}" xr6:coauthVersionLast="47" xr6:coauthVersionMax="47" xr10:uidLastSave="{00000000-0000-0000-0000-000000000000}"/>
  <bookViews>
    <workbookView xWindow="-120" yWindow="-120" windowWidth="29040" windowHeight="15720" xr2:uid="{0611C696-B745-4033-A931-A832FE915051}"/>
  </bookViews>
  <sheets>
    <sheet name="EGX" sheetId="3" r:id="rId1"/>
    <sheet name="Summary NOV 2024" sheetId="5" state="hidden" r:id="rId2"/>
    <sheet name="Summary DEC " sheetId="7" state="hidden" r:id="rId3"/>
  </sheets>
  <definedNames>
    <definedName name="ExternalData_1" localSheetId="0" hidden="1">EGX!$A$1:$M$302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7" l="1"/>
  <c r="B5" i="7"/>
  <c r="P8" i="7"/>
  <c r="O8" i="7"/>
  <c r="N10" i="7"/>
  <c r="N9" i="7"/>
  <c r="M13" i="7"/>
  <c r="B4" i="5"/>
  <c r="E4" i="7"/>
  <c r="E4" i="5"/>
  <c r="E5" i="5" s="1"/>
  <c r="N8" i="7" l="1"/>
  <c r="B1" i="7"/>
  <c r="E1" i="7" s="1"/>
  <c r="B2" i="7"/>
  <c r="G5" i="7" s="1"/>
  <c r="E2" i="7" s="1"/>
  <c r="B1" i="5"/>
  <c r="B2" i="5"/>
  <c r="G1" i="7" l="1"/>
  <c r="B6" i="7"/>
  <c r="E5" i="7"/>
  <c r="M14" i="7"/>
  <c r="G2" i="7"/>
  <c r="C6" i="7" l="1"/>
  <c r="H5" i="7"/>
  <c r="B8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B6DAFD-853F-45D6-AA4A-44F22F90384B}" keepAlive="1" interval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AD2FC4A2-C3C1-4A35-8948-E7B7E1907DEB}" keepAlive="1" interval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</connections>
</file>

<file path=xl/sharedStrings.xml><?xml version="1.0" encoding="utf-8"?>
<sst xmlns="http://schemas.openxmlformats.org/spreadsheetml/2006/main" count="348" uniqueCount="331">
  <si>
    <t>الإسم_المختصر</t>
  </si>
  <si>
    <t>أخر_سعر</t>
  </si>
  <si>
    <t>أدنى_سعر</t>
  </si>
  <si>
    <t>أقصى_سعر</t>
  </si>
  <si>
    <t>التغير</t>
  </si>
  <si>
    <t>إغلاق</t>
  </si>
  <si>
    <t>إقفال_سابق</t>
  </si>
  <si>
    <t>%التغيير</t>
  </si>
  <si>
    <t>أعلى</t>
  </si>
  <si>
    <t>الأدنى</t>
  </si>
  <si>
    <t>الطلب</t>
  </si>
  <si>
    <t>العرض</t>
  </si>
  <si>
    <t>حجم_التداول</t>
  </si>
  <si>
    <t>العز الدخيلة للصلب</t>
  </si>
  <si>
    <t>مينا فارم للأدوية</t>
  </si>
  <si>
    <t>مطاحن وسط وغرب الدلتا</t>
  </si>
  <si>
    <t>الاسكندرية للادوية</t>
  </si>
  <si>
    <t>أوراسكوم للإنشاء</t>
  </si>
  <si>
    <t>مطاحن شرق الدلتا</t>
  </si>
  <si>
    <t>مطاحن مصر العليا</t>
  </si>
  <si>
    <t>العامة للصوامع والتخزين</t>
  </si>
  <si>
    <t>هيلتون</t>
  </si>
  <si>
    <t>الشروق الحديثة للطباعة والتغليف</t>
  </si>
  <si>
    <t>بيراميزا</t>
  </si>
  <si>
    <t>حديد عز</t>
  </si>
  <si>
    <t>وادي كوم إمبو</t>
  </si>
  <si>
    <t>اكتوبر فارما</t>
  </si>
  <si>
    <t>ابوقير للاسمدة</t>
  </si>
  <si>
    <t>النيل للادوية</t>
  </si>
  <si>
    <t>قناة السويس لتوطين التكنولوجيا</t>
  </si>
  <si>
    <t>أدكو</t>
  </si>
  <si>
    <t>الدلتا للسكر</t>
  </si>
  <si>
    <t>البنك التجاري الدولي</t>
  </si>
  <si>
    <t>موبكو</t>
  </si>
  <si>
    <t>مصر للالومنيوم</t>
  </si>
  <si>
    <t>السعودية المصرية للاستثمار والتمويل</t>
  </si>
  <si>
    <t>فوديكو</t>
  </si>
  <si>
    <t>المالية والصناعية المصرية</t>
  </si>
  <si>
    <t>ممفيس للادوية</t>
  </si>
  <si>
    <t>النيل لحليج الاقطان</t>
  </si>
  <si>
    <t>المركز الطبي الجديد - الإسكندرية</t>
  </si>
  <si>
    <t>اسيك للتعدين</t>
  </si>
  <si>
    <t>القاهرة للادوية</t>
  </si>
  <si>
    <t>مصر بنى سويف للاسمنت</t>
  </si>
  <si>
    <t>العامة لاستصلاح الأراضي</t>
  </si>
  <si>
    <t>الاسكندرية لتداول الحاويات</t>
  </si>
  <si>
    <t>ايجيفرت</t>
  </si>
  <si>
    <t>مصر للزيوت والصابون</t>
  </si>
  <si>
    <t>اكرو مصر</t>
  </si>
  <si>
    <t>مطاحن مصر الوسطي</t>
  </si>
  <si>
    <t>غاز مصر</t>
  </si>
  <si>
    <t>اجواء</t>
  </si>
  <si>
    <t>مصرف أبو ظبي الإسلامي</t>
  </si>
  <si>
    <t>القابضة المصرية الكويتية بالجنية</t>
  </si>
  <si>
    <t>مصر لصناعة الكيماويات</t>
  </si>
  <si>
    <t>بنك التعمير والاسكان</t>
  </si>
  <si>
    <t>المصرية للاتصالات</t>
  </si>
  <si>
    <t>ايبكو</t>
  </si>
  <si>
    <t>مطاحن شمال القاهرة</t>
  </si>
  <si>
    <t>دلتا للطباعة والتغليف</t>
  </si>
  <si>
    <t>جلاكسو سميثكلاين</t>
  </si>
  <si>
    <t>الاهلي للتنمية والاستثمار</t>
  </si>
  <si>
    <t>بنك قطر الوطني الاهلي</t>
  </si>
  <si>
    <t>بنك فيصل الإسلامي المصري</t>
  </si>
  <si>
    <t>القناة للتوكيلات الملاحية</t>
  </si>
  <si>
    <t>التعمير والاستشارات الهندسية</t>
  </si>
  <si>
    <t>مطاحن جنوب القاهرة والجيزة</t>
  </si>
  <si>
    <t>ايديتا</t>
  </si>
  <si>
    <t>ايسترن كومباني</t>
  </si>
  <si>
    <t>الوطنية للاسكان</t>
  </si>
  <si>
    <t>العربية لاستصلاح الاراضي</t>
  </si>
  <si>
    <t>الرواد</t>
  </si>
  <si>
    <t>سيدى كرير للبتروكيماويات</t>
  </si>
  <si>
    <t>السويدى اليكتريك</t>
  </si>
  <si>
    <t>الدولية للأسمدة</t>
  </si>
  <si>
    <t>مصر للأسواق الحرة</t>
  </si>
  <si>
    <t>وثائق إستثمار صندوق مؤشر إي جي إكس 30</t>
  </si>
  <si>
    <t>اسمنت طرة</t>
  </si>
  <si>
    <t>جولدن تكس</t>
  </si>
  <si>
    <t>طلعت مصطفى</t>
  </si>
  <si>
    <t>البنك المصري لتنمية الصادرات</t>
  </si>
  <si>
    <t>الغربية الاسلامية للتنمية العمرانية</t>
  </si>
  <si>
    <t>الجوهرة</t>
  </si>
  <si>
    <t>كريدي أجريكول</t>
  </si>
  <si>
    <t>سوديك</t>
  </si>
  <si>
    <t>دلتا للانشاء والتعمير</t>
  </si>
  <si>
    <t>القاهرة للخدمات التعليمية</t>
  </si>
  <si>
    <t>مطاحن ومخابز الإسكندرية</t>
  </si>
  <si>
    <t>بي إنفستمنتس القابضة</t>
  </si>
  <si>
    <t>مصر للأسمنت - قنا</t>
  </si>
  <si>
    <t>مدينة الانتاج الاعلامى</t>
  </si>
  <si>
    <t>السويس للاسمنت</t>
  </si>
  <si>
    <t>شارم دريمز</t>
  </si>
  <si>
    <t>القاهرة الوطنية للاستثمار والاوراق المالية</t>
  </si>
  <si>
    <t>ليسيكو مصر</t>
  </si>
  <si>
    <t>انتجريتيد دياجنوستكس هولدينجز بى ال سى</t>
  </si>
  <si>
    <t>راكتا</t>
  </si>
  <si>
    <t>الخليجية الكندية للاستثمار العقاري العربي</t>
  </si>
  <si>
    <t>اى فاينانس</t>
  </si>
  <si>
    <t>النصر لتصنيع الحاصلات الزراعية</t>
  </si>
  <si>
    <t>النساجون الشرقيون</t>
  </si>
  <si>
    <t>مجموعة اي اف جي القابضة</t>
  </si>
  <si>
    <t>جهينة</t>
  </si>
  <si>
    <t>الدولية للمحاصيل الزراعية</t>
  </si>
  <si>
    <t>طاقة عربية</t>
  </si>
  <si>
    <t>ايكون</t>
  </si>
  <si>
    <t>الالومنيوم العربية</t>
  </si>
  <si>
    <t>الاسماعيلية للدواجن</t>
  </si>
  <si>
    <t>الوطني</t>
  </si>
  <si>
    <t>بنك قناة السويس</t>
  </si>
  <si>
    <t>كيما</t>
  </si>
  <si>
    <t>شينى</t>
  </si>
  <si>
    <t>بنك البركة</t>
  </si>
  <si>
    <t>القاهرة للإستثمار والتنمية العقارية</t>
  </si>
  <si>
    <t>العبور للاستثمار العقارى</t>
  </si>
  <si>
    <t>اسمنت سيناء</t>
  </si>
  <si>
    <t>اوراسكوم للفنادق والتنمية</t>
  </si>
  <si>
    <t>دومتي</t>
  </si>
  <si>
    <t>عبور لاند للصناعات الغذائية</t>
  </si>
  <si>
    <t>مصر الجديدة للاسكان</t>
  </si>
  <si>
    <t>العربية للأسمنت</t>
  </si>
  <si>
    <t>وثائق شركة صندوق استثمار المصريين للاستثمار العقارى</t>
  </si>
  <si>
    <t>الاسكندرية الوطنية للاستثمارات المالية</t>
  </si>
  <si>
    <t>أموك</t>
  </si>
  <si>
    <t>ديجيتايز للاستثمار والتقنية</t>
  </si>
  <si>
    <t>القاهرة للدواجن</t>
  </si>
  <si>
    <t>الإسكندرية للأسمنت</t>
  </si>
  <si>
    <t>جي بي كورب</t>
  </si>
  <si>
    <t>الشمس للاسكان</t>
  </si>
  <si>
    <t>كفر الزيات للمبيدات والكيماويات</t>
  </si>
  <si>
    <t>مستشفى النزهة</t>
  </si>
  <si>
    <t>جراند انفستمنت للاستثمارات المالية</t>
  </si>
  <si>
    <t>الاهرام للطباعة والتغليف</t>
  </si>
  <si>
    <t>زهراء المعادي</t>
  </si>
  <si>
    <t>إم تي أي</t>
  </si>
  <si>
    <t>العربية لحليج الأقطان</t>
  </si>
  <si>
    <t>ثمار</t>
  </si>
  <si>
    <t>نايل سات</t>
  </si>
  <si>
    <t>روبكس</t>
  </si>
  <si>
    <t>العربية وبولفارا</t>
  </si>
  <si>
    <t>المتحدة للاسكان</t>
  </si>
  <si>
    <t>راية لخدمات مراكز الاتصالات</t>
  </si>
  <si>
    <t>فوري</t>
  </si>
  <si>
    <t>تعليم لخدمات الإدارة</t>
  </si>
  <si>
    <t>سوهاج الوطنية</t>
  </si>
  <si>
    <t>ايه تي ليس</t>
  </si>
  <si>
    <t>المصرية للدواجن</t>
  </si>
  <si>
    <t>سي اي كابيتال القابضة</t>
  </si>
  <si>
    <t>ايجى ستون</t>
  </si>
  <si>
    <t>مستشفي كليوباترا</t>
  </si>
  <si>
    <t>رمكو</t>
  </si>
  <si>
    <t>سبينالكس</t>
  </si>
  <si>
    <t>المصرية للمشروعات السياحية العالمية</t>
  </si>
  <si>
    <t>ريكاب</t>
  </si>
  <si>
    <t>العالمية للاستثمار والتنمية</t>
  </si>
  <si>
    <t>المصرية للمنتجعات السياحية</t>
  </si>
  <si>
    <t>مدينة مصر</t>
  </si>
  <si>
    <t>عتاقة</t>
  </si>
  <si>
    <t>النصر للأعمال المدنية</t>
  </si>
  <si>
    <t>إعمار مصر</t>
  </si>
  <si>
    <t>ايجيترانس</t>
  </si>
  <si>
    <t>راية</t>
  </si>
  <si>
    <t>جدوى للتنمية الصناعة</t>
  </si>
  <si>
    <t>كونتكت المالية القابضة</t>
  </si>
  <si>
    <t>الحديد والصلب للمناجم والمحاجر</t>
  </si>
  <si>
    <t>أودن للاستثمارات المالية</t>
  </si>
  <si>
    <t>بلتون المالية القابضة</t>
  </si>
  <si>
    <t>بالم هيلز</t>
  </si>
  <si>
    <t>كابو</t>
  </si>
  <si>
    <t>ابن سينا فارما</t>
  </si>
  <si>
    <t>الزيوت المستخلصة</t>
  </si>
  <si>
    <t>ماكرو جروب للمستحضرات الطبية - ماكرو كابيتال</t>
  </si>
  <si>
    <t>نيوداب</t>
  </si>
  <si>
    <t>القلعة</t>
  </si>
  <si>
    <t>تنمية للاستثمار العقاري</t>
  </si>
  <si>
    <t>بايونيرز بروبرتيز للتنمية العمرانية</t>
  </si>
  <si>
    <t>فتنس برايم للاندية الصحية</t>
  </si>
  <si>
    <t>الفنار للمقاولات</t>
  </si>
  <si>
    <t>الملتقي العربي للاستثمارات</t>
  </si>
  <si>
    <t>مرسى مرسى علم</t>
  </si>
  <si>
    <t>العربية للمحابس</t>
  </si>
  <si>
    <t>جنوب الوادى للاسمنت</t>
  </si>
  <si>
    <t>آراب ديري</t>
  </si>
  <si>
    <t>لكح جروب</t>
  </si>
  <si>
    <t>مرسيليا</t>
  </si>
  <si>
    <t>جلوبال تيلكوم</t>
  </si>
  <si>
    <t>راميدا</t>
  </si>
  <si>
    <t>الأولى للاستثمار</t>
  </si>
  <si>
    <t>الكابلات الكهربائية المصرية</t>
  </si>
  <si>
    <t>القاهرة للاسكان</t>
  </si>
  <si>
    <t>مينا للاستثمار السياحي</t>
  </si>
  <si>
    <t>العربية للصناعات الهندسية</t>
  </si>
  <si>
    <t>الاتحاد الصيدلي</t>
  </si>
  <si>
    <t>بي اي دي – البدر للاستثمار والتنمية</t>
  </si>
  <si>
    <t>نهر الخير للتنمية والأستثمار الزراعى والخدمات البيئية</t>
  </si>
  <si>
    <t>إيكمى</t>
  </si>
  <si>
    <t>انترناشيونال بزنيس كوربوريشن</t>
  </si>
  <si>
    <t>ديفكو</t>
  </si>
  <si>
    <t>جى إم سى</t>
  </si>
  <si>
    <t>المؤشر</t>
  </si>
  <si>
    <t>المصرية الكويتية للأستثمار</t>
  </si>
  <si>
    <t>العروبة للسمسرة في الأوراق المالية</t>
  </si>
  <si>
    <t>دايس</t>
  </si>
  <si>
    <t>المطورون العرب القابضة</t>
  </si>
  <si>
    <t>اليكو</t>
  </si>
  <si>
    <t>المجموعة المصرية العقارية</t>
  </si>
  <si>
    <t>المنصورة للدواجن</t>
  </si>
  <si>
    <t>أراب للتنمية والاستثمار العقاري</t>
  </si>
  <si>
    <t>العبوات الطبية</t>
  </si>
  <si>
    <t>الشركة العربية لادارة وتطوير الاصول</t>
  </si>
  <si>
    <t>العبوات الدوائية المتطورة</t>
  </si>
  <si>
    <t>اراسمكو</t>
  </si>
  <si>
    <t>فرتيكا للبرمجيات</t>
  </si>
  <si>
    <t>سبأ</t>
  </si>
  <si>
    <t>القابضة المصرية الكويتية</t>
  </si>
  <si>
    <t>الصعيد للمقاولات</t>
  </si>
  <si>
    <t>الشرقية الوطنية للامن الغذائي</t>
  </si>
  <si>
    <t>برايم القابضة</t>
  </si>
  <si>
    <t>العربية المتحدة للشحن والتفريغ</t>
  </si>
  <si>
    <t>لوتس للتنمية والاستثمار الزراعي</t>
  </si>
  <si>
    <t>الوادى</t>
  </si>
  <si>
    <t>الصخور العربية</t>
  </si>
  <si>
    <t>عامر جروب</t>
  </si>
  <si>
    <t>يونيفرسال</t>
  </si>
  <si>
    <t>المصريين للاستثمار</t>
  </si>
  <si>
    <t>ايه كابيتال القابضة</t>
  </si>
  <si>
    <t>جولدن كوست</t>
  </si>
  <si>
    <t>أطلس</t>
  </si>
  <si>
    <t>ارابيا انفستمنتس هولدنج</t>
  </si>
  <si>
    <t>سبيد ميديكال</t>
  </si>
  <si>
    <t>المصرية لنظم التعليم الحديثة</t>
  </si>
  <si>
    <t>الجيزة العامة للمقاولات</t>
  </si>
  <si>
    <t>أوراسكوم للاستثمار القابضة</t>
  </si>
  <si>
    <t>أوراسكوم المالية القابضة</t>
  </si>
  <si>
    <t>شركة كوبر للاستثمار التجاري و التطوير العقاري</t>
  </si>
  <si>
    <t>أصول للوساطة</t>
  </si>
  <si>
    <t>اسباير كابيتال</t>
  </si>
  <si>
    <t>المصريين للاسكان</t>
  </si>
  <si>
    <t>البنك المصري الخليجي</t>
  </si>
  <si>
    <t>القاهرة للزيوت والصابون</t>
  </si>
  <si>
    <t>المشروعات الصناعية والهندسية</t>
  </si>
  <si>
    <t>المجموعة المتكاملة للاعمال الهندسية</t>
  </si>
  <si>
    <t>بى اى جى للتجارة والاستثمار</t>
  </si>
  <si>
    <t>ماريديف</t>
  </si>
  <si>
    <t>النعيم القابضة</t>
  </si>
  <si>
    <t>مصر جنوب افريقيا للاتصالات</t>
  </si>
  <si>
    <t>العرفة القابضة</t>
  </si>
  <si>
    <t>عبر المحيطات للسياحة</t>
  </si>
  <si>
    <t>الوطنية لمنتجات الذرة</t>
  </si>
  <si>
    <t>فيركيم</t>
  </si>
  <si>
    <t>بنك القاهرة</t>
  </si>
  <si>
    <t>الحديد والصلب المصرية</t>
  </si>
  <si>
    <t>العروبة للتجارة والتعدين والتوريدات</t>
  </si>
  <si>
    <t>النصر لصناعة المحولات</t>
  </si>
  <si>
    <t>سكاى لايت للتنمية السياحية</t>
  </si>
  <si>
    <t>أوراسكوم القابضة للتنمية ايه جي</t>
  </si>
  <si>
    <t>سيتى تريد</t>
  </si>
  <si>
    <t>حق اكتتاب شركة المؤشر للبرمجيات ونشر المعلومات -2</t>
  </si>
  <si>
    <t>السويس للاكياس</t>
  </si>
  <si>
    <t>ريفا فارما</t>
  </si>
  <si>
    <t>إنكوليس</t>
  </si>
  <si>
    <t>بنك الاتحاد الوطنى</t>
  </si>
  <si>
    <t>القومية للاسمنت</t>
  </si>
  <si>
    <t>يونيفرت - مصر</t>
  </si>
  <si>
    <t>بنك الشركة المصرفية العربية الدولية</t>
  </si>
  <si>
    <t>المصرية لصناعة النشا والجلوكوز</t>
  </si>
  <si>
    <t>دمياط لتداول الحاويات</t>
  </si>
  <si>
    <t>سامكريت مصر</t>
  </si>
  <si>
    <t>جينيال تورز</t>
  </si>
  <si>
    <t>الدلتا للتامين</t>
  </si>
  <si>
    <t>فاروتك</t>
  </si>
  <si>
    <t>اميكو ميديكال</t>
  </si>
  <si>
    <t>التعمير للتوريق</t>
  </si>
  <si>
    <t>الاسماعيلية الجديدة للتطوير</t>
  </si>
  <si>
    <t>التعمير السياحي</t>
  </si>
  <si>
    <t>الخليج للاستثمارات العربية</t>
  </si>
  <si>
    <t>الحفر الوطنية</t>
  </si>
  <si>
    <t>ثقة لإدارة الأعمال والتنمية</t>
  </si>
  <si>
    <t>رواد مصر</t>
  </si>
  <si>
    <t>المستودعات المصرية</t>
  </si>
  <si>
    <t>بورسعيد لتداول الحاويات والبضائع</t>
  </si>
  <si>
    <t>يوتوبيا</t>
  </si>
  <si>
    <t>نايل سيتي للاستثمار</t>
  </si>
  <si>
    <t>جولدن بيراميدز بلازا</t>
  </si>
  <si>
    <t>بيتومود</t>
  </si>
  <si>
    <t>باكين</t>
  </si>
  <si>
    <t>أورانج</t>
  </si>
  <si>
    <t>القاهرة للاستثمارات والتنمية</t>
  </si>
  <si>
    <t>ميراكو</t>
  </si>
  <si>
    <t>سندات التنمية الوطنية بالدولار الأمريكى يونيو 2015-2017</t>
  </si>
  <si>
    <t>اسيوط الاسلامية للتجارة</t>
  </si>
  <si>
    <t>الشمس بيراميدز</t>
  </si>
  <si>
    <t>فودافون</t>
  </si>
  <si>
    <t>ركاز القابضة للاستشارات المالية</t>
  </si>
  <si>
    <t>سيمو</t>
  </si>
  <si>
    <t>الشرق الأوسط لصناعة الزجاج</t>
  </si>
  <si>
    <t>المهنس للتأمين</t>
  </si>
  <si>
    <t>جالينا</t>
  </si>
  <si>
    <t>سيتي للتحاليل الطبية</t>
  </si>
  <si>
    <t>أكت فاينانشال للاستشارات ش م م</t>
  </si>
  <si>
    <t>ام بي</t>
  </si>
  <si>
    <t xml:space="preserve">اجمالي قيمه الشراء </t>
  </si>
  <si>
    <t>اجمالي قيمه السوقيه</t>
  </si>
  <si>
    <t>Wallet</t>
  </si>
  <si>
    <t>Unrealized return</t>
  </si>
  <si>
    <t>Realized return</t>
  </si>
  <si>
    <t>Total investment</t>
  </si>
  <si>
    <t>Total Balance</t>
  </si>
  <si>
    <t>Expected Balance</t>
  </si>
  <si>
    <t xml:space="preserve">Total Return after expenses </t>
  </si>
  <si>
    <t xml:space="preserve">expenses </t>
  </si>
  <si>
    <t>sub</t>
  </si>
  <si>
    <t>Total Return</t>
  </si>
  <si>
    <t>comment</t>
  </si>
  <si>
    <t>date</t>
  </si>
  <si>
    <t>deposit fees</t>
  </si>
  <si>
    <t>Dec</t>
  </si>
  <si>
    <t>Start Month investment</t>
  </si>
  <si>
    <t>Total after Expaenses</t>
  </si>
  <si>
    <t>Total investment Realized return</t>
  </si>
  <si>
    <t>Total investment Realized return w expanses</t>
  </si>
  <si>
    <t>المصرف المتحد</t>
  </si>
  <si>
    <t xml:space="preserve">deposit expenses  </t>
  </si>
  <si>
    <t>inside expenses</t>
  </si>
  <si>
    <t>كريستمارك للمقاولات</t>
  </si>
  <si>
    <t>جو جرين للاستثمار الزراعى والتنمية</t>
  </si>
  <si>
    <t>حق اكتتاب شركة المطورون العرب القابضة -1</t>
  </si>
  <si>
    <t>هيبكو للاستثمارات التجارية والتنمية العقارية</t>
  </si>
  <si>
    <t>يو للتمويل الاستهلاكي</t>
  </si>
  <si>
    <t>وثائق صندوق استثمار أودن للاستثمار في الاسهم المصرية -كسب</t>
  </si>
  <si>
    <t>ارابيا للاستثمار والتنمية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</si>
</sst>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5" formatCode="mmmm"/>
    <numFmt numFmtId="166" formatCode="0.000"/>
    <numFmt numFmtId="167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5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2" borderId="0" xfId="0" applyFont="1" applyFill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6" borderId="0" xfId="0" applyFont="1" applyFill="1"/>
    <xf numFmtId="0" fontId="3" fillId="0" borderId="1" xfId="0" applyFont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7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/>
    <xf numFmtId="0" fontId="7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2" fontId="1" fillId="0" borderId="0" xfId="0" applyNumberFormat="1" applyFont="1"/>
    <xf numFmtId="0" fontId="1" fillId="9" borderId="0" xfId="0" applyFont="1" applyFill="1"/>
    <xf numFmtId="0" fontId="1" fillId="9" borderId="0" xfId="0" applyFont="1" applyFill="1" applyAlignment="1">
      <alignment horizontal="right"/>
    </xf>
    <xf numFmtId="0" fontId="0" fillId="0" borderId="0" xfId="0" applyAlignment="1">
      <alignment horizontal="center" vertical="center"/>
    </xf>
    <xf numFmtId="167" fontId="3" fillId="0" borderId="0" xfId="1" applyNumberFormat="1" applyFont="1"/>
    <xf numFmtId="0" fontId="3" fillId="0" borderId="0" xfId="1" applyNumberFormat="1" applyFont="1"/>
    <xf numFmtId="166" fontId="3" fillId="0" borderId="0" xfId="2" applyNumberFormat="1" applyFont="1"/>
    <xf numFmtId="0" fontId="8" fillId="0" borderId="0" xfId="0" applyFont="1"/>
    <xf numFmtId="9" fontId="3" fillId="0" borderId="2" xfId="2" applyFont="1" applyBorder="1" applyAlignment="1">
      <alignment horizontal="center" vertical="center"/>
    </xf>
    <xf numFmtId="9" fontId="3" fillId="0" borderId="2" xfId="2" applyFont="1" applyBorder="1" applyAlignment="1">
      <alignment vertical="center"/>
    </xf>
    <xf numFmtId="10" fontId="1" fillId="9" borderId="0" xfId="2" applyNumberFormat="1" applyFont="1" applyFill="1"/>
    <xf numFmtId="0" fontId="3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9" fontId="3" fillId="0" borderId="2" xfId="2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47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</font>
    </dxf>
    <dxf>
      <font>
        <b/>
      </font>
      <numFmt numFmtId="0" formatCode="General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AC31D73-6CBA-43CD-96A6-86A4443D8D44}" autoFormatId="16" applyNumberFormats="0" applyBorderFormats="0" applyFontFormats="0" applyPatternFormats="0" applyAlignmentFormats="0" applyWidthHeightFormats="0">
  <queryTableRefresh nextId="16">
    <queryTableFields count="13">
      <queryTableField id="1" name="أقصى_سعر" tableColumnId="14"/>
      <queryTableField id="2" name="أدنى_سعر" tableColumnId="2"/>
      <queryTableField id="3" name="إغلاق" tableColumnId="3"/>
      <queryTableField id="4" name="إقفال_سابق" tableColumnId="4"/>
      <queryTableField id="5" name="التغير" tableColumnId="5"/>
      <queryTableField id="6" name="%التغيير" tableColumnId="6"/>
      <queryTableField id="7" name="أعلى" tableColumnId="7"/>
      <queryTableField id="8" name="الأدنى" tableColumnId="8"/>
      <queryTableField id="9" name="الطلب" tableColumnId="9"/>
      <queryTableField id="10" name="العرض" tableColumnId="10"/>
      <queryTableField id="11" name="أخر_سعر" tableColumnId="11"/>
      <queryTableField id="12" name="الإسم_المختصر" tableColumnId="12"/>
      <queryTableField id="13" name="حجم_التداول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64C0F0-1A0B-486E-86BA-E0E519E0CA26}" name="Table_1" displayName="Table_1" ref="A1:M302" tableType="queryTable" totalsRowShown="0" headerRowDxfId="46" dataDxfId="45">
  <autoFilter ref="A1:M302" xr:uid="{E664C0F0-1A0B-486E-86BA-E0E519E0CA26}"/>
  <tableColumns count="13">
    <tableColumn id="14" xr3:uid="{B7C8EA1B-A55D-4EEE-970E-EE5217D2D939}" uniqueName="14" name="أقصى_سعر" queryTableFieldId="1" dataDxfId="44"/>
    <tableColumn id="2" xr3:uid="{D796AF35-9CDE-4468-8ED2-3D9538A77445}" uniqueName="2" name="أدنى_سعر" queryTableFieldId="2" dataDxfId="43"/>
    <tableColumn id="3" xr3:uid="{6F566B78-6AF4-4B85-9B50-97790C95E19E}" uniqueName="3" name="إغلاق" queryTableFieldId="3" dataDxfId="42"/>
    <tableColumn id="4" xr3:uid="{E7713816-2A51-40BC-A541-7677AAFC6FFD}" uniqueName="4" name="إقفال_سابق" queryTableFieldId="4" dataDxfId="41"/>
    <tableColumn id="5" xr3:uid="{0807989A-8E47-42D8-8B19-5777D6D4A33E}" uniqueName="5" name="التغير" queryTableFieldId="5" dataDxfId="40"/>
    <tableColumn id="6" xr3:uid="{BC94A879-D580-4262-BD9B-1C0ED81F30F1}" uniqueName="6" name="%التغيير" queryTableFieldId="6" dataDxfId="39"/>
    <tableColumn id="7" xr3:uid="{056B9ACB-60F9-44A4-A1F8-89452E5D94D5}" uniqueName="7" name="أعلى" queryTableFieldId="7" dataDxfId="38"/>
    <tableColumn id="8" xr3:uid="{1087B539-4D04-47B1-89FA-AECDE6ABF141}" uniqueName="8" name="الأدنى" queryTableFieldId="8" dataDxfId="37"/>
    <tableColumn id="9" xr3:uid="{4804C424-82CC-44A5-8D4B-FDD6F0B5914C}" uniqueName="9" name="الطلب" queryTableFieldId="9" dataDxfId="36"/>
    <tableColumn id="10" xr3:uid="{E552C982-8E43-4778-A827-15909310A89E}" uniqueName="10" name="العرض" queryTableFieldId="10" dataDxfId="35"/>
    <tableColumn id="11" xr3:uid="{2253A853-C003-4A28-B165-9BE7FD251AA6}" uniqueName="11" name="أخر_سعر" queryTableFieldId="11" dataDxfId="34"/>
    <tableColumn id="12" xr3:uid="{4B248EE3-75B2-4C9A-9460-298A81846510}" uniqueName="12" name="الإسم_المختصر" queryTableFieldId="12" dataDxfId="33"/>
    <tableColumn id="13" xr3:uid="{C1645107-2FE2-4115-B013-CDFABFCCE3C6}" uniqueName="13" name="حجم_التداول" queryTableFieldId="13" dataDxfId="3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614DB-256E-400E-B9F2-F2D73B697740}">
  <sheetPr codeName="Sheet1"/>
  <dimension ref="A1:M317"/>
  <sheetViews>
    <sheetView tabSelected="1" zoomScaleNormal="100" workbookViewId="0">
      <selection activeCell="P13" sqref="P13"/>
    </sheetView>
  </sheetViews>
  <sheetFormatPr defaultRowHeight="15" x14ac:dyDescent="0.25"/>
  <cols>
    <col min="1" max="1" width="14" style="3" bestFit="1" customWidth="1"/>
    <col min="2" max="2" width="12.85546875" style="3" bestFit="1" customWidth="1"/>
    <col min="3" max="3" width="9.7109375" style="3" bestFit="1" customWidth="1"/>
    <col min="4" max="4" width="14.28515625" style="3" bestFit="1" customWidth="1"/>
    <col min="5" max="5" width="9.7109375" style="3" bestFit="1" customWidth="1"/>
    <col min="6" max="6" width="12" style="3" bestFit="1" customWidth="1"/>
    <col min="7" max="7" width="8.7109375" style="3" bestFit="1" customWidth="1"/>
    <col min="8" max="8" width="9.5703125" style="3" bestFit="1" customWidth="1"/>
    <col min="9" max="9" width="6" style="3" hidden="1" customWidth="1"/>
    <col min="10" max="10" width="10.85546875" style="3" hidden="1" customWidth="1"/>
    <col min="11" max="11" width="12.85546875" style="3" bestFit="1" customWidth="1"/>
    <col min="12" max="12" width="48.42578125" style="3" bestFit="1" customWidth="1"/>
    <col min="13" max="13" width="15.85546875" style="3" bestFit="1" customWidth="1"/>
    <col min="14" max="16384" width="9.140625" style="3"/>
  </cols>
  <sheetData>
    <row r="1" spans="1:13" s="4" customFormat="1" x14ac:dyDescent="0.25">
      <c r="A1" s="4" t="s">
        <v>3</v>
      </c>
      <c r="B1" s="4" t="s">
        <v>2</v>
      </c>
      <c r="C1" s="4" t="s">
        <v>5</v>
      </c>
      <c r="D1" s="4" t="s">
        <v>6</v>
      </c>
      <c r="E1" s="4" t="s">
        <v>4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</v>
      </c>
      <c r="L1" s="4" t="s">
        <v>0</v>
      </c>
      <c r="M1" s="4" t="s">
        <v>12</v>
      </c>
    </row>
    <row r="2" spans="1:13" x14ac:dyDescent="0.25">
      <c r="A2" s="3">
        <v>1312.5</v>
      </c>
      <c r="B2" s="3">
        <v>1187.5</v>
      </c>
      <c r="C2" s="3">
        <v>1250</v>
      </c>
      <c r="D2" s="3">
        <v>1250</v>
      </c>
      <c r="E2" s="3">
        <v>0</v>
      </c>
      <c r="F2" s="3">
        <v>0</v>
      </c>
      <c r="G2" s="3">
        <v>1251</v>
      </c>
      <c r="H2" s="3">
        <v>1250</v>
      </c>
      <c r="I2" s="3">
        <v>1250</v>
      </c>
      <c r="J2" s="3">
        <v>1460</v>
      </c>
      <c r="K2" s="3">
        <v>1250</v>
      </c>
      <c r="L2" s="3" t="s">
        <v>13</v>
      </c>
      <c r="M2" s="3">
        <v>76</v>
      </c>
    </row>
    <row r="3" spans="1:13" x14ac:dyDescent="0.25">
      <c r="A3" s="3">
        <v>300.42</v>
      </c>
      <c r="B3" s="3">
        <v>200.28</v>
      </c>
      <c r="C3" s="3">
        <v>0</v>
      </c>
      <c r="D3" s="3">
        <v>250.35</v>
      </c>
      <c r="E3" s="3">
        <v>1.65</v>
      </c>
      <c r="F3" s="3">
        <v>0.66</v>
      </c>
      <c r="G3" s="3">
        <v>252</v>
      </c>
      <c r="H3" s="3">
        <v>247</v>
      </c>
      <c r="I3" s="3">
        <v>250.2</v>
      </c>
      <c r="J3" s="3">
        <v>252.5</v>
      </c>
      <c r="K3" s="3">
        <v>252</v>
      </c>
      <c r="L3" s="3" t="s">
        <v>14</v>
      </c>
      <c r="M3" s="3">
        <v>908</v>
      </c>
    </row>
    <row r="4" spans="1:13" x14ac:dyDescent="0.25">
      <c r="A4" s="3">
        <v>565.29999999999995</v>
      </c>
      <c r="B4" s="3">
        <v>376.88</v>
      </c>
      <c r="C4" s="3">
        <v>469.98</v>
      </c>
      <c r="D4" s="3">
        <v>471.09</v>
      </c>
      <c r="E4" s="3">
        <v>9.9</v>
      </c>
      <c r="F4" s="3">
        <v>2.1</v>
      </c>
      <c r="G4" s="3">
        <v>490</v>
      </c>
      <c r="H4" s="3">
        <v>465.71</v>
      </c>
      <c r="I4" s="3">
        <v>467.06</v>
      </c>
      <c r="J4" s="3">
        <v>480.99</v>
      </c>
      <c r="K4" s="3">
        <v>480.99</v>
      </c>
      <c r="L4" s="3" t="s">
        <v>15</v>
      </c>
      <c r="M4" s="3">
        <v>2365</v>
      </c>
    </row>
    <row r="5" spans="1:13" x14ac:dyDescent="0.25">
      <c r="A5" s="3">
        <v>829.56</v>
      </c>
      <c r="B5" s="3">
        <v>553.04</v>
      </c>
      <c r="C5" s="3">
        <v>679.38</v>
      </c>
      <c r="D5" s="3">
        <v>691.3</v>
      </c>
      <c r="E5" s="3">
        <v>-5.31</v>
      </c>
      <c r="F5" s="3">
        <v>-0.77</v>
      </c>
      <c r="G5" s="3">
        <v>691.99</v>
      </c>
      <c r="H5" s="3">
        <v>676.15</v>
      </c>
      <c r="I5" s="3">
        <v>676.07</v>
      </c>
      <c r="J5" s="3">
        <v>685.99</v>
      </c>
      <c r="K5" s="3">
        <v>685.99</v>
      </c>
      <c r="L5" s="3" t="s">
        <v>16</v>
      </c>
      <c r="M5" s="3">
        <v>993</v>
      </c>
    </row>
    <row r="6" spans="1:13" x14ac:dyDescent="0.25">
      <c r="A6" s="3">
        <v>526.55999999999995</v>
      </c>
      <c r="B6" s="3">
        <v>351.04</v>
      </c>
      <c r="C6" s="3">
        <v>441.05</v>
      </c>
      <c r="D6" s="3">
        <v>438.8</v>
      </c>
      <c r="E6" s="3">
        <v>2.2000000000000002</v>
      </c>
      <c r="F6" s="3">
        <v>0.5</v>
      </c>
      <c r="G6" s="3">
        <v>446</v>
      </c>
      <c r="H6" s="3">
        <v>440</v>
      </c>
      <c r="I6" s="3">
        <v>441</v>
      </c>
      <c r="J6" s="3">
        <v>441.9</v>
      </c>
      <c r="K6" s="3">
        <v>441</v>
      </c>
      <c r="L6" s="3" t="s">
        <v>17</v>
      </c>
      <c r="M6" s="3">
        <v>286914</v>
      </c>
    </row>
    <row r="7" spans="1:13" x14ac:dyDescent="0.25">
      <c r="A7" s="3">
        <v>384.03</v>
      </c>
      <c r="B7" s="3">
        <v>256.02999999999997</v>
      </c>
      <c r="C7" s="3">
        <v>316.49</v>
      </c>
      <c r="D7" s="3">
        <v>320.02999999999997</v>
      </c>
      <c r="E7" s="3">
        <v>-5.03</v>
      </c>
      <c r="F7" s="3">
        <v>-1.57</v>
      </c>
      <c r="G7" s="3">
        <v>334</v>
      </c>
      <c r="H7" s="3">
        <v>313</v>
      </c>
      <c r="I7" s="3">
        <v>314.5</v>
      </c>
      <c r="J7" s="3">
        <v>315</v>
      </c>
      <c r="K7" s="3">
        <v>315</v>
      </c>
      <c r="L7" s="3" t="s">
        <v>18</v>
      </c>
      <c r="M7" s="3">
        <v>6527</v>
      </c>
    </row>
    <row r="8" spans="1:13" x14ac:dyDescent="0.25">
      <c r="A8" s="3">
        <v>557.26</v>
      </c>
      <c r="B8" s="3">
        <v>371.52</v>
      </c>
      <c r="C8" s="3">
        <v>476.07</v>
      </c>
      <c r="D8" s="3">
        <v>464.39</v>
      </c>
      <c r="E8" s="3">
        <v>19.59</v>
      </c>
      <c r="F8" s="3">
        <v>4.22</v>
      </c>
      <c r="G8" s="3">
        <v>494</v>
      </c>
      <c r="H8" s="3">
        <v>465</v>
      </c>
      <c r="I8" s="3">
        <v>473</v>
      </c>
      <c r="J8" s="3">
        <v>484</v>
      </c>
      <c r="K8" s="3">
        <v>483.98</v>
      </c>
      <c r="L8" s="3" t="s">
        <v>19</v>
      </c>
      <c r="M8" s="3">
        <v>3958</v>
      </c>
    </row>
    <row r="9" spans="1:13" x14ac:dyDescent="0.25">
      <c r="A9" s="3">
        <v>291.02</v>
      </c>
      <c r="B9" s="3">
        <v>194.02</v>
      </c>
      <c r="C9" s="3">
        <v>251.5</v>
      </c>
      <c r="D9" s="3">
        <v>242.52</v>
      </c>
      <c r="E9" s="3">
        <v>4.78</v>
      </c>
      <c r="F9" s="3">
        <v>1.97</v>
      </c>
      <c r="G9" s="3">
        <v>257</v>
      </c>
      <c r="H9" s="3">
        <v>244.51</v>
      </c>
      <c r="I9" s="3">
        <v>247.3</v>
      </c>
      <c r="J9" s="3">
        <v>251</v>
      </c>
      <c r="K9" s="3">
        <v>247.3</v>
      </c>
      <c r="L9" s="3" t="s">
        <v>20</v>
      </c>
      <c r="M9" s="3">
        <v>6461</v>
      </c>
    </row>
    <row r="10" spans="1:13" x14ac:dyDescent="0.25">
      <c r="A10" s="3">
        <v>30.46</v>
      </c>
      <c r="B10" s="3">
        <v>20.32</v>
      </c>
      <c r="C10" s="3">
        <v>25.45</v>
      </c>
      <c r="D10" s="3">
        <v>25.39</v>
      </c>
      <c r="E10" s="3">
        <v>0.01</v>
      </c>
      <c r="F10" s="3">
        <v>0.04</v>
      </c>
      <c r="G10" s="3">
        <v>25.6</v>
      </c>
      <c r="H10" s="3">
        <v>25.17</v>
      </c>
      <c r="I10" s="3">
        <v>25.25</v>
      </c>
      <c r="J10" s="3">
        <v>25.4</v>
      </c>
      <c r="K10" s="3">
        <v>25.4</v>
      </c>
      <c r="L10" s="3" t="s">
        <v>21</v>
      </c>
      <c r="M10" s="3">
        <v>181451</v>
      </c>
    </row>
    <row r="11" spans="1:13" x14ac:dyDescent="0.25">
      <c r="A11" s="3">
        <v>78.22</v>
      </c>
      <c r="B11" s="3">
        <v>70.78</v>
      </c>
      <c r="C11" s="3">
        <v>108</v>
      </c>
      <c r="D11" s="3">
        <v>108.89</v>
      </c>
      <c r="E11" s="3">
        <v>-0.89</v>
      </c>
      <c r="F11" s="3">
        <v>-0.82</v>
      </c>
      <c r="G11" s="3">
        <v>109</v>
      </c>
      <c r="H11" s="3">
        <v>79</v>
      </c>
      <c r="I11" s="3">
        <v>108</v>
      </c>
      <c r="J11" s="3">
        <v>109</v>
      </c>
      <c r="K11" s="3">
        <v>108</v>
      </c>
      <c r="L11" s="3" t="s">
        <v>22</v>
      </c>
      <c r="M11" s="3">
        <v>65</v>
      </c>
    </row>
    <row r="12" spans="1:13" x14ac:dyDescent="0.25">
      <c r="A12" s="3">
        <v>220.58</v>
      </c>
      <c r="B12" s="3">
        <v>147.06</v>
      </c>
      <c r="C12" s="3">
        <v>187.71</v>
      </c>
      <c r="D12" s="3">
        <v>183.82</v>
      </c>
      <c r="E12" s="3">
        <v>2.68</v>
      </c>
      <c r="F12" s="3">
        <v>1.46</v>
      </c>
      <c r="G12" s="3">
        <v>204</v>
      </c>
      <c r="H12" s="3">
        <v>183.1</v>
      </c>
      <c r="I12" s="3">
        <v>186.5</v>
      </c>
      <c r="J12" s="3">
        <v>188.5</v>
      </c>
      <c r="K12" s="3">
        <v>186.5</v>
      </c>
      <c r="L12" s="3" t="s">
        <v>23</v>
      </c>
      <c r="M12" s="3">
        <v>58465</v>
      </c>
    </row>
    <row r="13" spans="1:13" x14ac:dyDescent="0.25">
      <c r="A13" s="3">
        <v>160.68</v>
      </c>
      <c r="B13" s="3">
        <v>107.12</v>
      </c>
      <c r="C13" s="3">
        <v>138.15</v>
      </c>
      <c r="D13" s="3">
        <v>138.19999999999999</v>
      </c>
      <c r="E13" s="3">
        <v>-0.05</v>
      </c>
      <c r="F13" s="3">
        <v>-0.04</v>
      </c>
      <c r="G13" s="3">
        <v>138.5</v>
      </c>
      <c r="H13" s="3">
        <v>138.15</v>
      </c>
      <c r="I13" s="3">
        <v>138.15</v>
      </c>
      <c r="J13" s="3">
        <v>138.19999999999999</v>
      </c>
      <c r="K13" s="3">
        <v>138.15</v>
      </c>
      <c r="L13" s="3" t="s">
        <v>24</v>
      </c>
      <c r="M13" s="3">
        <v>1230</v>
      </c>
    </row>
    <row r="14" spans="1:13" x14ac:dyDescent="0.25">
      <c r="A14" s="3">
        <v>317.12</v>
      </c>
      <c r="B14" s="3">
        <v>211.42</v>
      </c>
      <c r="C14" s="3">
        <v>258.14999999999998</v>
      </c>
      <c r="D14" s="3">
        <v>264.27</v>
      </c>
      <c r="E14" s="3">
        <v>-6.27</v>
      </c>
      <c r="F14" s="3">
        <v>-2.37</v>
      </c>
      <c r="G14" s="3">
        <v>275</v>
      </c>
      <c r="H14" s="3">
        <v>251.2</v>
      </c>
      <c r="I14" s="3">
        <v>258</v>
      </c>
      <c r="J14" s="3">
        <v>259.5</v>
      </c>
      <c r="K14" s="3">
        <v>258</v>
      </c>
      <c r="L14" s="3" t="s">
        <v>25</v>
      </c>
      <c r="M14" s="3">
        <v>49756</v>
      </c>
    </row>
    <row r="15" spans="1:13" x14ac:dyDescent="0.25">
      <c r="A15" s="3">
        <v>224.94</v>
      </c>
      <c r="B15" s="3">
        <v>149.96</v>
      </c>
      <c r="C15" s="3">
        <v>0</v>
      </c>
      <c r="D15" s="3">
        <v>187.45</v>
      </c>
      <c r="E15" s="3">
        <v>-5.95</v>
      </c>
      <c r="F15" s="3">
        <v>-3.17</v>
      </c>
      <c r="G15" s="3">
        <v>186.98</v>
      </c>
      <c r="H15" s="3">
        <v>180.02</v>
      </c>
      <c r="I15" s="3">
        <v>180.15</v>
      </c>
      <c r="J15" s="3">
        <v>181.5</v>
      </c>
      <c r="K15" s="3">
        <v>181.5</v>
      </c>
      <c r="L15" s="3" t="s">
        <v>26</v>
      </c>
      <c r="M15" s="3">
        <v>951</v>
      </c>
    </row>
    <row r="16" spans="1:13" x14ac:dyDescent="0.25">
      <c r="A16" s="3">
        <v>61.8</v>
      </c>
      <c r="B16" s="3">
        <v>41.2</v>
      </c>
      <c r="C16" s="3">
        <v>50.81</v>
      </c>
      <c r="D16" s="3">
        <v>51.5</v>
      </c>
      <c r="E16" s="3">
        <v>-0.89</v>
      </c>
      <c r="F16" s="3">
        <v>-1.73</v>
      </c>
      <c r="G16" s="3">
        <v>51.98</v>
      </c>
      <c r="H16" s="3">
        <v>50.26</v>
      </c>
      <c r="I16" s="3">
        <v>50.61</v>
      </c>
      <c r="J16" s="3">
        <v>50.89</v>
      </c>
      <c r="K16" s="3">
        <v>50.61</v>
      </c>
      <c r="L16" s="3" t="s">
        <v>27</v>
      </c>
      <c r="M16" s="3">
        <v>1262774</v>
      </c>
    </row>
    <row r="17" spans="1:13" x14ac:dyDescent="0.25">
      <c r="A17" s="3">
        <v>93.8</v>
      </c>
      <c r="B17" s="3">
        <v>62.54</v>
      </c>
      <c r="C17" s="3">
        <v>79.02</v>
      </c>
      <c r="D17" s="3">
        <v>78.17</v>
      </c>
      <c r="E17" s="3">
        <v>2.33</v>
      </c>
      <c r="F17" s="3">
        <v>2.98</v>
      </c>
      <c r="G17" s="3">
        <v>81.400000000000006</v>
      </c>
      <c r="H17" s="3">
        <v>77.099999999999994</v>
      </c>
      <c r="I17" s="3">
        <v>78.87</v>
      </c>
      <c r="J17" s="3">
        <v>80.5</v>
      </c>
      <c r="K17" s="3">
        <v>80.5</v>
      </c>
      <c r="L17" s="3" t="s">
        <v>28</v>
      </c>
      <c r="M17" s="3">
        <v>187637</v>
      </c>
    </row>
    <row r="18" spans="1:13" x14ac:dyDescent="0.25">
      <c r="A18" s="3">
        <v>230.95</v>
      </c>
      <c r="B18" s="3">
        <v>153.97</v>
      </c>
      <c r="C18" s="3">
        <v>0</v>
      </c>
      <c r="D18" s="3">
        <v>192.46</v>
      </c>
      <c r="E18" s="3">
        <v>0.54</v>
      </c>
      <c r="F18" s="3">
        <v>0.28000000000000003</v>
      </c>
      <c r="G18" s="3">
        <v>193.7</v>
      </c>
      <c r="H18" s="3">
        <v>188.5</v>
      </c>
      <c r="I18" s="3">
        <v>189.55</v>
      </c>
      <c r="J18" s="3">
        <v>193</v>
      </c>
      <c r="K18" s="3">
        <v>193</v>
      </c>
      <c r="L18" s="3" t="s">
        <v>29</v>
      </c>
      <c r="M18" s="3">
        <v>172</v>
      </c>
    </row>
    <row r="19" spans="1:13" x14ac:dyDescent="0.25">
      <c r="A19" s="3">
        <v>202.57</v>
      </c>
      <c r="B19" s="3">
        <v>135.05000000000001</v>
      </c>
      <c r="C19" s="3">
        <v>169.95</v>
      </c>
      <c r="D19" s="3">
        <v>168.81</v>
      </c>
      <c r="E19" s="3">
        <v>1.19</v>
      </c>
      <c r="F19" s="3">
        <v>0.7</v>
      </c>
      <c r="G19" s="3">
        <v>176.8</v>
      </c>
      <c r="H19" s="3">
        <v>166.6</v>
      </c>
      <c r="I19" s="3">
        <v>169.1</v>
      </c>
      <c r="J19" s="3">
        <v>170</v>
      </c>
      <c r="K19" s="3">
        <v>170</v>
      </c>
      <c r="L19" s="3" t="s">
        <v>30</v>
      </c>
      <c r="M19" s="3">
        <v>22634</v>
      </c>
    </row>
    <row r="20" spans="1:13" x14ac:dyDescent="0.25">
      <c r="A20" s="3">
        <v>59.59</v>
      </c>
      <c r="B20" s="3">
        <v>39.729999999999997</v>
      </c>
      <c r="C20" s="3">
        <v>49.4</v>
      </c>
      <c r="D20" s="3">
        <v>49.66</v>
      </c>
      <c r="E20" s="3">
        <v>-0.55000000000000004</v>
      </c>
      <c r="F20" s="3">
        <v>-1.1100000000000001</v>
      </c>
      <c r="G20" s="3">
        <v>49.98</v>
      </c>
      <c r="H20" s="3">
        <v>49.11</v>
      </c>
      <c r="I20" s="3">
        <v>49.11</v>
      </c>
      <c r="J20" s="3">
        <v>49.4</v>
      </c>
      <c r="K20" s="3">
        <v>49.11</v>
      </c>
      <c r="L20" s="3" t="s">
        <v>31</v>
      </c>
      <c r="M20" s="3">
        <v>70253</v>
      </c>
    </row>
    <row r="21" spans="1:13" x14ac:dyDescent="0.25">
      <c r="A21" s="3">
        <v>115.2</v>
      </c>
      <c r="B21" s="3">
        <v>76.8</v>
      </c>
      <c r="C21" s="3">
        <v>95.65</v>
      </c>
      <c r="D21" s="3">
        <v>96</v>
      </c>
      <c r="E21" s="3">
        <v>-0.19</v>
      </c>
      <c r="F21" s="3">
        <v>-0.2</v>
      </c>
      <c r="G21" s="3">
        <v>96.55</v>
      </c>
      <c r="H21" s="3">
        <v>95.37</v>
      </c>
      <c r="I21" s="3">
        <v>95.72</v>
      </c>
      <c r="J21" s="3">
        <v>95.81</v>
      </c>
      <c r="K21" s="3">
        <v>95.81</v>
      </c>
      <c r="L21" s="3" t="s">
        <v>32</v>
      </c>
      <c r="M21" s="3">
        <v>971293</v>
      </c>
    </row>
    <row r="22" spans="1:13" x14ac:dyDescent="0.25">
      <c r="A22" s="3">
        <v>32.14</v>
      </c>
      <c r="B22" s="3">
        <v>21.44</v>
      </c>
      <c r="C22" s="3">
        <v>26.7</v>
      </c>
      <c r="D22" s="3">
        <v>26.79</v>
      </c>
      <c r="E22" s="3">
        <v>0.06</v>
      </c>
      <c r="F22" s="3">
        <v>0.22</v>
      </c>
      <c r="G22" s="3">
        <v>27.19</v>
      </c>
      <c r="H22" s="3">
        <v>26.7</v>
      </c>
      <c r="I22" s="3">
        <v>26.8</v>
      </c>
      <c r="J22" s="3">
        <v>26.85</v>
      </c>
      <c r="K22" s="3">
        <v>26.85</v>
      </c>
      <c r="L22" s="3" t="s">
        <v>33</v>
      </c>
      <c r="M22" s="3">
        <v>318920</v>
      </c>
    </row>
    <row r="23" spans="1:13" x14ac:dyDescent="0.25">
      <c r="A23" s="3">
        <v>187.02</v>
      </c>
      <c r="B23" s="3">
        <v>124.68</v>
      </c>
      <c r="C23" s="3">
        <v>153.15</v>
      </c>
      <c r="D23" s="3">
        <v>155.85</v>
      </c>
      <c r="E23" s="3">
        <v>-1.87</v>
      </c>
      <c r="F23" s="3">
        <v>-1.2</v>
      </c>
      <c r="G23" s="3">
        <v>156.1</v>
      </c>
      <c r="H23" s="3">
        <v>153.1</v>
      </c>
      <c r="I23" s="3">
        <v>153.1</v>
      </c>
      <c r="J23" s="3">
        <v>153.97999999999999</v>
      </c>
      <c r="K23" s="3">
        <v>153.97999999999999</v>
      </c>
      <c r="L23" s="3" t="s">
        <v>34</v>
      </c>
      <c r="M23" s="3">
        <v>108043</v>
      </c>
    </row>
    <row r="24" spans="1:13" x14ac:dyDescent="0.25">
      <c r="A24" s="3">
        <v>191.28</v>
      </c>
      <c r="B24" s="3">
        <v>127.52</v>
      </c>
      <c r="C24" s="3">
        <v>160.55000000000001</v>
      </c>
      <c r="D24" s="3">
        <v>159.4</v>
      </c>
      <c r="E24" s="3">
        <v>1</v>
      </c>
      <c r="F24" s="3">
        <v>0.63</v>
      </c>
      <c r="G24" s="3">
        <v>171.9</v>
      </c>
      <c r="H24" s="3">
        <v>157.4</v>
      </c>
      <c r="I24" s="3">
        <v>160.4</v>
      </c>
      <c r="J24" s="3">
        <v>161</v>
      </c>
      <c r="K24" s="3">
        <v>160.4</v>
      </c>
      <c r="L24" s="3" t="s">
        <v>35</v>
      </c>
      <c r="M24" s="3">
        <v>128646</v>
      </c>
    </row>
    <row r="25" spans="1:13" x14ac:dyDescent="0.25">
      <c r="A25" s="3">
        <v>122.42</v>
      </c>
      <c r="B25" s="3">
        <v>81.62</v>
      </c>
      <c r="C25" s="3">
        <v>100.65</v>
      </c>
      <c r="D25" s="3">
        <v>102.02</v>
      </c>
      <c r="E25" s="3">
        <v>-1.03</v>
      </c>
      <c r="F25" s="3">
        <v>-1.01</v>
      </c>
      <c r="G25" s="3">
        <v>106.9</v>
      </c>
      <c r="H25" s="3">
        <v>99.02</v>
      </c>
      <c r="I25" s="3">
        <v>100.09</v>
      </c>
      <c r="J25" s="3">
        <v>100.99</v>
      </c>
      <c r="K25" s="3">
        <v>100.99</v>
      </c>
      <c r="L25" s="3" t="s">
        <v>36</v>
      </c>
      <c r="M25" s="3">
        <v>115794</v>
      </c>
    </row>
    <row r="26" spans="1:13" x14ac:dyDescent="0.25">
      <c r="A26" s="3">
        <v>218.02</v>
      </c>
      <c r="B26" s="3">
        <v>145.36000000000001</v>
      </c>
      <c r="C26" s="3">
        <v>184.3</v>
      </c>
      <c r="D26" s="3">
        <v>181.69</v>
      </c>
      <c r="E26" s="3">
        <v>1.32</v>
      </c>
      <c r="F26" s="3">
        <v>0.73</v>
      </c>
      <c r="G26" s="3">
        <v>184.84</v>
      </c>
      <c r="H26" s="3">
        <v>182.1</v>
      </c>
      <c r="I26" s="3">
        <v>183.01</v>
      </c>
      <c r="J26" s="3">
        <v>183.79</v>
      </c>
      <c r="K26" s="3">
        <v>183.01</v>
      </c>
      <c r="L26" s="3" t="s">
        <v>37</v>
      </c>
      <c r="M26" s="3">
        <v>10524</v>
      </c>
    </row>
    <row r="27" spans="1:13" x14ac:dyDescent="0.25">
      <c r="A27" s="3">
        <v>168.07</v>
      </c>
      <c r="B27" s="3">
        <v>112.05</v>
      </c>
      <c r="C27" s="3">
        <v>137.91999999999999</v>
      </c>
      <c r="D27" s="3">
        <v>140.06</v>
      </c>
      <c r="E27" s="3">
        <v>-2.56</v>
      </c>
      <c r="F27" s="3">
        <v>-1.83</v>
      </c>
      <c r="G27" s="3">
        <v>141.88</v>
      </c>
      <c r="H27" s="3">
        <v>137.5</v>
      </c>
      <c r="I27" s="3">
        <v>137.5</v>
      </c>
      <c r="J27" s="3">
        <v>137.69999999999999</v>
      </c>
      <c r="K27" s="3">
        <v>137.5</v>
      </c>
      <c r="L27" s="3" t="s">
        <v>38</v>
      </c>
      <c r="M27" s="3">
        <v>298267</v>
      </c>
    </row>
    <row r="28" spans="1:13" x14ac:dyDescent="0.25">
      <c r="A28" s="3">
        <v>53.55</v>
      </c>
      <c r="B28" s="3">
        <v>48.45</v>
      </c>
      <c r="C28" s="3">
        <v>50</v>
      </c>
      <c r="D28" s="3">
        <v>51</v>
      </c>
      <c r="E28" s="3">
        <v>-1</v>
      </c>
      <c r="F28" s="3">
        <v>-1.96</v>
      </c>
      <c r="G28" s="3">
        <v>51</v>
      </c>
      <c r="H28" s="3">
        <v>50</v>
      </c>
      <c r="I28" s="3">
        <v>50</v>
      </c>
      <c r="J28" s="3">
        <v>58</v>
      </c>
      <c r="K28" s="3">
        <v>50</v>
      </c>
      <c r="L28" s="3" t="s">
        <v>39</v>
      </c>
      <c r="M28" s="3">
        <v>489</v>
      </c>
    </row>
    <row r="29" spans="1:13" x14ac:dyDescent="0.25">
      <c r="A29" s="3">
        <v>56.88</v>
      </c>
      <c r="B29" s="3">
        <v>37.92</v>
      </c>
      <c r="C29" s="3">
        <v>46.26</v>
      </c>
      <c r="D29" s="3">
        <v>47.4</v>
      </c>
      <c r="E29" s="3">
        <v>-1.27</v>
      </c>
      <c r="F29" s="3">
        <v>-2.68</v>
      </c>
      <c r="G29" s="3">
        <v>48.3</v>
      </c>
      <c r="H29" s="3">
        <v>46.13</v>
      </c>
      <c r="I29" s="3">
        <v>46.13</v>
      </c>
      <c r="J29" s="3">
        <v>46.3</v>
      </c>
      <c r="K29" s="3">
        <v>46.13</v>
      </c>
      <c r="L29" s="3" t="s">
        <v>40</v>
      </c>
      <c r="M29" s="3">
        <v>178282</v>
      </c>
    </row>
    <row r="30" spans="1:13" x14ac:dyDescent="0.25">
      <c r="A30" s="3">
        <v>46.63</v>
      </c>
      <c r="B30" s="3">
        <v>31.09</v>
      </c>
      <c r="C30" s="3">
        <v>38.57</v>
      </c>
      <c r="D30" s="3">
        <v>38.86</v>
      </c>
      <c r="E30" s="3">
        <v>-0.34</v>
      </c>
      <c r="F30" s="3">
        <v>-0.87</v>
      </c>
      <c r="G30" s="3">
        <v>39.49</v>
      </c>
      <c r="H30" s="3">
        <v>38.229999999999997</v>
      </c>
      <c r="I30" s="3">
        <v>38.520000000000003</v>
      </c>
      <c r="J30" s="3">
        <v>38.880000000000003</v>
      </c>
      <c r="K30" s="3">
        <v>38.520000000000003</v>
      </c>
      <c r="L30" s="3" t="s">
        <v>41</v>
      </c>
      <c r="M30" s="3">
        <v>90765</v>
      </c>
    </row>
    <row r="31" spans="1:13" x14ac:dyDescent="0.25">
      <c r="A31" s="3">
        <v>268.76</v>
      </c>
      <c r="B31" s="3">
        <v>179.18</v>
      </c>
      <c r="C31" s="3">
        <v>218.74</v>
      </c>
      <c r="D31" s="3">
        <v>223.97</v>
      </c>
      <c r="E31" s="3">
        <v>-2.97</v>
      </c>
      <c r="F31" s="3">
        <v>-1.33</v>
      </c>
      <c r="G31" s="3">
        <v>226.5</v>
      </c>
      <c r="H31" s="3">
        <v>215.5</v>
      </c>
      <c r="I31" s="3">
        <v>221</v>
      </c>
      <c r="J31" s="3">
        <v>222</v>
      </c>
      <c r="K31" s="3">
        <v>221</v>
      </c>
      <c r="L31" s="3" t="s">
        <v>42</v>
      </c>
      <c r="M31" s="3">
        <v>4532</v>
      </c>
    </row>
    <row r="32" spans="1:13" x14ac:dyDescent="0.25">
      <c r="A32" s="3">
        <v>178.77</v>
      </c>
      <c r="B32" s="3">
        <v>119.19</v>
      </c>
      <c r="C32" s="3">
        <v>148.44999999999999</v>
      </c>
      <c r="D32" s="3">
        <v>148.97999999999999</v>
      </c>
      <c r="E32" s="3">
        <v>-0.88</v>
      </c>
      <c r="F32" s="3">
        <v>-0.59</v>
      </c>
      <c r="G32" s="3">
        <v>149.99</v>
      </c>
      <c r="H32" s="3">
        <v>148.1</v>
      </c>
      <c r="I32" s="3">
        <v>148.1</v>
      </c>
      <c r="J32" s="3">
        <v>148.5</v>
      </c>
      <c r="K32" s="3">
        <v>148.1</v>
      </c>
      <c r="L32" s="3" t="s">
        <v>43</v>
      </c>
      <c r="M32" s="3">
        <v>6884</v>
      </c>
    </row>
    <row r="33" spans="1:13" x14ac:dyDescent="0.25">
      <c r="A33" s="3">
        <v>210.04</v>
      </c>
      <c r="B33" s="3">
        <v>140.04</v>
      </c>
      <c r="C33" s="3">
        <v>168.47</v>
      </c>
      <c r="D33" s="3">
        <v>175.04</v>
      </c>
      <c r="E33" s="3">
        <v>-7.04</v>
      </c>
      <c r="F33" s="3">
        <v>-4.0199999999999996</v>
      </c>
      <c r="G33" s="3">
        <v>178.98</v>
      </c>
      <c r="H33" s="3">
        <v>167.26</v>
      </c>
      <c r="I33" s="3">
        <v>168</v>
      </c>
      <c r="J33" s="3">
        <v>168.5</v>
      </c>
      <c r="K33" s="3">
        <v>168</v>
      </c>
      <c r="L33" s="3" t="s">
        <v>44</v>
      </c>
      <c r="M33" s="3">
        <v>48409</v>
      </c>
    </row>
    <row r="34" spans="1:13" x14ac:dyDescent="0.25">
      <c r="A34" s="3">
        <v>25.22</v>
      </c>
      <c r="B34" s="3">
        <v>16.82</v>
      </c>
      <c r="C34" s="3">
        <v>21.06</v>
      </c>
      <c r="D34" s="3">
        <v>21.02</v>
      </c>
      <c r="E34" s="3">
        <v>0</v>
      </c>
      <c r="F34" s="3">
        <v>0</v>
      </c>
      <c r="G34" s="3">
        <v>21.29</v>
      </c>
      <c r="H34" s="3">
        <v>21.01</v>
      </c>
      <c r="I34" s="3">
        <v>21.01</v>
      </c>
      <c r="J34" s="3">
        <v>21.02</v>
      </c>
      <c r="K34" s="3">
        <v>21.02</v>
      </c>
      <c r="L34" s="3" t="s">
        <v>45</v>
      </c>
      <c r="M34" s="3">
        <v>133336</v>
      </c>
    </row>
    <row r="35" spans="1:13" x14ac:dyDescent="0.25">
      <c r="A35" s="3">
        <v>240.75</v>
      </c>
      <c r="B35" s="3">
        <v>160.51</v>
      </c>
      <c r="C35" s="3">
        <v>203.77</v>
      </c>
      <c r="D35" s="3">
        <v>200.63</v>
      </c>
      <c r="E35" s="3">
        <v>1.53</v>
      </c>
      <c r="F35" s="3">
        <v>0.76</v>
      </c>
      <c r="G35" s="3">
        <v>211.98</v>
      </c>
      <c r="H35" s="3">
        <v>201</v>
      </c>
      <c r="I35" s="3">
        <v>202.16</v>
      </c>
      <c r="J35" s="3">
        <v>203.99</v>
      </c>
      <c r="K35" s="3">
        <v>202.16</v>
      </c>
      <c r="L35" s="3" t="s">
        <v>46</v>
      </c>
      <c r="M35" s="3">
        <v>15184</v>
      </c>
    </row>
    <row r="36" spans="1:13" x14ac:dyDescent="0.25">
      <c r="A36" s="3">
        <v>217.29</v>
      </c>
      <c r="B36" s="3">
        <v>144.87</v>
      </c>
      <c r="C36" s="3">
        <v>183</v>
      </c>
      <c r="D36" s="3">
        <v>181.08</v>
      </c>
      <c r="E36" s="3">
        <v>0.47</v>
      </c>
      <c r="F36" s="3">
        <v>0.26</v>
      </c>
      <c r="G36" s="3">
        <v>192</v>
      </c>
      <c r="H36" s="3">
        <v>180.76</v>
      </c>
      <c r="I36" s="3">
        <v>181.55</v>
      </c>
      <c r="J36" s="3">
        <v>182</v>
      </c>
      <c r="K36" s="3">
        <v>181.55</v>
      </c>
      <c r="L36" s="3" t="s">
        <v>47</v>
      </c>
      <c r="M36" s="3">
        <v>22081</v>
      </c>
    </row>
    <row r="37" spans="1:13" x14ac:dyDescent="0.25">
      <c r="A37" s="3">
        <v>128.46</v>
      </c>
      <c r="B37" s="3">
        <v>85.64</v>
      </c>
      <c r="C37" s="3">
        <v>105.05</v>
      </c>
      <c r="D37" s="3">
        <v>107.05</v>
      </c>
      <c r="E37" s="3">
        <v>-2.0499999999999998</v>
      </c>
      <c r="F37" s="3">
        <v>-1.91</v>
      </c>
      <c r="G37" s="3">
        <v>108.5</v>
      </c>
      <c r="H37" s="3">
        <v>104.54</v>
      </c>
      <c r="I37" s="3">
        <v>104.54</v>
      </c>
      <c r="J37" s="3">
        <v>105</v>
      </c>
      <c r="K37" s="3">
        <v>105</v>
      </c>
      <c r="L37" s="3" t="s">
        <v>48</v>
      </c>
      <c r="M37" s="3">
        <v>10744</v>
      </c>
    </row>
    <row r="38" spans="1:13" x14ac:dyDescent="0.25">
      <c r="A38" s="3">
        <v>105.9</v>
      </c>
      <c r="B38" s="3">
        <v>70.599999999999994</v>
      </c>
      <c r="C38" s="3">
        <v>92.38</v>
      </c>
      <c r="D38" s="3">
        <v>88.25</v>
      </c>
      <c r="E38" s="3">
        <v>3.75</v>
      </c>
      <c r="F38" s="3">
        <v>4.25</v>
      </c>
      <c r="G38" s="3">
        <v>98</v>
      </c>
      <c r="H38" s="3">
        <v>87</v>
      </c>
      <c r="I38" s="3">
        <v>91.78</v>
      </c>
      <c r="J38" s="3">
        <v>92</v>
      </c>
      <c r="K38" s="3">
        <v>92</v>
      </c>
      <c r="L38" s="3" t="s">
        <v>49</v>
      </c>
      <c r="M38" s="3">
        <v>80758</v>
      </c>
    </row>
    <row r="39" spans="1:13" x14ac:dyDescent="0.25">
      <c r="A39" s="3">
        <v>50.49</v>
      </c>
      <c r="B39" s="3">
        <v>33.67</v>
      </c>
      <c r="C39" s="3">
        <v>42.21</v>
      </c>
      <c r="D39" s="3">
        <v>42.08</v>
      </c>
      <c r="E39" s="3">
        <v>0.16</v>
      </c>
      <c r="F39" s="3">
        <v>0.38</v>
      </c>
      <c r="G39" s="3">
        <v>43</v>
      </c>
      <c r="H39" s="3">
        <v>42.2</v>
      </c>
      <c r="I39" s="3">
        <v>42.24</v>
      </c>
      <c r="J39" s="3">
        <v>42.47</v>
      </c>
      <c r="K39" s="3">
        <v>42.24</v>
      </c>
      <c r="L39" s="3" t="s">
        <v>50</v>
      </c>
      <c r="M39" s="3">
        <v>39690</v>
      </c>
    </row>
    <row r="40" spans="1:13" x14ac:dyDescent="0.25">
      <c r="A40" s="3">
        <v>168.01</v>
      </c>
      <c r="B40" s="3">
        <v>112.01</v>
      </c>
      <c r="C40" s="3">
        <v>138.32</v>
      </c>
      <c r="D40" s="3">
        <v>140.01</v>
      </c>
      <c r="E40" s="3">
        <v>-2.0099999999999998</v>
      </c>
      <c r="F40" s="3">
        <v>-1.44</v>
      </c>
      <c r="G40" s="3">
        <v>141.5</v>
      </c>
      <c r="H40" s="3">
        <v>138</v>
      </c>
      <c r="I40" s="3">
        <v>138</v>
      </c>
      <c r="J40" s="3">
        <v>139.47</v>
      </c>
      <c r="K40" s="3">
        <v>138</v>
      </c>
      <c r="L40" s="3" t="s">
        <v>51</v>
      </c>
      <c r="M40" s="3">
        <v>28705</v>
      </c>
    </row>
    <row r="41" spans="1:13" x14ac:dyDescent="0.25">
      <c r="A41" s="3">
        <v>24.82</v>
      </c>
      <c r="B41" s="3">
        <v>16.559999999999999</v>
      </c>
      <c r="C41" s="3">
        <v>20.29</v>
      </c>
      <c r="D41" s="3">
        <v>20.69</v>
      </c>
      <c r="E41" s="3">
        <v>-0.39</v>
      </c>
      <c r="F41" s="3">
        <v>-1.88</v>
      </c>
      <c r="G41" s="3">
        <v>20.84</v>
      </c>
      <c r="H41" s="3">
        <v>20.239999999999998</v>
      </c>
      <c r="I41" s="3">
        <v>20.29</v>
      </c>
      <c r="J41" s="3">
        <v>20.3</v>
      </c>
      <c r="K41" s="3">
        <v>20.3</v>
      </c>
      <c r="L41" s="3" t="s">
        <v>52</v>
      </c>
      <c r="M41" s="3">
        <v>636647</v>
      </c>
    </row>
    <row r="42" spans="1:13" x14ac:dyDescent="0.25">
      <c r="A42" s="3">
        <v>28.78</v>
      </c>
      <c r="B42" s="3">
        <v>19.2</v>
      </c>
      <c r="C42" s="3">
        <v>23.81</v>
      </c>
      <c r="D42" s="3">
        <v>23.99</v>
      </c>
      <c r="E42" s="3">
        <v>-0.19</v>
      </c>
      <c r="F42" s="3">
        <v>-0.79</v>
      </c>
      <c r="G42" s="3">
        <v>24.14</v>
      </c>
      <c r="H42" s="3">
        <v>23.8</v>
      </c>
      <c r="I42" s="3">
        <v>23.77</v>
      </c>
      <c r="J42" s="3">
        <v>23.8</v>
      </c>
      <c r="K42" s="3">
        <v>23.8</v>
      </c>
      <c r="L42" s="3" t="s">
        <v>53</v>
      </c>
      <c r="M42" s="3">
        <v>397705</v>
      </c>
    </row>
    <row r="43" spans="1:13" x14ac:dyDescent="0.25">
      <c r="A43" s="3">
        <v>39.01</v>
      </c>
      <c r="B43" s="3">
        <v>26.01</v>
      </c>
      <c r="C43" s="3">
        <v>32.58</v>
      </c>
      <c r="D43" s="3">
        <v>32.51</v>
      </c>
      <c r="E43" s="3">
        <v>0.44</v>
      </c>
      <c r="F43" s="3">
        <v>1.35</v>
      </c>
      <c r="G43" s="3">
        <v>33.049999999999997</v>
      </c>
      <c r="H43" s="3">
        <v>32.549999999999997</v>
      </c>
      <c r="I43" s="3">
        <v>32.61</v>
      </c>
      <c r="J43" s="3">
        <v>32.950000000000003</v>
      </c>
      <c r="K43" s="3">
        <v>32.950000000000003</v>
      </c>
      <c r="L43" s="3" t="s">
        <v>54</v>
      </c>
      <c r="M43" s="3">
        <v>71663</v>
      </c>
    </row>
    <row r="44" spans="1:13" x14ac:dyDescent="0.25">
      <c r="A44" s="3">
        <v>75.209999999999994</v>
      </c>
      <c r="B44" s="3">
        <v>50.15</v>
      </c>
      <c r="C44" s="3">
        <v>62.33</v>
      </c>
      <c r="D44" s="3">
        <v>62.68</v>
      </c>
      <c r="E44" s="3">
        <v>-0.37</v>
      </c>
      <c r="F44" s="3">
        <v>-0.59</v>
      </c>
      <c r="G44" s="3">
        <v>63.99</v>
      </c>
      <c r="H44" s="3">
        <v>62.28</v>
      </c>
      <c r="I44" s="3">
        <v>62.31</v>
      </c>
      <c r="J44" s="3">
        <v>62.97</v>
      </c>
      <c r="K44" s="3">
        <v>62.31</v>
      </c>
      <c r="L44" s="3" t="s">
        <v>55</v>
      </c>
      <c r="M44" s="3">
        <v>22207</v>
      </c>
    </row>
    <row r="45" spans="1:13" x14ac:dyDescent="0.25">
      <c r="A45" s="3">
        <v>55.8</v>
      </c>
      <c r="B45" s="3">
        <v>37.200000000000003</v>
      </c>
      <c r="C45" s="3">
        <v>46.69</v>
      </c>
      <c r="D45" s="3">
        <v>46.5</v>
      </c>
      <c r="E45" s="3">
        <v>0.1</v>
      </c>
      <c r="F45" s="3">
        <v>0.22</v>
      </c>
      <c r="G45" s="3">
        <v>47</v>
      </c>
      <c r="H45" s="3">
        <v>46.4</v>
      </c>
      <c r="I45" s="3">
        <v>46.6</v>
      </c>
      <c r="J45" s="3">
        <v>46.7</v>
      </c>
      <c r="K45" s="3">
        <v>46.6</v>
      </c>
      <c r="L45" s="3" t="s">
        <v>56</v>
      </c>
      <c r="M45" s="3">
        <v>147297</v>
      </c>
    </row>
    <row r="46" spans="1:13" x14ac:dyDescent="0.25">
      <c r="A46" s="3">
        <v>76.2</v>
      </c>
      <c r="B46" s="3">
        <v>50.8</v>
      </c>
      <c r="C46" s="3">
        <v>61.88</v>
      </c>
      <c r="D46" s="3">
        <v>63.5</v>
      </c>
      <c r="E46" s="3">
        <v>-1.5</v>
      </c>
      <c r="F46" s="3">
        <v>-2.36</v>
      </c>
      <c r="G46" s="3">
        <v>63.99</v>
      </c>
      <c r="H46" s="3">
        <v>61.55</v>
      </c>
      <c r="I46" s="3">
        <v>62</v>
      </c>
      <c r="J46" s="3">
        <v>62.39</v>
      </c>
      <c r="K46" s="3">
        <v>62</v>
      </c>
      <c r="L46" s="3" t="s">
        <v>57</v>
      </c>
      <c r="M46" s="3">
        <v>168857</v>
      </c>
    </row>
    <row r="47" spans="1:13" x14ac:dyDescent="0.25">
      <c r="A47" s="3">
        <v>99.73</v>
      </c>
      <c r="B47" s="3">
        <v>66.489999999999995</v>
      </c>
      <c r="C47" s="3">
        <v>95.86</v>
      </c>
      <c r="D47" s="3">
        <v>83.11</v>
      </c>
      <c r="E47" s="3">
        <v>12.89</v>
      </c>
      <c r="F47" s="3">
        <v>15.51</v>
      </c>
      <c r="G47" s="3">
        <v>99.73</v>
      </c>
      <c r="H47" s="3">
        <v>82.53</v>
      </c>
      <c r="I47" s="3">
        <v>95.15</v>
      </c>
      <c r="J47" s="3">
        <v>96</v>
      </c>
      <c r="K47" s="3">
        <v>96</v>
      </c>
      <c r="L47" s="3" t="s">
        <v>58</v>
      </c>
      <c r="M47" s="3">
        <v>157736</v>
      </c>
    </row>
    <row r="48" spans="1:13" x14ac:dyDescent="0.25">
      <c r="A48" s="3">
        <v>137.25</v>
      </c>
      <c r="B48" s="3">
        <v>91.51</v>
      </c>
      <c r="C48" s="3">
        <v>112.8</v>
      </c>
      <c r="D48" s="3">
        <v>114.38</v>
      </c>
      <c r="E48" s="3">
        <v>-2</v>
      </c>
      <c r="F48" s="3">
        <v>-1.75</v>
      </c>
      <c r="G48" s="3">
        <v>116.75</v>
      </c>
      <c r="H48" s="3">
        <v>112</v>
      </c>
      <c r="I48" s="3">
        <v>112.38</v>
      </c>
      <c r="J48" s="3">
        <v>112.98</v>
      </c>
      <c r="K48" s="3">
        <v>112.38</v>
      </c>
      <c r="L48" s="3" t="s">
        <v>59</v>
      </c>
      <c r="M48" s="3">
        <v>33297</v>
      </c>
    </row>
    <row r="49" spans="1:13" x14ac:dyDescent="0.25">
      <c r="A49" s="3">
        <v>75.28</v>
      </c>
      <c r="B49" s="3">
        <v>50.2</v>
      </c>
      <c r="C49" s="3">
        <v>60.67</v>
      </c>
      <c r="D49" s="3">
        <v>62.74</v>
      </c>
      <c r="E49" s="3">
        <v>-2.02</v>
      </c>
      <c r="F49" s="3">
        <v>-3.22</v>
      </c>
      <c r="G49" s="3">
        <v>63.49</v>
      </c>
      <c r="H49" s="3">
        <v>60.5</v>
      </c>
      <c r="I49" s="3">
        <v>60.72</v>
      </c>
      <c r="J49" s="3">
        <v>61</v>
      </c>
      <c r="K49" s="3">
        <v>60.72</v>
      </c>
      <c r="L49" s="3" t="s">
        <v>60</v>
      </c>
      <c r="M49" s="3">
        <v>136484</v>
      </c>
    </row>
    <row r="50" spans="1:13" x14ac:dyDescent="0.25">
      <c r="A50" s="3">
        <v>42.48</v>
      </c>
      <c r="B50" s="3">
        <v>28.32</v>
      </c>
      <c r="C50" s="3">
        <v>35.409999999999997</v>
      </c>
      <c r="D50" s="3">
        <v>35.4</v>
      </c>
      <c r="E50" s="3">
        <v>0</v>
      </c>
      <c r="F50" s="3">
        <v>0</v>
      </c>
      <c r="G50" s="3">
        <v>35.9</v>
      </c>
      <c r="H50" s="3">
        <v>35.4</v>
      </c>
      <c r="I50" s="3">
        <v>35.4</v>
      </c>
      <c r="J50" s="3">
        <v>35.450000000000003</v>
      </c>
      <c r="K50" s="3">
        <v>35.4</v>
      </c>
      <c r="L50" s="3" t="s">
        <v>61</v>
      </c>
      <c r="M50" s="3">
        <v>193515</v>
      </c>
    </row>
    <row r="51" spans="1:13" x14ac:dyDescent="0.25">
      <c r="A51" s="3">
        <v>35.950000000000003</v>
      </c>
      <c r="B51" s="3">
        <v>23.97</v>
      </c>
      <c r="C51" s="3">
        <v>30.01</v>
      </c>
      <c r="D51" s="3">
        <v>29.96</v>
      </c>
      <c r="E51" s="3">
        <v>0.04</v>
      </c>
      <c r="F51" s="3">
        <v>0.13</v>
      </c>
      <c r="G51" s="3">
        <v>30.4</v>
      </c>
      <c r="H51" s="3">
        <v>29.63</v>
      </c>
      <c r="I51" s="3">
        <v>29.8</v>
      </c>
      <c r="J51" s="3">
        <v>30</v>
      </c>
      <c r="K51" s="3">
        <v>30</v>
      </c>
      <c r="L51" s="3" t="s">
        <v>62</v>
      </c>
      <c r="M51" s="3">
        <v>74327</v>
      </c>
    </row>
    <row r="52" spans="1:13" x14ac:dyDescent="0.25">
      <c r="A52" s="3">
        <v>33.26</v>
      </c>
      <c r="B52" s="3">
        <v>22.18</v>
      </c>
      <c r="C52" s="3">
        <v>0</v>
      </c>
      <c r="D52" s="3">
        <v>27.72</v>
      </c>
      <c r="E52" s="3">
        <v>0.15</v>
      </c>
      <c r="F52" s="3">
        <v>0.54</v>
      </c>
      <c r="G52" s="3">
        <v>27.99</v>
      </c>
      <c r="H52" s="3">
        <v>27.61</v>
      </c>
      <c r="I52" s="3">
        <v>27.65</v>
      </c>
      <c r="J52" s="3">
        <v>27.87</v>
      </c>
      <c r="K52" s="3">
        <v>27.87</v>
      </c>
      <c r="L52" s="3" t="s">
        <v>63</v>
      </c>
      <c r="M52" s="3">
        <v>10433</v>
      </c>
    </row>
    <row r="53" spans="1:13" x14ac:dyDescent="0.25">
      <c r="A53" s="3">
        <v>33.130000000000003</v>
      </c>
      <c r="B53" s="3">
        <v>22.09</v>
      </c>
      <c r="C53" s="3">
        <v>26.97</v>
      </c>
      <c r="D53" s="3">
        <v>27.61</v>
      </c>
      <c r="E53" s="3">
        <v>-0.61</v>
      </c>
      <c r="F53" s="3">
        <v>-2.21</v>
      </c>
      <c r="G53" s="3">
        <v>27.99</v>
      </c>
      <c r="H53" s="3">
        <v>26.47</v>
      </c>
      <c r="I53" s="3">
        <v>27</v>
      </c>
      <c r="J53" s="3">
        <v>27.18</v>
      </c>
      <c r="K53" s="3">
        <v>27</v>
      </c>
      <c r="L53" s="3" t="s">
        <v>64</v>
      </c>
      <c r="M53" s="3">
        <v>405349</v>
      </c>
    </row>
    <row r="54" spans="1:13" x14ac:dyDescent="0.25">
      <c r="A54" s="3">
        <v>76.58</v>
      </c>
      <c r="B54" s="3">
        <v>51.06</v>
      </c>
      <c r="C54" s="3">
        <v>64.11</v>
      </c>
      <c r="D54" s="3">
        <v>63.82</v>
      </c>
      <c r="E54" s="3">
        <v>0.2</v>
      </c>
      <c r="F54" s="3">
        <v>0.31</v>
      </c>
      <c r="G54" s="3">
        <v>64.5</v>
      </c>
      <c r="H54" s="3">
        <v>63.51</v>
      </c>
      <c r="I54" s="3">
        <v>64.010000000000005</v>
      </c>
      <c r="J54" s="3">
        <v>64.02</v>
      </c>
      <c r="K54" s="3">
        <v>64.02</v>
      </c>
      <c r="L54" s="3" t="s">
        <v>65</v>
      </c>
      <c r="M54" s="3">
        <v>277271</v>
      </c>
    </row>
    <row r="55" spans="1:13" x14ac:dyDescent="0.25">
      <c r="A55" s="3">
        <v>135.93</v>
      </c>
      <c r="B55" s="3">
        <v>90.63</v>
      </c>
      <c r="C55" s="3">
        <v>121.92</v>
      </c>
      <c r="D55" s="3">
        <v>113.28</v>
      </c>
      <c r="E55" s="3">
        <v>8.7200000000000006</v>
      </c>
      <c r="F55" s="3">
        <v>7.7</v>
      </c>
      <c r="G55" s="3">
        <v>128</v>
      </c>
      <c r="H55" s="3">
        <v>112.03</v>
      </c>
      <c r="I55" s="3">
        <v>120.5</v>
      </c>
      <c r="J55" s="3">
        <v>122</v>
      </c>
      <c r="K55" s="3">
        <v>122</v>
      </c>
      <c r="L55" s="3" t="s">
        <v>66</v>
      </c>
      <c r="M55" s="3">
        <v>94446</v>
      </c>
    </row>
    <row r="56" spans="1:13" x14ac:dyDescent="0.25">
      <c r="A56" s="3">
        <v>19.2</v>
      </c>
      <c r="B56" s="3">
        <v>12.8</v>
      </c>
      <c r="C56" s="3">
        <v>15.9</v>
      </c>
      <c r="D56" s="3">
        <v>16</v>
      </c>
      <c r="E56" s="3">
        <v>-0.01</v>
      </c>
      <c r="F56" s="3">
        <v>-0.06</v>
      </c>
      <c r="G56" s="3">
        <v>16.100000000000001</v>
      </c>
      <c r="H56" s="3">
        <v>15.82</v>
      </c>
      <c r="I56" s="3">
        <v>15.85</v>
      </c>
      <c r="J56" s="3">
        <v>15.99</v>
      </c>
      <c r="K56" s="3">
        <v>15.99</v>
      </c>
      <c r="L56" s="3" t="s">
        <v>67</v>
      </c>
      <c r="M56" s="3">
        <v>161973</v>
      </c>
    </row>
    <row r="57" spans="1:13" x14ac:dyDescent="0.25">
      <c r="A57" s="3">
        <v>50.4</v>
      </c>
      <c r="B57" s="3">
        <v>33.6</v>
      </c>
      <c r="C57" s="3">
        <v>42.52</v>
      </c>
      <c r="D57" s="3">
        <v>42</v>
      </c>
      <c r="E57" s="3">
        <v>0.84</v>
      </c>
      <c r="F57" s="3">
        <v>2</v>
      </c>
      <c r="G57" s="3">
        <v>42.88</v>
      </c>
      <c r="H57" s="3">
        <v>41.1</v>
      </c>
      <c r="I57" s="3">
        <v>42.75</v>
      </c>
      <c r="J57" s="3">
        <v>42.84</v>
      </c>
      <c r="K57" s="3">
        <v>42.84</v>
      </c>
      <c r="L57" s="3" t="s">
        <v>68</v>
      </c>
      <c r="M57" s="3">
        <v>113079</v>
      </c>
    </row>
    <row r="58" spans="1:13" x14ac:dyDescent="0.25">
      <c r="A58" s="3">
        <v>92.23</v>
      </c>
      <c r="B58" s="3">
        <v>61.49</v>
      </c>
      <c r="C58" s="3">
        <v>76.569999999999993</v>
      </c>
      <c r="D58" s="3">
        <v>76.86</v>
      </c>
      <c r="E58" s="3">
        <v>-0.33</v>
      </c>
      <c r="F58" s="3">
        <v>-0.43</v>
      </c>
      <c r="G58" s="3">
        <v>84</v>
      </c>
      <c r="H58" s="3">
        <v>76.150000000000006</v>
      </c>
      <c r="I58" s="3">
        <v>76.53</v>
      </c>
      <c r="J58" s="3">
        <v>76.98</v>
      </c>
      <c r="K58" s="3">
        <v>76.53</v>
      </c>
      <c r="L58" s="3" t="s">
        <v>69</v>
      </c>
      <c r="M58" s="3">
        <v>202240</v>
      </c>
    </row>
    <row r="59" spans="1:13" x14ac:dyDescent="0.25">
      <c r="A59" s="3">
        <v>364.69</v>
      </c>
      <c r="B59" s="3">
        <v>243.13</v>
      </c>
      <c r="C59" s="3">
        <v>294.36</v>
      </c>
      <c r="D59" s="3">
        <v>303.91000000000003</v>
      </c>
      <c r="E59" s="3">
        <v>-10.9</v>
      </c>
      <c r="F59" s="3">
        <v>-3.59</v>
      </c>
      <c r="G59" s="3">
        <v>310</v>
      </c>
      <c r="H59" s="3">
        <v>290.10000000000002</v>
      </c>
      <c r="I59" s="3">
        <v>293</v>
      </c>
      <c r="J59" s="3">
        <v>299</v>
      </c>
      <c r="K59" s="3">
        <v>293.01</v>
      </c>
      <c r="L59" s="3" t="s">
        <v>70</v>
      </c>
      <c r="M59" s="3">
        <v>22802</v>
      </c>
    </row>
    <row r="60" spans="1:13" x14ac:dyDescent="0.25">
      <c r="A60" s="3">
        <v>26.68</v>
      </c>
      <c r="B60" s="3">
        <v>24.14</v>
      </c>
      <c r="C60" s="3">
        <v>25.19</v>
      </c>
      <c r="D60" s="3">
        <v>25.41</v>
      </c>
      <c r="E60" s="3">
        <v>-0.21</v>
      </c>
      <c r="F60" s="3">
        <v>-0.83</v>
      </c>
      <c r="G60" s="3">
        <v>25.85</v>
      </c>
      <c r="H60" s="3">
        <v>25.12</v>
      </c>
      <c r="I60" s="3">
        <v>25.15</v>
      </c>
      <c r="J60" s="3">
        <v>25.2</v>
      </c>
      <c r="K60" s="3">
        <v>25.2</v>
      </c>
      <c r="L60" s="3" t="s">
        <v>71</v>
      </c>
      <c r="M60" s="3">
        <v>152913</v>
      </c>
    </row>
    <row r="61" spans="1:13" x14ac:dyDescent="0.25">
      <c r="A61" s="3">
        <v>22.16</v>
      </c>
      <c r="B61" s="3">
        <v>14.78</v>
      </c>
      <c r="C61" s="3">
        <v>18.36</v>
      </c>
      <c r="D61" s="3">
        <v>18.47</v>
      </c>
      <c r="E61" s="3">
        <v>-0.12</v>
      </c>
      <c r="F61" s="3">
        <v>-0.65</v>
      </c>
      <c r="G61" s="3">
        <v>18.59</v>
      </c>
      <c r="H61" s="3">
        <v>18.350000000000001</v>
      </c>
      <c r="I61" s="3">
        <v>18.350000000000001</v>
      </c>
      <c r="J61" s="3">
        <v>18.399999999999999</v>
      </c>
      <c r="K61" s="3">
        <v>18.350000000000001</v>
      </c>
      <c r="L61" s="3" t="s">
        <v>72</v>
      </c>
      <c r="M61" s="3">
        <v>354805</v>
      </c>
    </row>
    <row r="62" spans="1:13" x14ac:dyDescent="0.25">
      <c r="A62" s="3">
        <v>87.58</v>
      </c>
      <c r="B62" s="3">
        <v>58.4</v>
      </c>
      <c r="C62" s="3">
        <v>73.5</v>
      </c>
      <c r="D62" s="3">
        <v>72.989999999999995</v>
      </c>
      <c r="E62" s="3">
        <v>0.51</v>
      </c>
      <c r="F62" s="3">
        <v>0.7</v>
      </c>
      <c r="G62" s="3">
        <v>74.23</v>
      </c>
      <c r="H62" s="3">
        <v>72.900000000000006</v>
      </c>
      <c r="I62" s="3">
        <v>73.5</v>
      </c>
      <c r="J62" s="3">
        <v>73.64</v>
      </c>
      <c r="K62" s="3">
        <v>73.5</v>
      </c>
      <c r="L62" s="3" t="s">
        <v>73</v>
      </c>
      <c r="M62" s="3">
        <v>181340</v>
      </c>
    </row>
    <row r="63" spans="1:13" x14ac:dyDescent="0.25">
      <c r="A63" s="3">
        <v>35.130000000000003</v>
      </c>
      <c r="B63" s="3">
        <v>23.43</v>
      </c>
      <c r="C63" s="3">
        <v>28.82</v>
      </c>
      <c r="D63" s="3">
        <v>29.28</v>
      </c>
      <c r="E63" s="3">
        <v>-0.64</v>
      </c>
      <c r="F63" s="3">
        <v>-2.19</v>
      </c>
      <c r="G63" s="3">
        <v>29.5</v>
      </c>
      <c r="H63" s="3">
        <v>28.64</v>
      </c>
      <c r="I63" s="3">
        <v>28.64</v>
      </c>
      <c r="J63" s="3">
        <v>28.89</v>
      </c>
      <c r="K63" s="3">
        <v>28.64</v>
      </c>
      <c r="L63" s="3" t="s">
        <v>74</v>
      </c>
      <c r="M63" s="3">
        <v>486553</v>
      </c>
    </row>
    <row r="64" spans="1:13" x14ac:dyDescent="0.25">
      <c r="A64" s="3">
        <v>40.17</v>
      </c>
      <c r="B64" s="3">
        <v>26.79</v>
      </c>
      <c r="C64" s="3">
        <v>32.97</v>
      </c>
      <c r="D64" s="3">
        <v>33.479999999999997</v>
      </c>
      <c r="E64" s="3">
        <v>-0.23</v>
      </c>
      <c r="F64" s="3">
        <v>-0.69</v>
      </c>
      <c r="G64" s="3">
        <v>33.99</v>
      </c>
      <c r="H64" s="3">
        <v>32.049999999999997</v>
      </c>
      <c r="I64" s="3">
        <v>33</v>
      </c>
      <c r="J64" s="3">
        <v>33.25</v>
      </c>
      <c r="K64" s="3">
        <v>33.25</v>
      </c>
      <c r="L64" s="3" t="s">
        <v>75</v>
      </c>
      <c r="M64" s="3">
        <v>29743</v>
      </c>
    </row>
    <row r="65" spans="1:13" x14ac:dyDescent="0.25">
      <c r="A65" s="3">
        <v>47.89</v>
      </c>
      <c r="B65" s="3">
        <v>31.93</v>
      </c>
      <c r="C65" s="3">
        <v>0</v>
      </c>
      <c r="D65" s="3">
        <v>39.909999999999997</v>
      </c>
      <c r="E65" s="3">
        <v>0.09</v>
      </c>
      <c r="F65" s="3">
        <v>0.23</v>
      </c>
      <c r="G65" s="3">
        <v>40.049999999999997</v>
      </c>
      <c r="H65" s="3">
        <v>39.1</v>
      </c>
      <c r="I65" s="3">
        <v>39.549999999999997</v>
      </c>
      <c r="J65" s="3">
        <v>40</v>
      </c>
      <c r="K65" s="3">
        <v>40</v>
      </c>
      <c r="L65" s="3" t="s">
        <v>76</v>
      </c>
      <c r="M65" s="3">
        <v>3722</v>
      </c>
    </row>
    <row r="66" spans="1:13" x14ac:dyDescent="0.25">
      <c r="A66" s="3">
        <v>7.44</v>
      </c>
      <c r="B66" s="3">
        <v>6.1</v>
      </c>
      <c r="C66" s="3">
        <v>45.94</v>
      </c>
      <c r="D66" s="3">
        <v>45.99</v>
      </c>
      <c r="E66" s="3">
        <v>-0.05</v>
      </c>
      <c r="F66" s="3">
        <v>-0.11</v>
      </c>
      <c r="G66" s="3">
        <v>45.99</v>
      </c>
      <c r="H66" s="3">
        <v>45</v>
      </c>
      <c r="I66" s="3">
        <v>45.01</v>
      </c>
      <c r="J66" s="3">
        <v>45.94</v>
      </c>
      <c r="K66" s="3">
        <v>45.94</v>
      </c>
      <c r="L66" s="3" t="s">
        <v>77</v>
      </c>
      <c r="M66" s="3">
        <v>13676</v>
      </c>
    </row>
    <row r="67" spans="1:13" x14ac:dyDescent="0.25">
      <c r="A67" s="3">
        <v>42.01</v>
      </c>
      <c r="B67" s="3">
        <v>28.01</v>
      </c>
      <c r="C67" s="3">
        <v>35.049999999999997</v>
      </c>
      <c r="D67" s="3">
        <v>35.01</v>
      </c>
      <c r="E67" s="3">
        <v>-0.01</v>
      </c>
      <c r="F67" s="3">
        <v>-0.03</v>
      </c>
      <c r="G67" s="3">
        <v>35.39</v>
      </c>
      <c r="H67" s="3">
        <v>34.75</v>
      </c>
      <c r="I67" s="3">
        <v>35</v>
      </c>
      <c r="J67" s="3">
        <v>35.200000000000003</v>
      </c>
      <c r="K67" s="3">
        <v>35</v>
      </c>
      <c r="L67" s="3" t="s">
        <v>78</v>
      </c>
      <c r="M67" s="3">
        <v>30845</v>
      </c>
    </row>
    <row r="68" spans="1:13" x14ac:dyDescent="0.25">
      <c r="A68" s="3">
        <v>65.52</v>
      </c>
      <c r="B68" s="3">
        <v>43.68</v>
      </c>
      <c r="C68" s="3">
        <v>54.3</v>
      </c>
      <c r="D68" s="3">
        <v>54.6</v>
      </c>
      <c r="E68" s="3">
        <v>-0.3</v>
      </c>
      <c r="F68" s="3">
        <v>-0.55000000000000004</v>
      </c>
      <c r="G68" s="3">
        <v>55.15</v>
      </c>
      <c r="H68" s="3">
        <v>54.1</v>
      </c>
      <c r="I68" s="3">
        <v>54.2</v>
      </c>
      <c r="J68" s="3">
        <v>54.3</v>
      </c>
      <c r="K68" s="3">
        <v>54.3</v>
      </c>
      <c r="L68" s="3" t="s">
        <v>79</v>
      </c>
      <c r="M68" s="3">
        <v>1057971</v>
      </c>
    </row>
    <row r="69" spans="1:13" x14ac:dyDescent="0.25">
      <c r="A69" s="3">
        <v>16.8</v>
      </c>
      <c r="B69" s="3">
        <v>11.2</v>
      </c>
      <c r="C69" s="3">
        <v>13.82</v>
      </c>
      <c r="D69" s="3">
        <v>14</v>
      </c>
      <c r="E69" s="3">
        <v>-0.15</v>
      </c>
      <c r="F69" s="3">
        <v>-1.07</v>
      </c>
      <c r="G69" s="3">
        <v>14.1</v>
      </c>
      <c r="H69" s="3">
        <v>13.79</v>
      </c>
      <c r="I69" s="3">
        <v>13.85</v>
      </c>
      <c r="J69" s="3">
        <v>13.9</v>
      </c>
      <c r="K69" s="3">
        <v>13.85</v>
      </c>
      <c r="L69" s="3" t="s">
        <v>80</v>
      </c>
      <c r="M69" s="3">
        <v>81915</v>
      </c>
    </row>
    <row r="70" spans="1:13" x14ac:dyDescent="0.25">
      <c r="A70" s="3">
        <v>54</v>
      </c>
      <c r="B70" s="3">
        <v>36</v>
      </c>
      <c r="C70" s="3">
        <v>46.63</v>
      </c>
      <c r="D70" s="3">
        <v>45</v>
      </c>
      <c r="E70" s="3">
        <v>1.98</v>
      </c>
      <c r="F70" s="3">
        <v>4.4000000000000004</v>
      </c>
      <c r="G70" s="3">
        <v>49.1</v>
      </c>
      <c r="H70" s="3">
        <v>45.2</v>
      </c>
      <c r="I70" s="3">
        <v>46.65</v>
      </c>
      <c r="J70" s="3">
        <v>46.86</v>
      </c>
      <c r="K70" s="3">
        <v>46.98</v>
      </c>
      <c r="L70" s="3" t="s">
        <v>81</v>
      </c>
      <c r="M70" s="3">
        <v>676937</v>
      </c>
    </row>
    <row r="71" spans="1:13" x14ac:dyDescent="0.25">
      <c r="A71" s="3">
        <v>34.020000000000003</v>
      </c>
      <c r="B71" s="3">
        <v>22.68</v>
      </c>
      <c r="C71" s="3">
        <v>28.01</v>
      </c>
      <c r="D71" s="3">
        <v>28.35</v>
      </c>
      <c r="E71" s="3">
        <v>0.02</v>
      </c>
      <c r="F71" s="3">
        <v>7.0000000000000007E-2</v>
      </c>
      <c r="G71" s="3">
        <v>28.8</v>
      </c>
      <c r="H71" s="3">
        <v>28</v>
      </c>
      <c r="I71" s="3">
        <v>28</v>
      </c>
      <c r="J71" s="3">
        <v>28.37</v>
      </c>
      <c r="K71" s="3">
        <v>28.37</v>
      </c>
      <c r="L71" s="3" t="s">
        <v>82</v>
      </c>
      <c r="M71" s="3">
        <v>188649</v>
      </c>
    </row>
    <row r="72" spans="1:13" x14ac:dyDescent="0.25">
      <c r="A72" s="3">
        <v>21.85</v>
      </c>
      <c r="B72" s="3">
        <v>14.57</v>
      </c>
      <c r="C72" s="3">
        <v>18.350000000000001</v>
      </c>
      <c r="D72" s="3">
        <v>18.21</v>
      </c>
      <c r="E72" s="3">
        <v>0.14000000000000001</v>
      </c>
      <c r="F72" s="3">
        <v>0.77</v>
      </c>
      <c r="G72" s="3">
        <v>18.440000000000001</v>
      </c>
      <c r="H72" s="3">
        <v>18.12</v>
      </c>
      <c r="I72" s="3">
        <v>18.34</v>
      </c>
      <c r="J72" s="3">
        <v>18.350000000000001</v>
      </c>
      <c r="K72" s="3">
        <v>18.350000000000001</v>
      </c>
      <c r="L72" s="3" t="s">
        <v>83</v>
      </c>
      <c r="M72" s="3">
        <v>830707</v>
      </c>
    </row>
    <row r="73" spans="1:13" x14ac:dyDescent="0.25">
      <c r="A73" s="3">
        <v>18.03</v>
      </c>
      <c r="B73" s="3">
        <v>12.03</v>
      </c>
      <c r="C73" s="3">
        <v>14.92</v>
      </c>
      <c r="D73" s="3">
        <v>15.03</v>
      </c>
      <c r="E73" s="3">
        <v>-0.13</v>
      </c>
      <c r="F73" s="3">
        <v>-0.86</v>
      </c>
      <c r="G73" s="3">
        <v>15.28</v>
      </c>
      <c r="H73" s="3">
        <v>14.85</v>
      </c>
      <c r="I73" s="3">
        <v>14.88</v>
      </c>
      <c r="J73" s="3">
        <v>14.9</v>
      </c>
      <c r="K73" s="3">
        <v>14.9</v>
      </c>
      <c r="L73" s="3" t="s">
        <v>84</v>
      </c>
      <c r="M73" s="3">
        <v>2704326</v>
      </c>
    </row>
    <row r="74" spans="1:13" x14ac:dyDescent="0.25">
      <c r="A74" s="3">
        <v>49.37</v>
      </c>
      <c r="B74" s="3">
        <v>44.67</v>
      </c>
      <c r="C74" s="3">
        <v>51</v>
      </c>
      <c r="D74" s="3">
        <v>47.02</v>
      </c>
      <c r="E74" s="3">
        <v>3.98</v>
      </c>
      <c r="F74" s="3">
        <v>8.4600000000000009</v>
      </c>
      <c r="G74" s="3">
        <v>51</v>
      </c>
      <c r="H74" s="3">
        <v>47.02</v>
      </c>
      <c r="I74" s="3">
        <v>47.1</v>
      </c>
      <c r="J74" s="3">
        <v>50</v>
      </c>
      <c r="K74" s="3">
        <v>51</v>
      </c>
      <c r="L74" s="3" t="s">
        <v>85</v>
      </c>
      <c r="M74" s="3">
        <v>243</v>
      </c>
    </row>
    <row r="75" spans="1:13" x14ac:dyDescent="0.25">
      <c r="A75" s="3">
        <v>63.86</v>
      </c>
      <c r="B75" s="3">
        <v>42.58</v>
      </c>
      <c r="C75" s="3">
        <v>49.6</v>
      </c>
      <c r="D75" s="3">
        <v>53.22</v>
      </c>
      <c r="E75" s="3">
        <v>-3.72</v>
      </c>
      <c r="F75" s="3">
        <v>-6.99</v>
      </c>
      <c r="G75" s="3">
        <v>54.1</v>
      </c>
      <c r="H75" s="3">
        <v>49</v>
      </c>
      <c r="I75" s="3">
        <v>49.5</v>
      </c>
      <c r="J75" s="3">
        <v>49.75</v>
      </c>
      <c r="K75" s="3">
        <v>49.5</v>
      </c>
      <c r="L75" s="3" t="s">
        <v>86</v>
      </c>
      <c r="M75" s="3">
        <v>192239</v>
      </c>
    </row>
    <row r="76" spans="1:13" x14ac:dyDescent="0.25">
      <c r="A76" s="3">
        <v>70.87</v>
      </c>
      <c r="B76" s="3">
        <v>47.25</v>
      </c>
      <c r="C76" s="3">
        <v>62</v>
      </c>
      <c r="D76" s="3">
        <v>59.06</v>
      </c>
      <c r="E76" s="3">
        <v>3.14</v>
      </c>
      <c r="F76" s="3">
        <v>5.32</v>
      </c>
      <c r="G76" s="3">
        <v>65.94</v>
      </c>
      <c r="H76" s="3">
        <v>59.2</v>
      </c>
      <c r="I76" s="3">
        <v>62.01</v>
      </c>
      <c r="J76" s="3">
        <v>62.2</v>
      </c>
      <c r="K76" s="3">
        <v>62.2</v>
      </c>
      <c r="L76" s="3" t="s">
        <v>87</v>
      </c>
      <c r="M76" s="3">
        <v>848255</v>
      </c>
    </row>
    <row r="77" spans="1:13" x14ac:dyDescent="0.25">
      <c r="A77" s="3">
        <v>33.57</v>
      </c>
      <c r="B77" s="3">
        <v>22.39</v>
      </c>
      <c r="C77" s="3">
        <v>28.11</v>
      </c>
      <c r="D77" s="3">
        <v>27.98</v>
      </c>
      <c r="E77" s="3">
        <v>0.16</v>
      </c>
      <c r="F77" s="3">
        <v>0.56999999999999995</v>
      </c>
      <c r="G77" s="3">
        <v>28.2</v>
      </c>
      <c r="H77" s="3">
        <v>27.89</v>
      </c>
      <c r="I77" s="3">
        <v>28.03</v>
      </c>
      <c r="J77" s="3">
        <v>28.14</v>
      </c>
      <c r="K77" s="3">
        <v>28.14</v>
      </c>
      <c r="L77" s="3" t="s">
        <v>88</v>
      </c>
      <c r="M77" s="3">
        <v>83341</v>
      </c>
    </row>
    <row r="78" spans="1:13" x14ac:dyDescent="0.25">
      <c r="A78" s="3">
        <v>86.11</v>
      </c>
      <c r="B78" s="3">
        <v>57.41</v>
      </c>
      <c r="C78" s="3">
        <v>70.930000000000007</v>
      </c>
      <c r="D78" s="3">
        <v>71.760000000000005</v>
      </c>
      <c r="E78" s="3">
        <v>-0.76</v>
      </c>
      <c r="F78" s="3">
        <v>-1.06</v>
      </c>
      <c r="G78" s="3">
        <v>73</v>
      </c>
      <c r="H78" s="3">
        <v>70.650000000000006</v>
      </c>
      <c r="I78" s="3">
        <v>70.75</v>
      </c>
      <c r="J78" s="3">
        <v>71</v>
      </c>
      <c r="K78" s="3">
        <v>71</v>
      </c>
      <c r="L78" s="3" t="s">
        <v>89</v>
      </c>
      <c r="M78" s="3">
        <v>22468</v>
      </c>
    </row>
    <row r="79" spans="1:13" x14ac:dyDescent="0.25">
      <c r="A79" s="3">
        <v>40.08</v>
      </c>
      <c r="B79" s="3">
        <v>26.72</v>
      </c>
      <c r="C79" s="3">
        <v>32.61</v>
      </c>
      <c r="D79" s="3">
        <v>33.4</v>
      </c>
      <c r="E79" s="3">
        <v>-0.84</v>
      </c>
      <c r="F79" s="3">
        <v>-2.5099999999999998</v>
      </c>
      <c r="G79" s="3">
        <v>33.39</v>
      </c>
      <c r="H79" s="3">
        <v>32.56</v>
      </c>
      <c r="I79" s="3">
        <v>32.51</v>
      </c>
      <c r="J79" s="3">
        <v>32.549999999999997</v>
      </c>
      <c r="K79" s="3">
        <v>32.56</v>
      </c>
      <c r="L79" s="3" t="s">
        <v>90</v>
      </c>
      <c r="M79" s="3">
        <v>112128</v>
      </c>
    </row>
    <row r="80" spans="1:13" x14ac:dyDescent="0.25">
      <c r="A80" s="3">
        <v>8.17</v>
      </c>
      <c r="B80" s="3">
        <v>6.69</v>
      </c>
      <c r="C80" s="3">
        <v>11.03</v>
      </c>
      <c r="D80" s="3">
        <v>11.29</v>
      </c>
      <c r="E80" s="3">
        <v>-0.26</v>
      </c>
      <c r="F80" s="3">
        <v>-2.2999999999999998</v>
      </c>
      <c r="G80" s="3">
        <v>11.3</v>
      </c>
      <c r="H80" s="3">
        <v>10.9</v>
      </c>
      <c r="I80" s="3">
        <v>11.03</v>
      </c>
      <c r="J80" s="3">
        <v>11.23</v>
      </c>
      <c r="K80" s="3">
        <v>11.03</v>
      </c>
      <c r="L80" s="3" t="s">
        <v>91</v>
      </c>
      <c r="M80" s="3">
        <v>110631</v>
      </c>
    </row>
    <row r="81" spans="1:13" x14ac:dyDescent="0.25">
      <c r="A81" s="3">
        <v>19.68</v>
      </c>
      <c r="B81" s="3">
        <v>13.12</v>
      </c>
      <c r="C81" s="3">
        <v>16.350000000000001</v>
      </c>
      <c r="D81" s="3">
        <v>16.399999999999999</v>
      </c>
      <c r="E81" s="3">
        <v>-0.03</v>
      </c>
      <c r="F81" s="3">
        <v>-0.18</v>
      </c>
      <c r="G81" s="3">
        <v>16.579999999999998</v>
      </c>
      <c r="H81" s="3">
        <v>16.3</v>
      </c>
      <c r="I81" s="3">
        <v>16.37</v>
      </c>
      <c r="J81" s="3">
        <v>16.399999999999999</v>
      </c>
      <c r="K81" s="3">
        <v>16.37</v>
      </c>
      <c r="L81" s="3" t="s">
        <v>92</v>
      </c>
      <c r="M81" s="3">
        <v>102633</v>
      </c>
    </row>
    <row r="82" spans="1:13" x14ac:dyDescent="0.25">
      <c r="A82" s="3">
        <v>86.96</v>
      </c>
      <c r="B82" s="3">
        <v>57.98</v>
      </c>
      <c r="C82" s="3">
        <v>72.25</v>
      </c>
      <c r="D82" s="3">
        <v>72.47</v>
      </c>
      <c r="E82" s="3">
        <v>-0.47</v>
      </c>
      <c r="F82" s="3">
        <v>-0.65</v>
      </c>
      <c r="G82" s="3">
        <v>75</v>
      </c>
      <c r="H82" s="3">
        <v>71</v>
      </c>
      <c r="I82" s="3">
        <v>71.25</v>
      </c>
      <c r="J82" s="3">
        <v>72</v>
      </c>
      <c r="K82" s="3">
        <v>72</v>
      </c>
      <c r="L82" s="3" t="s">
        <v>93</v>
      </c>
      <c r="M82" s="3">
        <v>34181</v>
      </c>
    </row>
    <row r="83" spans="1:13" x14ac:dyDescent="0.25">
      <c r="A83" s="3">
        <v>29.06</v>
      </c>
      <c r="B83" s="3">
        <v>19.38</v>
      </c>
      <c r="C83" s="3">
        <v>24.59</v>
      </c>
      <c r="D83" s="3">
        <v>24.22</v>
      </c>
      <c r="E83" s="3">
        <v>0.3</v>
      </c>
      <c r="F83" s="3">
        <v>1.24</v>
      </c>
      <c r="G83" s="3">
        <v>25.14</v>
      </c>
      <c r="H83" s="3">
        <v>24.3</v>
      </c>
      <c r="I83" s="3">
        <v>24.52</v>
      </c>
      <c r="J83" s="3">
        <v>24.6</v>
      </c>
      <c r="K83" s="3">
        <v>24.52</v>
      </c>
      <c r="L83" s="3" t="s">
        <v>94</v>
      </c>
      <c r="M83" s="3">
        <v>758545</v>
      </c>
    </row>
    <row r="84" spans="1:13" x14ac:dyDescent="0.25">
      <c r="A84" s="3">
        <v>21</v>
      </c>
      <c r="B84" s="3">
        <v>19</v>
      </c>
      <c r="C84" s="3">
        <v>0</v>
      </c>
      <c r="D84" s="3">
        <v>20</v>
      </c>
      <c r="E84" s="3">
        <v>-0.14000000000000001</v>
      </c>
      <c r="F84" s="3">
        <v>-0.7</v>
      </c>
      <c r="G84" s="3">
        <v>19.86</v>
      </c>
      <c r="H84" s="3">
        <v>19</v>
      </c>
      <c r="I84" s="3">
        <v>0</v>
      </c>
      <c r="J84" s="3">
        <v>19.75</v>
      </c>
      <c r="K84" s="3">
        <v>19.86</v>
      </c>
      <c r="L84" s="3" t="s">
        <v>95</v>
      </c>
      <c r="M84" s="3">
        <v>32</v>
      </c>
    </row>
    <row r="85" spans="1:13" x14ac:dyDescent="0.25">
      <c r="A85" s="3">
        <v>28.37</v>
      </c>
      <c r="B85" s="3">
        <v>25.67</v>
      </c>
      <c r="C85" s="3">
        <v>0</v>
      </c>
      <c r="D85" s="3">
        <v>27.02</v>
      </c>
      <c r="E85" s="3">
        <v>-1.02</v>
      </c>
      <c r="F85" s="3">
        <v>-3.77</v>
      </c>
      <c r="G85" s="3">
        <v>27</v>
      </c>
      <c r="H85" s="3">
        <v>25.68</v>
      </c>
      <c r="I85" s="3">
        <v>25.92</v>
      </c>
      <c r="J85" s="3">
        <v>26</v>
      </c>
      <c r="K85" s="3">
        <v>26</v>
      </c>
      <c r="L85" s="3" t="s">
        <v>96</v>
      </c>
      <c r="M85" s="3">
        <v>5308</v>
      </c>
    </row>
    <row r="86" spans="1:13" x14ac:dyDescent="0.25">
      <c r="A86" s="3">
        <v>1.89</v>
      </c>
      <c r="B86" s="3">
        <v>1.27</v>
      </c>
      <c r="C86" s="3">
        <v>1.5</v>
      </c>
      <c r="D86" s="3">
        <v>1.58</v>
      </c>
      <c r="E86" s="3">
        <v>-0.08</v>
      </c>
      <c r="F86" s="3">
        <v>-5.0599999999999996</v>
      </c>
      <c r="G86" s="3">
        <v>1.6</v>
      </c>
      <c r="H86" s="3">
        <v>1.49</v>
      </c>
      <c r="I86" s="3">
        <v>1.5</v>
      </c>
      <c r="J86" s="3">
        <v>1.52</v>
      </c>
      <c r="K86" s="3">
        <v>1.5</v>
      </c>
      <c r="L86" s="3" t="s">
        <v>97</v>
      </c>
      <c r="M86" s="3">
        <v>1525123</v>
      </c>
    </row>
    <row r="87" spans="1:13" x14ac:dyDescent="0.25">
      <c r="A87" s="3">
        <v>14.31</v>
      </c>
      <c r="B87" s="3">
        <v>9.5500000000000007</v>
      </c>
      <c r="C87" s="3">
        <v>12.4</v>
      </c>
      <c r="D87" s="3">
        <v>11.93</v>
      </c>
      <c r="E87" s="3">
        <v>0.47</v>
      </c>
      <c r="F87" s="3">
        <v>3.94</v>
      </c>
      <c r="G87" s="3">
        <v>12.55</v>
      </c>
      <c r="H87" s="3">
        <v>11.95</v>
      </c>
      <c r="I87" s="3">
        <v>12.38</v>
      </c>
      <c r="J87" s="3">
        <v>12.4</v>
      </c>
      <c r="K87" s="3">
        <v>12.4</v>
      </c>
      <c r="L87" s="3" t="s">
        <v>98</v>
      </c>
      <c r="M87" s="3">
        <v>5342430</v>
      </c>
    </row>
    <row r="88" spans="1:13" x14ac:dyDescent="0.25">
      <c r="A88" s="3">
        <v>43.82</v>
      </c>
      <c r="B88" s="3">
        <v>39.659999999999997</v>
      </c>
      <c r="C88" s="3">
        <v>40.880000000000003</v>
      </c>
      <c r="D88" s="3">
        <v>41.74</v>
      </c>
      <c r="E88" s="3">
        <v>-1.02</v>
      </c>
      <c r="F88" s="3">
        <v>-2.44</v>
      </c>
      <c r="G88" s="3">
        <v>42.55</v>
      </c>
      <c r="H88" s="3">
        <v>40.659999999999997</v>
      </c>
      <c r="I88" s="3">
        <v>40.700000000000003</v>
      </c>
      <c r="J88" s="3">
        <v>40.72</v>
      </c>
      <c r="K88" s="3">
        <v>40.72</v>
      </c>
      <c r="L88" s="3" t="s">
        <v>99</v>
      </c>
      <c r="M88" s="3">
        <v>21371</v>
      </c>
    </row>
    <row r="89" spans="1:13" x14ac:dyDescent="0.25">
      <c r="A89" s="3">
        <v>25.58</v>
      </c>
      <c r="B89" s="3">
        <v>17.059999999999999</v>
      </c>
      <c r="C89" s="3">
        <v>21.1</v>
      </c>
      <c r="D89" s="3">
        <v>21.32</v>
      </c>
      <c r="E89" s="3">
        <v>-0.23</v>
      </c>
      <c r="F89" s="3">
        <v>-1.08</v>
      </c>
      <c r="G89" s="3">
        <v>21.45</v>
      </c>
      <c r="H89" s="3">
        <v>21.09</v>
      </c>
      <c r="I89" s="3">
        <v>21.09</v>
      </c>
      <c r="J89" s="3">
        <v>21.11</v>
      </c>
      <c r="K89" s="3">
        <v>21.09</v>
      </c>
      <c r="L89" s="3" t="s">
        <v>100</v>
      </c>
      <c r="M89" s="3">
        <v>171411</v>
      </c>
    </row>
    <row r="90" spans="1:13" x14ac:dyDescent="0.25">
      <c r="A90" s="3">
        <v>31.26</v>
      </c>
      <c r="B90" s="3">
        <v>20.84</v>
      </c>
      <c r="C90" s="3">
        <v>26.01</v>
      </c>
      <c r="D90" s="3">
        <v>26.05</v>
      </c>
      <c r="E90" s="3">
        <v>-0.05</v>
      </c>
      <c r="F90" s="3">
        <v>-0.19</v>
      </c>
      <c r="G90" s="3">
        <v>26.2</v>
      </c>
      <c r="H90" s="3">
        <v>25.86</v>
      </c>
      <c r="I90" s="3">
        <v>26</v>
      </c>
      <c r="J90" s="3">
        <v>26.01</v>
      </c>
      <c r="K90" s="3">
        <v>26</v>
      </c>
      <c r="L90" s="3" t="s">
        <v>101</v>
      </c>
      <c r="M90" s="3">
        <v>3398789</v>
      </c>
    </row>
    <row r="91" spans="1:13" x14ac:dyDescent="0.25">
      <c r="A91" s="3">
        <v>32.22</v>
      </c>
      <c r="B91" s="3">
        <v>21.48</v>
      </c>
      <c r="C91" s="3">
        <v>27.63</v>
      </c>
      <c r="D91" s="3">
        <v>26.85</v>
      </c>
      <c r="E91" s="3">
        <v>0.75</v>
      </c>
      <c r="F91" s="3">
        <v>2.79</v>
      </c>
      <c r="G91" s="3">
        <v>27.8</v>
      </c>
      <c r="H91" s="3">
        <v>27.25</v>
      </c>
      <c r="I91" s="3">
        <v>27.58</v>
      </c>
      <c r="J91" s="3">
        <v>27.6</v>
      </c>
      <c r="K91" s="3">
        <v>27.6</v>
      </c>
      <c r="L91" s="3" t="s">
        <v>102</v>
      </c>
      <c r="M91" s="3">
        <v>4986545</v>
      </c>
    </row>
    <row r="92" spans="1:13" x14ac:dyDescent="0.25">
      <c r="A92" s="3">
        <v>23.76</v>
      </c>
      <c r="B92" s="3">
        <v>15.84</v>
      </c>
      <c r="C92" s="3">
        <v>19.86</v>
      </c>
      <c r="D92" s="3">
        <v>19.8</v>
      </c>
      <c r="E92" s="3">
        <v>0.1</v>
      </c>
      <c r="F92" s="3">
        <v>0.51</v>
      </c>
      <c r="G92" s="3">
        <v>20.420000000000002</v>
      </c>
      <c r="H92" s="3">
        <v>19.72</v>
      </c>
      <c r="I92" s="3">
        <v>19.850000000000001</v>
      </c>
      <c r="J92" s="3">
        <v>19.89</v>
      </c>
      <c r="K92" s="3">
        <v>19.899999999999999</v>
      </c>
      <c r="L92" s="3" t="s">
        <v>103</v>
      </c>
      <c r="M92" s="3">
        <v>2091584</v>
      </c>
    </row>
    <row r="93" spans="1:13" x14ac:dyDescent="0.25">
      <c r="A93" s="3">
        <v>14.3</v>
      </c>
      <c r="B93" s="3">
        <v>9.5399999999999991</v>
      </c>
      <c r="C93" s="3">
        <v>11.9</v>
      </c>
      <c r="D93" s="3">
        <v>11.92</v>
      </c>
      <c r="E93" s="3">
        <v>-0.02</v>
      </c>
      <c r="F93" s="3">
        <v>-0.17</v>
      </c>
      <c r="G93" s="3">
        <v>11.99</v>
      </c>
      <c r="H93" s="3">
        <v>11.89</v>
      </c>
      <c r="I93" s="3">
        <v>11.9</v>
      </c>
      <c r="J93" s="3">
        <v>11.91</v>
      </c>
      <c r="K93" s="3">
        <v>11.9</v>
      </c>
      <c r="L93" s="3" t="s">
        <v>104</v>
      </c>
      <c r="M93" s="3">
        <v>239554</v>
      </c>
    </row>
    <row r="94" spans="1:13" x14ac:dyDescent="0.25">
      <c r="A94" s="3">
        <v>34.81</v>
      </c>
      <c r="B94" s="3">
        <v>23.21</v>
      </c>
      <c r="C94" s="3">
        <v>29.26</v>
      </c>
      <c r="D94" s="3">
        <v>29.01</v>
      </c>
      <c r="E94" s="3">
        <v>0.09</v>
      </c>
      <c r="F94" s="3">
        <v>0.31</v>
      </c>
      <c r="G94" s="3">
        <v>29.8</v>
      </c>
      <c r="H94" s="3">
        <v>29.1</v>
      </c>
      <c r="I94" s="3">
        <v>29.1</v>
      </c>
      <c r="J94" s="3">
        <v>29.2</v>
      </c>
      <c r="K94" s="3">
        <v>29.1</v>
      </c>
      <c r="L94" s="3" t="s">
        <v>105</v>
      </c>
      <c r="M94" s="3">
        <v>398218</v>
      </c>
    </row>
    <row r="95" spans="1:13" x14ac:dyDescent="0.25">
      <c r="A95" s="3">
        <v>18.96</v>
      </c>
      <c r="B95" s="3">
        <v>12.64</v>
      </c>
      <c r="C95" s="3">
        <v>16.100000000000001</v>
      </c>
      <c r="D95" s="3">
        <v>15.8</v>
      </c>
      <c r="E95" s="3">
        <v>0.3</v>
      </c>
      <c r="F95" s="3">
        <v>1.9</v>
      </c>
      <c r="G95" s="3">
        <v>16.399999999999999</v>
      </c>
      <c r="H95" s="3">
        <v>15.83</v>
      </c>
      <c r="I95" s="3">
        <v>16</v>
      </c>
      <c r="J95" s="3">
        <v>16.100000000000001</v>
      </c>
      <c r="K95" s="3">
        <v>16.100000000000001</v>
      </c>
      <c r="L95" s="3" t="s">
        <v>106</v>
      </c>
      <c r="M95" s="3">
        <v>180479</v>
      </c>
    </row>
    <row r="96" spans="1:13" x14ac:dyDescent="0.25">
      <c r="A96" s="3">
        <v>13.74</v>
      </c>
      <c r="B96" s="3">
        <v>9.16</v>
      </c>
      <c r="C96" s="3">
        <v>11.32</v>
      </c>
      <c r="D96" s="3">
        <v>11.45</v>
      </c>
      <c r="E96" s="3">
        <v>-0.12</v>
      </c>
      <c r="F96" s="3">
        <v>-1.05</v>
      </c>
      <c r="G96" s="3">
        <v>11.69</v>
      </c>
      <c r="H96" s="3">
        <v>11.3</v>
      </c>
      <c r="I96" s="3">
        <v>11.33</v>
      </c>
      <c r="J96" s="3">
        <v>11.35</v>
      </c>
      <c r="K96" s="3">
        <v>11.33</v>
      </c>
      <c r="L96" s="3" t="s">
        <v>107</v>
      </c>
      <c r="M96" s="3">
        <v>666848</v>
      </c>
    </row>
    <row r="97" spans="1:13" x14ac:dyDescent="0.25">
      <c r="A97" s="3">
        <v>23.26</v>
      </c>
      <c r="B97" s="3">
        <v>21.06</v>
      </c>
      <c r="C97" s="3">
        <v>22</v>
      </c>
      <c r="D97" s="3">
        <v>22.16</v>
      </c>
      <c r="E97" s="3">
        <v>-0.16</v>
      </c>
      <c r="F97" s="3">
        <v>-0.72</v>
      </c>
      <c r="G97" s="3">
        <v>22.16</v>
      </c>
      <c r="H97" s="3">
        <v>22</v>
      </c>
      <c r="I97" s="3">
        <v>20.5</v>
      </c>
      <c r="J97" s="3">
        <v>22</v>
      </c>
      <c r="K97" s="3">
        <v>22</v>
      </c>
      <c r="L97" s="3" t="s">
        <v>108</v>
      </c>
      <c r="M97" s="3">
        <v>3096</v>
      </c>
    </row>
    <row r="98" spans="1:13" x14ac:dyDescent="0.25">
      <c r="A98" s="3">
        <v>28.15</v>
      </c>
      <c r="B98" s="3">
        <v>18.77</v>
      </c>
      <c r="C98" s="3">
        <v>23.2</v>
      </c>
      <c r="D98" s="3">
        <v>23.46</v>
      </c>
      <c r="E98" s="3">
        <v>-0.36</v>
      </c>
      <c r="F98" s="3">
        <v>-1.53</v>
      </c>
      <c r="G98" s="3">
        <v>23.98</v>
      </c>
      <c r="H98" s="3">
        <v>22.42</v>
      </c>
      <c r="I98" s="3">
        <v>23.1</v>
      </c>
      <c r="J98" s="3">
        <v>23.3</v>
      </c>
      <c r="K98" s="3">
        <v>23.1</v>
      </c>
      <c r="L98" s="3" t="s">
        <v>109</v>
      </c>
      <c r="M98" s="3">
        <v>201185</v>
      </c>
    </row>
    <row r="99" spans="1:13" x14ac:dyDescent="0.25">
      <c r="A99" s="3">
        <v>13.44</v>
      </c>
      <c r="B99" s="3">
        <v>8.9600000000000009</v>
      </c>
      <c r="C99" s="3">
        <v>11.01</v>
      </c>
      <c r="D99" s="3">
        <v>11.2</v>
      </c>
      <c r="E99" s="3">
        <v>-0.2</v>
      </c>
      <c r="F99" s="3">
        <v>-1.79</v>
      </c>
      <c r="G99" s="3">
        <v>11.22</v>
      </c>
      <c r="H99" s="3">
        <v>11</v>
      </c>
      <c r="I99" s="3">
        <v>10.98</v>
      </c>
      <c r="J99" s="3">
        <v>11</v>
      </c>
      <c r="K99" s="3">
        <v>11</v>
      </c>
      <c r="L99" s="3" t="s">
        <v>110</v>
      </c>
      <c r="M99" s="3">
        <v>856090</v>
      </c>
    </row>
    <row r="100" spans="1:13" x14ac:dyDescent="0.25">
      <c r="A100" s="3">
        <v>15.73</v>
      </c>
      <c r="B100" s="3">
        <v>10.49</v>
      </c>
      <c r="C100" s="3">
        <v>12.81</v>
      </c>
      <c r="D100" s="3">
        <v>13.11</v>
      </c>
      <c r="E100" s="3">
        <v>-0.25</v>
      </c>
      <c r="F100" s="3">
        <v>-1.91</v>
      </c>
      <c r="G100" s="3">
        <v>13.45</v>
      </c>
      <c r="H100" s="3">
        <v>12.74</v>
      </c>
      <c r="I100" s="3">
        <v>12.86</v>
      </c>
      <c r="J100" s="3">
        <v>12.9</v>
      </c>
      <c r="K100" s="3">
        <v>12.86</v>
      </c>
      <c r="L100" s="3" t="s">
        <v>111</v>
      </c>
      <c r="M100" s="3">
        <v>847598</v>
      </c>
    </row>
    <row r="101" spans="1:13" x14ac:dyDescent="0.25">
      <c r="A101" s="3">
        <v>14.78</v>
      </c>
      <c r="B101" s="3">
        <v>9.86</v>
      </c>
      <c r="C101" s="3">
        <v>12.38</v>
      </c>
      <c r="D101" s="3">
        <v>12.32</v>
      </c>
      <c r="E101" s="3">
        <v>0.03</v>
      </c>
      <c r="F101" s="3">
        <v>0.24</v>
      </c>
      <c r="G101" s="3">
        <v>12.49</v>
      </c>
      <c r="H101" s="3">
        <v>12.34</v>
      </c>
      <c r="I101" s="3">
        <v>12.35</v>
      </c>
      <c r="J101" s="3">
        <v>12.46</v>
      </c>
      <c r="K101" s="3">
        <v>12.35</v>
      </c>
      <c r="L101" s="3" t="s">
        <v>112</v>
      </c>
      <c r="M101" s="3">
        <v>43953</v>
      </c>
    </row>
    <row r="102" spans="1:13" x14ac:dyDescent="0.25">
      <c r="A102" s="3">
        <v>17.02</v>
      </c>
      <c r="B102" s="3">
        <v>11.36</v>
      </c>
      <c r="C102" s="3">
        <v>14</v>
      </c>
      <c r="D102" s="3">
        <v>14.19</v>
      </c>
      <c r="E102" s="3">
        <v>-0.17</v>
      </c>
      <c r="F102" s="3">
        <v>-1.2</v>
      </c>
      <c r="G102" s="3">
        <v>14.3</v>
      </c>
      <c r="H102" s="3">
        <v>14</v>
      </c>
      <c r="I102" s="3">
        <v>14.01</v>
      </c>
      <c r="J102" s="3">
        <v>14.09</v>
      </c>
      <c r="K102" s="3">
        <v>14.02</v>
      </c>
      <c r="L102" s="3" t="s">
        <v>113</v>
      </c>
      <c r="M102" s="3">
        <v>195733</v>
      </c>
    </row>
    <row r="103" spans="1:13" x14ac:dyDescent="0.25">
      <c r="A103" s="3">
        <v>21</v>
      </c>
      <c r="B103" s="3">
        <v>14</v>
      </c>
      <c r="C103" s="3">
        <v>16.78</v>
      </c>
      <c r="D103" s="3">
        <v>17.5</v>
      </c>
      <c r="E103" s="3">
        <v>-0.74</v>
      </c>
      <c r="F103" s="3">
        <v>-4.2300000000000004</v>
      </c>
      <c r="G103" s="3">
        <v>17.98</v>
      </c>
      <c r="H103" s="3">
        <v>16.71</v>
      </c>
      <c r="I103" s="3">
        <v>16.760000000000002</v>
      </c>
      <c r="J103" s="3">
        <v>16.8</v>
      </c>
      <c r="K103" s="3">
        <v>16.760000000000002</v>
      </c>
      <c r="L103" s="3" t="s">
        <v>114</v>
      </c>
      <c r="M103" s="3">
        <v>2642543</v>
      </c>
    </row>
    <row r="104" spans="1:13" x14ac:dyDescent="0.25">
      <c r="A104" s="3">
        <v>58.78</v>
      </c>
      <c r="B104" s="3">
        <v>39.200000000000003</v>
      </c>
      <c r="C104" s="3">
        <v>48.33</v>
      </c>
      <c r="D104" s="3">
        <v>48.99</v>
      </c>
      <c r="E104" s="3">
        <v>-0.69</v>
      </c>
      <c r="F104" s="3">
        <v>-1.41</v>
      </c>
      <c r="G104" s="3">
        <v>49.69</v>
      </c>
      <c r="H104" s="3">
        <v>48.3</v>
      </c>
      <c r="I104" s="3">
        <v>48.3</v>
      </c>
      <c r="J104" s="3">
        <v>48.35</v>
      </c>
      <c r="K104" s="3">
        <v>48.3</v>
      </c>
      <c r="L104" s="3" t="s">
        <v>115</v>
      </c>
      <c r="M104" s="3">
        <v>184022</v>
      </c>
    </row>
    <row r="105" spans="1:13" x14ac:dyDescent="0.25">
      <c r="A105" s="3">
        <v>25.18</v>
      </c>
      <c r="B105" s="3">
        <v>16.8</v>
      </c>
      <c r="C105" s="3">
        <v>20.6</v>
      </c>
      <c r="D105" s="3">
        <v>20.99</v>
      </c>
      <c r="E105" s="3">
        <v>-0.39</v>
      </c>
      <c r="F105" s="3">
        <v>-1.86</v>
      </c>
      <c r="G105" s="3">
        <v>20.9</v>
      </c>
      <c r="H105" s="3">
        <v>20.58</v>
      </c>
      <c r="I105" s="3">
        <v>20.6</v>
      </c>
      <c r="J105" s="3">
        <v>20.64</v>
      </c>
      <c r="K105" s="3">
        <v>20.6</v>
      </c>
      <c r="L105" s="3" t="s">
        <v>116</v>
      </c>
      <c r="M105" s="3">
        <v>719355</v>
      </c>
    </row>
    <row r="106" spans="1:13" x14ac:dyDescent="0.25">
      <c r="A106" s="3">
        <v>23.94</v>
      </c>
      <c r="B106" s="3">
        <v>15.96</v>
      </c>
      <c r="C106" s="3">
        <v>19.96</v>
      </c>
      <c r="D106" s="3">
        <v>19.95</v>
      </c>
      <c r="E106" s="3">
        <v>0.14000000000000001</v>
      </c>
      <c r="F106" s="3">
        <v>0.7</v>
      </c>
      <c r="G106" s="3">
        <v>20.190000000000001</v>
      </c>
      <c r="H106" s="3">
        <v>19.95</v>
      </c>
      <c r="I106" s="3">
        <v>19.95</v>
      </c>
      <c r="J106" s="3">
        <v>20.09</v>
      </c>
      <c r="K106" s="3">
        <v>20.09</v>
      </c>
      <c r="L106" s="3" t="s">
        <v>117</v>
      </c>
      <c r="M106" s="3">
        <v>71441</v>
      </c>
    </row>
    <row r="107" spans="1:13" x14ac:dyDescent="0.25">
      <c r="A107" s="3">
        <v>23.97</v>
      </c>
      <c r="B107" s="3">
        <v>15.99</v>
      </c>
      <c r="C107" s="3">
        <v>20.83</v>
      </c>
      <c r="D107" s="3">
        <v>19.98</v>
      </c>
      <c r="E107" s="3">
        <v>0.75</v>
      </c>
      <c r="F107" s="3">
        <v>3.75</v>
      </c>
      <c r="G107" s="3">
        <v>21</v>
      </c>
      <c r="H107" s="3">
        <v>20.12</v>
      </c>
      <c r="I107" s="3">
        <v>20.73</v>
      </c>
      <c r="J107" s="3">
        <v>20.85</v>
      </c>
      <c r="K107" s="3">
        <v>20.73</v>
      </c>
      <c r="L107" s="3" t="s">
        <v>118</v>
      </c>
      <c r="M107" s="3">
        <v>695613</v>
      </c>
    </row>
    <row r="108" spans="1:13" x14ac:dyDescent="0.25">
      <c r="A108" s="3">
        <v>11.92</v>
      </c>
      <c r="B108" s="3">
        <v>7.96</v>
      </c>
      <c r="C108" s="3">
        <v>10.02</v>
      </c>
      <c r="D108" s="3">
        <v>9.94</v>
      </c>
      <c r="E108" s="3">
        <v>0.08</v>
      </c>
      <c r="F108" s="3">
        <v>0.8</v>
      </c>
      <c r="G108" s="3">
        <v>10.1</v>
      </c>
      <c r="H108" s="3">
        <v>9.9499999999999993</v>
      </c>
      <c r="I108" s="3">
        <v>10.02</v>
      </c>
      <c r="J108" s="3">
        <v>10.029999999999999</v>
      </c>
      <c r="K108" s="3">
        <v>10.02</v>
      </c>
      <c r="L108" s="3" t="s">
        <v>119</v>
      </c>
      <c r="M108" s="3">
        <v>3092723</v>
      </c>
    </row>
    <row r="109" spans="1:13" x14ac:dyDescent="0.25">
      <c r="A109" s="3">
        <v>45.02</v>
      </c>
      <c r="B109" s="3">
        <v>30.02</v>
      </c>
      <c r="C109" s="3">
        <v>36.6</v>
      </c>
      <c r="D109" s="3">
        <v>37.520000000000003</v>
      </c>
      <c r="E109" s="3">
        <v>-0.55000000000000004</v>
      </c>
      <c r="F109" s="3">
        <v>-1.47</v>
      </c>
      <c r="G109" s="3">
        <v>37.979999999999997</v>
      </c>
      <c r="H109" s="3">
        <v>35.01</v>
      </c>
      <c r="I109" s="3">
        <v>36.53</v>
      </c>
      <c r="J109" s="3">
        <v>36.97</v>
      </c>
      <c r="K109" s="3">
        <v>36.97</v>
      </c>
      <c r="L109" s="3" t="s">
        <v>120</v>
      </c>
      <c r="M109" s="3">
        <v>117375</v>
      </c>
    </row>
    <row r="110" spans="1:13" x14ac:dyDescent="0.25">
      <c r="A110" s="3">
        <v>15.3</v>
      </c>
      <c r="B110" s="3">
        <v>10.199999999999999</v>
      </c>
      <c r="C110" s="3">
        <v>0</v>
      </c>
      <c r="D110" s="3">
        <v>12.75</v>
      </c>
      <c r="E110" s="3">
        <v>-0.2</v>
      </c>
      <c r="F110" s="3">
        <v>-1.57</v>
      </c>
      <c r="G110" s="3">
        <v>12.89</v>
      </c>
      <c r="H110" s="3">
        <v>12.49</v>
      </c>
      <c r="I110" s="3">
        <v>12.46</v>
      </c>
      <c r="J110" s="3">
        <v>12.55</v>
      </c>
      <c r="K110" s="3">
        <v>12.55</v>
      </c>
      <c r="L110" s="3" t="s">
        <v>121</v>
      </c>
      <c r="M110" s="3">
        <v>11915</v>
      </c>
    </row>
    <row r="111" spans="1:13" x14ac:dyDescent="0.25">
      <c r="A111" s="3">
        <v>77.88</v>
      </c>
      <c r="B111" s="3">
        <v>51.92</v>
      </c>
      <c r="C111" s="3">
        <v>62.69</v>
      </c>
      <c r="D111" s="3">
        <v>64.900000000000006</v>
      </c>
      <c r="E111" s="3">
        <v>-2.73</v>
      </c>
      <c r="F111" s="3">
        <v>-4.21</v>
      </c>
      <c r="G111" s="3">
        <v>65.5</v>
      </c>
      <c r="H111" s="3">
        <v>62.17</v>
      </c>
      <c r="I111" s="3">
        <v>62.17</v>
      </c>
      <c r="J111" s="3">
        <v>63</v>
      </c>
      <c r="K111" s="3">
        <v>62.17</v>
      </c>
      <c r="L111" s="3" t="s">
        <v>122</v>
      </c>
      <c r="M111" s="3">
        <v>32665</v>
      </c>
    </row>
    <row r="112" spans="1:13" x14ac:dyDescent="0.25">
      <c r="A112" s="3">
        <v>8.86</v>
      </c>
      <c r="B112" s="3">
        <v>5.92</v>
      </c>
      <c r="C112" s="3">
        <v>7.38</v>
      </c>
      <c r="D112" s="3">
        <v>7.39</v>
      </c>
      <c r="E112" s="3">
        <v>-0.01</v>
      </c>
      <c r="F112" s="3">
        <v>-0.14000000000000001</v>
      </c>
      <c r="G112" s="3">
        <v>7.45</v>
      </c>
      <c r="H112" s="3">
        <v>7.35</v>
      </c>
      <c r="I112" s="3">
        <v>7.38</v>
      </c>
      <c r="J112" s="3">
        <v>7.39</v>
      </c>
      <c r="K112" s="3">
        <v>7.38</v>
      </c>
      <c r="L112" s="3" t="s">
        <v>123</v>
      </c>
      <c r="M112" s="3">
        <v>1031516</v>
      </c>
    </row>
    <row r="113" spans="1:13" x14ac:dyDescent="0.25">
      <c r="A113" s="3">
        <v>8.98</v>
      </c>
      <c r="B113" s="3">
        <v>6</v>
      </c>
      <c r="C113" s="3">
        <v>7.5</v>
      </c>
      <c r="D113" s="3">
        <v>7.49</v>
      </c>
      <c r="E113" s="3">
        <v>0.04</v>
      </c>
      <c r="F113" s="3">
        <v>0.53</v>
      </c>
      <c r="G113" s="3">
        <v>7.6</v>
      </c>
      <c r="H113" s="3">
        <v>7.38</v>
      </c>
      <c r="I113" s="3">
        <v>7.41</v>
      </c>
      <c r="J113" s="3">
        <v>7.53</v>
      </c>
      <c r="K113" s="3">
        <v>7.53</v>
      </c>
      <c r="L113" s="3" t="s">
        <v>124</v>
      </c>
      <c r="M113" s="3">
        <v>1232177</v>
      </c>
    </row>
    <row r="114" spans="1:13" x14ac:dyDescent="0.25">
      <c r="A114" s="3">
        <v>23.72</v>
      </c>
      <c r="B114" s="3">
        <v>15.82</v>
      </c>
      <c r="C114" s="3">
        <v>19.93</v>
      </c>
      <c r="D114" s="3">
        <v>19.77</v>
      </c>
      <c r="E114" s="3">
        <v>0.23</v>
      </c>
      <c r="F114" s="3">
        <v>1.1599999999999999</v>
      </c>
      <c r="G114" s="3">
        <v>20.350000000000001</v>
      </c>
      <c r="H114" s="3">
        <v>19.78</v>
      </c>
      <c r="I114" s="3">
        <v>19.899999999999999</v>
      </c>
      <c r="J114" s="3">
        <v>20</v>
      </c>
      <c r="K114" s="3">
        <v>20</v>
      </c>
      <c r="L114" s="3" t="s">
        <v>125</v>
      </c>
      <c r="M114" s="3">
        <v>531021</v>
      </c>
    </row>
    <row r="115" spans="1:13" x14ac:dyDescent="0.25">
      <c r="A115" s="3">
        <v>6.6</v>
      </c>
      <c r="B115" s="3">
        <v>5.4</v>
      </c>
      <c r="C115" s="3">
        <v>13</v>
      </c>
      <c r="D115" s="3">
        <v>14.49</v>
      </c>
      <c r="E115" s="3">
        <v>-1.49</v>
      </c>
      <c r="F115" s="3">
        <v>-10.28</v>
      </c>
      <c r="G115" s="3">
        <v>14.45</v>
      </c>
      <c r="H115" s="3">
        <v>12.8</v>
      </c>
      <c r="I115" s="3">
        <v>12.8</v>
      </c>
      <c r="J115" s="3">
        <v>13</v>
      </c>
      <c r="K115" s="3">
        <v>13</v>
      </c>
      <c r="L115" s="3" t="s">
        <v>126</v>
      </c>
      <c r="M115" s="3">
        <v>11126</v>
      </c>
    </row>
    <row r="116" spans="1:13" x14ac:dyDescent="0.25">
      <c r="A116" s="3">
        <v>26.19</v>
      </c>
      <c r="B116" s="3">
        <v>17.47</v>
      </c>
      <c r="C116" s="3">
        <v>21.46</v>
      </c>
      <c r="D116" s="3">
        <v>21.83</v>
      </c>
      <c r="E116" s="3">
        <v>-0.33</v>
      </c>
      <c r="F116" s="3">
        <v>-1.51</v>
      </c>
      <c r="G116" s="3">
        <v>21.83</v>
      </c>
      <c r="H116" s="3">
        <v>21.3</v>
      </c>
      <c r="I116" s="3">
        <v>21.5</v>
      </c>
      <c r="J116" s="3">
        <v>21.57</v>
      </c>
      <c r="K116" s="3">
        <v>21.5</v>
      </c>
      <c r="L116" s="3" t="s">
        <v>127</v>
      </c>
      <c r="M116" s="3">
        <v>1382961</v>
      </c>
    </row>
    <row r="117" spans="1:13" x14ac:dyDescent="0.25">
      <c r="A117" s="3">
        <v>8.83</v>
      </c>
      <c r="B117" s="3">
        <v>5.89</v>
      </c>
      <c r="C117" s="3">
        <v>7.39</v>
      </c>
      <c r="D117" s="3">
        <v>7.36</v>
      </c>
      <c r="E117" s="3">
        <v>0.02</v>
      </c>
      <c r="F117" s="3">
        <v>0.27</v>
      </c>
      <c r="G117" s="3">
        <v>7.48</v>
      </c>
      <c r="H117" s="3">
        <v>7.37</v>
      </c>
      <c r="I117" s="3">
        <v>7.37</v>
      </c>
      <c r="J117" s="3">
        <v>7.38</v>
      </c>
      <c r="K117" s="3">
        <v>7.38</v>
      </c>
      <c r="L117" s="3" t="s">
        <v>128</v>
      </c>
      <c r="M117" s="3">
        <v>625829</v>
      </c>
    </row>
    <row r="118" spans="1:13" x14ac:dyDescent="0.25">
      <c r="A118" s="3">
        <v>13.1</v>
      </c>
      <c r="B118" s="3">
        <v>8.74</v>
      </c>
      <c r="C118" s="3">
        <v>11.25</v>
      </c>
      <c r="D118" s="3">
        <v>10.92</v>
      </c>
      <c r="E118" s="3">
        <v>0.31</v>
      </c>
      <c r="F118" s="3">
        <v>2.84</v>
      </c>
      <c r="G118" s="3">
        <v>11.39</v>
      </c>
      <c r="H118" s="3">
        <v>10.93</v>
      </c>
      <c r="I118" s="3">
        <v>11.23</v>
      </c>
      <c r="J118" s="3">
        <v>11.27</v>
      </c>
      <c r="K118" s="3">
        <v>11.23</v>
      </c>
      <c r="L118" s="3" t="s">
        <v>129</v>
      </c>
      <c r="M118" s="3">
        <v>1437154</v>
      </c>
    </row>
    <row r="119" spans="1:13" x14ac:dyDescent="0.25">
      <c r="A119" s="3">
        <v>10.53</v>
      </c>
      <c r="B119" s="3">
        <v>7.03</v>
      </c>
      <c r="C119" s="3">
        <v>8.6300000000000008</v>
      </c>
      <c r="D119" s="3">
        <v>8.7799999999999994</v>
      </c>
      <c r="E119" s="3">
        <v>-0.18</v>
      </c>
      <c r="F119" s="3">
        <v>-2.0499999999999998</v>
      </c>
      <c r="G119" s="3">
        <v>8.8800000000000008</v>
      </c>
      <c r="H119" s="3">
        <v>8.5299999999999994</v>
      </c>
      <c r="I119" s="3">
        <v>8.6</v>
      </c>
      <c r="J119" s="3">
        <v>8.77</v>
      </c>
      <c r="K119" s="3">
        <v>8.6</v>
      </c>
      <c r="L119" s="3" t="s">
        <v>130</v>
      </c>
      <c r="M119" s="3">
        <v>36763</v>
      </c>
    </row>
    <row r="120" spans="1:13" x14ac:dyDescent="0.25">
      <c r="A120" s="3">
        <v>27.68</v>
      </c>
      <c r="B120" s="3">
        <v>18.46</v>
      </c>
      <c r="C120" s="3">
        <v>23.4</v>
      </c>
      <c r="D120" s="3">
        <v>23.07</v>
      </c>
      <c r="E120" s="3">
        <v>0.28000000000000003</v>
      </c>
      <c r="F120" s="3">
        <v>1.21</v>
      </c>
      <c r="G120" s="3">
        <v>23.9</v>
      </c>
      <c r="H120" s="3">
        <v>22.8</v>
      </c>
      <c r="I120" s="3">
        <v>23.15</v>
      </c>
      <c r="J120" s="3">
        <v>23.35</v>
      </c>
      <c r="K120" s="3">
        <v>23.35</v>
      </c>
      <c r="L120" s="3" t="s">
        <v>131</v>
      </c>
      <c r="M120" s="3">
        <v>54477</v>
      </c>
    </row>
    <row r="121" spans="1:13" x14ac:dyDescent="0.25">
      <c r="A121" s="3">
        <v>9.5299999999999994</v>
      </c>
      <c r="B121" s="3">
        <v>8.6300000000000008</v>
      </c>
      <c r="C121" s="3">
        <v>0</v>
      </c>
      <c r="D121" s="3">
        <v>9.08</v>
      </c>
      <c r="E121" s="3">
        <v>-7.0000000000000007E-2</v>
      </c>
      <c r="F121" s="3">
        <v>-0.77</v>
      </c>
      <c r="G121" s="3">
        <v>9.11</v>
      </c>
      <c r="H121" s="3">
        <v>9.01</v>
      </c>
      <c r="I121" s="3">
        <v>9.01</v>
      </c>
      <c r="J121" s="3">
        <v>9.08</v>
      </c>
      <c r="K121" s="3">
        <v>9.01</v>
      </c>
      <c r="L121" s="3" t="s">
        <v>132</v>
      </c>
      <c r="M121" s="3">
        <v>14857</v>
      </c>
    </row>
    <row r="122" spans="1:13" x14ac:dyDescent="0.25">
      <c r="A122" s="3">
        <v>4.9400000000000004</v>
      </c>
      <c r="B122" s="3">
        <v>3.3</v>
      </c>
      <c r="C122" s="3">
        <v>4.1500000000000004</v>
      </c>
      <c r="D122" s="3">
        <v>4.12</v>
      </c>
      <c r="E122" s="3">
        <v>0.04</v>
      </c>
      <c r="F122" s="3">
        <v>0.97</v>
      </c>
      <c r="G122" s="3">
        <v>4.2</v>
      </c>
      <c r="H122" s="3">
        <v>4.13</v>
      </c>
      <c r="I122" s="3">
        <v>4.1500000000000004</v>
      </c>
      <c r="J122" s="3">
        <v>4.16</v>
      </c>
      <c r="K122" s="3">
        <v>4.16</v>
      </c>
      <c r="L122" s="3" t="s">
        <v>133</v>
      </c>
      <c r="M122" s="3">
        <v>12996197</v>
      </c>
    </row>
    <row r="123" spans="1:13" x14ac:dyDescent="0.25">
      <c r="A123" s="3">
        <v>7.32</v>
      </c>
      <c r="B123" s="3">
        <v>4.88</v>
      </c>
      <c r="C123" s="3">
        <v>6.45</v>
      </c>
      <c r="D123" s="3">
        <v>6.1</v>
      </c>
      <c r="E123" s="3">
        <v>0.35</v>
      </c>
      <c r="F123" s="3">
        <v>5.74</v>
      </c>
      <c r="G123" s="3">
        <v>6.46</v>
      </c>
      <c r="H123" s="3">
        <v>6.1</v>
      </c>
      <c r="I123" s="3">
        <v>6.45</v>
      </c>
      <c r="J123" s="3">
        <v>6.47</v>
      </c>
      <c r="K123" s="3">
        <v>6.45</v>
      </c>
      <c r="L123" s="3" t="s">
        <v>134</v>
      </c>
      <c r="M123" s="3">
        <v>2228488</v>
      </c>
    </row>
    <row r="124" spans="1:13" x14ac:dyDescent="0.25">
      <c r="A124" s="3">
        <v>9.2100000000000009</v>
      </c>
      <c r="B124" s="3">
        <v>6.15</v>
      </c>
      <c r="C124" s="3">
        <v>7.62</v>
      </c>
      <c r="D124" s="3">
        <v>7.68</v>
      </c>
      <c r="E124" s="3">
        <v>-7.0000000000000007E-2</v>
      </c>
      <c r="F124" s="3">
        <v>-0.91</v>
      </c>
      <c r="G124" s="3">
        <v>7.82</v>
      </c>
      <c r="H124" s="3">
        <v>7.61</v>
      </c>
      <c r="I124" s="3">
        <v>7.61</v>
      </c>
      <c r="J124" s="3">
        <v>7.65</v>
      </c>
      <c r="K124" s="3">
        <v>7.61</v>
      </c>
      <c r="L124" s="3" t="s">
        <v>135</v>
      </c>
      <c r="M124" s="3">
        <v>261484</v>
      </c>
    </row>
    <row r="125" spans="1:13" x14ac:dyDescent="0.25">
      <c r="A125" s="3">
        <v>4.17</v>
      </c>
      <c r="B125" s="3">
        <v>2.79</v>
      </c>
      <c r="C125" s="3">
        <v>3.43</v>
      </c>
      <c r="D125" s="3">
        <v>3.48</v>
      </c>
      <c r="E125" s="3">
        <v>-0.06</v>
      </c>
      <c r="F125" s="3">
        <v>-1.72</v>
      </c>
      <c r="G125" s="3">
        <v>3.54</v>
      </c>
      <c r="H125" s="3">
        <v>3.4</v>
      </c>
      <c r="I125" s="3">
        <v>3.42</v>
      </c>
      <c r="J125" s="3">
        <v>3.44</v>
      </c>
      <c r="K125" s="3">
        <v>3.42</v>
      </c>
      <c r="L125" s="3" t="s">
        <v>136</v>
      </c>
      <c r="M125" s="3">
        <v>270296</v>
      </c>
    </row>
    <row r="126" spans="1:13" x14ac:dyDescent="0.25">
      <c r="A126" s="3">
        <v>8.08</v>
      </c>
      <c r="B126" s="3">
        <v>5.4</v>
      </c>
      <c r="C126" s="3">
        <v>0</v>
      </c>
      <c r="D126" s="3">
        <v>6.74</v>
      </c>
      <c r="E126" s="3">
        <v>-0.03</v>
      </c>
      <c r="F126" s="3">
        <v>-0.45</v>
      </c>
      <c r="G126" s="3">
        <v>6.71</v>
      </c>
      <c r="H126" s="3">
        <v>6.71</v>
      </c>
      <c r="I126" s="3">
        <v>6.71</v>
      </c>
      <c r="J126" s="3">
        <v>6.88</v>
      </c>
      <c r="K126" s="3">
        <v>6.71</v>
      </c>
      <c r="L126" s="3" t="s">
        <v>137</v>
      </c>
      <c r="M126" s="3">
        <v>200</v>
      </c>
    </row>
    <row r="127" spans="1:13" x14ac:dyDescent="0.25">
      <c r="A127" s="3">
        <v>13.2</v>
      </c>
      <c r="B127" s="3">
        <v>8.8000000000000007</v>
      </c>
      <c r="C127" s="3">
        <v>10.99</v>
      </c>
      <c r="D127" s="3">
        <v>11</v>
      </c>
      <c r="E127" s="3">
        <v>0</v>
      </c>
      <c r="F127" s="3">
        <v>0</v>
      </c>
      <c r="G127" s="3">
        <v>11.22</v>
      </c>
      <c r="H127" s="3">
        <v>10.9</v>
      </c>
      <c r="I127" s="3">
        <v>10.92</v>
      </c>
      <c r="J127" s="3">
        <v>11</v>
      </c>
      <c r="K127" s="3">
        <v>11</v>
      </c>
      <c r="L127" s="3" t="s">
        <v>138</v>
      </c>
      <c r="M127" s="3">
        <v>94671</v>
      </c>
    </row>
    <row r="128" spans="1:13" x14ac:dyDescent="0.25">
      <c r="A128" s="3">
        <v>9.4</v>
      </c>
      <c r="B128" s="3">
        <v>8.52</v>
      </c>
      <c r="C128" s="3">
        <v>8.8800000000000008</v>
      </c>
      <c r="D128" s="3">
        <v>8.9600000000000009</v>
      </c>
      <c r="E128" s="3">
        <v>0.04</v>
      </c>
      <c r="F128" s="3">
        <v>0.45</v>
      </c>
      <c r="G128" s="3">
        <v>9.11</v>
      </c>
      <c r="H128" s="3">
        <v>8.76</v>
      </c>
      <c r="I128" s="3">
        <v>8.82</v>
      </c>
      <c r="J128" s="3">
        <v>9.08</v>
      </c>
      <c r="K128" s="3">
        <v>9</v>
      </c>
      <c r="L128" s="3" t="s">
        <v>139</v>
      </c>
      <c r="M128" s="3">
        <v>95842</v>
      </c>
    </row>
    <row r="129" spans="1:13" x14ac:dyDescent="0.25">
      <c r="A129" s="3">
        <v>12.18</v>
      </c>
      <c r="B129" s="3">
        <v>8.1199999999999992</v>
      </c>
      <c r="C129" s="3">
        <v>10.36</v>
      </c>
      <c r="D129" s="3">
        <v>10.15</v>
      </c>
      <c r="E129" s="3">
        <v>0.4</v>
      </c>
      <c r="F129" s="3">
        <v>3.94</v>
      </c>
      <c r="G129" s="3">
        <v>10.69</v>
      </c>
      <c r="H129" s="3">
        <v>10.02</v>
      </c>
      <c r="I129" s="3">
        <v>10.23</v>
      </c>
      <c r="J129" s="3">
        <v>10.55</v>
      </c>
      <c r="K129" s="3">
        <v>10.55</v>
      </c>
      <c r="L129" s="3" t="s">
        <v>140</v>
      </c>
      <c r="M129" s="3">
        <v>103921</v>
      </c>
    </row>
    <row r="130" spans="1:13" x14ac:dyDescent="0.25">
      <c r="A130" s="3">
        <v>8.7200000000000006</v>
      </c>
      <c r="B130" s="3">
        <v>5.82</v>
      </c>
      <c r="C130" s="3">
        <v>7.24</v>
      </c>
      <c r="D130" s="3">
        <v>7.27</v>
      </c>
      <c r="E130" s="3">
        <v>-0.03</v>
      </c>
      <c r="F130" s="3">
        <v>-0.41</v>
      </c>
      <c r="G130" s="3">
        <v>7.29</v>
      </c>
      <c r="H130" s="3">
        <v>7.19</v>
      </c>
      <c r="I130" s="3">
        <v>7.2</v>
      </c>
      <c r="J130" s="3">
        <v>7.24</v>
      </c>
      <c r="K130" s="3">
        <v>7.24</v>
      </c>
      <c r="L130" s="3" t="s">
        <v>141</v>
      </c>
      <c r="M130" s="3">
        <v>44724</v>
      </c>
    </row>
    <row r="131" spans="1:13" x14ac:dyDescent="0.25">
      <c r="A131" s="3">
        <v>16.16</v>
      </c>
      <c r="B131" s="3">
        <v>10.78</v>
      </c>
      <c r="C131" s="3">
        <v>13.85</v>
      </c>
      <c r="D131" s="3">
        <v>13.47</v>
      </c>
      <c r="E131" s="3">
        <v>0.4</v>
      </c>
      <c r="F131" s="3">
        <v>2.97</v>
      </c>
      <c r="G131" s="3">
        <v>13.98</v>
      </c>
      <c r="H131" s="3">
        <v>13.52</v>
      </c>
      <c r="I131" s="3">
        <v>13.85</v>
      </c>
      <c r="J131" s="3">
        <v>13.87</v>
      </c>
      <c r="K131" s="3">
        <v>13.87</v>
      </c>
      <c r="L131" s="3" t="s">
        <v>142</v>
      </c>
      <c r="M131" s="3">
        <v>5502177</v>
      </c>
    </row>
    <row r="132" spans="1:13" x14ac:dyDescent="0.25">
      <c r="A132" s="3">
        <v>13.21</v>
      </c>
      <c r="B132" s="3">
        <v>8.81</v>
      </c>
      <c r="C132" s="3">
        <v>10.81</v>
      </c>
      <c r="D132" s="3">
        <v>11.01</v>
      </c>
      <c r="E132" s="3">
        <v>-0.23</v>
      </c>
      <c r="F132" s="3">
        <v>-2.09</v>
      </c>
      <c r="G132" s="3">
        <v>11.14</v>
      </c>
      <c r="H132" s="3">
        <v>10.78</v>
      </c>
      <c r="I132" s="3">
        <v>10.78</v>
      </c>
      <c r="J132" s="3">
        <v>10.89</v>
      </c>
      <c r="K132" s="3">
        <v>10.78</v>
      </c>
      <c r="L132" s="3" t="s">
        <v>143</v>
      </c>
      <c r="M132" s="3">
        <v>72849</v>
      </c>
    </row>
    <row r="133" spans="1:13" x14ac:dyDescent="0.25">
      <c r="A133" s="3">
        <v>0</v>
      </c>
      <c r="B133" s="3">
        <v>0</v>
      </c>
      <c r="C133" s="3">
        <v>7.94</v>
      </c>
      <c r="D133" s="3">
        <v>7.99</v>
      </c>
      <c r="E133" s="3">
        <v>-0.05</v>
      </c>
      <c r="F133" s="3">
        <v>-0.63</v>
      </c>
      <c r="G133" s="3">
        <v>7.99</v>
      </c>
      <c r="H133" s="3">
        <v>7.65</v>
      </c>
      <c r="I133" s="3">
        <v>7.4</v>
      </c>
      <c r="J133" s="3">
        <v>7.94</v>
      </c>
      <c r="K133" s="3">
        <v>7.94</v>
      </c>
      <c r="L133" s="3" t="s">
        <v>144</v>
      </c>
      <c r="M133" s="3">
        <v>550</v>
      </c>
    </row>
    <row r="134" spans="1:13" x14ac:dyDescent="0.25">
      <c r="A134" s="3">
        <v>4.38</v>
      </c>
      <c r="B134" s="3">
        <v>2.92</v>
      </c>
      <c r="C134" s="3">
        <v>3.7</v>
      </c>
      <c r="D134" s="3">
        <v>3.65</v>
      </c>
      <c r="E134" s="3">
        <v>0.06</v>
      </c>
      <c r="F134" s="3">
        <v>1.64</v>
      </c>
      <c r="G134" s="3">
        <v>3.78</v>
      </c>
      <c r="H134" s="3">
        <v>3.66</v>
      </c>
      <c r="I134" s="3">
        <v>3.71</v>
      </c>
      <c r="J134" s="3">
        <v>3.72</v>
      </c>
      <c r="K134" s="3">
        <v>3.71</v>
      </c>
      <c r="L134" s="3" t="s">
        <v>145</v>
      </c>
      <c r="M134" s="3">
        <v>1094285</v>
      </c>
    </row>
    <row r="135" spans="1:13" x14ac:dyDescent="0.25">
      <c r="A135" s="3">
        <v>7.68</v>
      </c>
      <c r="B135" s="3">
        <v>5.12</v>
      </c>
      <c r="C135" s="3">
        <v>6.14</v>
      </c>
      <c r="D135" s="3">
        <v>6.4</v>
      </c>
      <c r="E135" s="3">
        <v>-0.28999999999999998</v>
      </c>
      <c r="F135" s="3">
        <v>-4.53</v>
      </c>
      <c r="G135" s="3">
        <v>6.47</v>
      </c>
      <c r="H135" s="3">
        <v>6.11</v>
      </c>
      <c r="I135" s="3">
        <v>6.11</v>
      </c>
      <c r="J135" s="3">
        <v>6.19</v>
      </c>
      <c r="K135" s="3">
        <v>6.11</v>
      </c>
      <c r="L135" s="3" t="s">
        <v>146</v>
      </c>
      <c r="M135" s="3">
        <v>657750</v>
      </c>
    </row>
    <row r="136" spans="1:13" x14ac:dyDescent="0.25">
      <c r="A136" s="3">
        <v>8.52</v>
      </c>
      <c r="B136" s="3">
        <v>5.68</v>
      </c>
      <c r="C136" s="3">
        <v>7.2</v>
      </c>
      <c r="D136" s="3">
        <v>7.1</v>
      </c>
      <c r="E136" s="3">
        <v>0.1</v>
      </c>
      <c r="F136" s="3">
        <v>1.41</v>
      </c>
      <c r="G136" s="3">
        <v>7.26</v>
      </c>
      <c r="H136" s="3">
        <v>7.07</v>
      </c>
      <c r="I136" s="3">
        <v>7.2</v>
      </c>
      <c r="J136" s="3">
        <v>7.21</v>
      </c>
      <c r="K136" s="3">
        <v>7.2</v>
      </c>
      <c r="L136" s="3" t="s">
        <v>147</v>
      </c>
      <c r="M136" s="3">
        <v>244854</v>
      </c>
    </row>
    <row r="137" spans="1:13" x14ac:dyDescent="0.25">
      <c r="A137" s="3">
        <v>5.78</v>
      </c>
      <c r="B137" s="3">
        <v>5.24</v>
      </c>
      <c r="C137" s="3">
        <v>0</v>
      </c>
      <c r="D137" s="3">
        <v>5.51</v>
      </c>
      <c r="E137" s="3">
        <v>0.27</v>
      </c>
      <c r="F137" s="3">
        <v>4.9000000000000004</v>
      </c>
      <c r="G137" s="3">
        <v>5.78</v>
      </c>
      <c r="H137" s="3">
        <v>5.78</v>
      </c>
      <c r="I137" s="3">
        <v>0</v>
      </c>
      <c r="J137" s="3">
        <v>5.78</v>
      </c>
      <c r="K137" s="3">
        <v>5.78</v>
      </c>
      <c r="L137" s="3" t="s">
        <v>148</v>
      </c>
      <c r="M137" s="3">
        <v>3201</v>
      </c>
    </row>
    <row r="138" spans="1:13" x14ac:dyDescent="0.25">
      <c r="A138" s="3">
        <v>12.3</v>
      </c>
      <c r="B138" s="3">
        <v>8.1999999999999993</v>
      </c>
      <c r="C138" s="3">
        <v>10.210000000000001</v>
      </c>
      <c r="D138" s="3">
        <v>10.25</v>
      </c>
      <c r="E138" s="3">
        <v>0</v>
      </c>
      <c r="F138" s="3">
        <v>0</v>
      </c>
      <c r="G138" s="3">
        <v>10.35</v>
      </c>
      <c r="H138" s="3">
        <v>10.029999999999999</v>
      </c>
      <c r="I138" s="3">
        <v>10.220000000000001</v>
      </c>
      <c r="J138" s="3">
        <v>10.25</v>
      </c>
      <c r="K138" s="3">
        <v>10.25</v>
      </c>
      <c r="L138" s="3" t="s">
        <v>149</v>
      </c>
      <c r="M138" s="3">
        <v>314429</v>
      </c>
    </row>
    <row r="139" spans="1:13" x14ac:dyDescent="0.25">
      <c r="A139" s="3">
        <v>3.87</v>
      </c>
      <c r="B139" s="3">
        <v>3.51</v>
      </c>
      <c r="C139" s="3">
        <v>3.55</v>
      </c>
      <c r="D139" s="3">
        <v>3.69</v>
      </c>
      <c r="E139" s="3">
        <v>-0.15</v>
      </c>
      <c r="F139" s="3">
        <v>-4.07</v>
      </c>
      <c r="G139" s="3">
        <v>3.69</v>
      </c>
      <c r="H139" s="3">
        <v>3.54</v>
      </c>
      <c r="I139" s="3">
        <v>3.54</v>
      </c>
      <c r="J139" s="3">
        <v>3.57</v>
      </c>
      <c r="K139" s="3">
        <v>3.54</v>
      </c>
      <c r="L139" s="3" t="s">
        <v>150</v>
      </c>
      <c r="M139" s="3">
        <v>932663</v>
      </c>
    </row>
    <row r="140" spans="1:13" x14ac:dyDescent="0.25">
      <c r="A140" s="3">
        <v>12.34</v>
      </c>
      <c r="B140" s="3">
        <v>8.24</v>
      </c>
      <c r="C140" s="3">
        <v>10.220000000000001</v>
      </c>
      <c r="D140" s="3">
        <v>10.29</v>
      </c>
      <c r="E140" s="3">
        <v>-0.21</v>
      </c>
      <c r="F140" s="3">
        <v>-2.04</v>
      </c>
      <c r="G140" s="3">
        <v>10.25</v>
      </c>
      <c r="H140" s="3">
        <v>10.02</v>
      </c>
      <c r="I140" s="3">
        <v>10.08</v>
      </c>
      <c r="J140" s="3">
        <v>10.23</v>
      </c>
      <c r="K140" s="3">
        <v>10.08</v>
      </c>
      <c r="L140" s="3" t="s">
        <v>151</v>
      </c>
      <c r="M140" s="3">
        <v>51188</v>
      </c>
    </row>
    <row r="141" spans="1:13" x14ac:dyDescent="0.25">
      <c r="A141" s="3">
        <v>6.95</v>
      </c>
      <c r="B141" s="3">
        <v>5.69</v>
      </c>
      <c r="C141" s="3">
        <v>10</v>
      </c>
      <c r="D141" s="3">
        <v>10.42</v>
      </c>
      <c r="E141" s="3">
        <v>-0.42</v>
      </c>
      <c r="F141" s="3">
        <v>-4.03</v>
      </c>
      <c r="G141" s="3">
        <v>10</v>
      </c>
      <c r="H141" s="3">
        <v>10</v>
      </c>
      <c r="I141" s="3">
        <v>10</v>
      </c>
      <c r="J141" s="3">
        <v>10.48</v>
      </c>
      <c r="K141" s="3">
        <v>10</v>
      </c>
      <c r="L141" s="3" t="s">
        <v>152</v>
      </c>
      <c r="M141" s="3">
        <v>6</v>
      </c>
    </row>
    <row r="142" spans="1:13" x14ac:dyDescent="0.25">
      <c r="A142" s="3">
        <v>10.6</v>
      </c>
      <c r="B142" s="3">
        <v>7.08</v>
      </c>
      <c r="C142" s="3">
        <v>8.8000000000000007</v>
      </c>
      <c r="D142" s="3">
        <v>8.84</v>
      </c>
      <c r="E142" s="3">
        <v>-0.13</v>
      </c>
      <c r="F142" s="3">
        <v>0</v>
      </c>
      <c r="G142" s="3">
        <v>8.9</v>
      </c>
      <c r="H142" s="3">
        <v>8.7100000000000009</v>
      </c>
      <c r="I142" s="3">
        <v>8.7100000000000009</v>
      </c>
      <c r="J142" s="3">
        <v>8.7799999999999994</v>
      </c>
      <c r="K142" s="3">
        <v>8.7100000000000009</v>
      </c>
      <c r="L142" s="3" t="s">
        <v>153</v>
      </c>
      <c r="M142" s="3">
        <v>44407</v>
      </c>
    </row>
    <row r="143" spans="1:13" x14ac:dyDescent="0.25">
      <c r="A143" s="3">
        <v>4.29</v>
      </c>
      <c r="B143" s="3">
        <v>2.87</v>
      </c>
      <c r="C143" s="3">
        <v>3.6</v>
      </c>
      <c r="D143" s="3">
        <v>3.58</v>
      </c>
      <c r="E143" s="3">
        <v>0.01</v>
      </c>
      <c r="F143" s="3">
        <v>0.28000000000000003</v>
      </c>
      <c r="G143" s="3">
        <v>3.65</v>
      </c>
      <c r="H143" s="3">
        <v>3.59</v>
      </c>
      <c r="I143" s="3">
        <v>3.58</v>
      </c>
      <c r="J143" s="3">
        <v>3.59</v>
      </c>
      <c r="K143" s="3">
        <v>3.59</v>
      </c>
      <c r="L143" s="3" t="s">
        <v>154</v>
      </c>
      <c r="M143" s="3">
        <v>232043</v>
      </c>
    </row>
    <row r="144" spans="1:13" x14ac:dyDescent="0.25">
      <c r="A144" s="3">
        <v>11.12</v>
      </c>
      <c r="B144" s="3">
        <v>7.42</v>
      </c>
      <c r="C144" s="3">
        <v>9.02</v>
      </c>
      <c r="D144" s="3">
        <v>9.27</v>
      </c>
      <c r="E144" s="3">
        <v>-0.26</v>
      </c>
      <c r="F144" s="3">
        <v>-2.8</v>
      </c>
      <c r="G144" s="3">
        <v>9.43</v>
      </c>
      <c r="H144" s="3">
        <v>9.01</v>
      </c>
      <c r="I144" s="3">
        <v>9.01</v>
      </c>
      <c r="J144" s="3">
        <v>9.09</v>
      </c>
      <c r="K144" s="3">
        <v>9.01</v>
      </c>
      <c r="L144" s="3" t="s">
        <v>155</v>
      </c>
      <c r="M144" s="3">
        <v>1611781</v>
      </c>
    </row>
    <row r="145" spans="1:13" x14ac:dyDescent="0.25">
      <c r="A145" s="3">
        <v>4.8600000000000003</v>
      </c>
      <c r="B145" s="3">
        <v>3.24</v>
      </c>
      <c r="C145" s="3">
        <v>4.05</v>
      </c>
      <c r="D145" s="3">
        <v>4.05</v>
      </c>
      <c r="E145" s="3">
        <v>0.01</v>
      </c>
      <c r="F145" s="3">
        <v>0.25</v>
      </c>
      <c r="G145" s="3">
        <v>4.1100000000000003</v>
      </c>
      <c r="H145" s="3">
        <v>4.04</v>
      </c>
      <c r="I145" s="3">
        <v>4.05</v>
      </c>
      <c r="J145" s="3">
        <v>4.0599999999999996</v>
      </c>
      <c r="K145" s="3">
        <v>4.0599999999999996</v>
      </c>
      <c r="L145" s="3" t="s">
        <v>156</v>
      </c>
      <c r="M145" s="3">
        <v>1229584</v>
      </c>
    </row>
    <row r="146" spans="1:13" x14ac:dyDescent="0.25">
      <c r="A146" s="3">
        <v>12.49</v>
      </c>
      <c r="B146" s="3">
        <v>8.33</v>
      </c>
      <c r="C146" s="3">
        <v>10.3</v>
      </c>
      <c r="D146" s="3">
        <v>10.41</v>
      </c>
      <c r="E146" s="3">
        <v>-0.12</v>
      </c>
      <c r="F146" s="3">
        <v>-1.1499999999999999</v>
      </c>
      <c r="G146" s="3">
        <v>10.48</v>
      </c>
      <c r="H146" s="3">
        <v>10.28</v>
      </c>
      <c r="I146" s="3">
        <v>10.29</v>
      </c>
      <c r="J146" s="3">
        <v>10.3</v>
      </c>
      <c r="K146" s="3">
        <v>10.29</v>
      </c>
      <c r="L146" s="3" t="s">
        <v>157</v>
      </c>
      <c r="M146" s="3">
        <v>1866345</v>
      </c>
    </row>
    <row r="147" spans="1:13" x14ac:dyDescent="0.25">
      <c r="A147" s="3">
        <v>8.9700000000000006</v>
      </c>
      <c r="B147" s="3">
        <v>5.99</v>
      </c>
      <c r="C147" s="3">
        <v>7.47</v>
      </c>
      <c r="D147" s="3">
        <v>7.48</v>
      </c>
      <c r="E147" s="3">
        <v>0.02</v>
      </c>
      <c r="F147" s="3">
        <v>0.27</v>
      </c>
      <c r="G147" s="3">
        <v>7.64</v>
      </c>
      <c r="H147" s="3">
        <v>7.43</v>
      </c>
      <c r="I147" s="3">
        <v>7.46</v>
      </c>
      <c r="J147" s="3">
        <v>7.5</v>
      </c>
      <c r="K147" s="3">
        <v>7.5</v>
      </c>
      <c r="L147" s="3" t="s">
        <v>158</v>
      </c>
      <c r="M147" s="3">
        <v>686046</v>
      </c>
    </row>
    <row r="148" spans="1:13" x14ac:dyDescent="0.25">
      <c r="A148" s="3">
        <v>9.76</v>
      </c>
      <c r="B148" s="3">
        <v>6.52</v>
      </c>
      <c r="C148" s="3">
        <v>8.14</v>
      </c>
      <c r="D148" s="3">
        <v>8.14</v>
      </c>
      <c r="E148" s="3">
        <v>-0.04</v>
      </c>
      <c r="F148" s="3">
        <v>-0.49</v>
      </c>
      <c r="G148" s="3">
        <v>8.26</v>
      </c>
      <c r="H148" s="3">
        <v>8.1</v>
      </c>
      <c r="I148" s="3">
        <v>8.1</v>
      </c>
      <c r="J148" s="3">
        <v>8.18</v>
      </c>
      <c r="K148" s="3">
        <v>8.1</v>
      </c>
      <c r="L148" s="3" t="s">
        <v>159</v>
      </c>
      <c r="M148" s="3">
        <v>1163946</v>
      </c>
    </row>
    <row r="149" spans="1:13" x14ac:dyDescent="0.25">
      <c r="A149" s="3">
        <v>7.68</v>
      </c>
      <c r="B149" s="3">
        <v>5.12</v>
      </c>
      <c r="C149" s="3">
        <v>6.39</v>
      </c>
      <c r="D149" s="3">
        <v>6.4</v>
      </c>
      <c r="E149" s="3">
        <v>-0.01</v>
      </c>
      <c r="F149" s="3">
        <v>-0.16</v>
      </c>
      <c r="G149" s="3">
        <v>6.6</v>
      </c>
      <c r="H149" s="3">
        <v>6.37</v>
      </c>
      <c r="I149" s="3">
        <v>6.39</v>
      </c>
      <c r="J149" s="3">
        <v>6.41</v>
      </c>
      <c r="K149" s="3">
        <v>6.39</v>
      </c>
      <c r="L149" s="3" t="s">
        <v>160</v>
      </c>
      <c r="M149" s="3">
        <v>5252857</v>
      </c>
    </row>
    <row r="150" spans="1:13" x14ac:dyDescent="0.25">
      <c r="A150" s="3">
        <v>3.43</v>
      </c>
      <c r="B150" s="3">
        <v>2.29</v>
      </c>
      <c r="C150" s="3">
        <v>2.87</v>
      </c>
      <c r="D150" s="3">
        <v>2.86</v>
      </c>
      <c r="E150" s="3">
        <v>0</v>
      </c>
      <c r="F150" s="3">
        <v>0</v>
      </c>
      <c r="G150" s="3">
        <v>2.93</v>
      </c>
      <c r="H150" s="3">
        <v>2.86</v>
      </c>
      <c r="I150" s="3">
        <v>2.86</v>
      </c>
      <c r="J150" s="3">
        <v>2.87</v>
      </c>
      <c r="K150" s="3">
        <v>2.86</v>
      </c>
      <c r="L150" s="3" t="s">
        <v>161</v>
      </c>
      <c r="M150" s="3">
        <v>10814196</v>
      </c>
    </row>
    <row r="151" spans="1:13" x14ac:dyDescent="0.25">
      <c r="A151" s="3">
        <v>8</v>
      </c>
      <c r="B151" s="3">
        <v>5.34</v>
      </c>
      <c r="C151" s="3">
        <v>6.79</v>
      </c>
      <c r="D151" s="3">
        <v>6.67</v>
      </c>
      <c r="E151" s="3">
        <v>0.14000000000000001</v>
      </c>
      <c r="F151" s="3">
        <v>2.1</v>
      </c>
      <c r="G151" s="3">
        <v>6.81</v>
      </c>
      <c r="H151" s="3">
        <v>6.58</v>
      </c>
      <c r="I151" s="3">
        <v>6.8</v>
      </c>
      <c r="J151" s="3">
        <v>6.81</v>
      </c>
      <c r="K151" s="3">
        <v>6.81</v>
      </c>
      <c r="L151" s="3" t="s">
        <v>162</v>
      </c>
      <c r="M151" s="3">
        <v>117336</v>
      </c>
    </row>
    <row r="152" spans="1:13" x14ac:dyDescent="0.25">
      <c r="A152" s="3">
        <v>5.23</v>
      </c>
      <c r="B152" s="3">
        <v>3.49</v>
      </c>
      <c r="C152" s="3">
        <v>4.2699999999999996</v>
      </c>
      <c r="D152" s="3">
        <v>4.3600000000000003</v>
      </c>
      <c r="E152" s="3">
        <v>-7.0000000000000007E-2</v>
      </c>
      <c r="F152" s="3">
        <v>-1.61</v>
      </c>
      <c r="G152" s="3">
        <v>4.42</v>
      </c>
      <c r="H152" s="3">
        <v>4.26</v>
      </c>
      <c r="I152" s="3">
        <v>4.28</v>
      </c>
      <c r="J152" s="3">
        <v>4.29</v>
      </c>
      <c r="K152" s="3">
        <v>4.29</v>
      </c>
      <c r="L152" s="3" t="s">
        <v>163</v>
      </c>
      <c r="M152" s="3">
        <v>3161538</v>
      </c>
    </row>
    <row r="153" spans="1:13" x14ac:dyDescent="0.25">
      <c r="A153" s="3">
        <v>7.62</v>
      </c>
      <c r="B153" s="3">
        <v>5.08</v>
      </c>
      <c r="C153" s="3">
        <v>6.22</v>
      </c>
      <c r="D153" s="3">
        <v>6.35</v>
      </c>
      <c r="E153" s="3">
        <v>-0.12</v>
      </c>
      <c r="F153" s="3">
        <v>-1.89</v>
      </c>
      <c r="G153" s="3">
        <v>6.45</v>
      </c>
      <c r="H153" s="3">
        <v>6.21</v>
      </c>
      <c r="I153" s="3">
        <v>6.22</v>
      </c>
      <c r="J153" s="3">
        <v>6.23</v>
      </c>
      <c r="K153" s="3">
        <v>6.23</v>
      </c>
      <c r="L153" s="3" t="s">
        <v>164</v>
      </c>
      <c r="M153" s="3">
        <v>6308186</v>
      </c>
    </row>
    <row r="154" spans="1:13" x14ac:dyDescent="0.25">
      <c r="A154" s="3">
        <v>1.93</v>
      </c>
      <c r="B154" s="3">
        <v>1.29</v>
      </c>
      <c r="C154" s="3">
        <v>1.67</v>
      </c>
      <c r="D154" s="3">
        <v>1.61</v>
      </c>
      <c r="E154" s="3">
        <v>0.06</v>
      </c>
      <c r="F154" s="3">
        <v>3.73</v>
      </c>
      <c r="G154" s="3">
        <v>1.73</v>
      </c>
      <c r="H154" s="3">
        <v>1.62</v>
      </c>
      <c r="I154" s="3">
        <v>1.67</v>
      </c>
      <c r="J154" s="3">
        <v>1.68</v>
      </c>
      <c r="K154" s="3">
        <v>1.67</v>
      </c>
      <c r="L154" s="3" t="s">
        <v>165</v>
      </c>
      <c r="M154" s="3">
        <v>11363339</v>
      </c>
    </row>
    <row r="155" spans="1:13" x14ac:dyDescent="0.25">
      <c r="A155" s="3">
        <v>3.72</v>
      </c>
      <c r="B155" s="3">
        <v>2.48</v>
      </c>
      <c r="C155" s="3">
        <v>3.13</v>
      </c>
      <c r="D155" s="3">
        <v>3.1</v>
      </c>
      <c r="E155" s="3">
        <v>0.03</v>
      </c>
      <c r="F155" s="3">
        <v>0.97</v>
      </c>
      <c r="G155" s="3">
        <v>3.17</v>
      </c>
      <c r="H155" s="3">
        <v>3.08</v>
      </c>
      <c r="I155" s="3">
        <v>3.12</v>
      </c>
      <c r="J155" s="3">
        <v>3.13</v>
      </c>
      <c r="K155" s="3">
        <v>3.13</v>
      </c>
      <c r="L155" s="3" t="s">
        <v>166</v>
      </c>
      <c r="M155" s="3">
        <v>97175985</v>
      </c>
    </row>
    <row r="156" spans="1:13" x14ac:dyDescent="0.25">
      <c r="A156" s="3">
        <v>8.59</v>
      </c>
      <c r="B156" s="3">
        <v>5.73</v>
      </c>
      <c r="C156" s="3">
        <v>7.1</v>
      </c>
      <c r="D156" s="3">
        <v>7.16</v>
      </c>
      <c r="E156" s="3">
        <v>-0.06</v>
      </c>
      <c r="F156" s="3">
        <v>-0.84</v>
      </c>
      <c r="G156" s="3">
        <v>7.2</v>
      </c>
      <c r="H156" s="3">
        <v>7.09</v>
      </c>
      <c r="I156" s="3">
        <v>7.09</v>
      </c>
      <c r="J156" s="3">
        <v>7.1</v>
      </c>
      <c r="K156" s="3">
        <v>7.1</v>
      </c>
      <c r="L156" s="3" t="s">
        <v>167</v>
      </c>
      <c r="M156" s="3">
        <v>8451676</v>
      </c>
    </row>
    <row r="157" spans="1:13" x14ac:dyDescent="0.25">
      <c r="A157" s="3">
        <v>6.14</v>
      </c>
      <c r="B157" s="3">
        <v>4.0999999999999996</v>
      </c>
      <c r="C157" s="3">
        <v>5.04</v>
      </c>
      <c r="D157" s="3">
        <v>5.12</v>
      </c>
      <c r="E157" s="3">
        <v>-0.1</v>
      </c>
      <c r="F157" s="3">
        <v>-1.95</v>
      </c>
      <c r="G157" s="3">
        <v>5.23</v>
      </c>
      <c r="H157" s="3">
        <v>5.01</v>
      </c>
      <c r="I157" s="3">
        <v>5.0199999999999996</v>
      </c>
      <c r="J157" s="3">
        <v>5.03</v>
      </c>
      <c r="K157" s="3">
        <v>5.0199999999999996</v>
      </c>
      <c r="L157" s="3" t="s">
        <v>168</v>
      </c>
      <c r="M157" s="3">
        <v>785490</v>
      </c>
    </row>
    <row r="158" spans="1:13" x14ac:dyDescent="0.25">
      <c r="A158" s="3">
        <v>13.08</v>
      </c>
      <c r="B158" s="3">
        <v>8.7200000000000006</v>
      </c>
      <c r="C158" s="3">
        <v>10.69</v>
      </c>
      <c r="D158" s="3">
        <v>10.9</v>
      </c>
      <c r="E158" s="3">
        <v>-0.2</v>
      </c>
      <c r="F158" s="3">
        <v>-1.83</v>
      </c>
      <c r="G158" s="3">
        <v>11.21</v>
      </c>
      <c r="H158" s="3">
        <v>10.6</v>
      </c>
      <c r="I158" s="3">
        <v>10.66</v>
      </c>
      <c r="J158" s="3">
        <v>10.7</v>
      </c>
      <c r="K158" s="3">
        <v>10.7</v>
      </c>
      <c r="L158" s="3" t="s">
        <v>169</v>
      </c>
      <c r="M158" s="3">
        <v>7786934</v>
      </c>
    </row>
    <row r="159" spans="1:13" x14ac:dyDescent="0.25">
      <c r="A159" s="3">
        <v>4.7</v>
      </c>
      <c r="B159" s="3">
        <v>3.14</v>
      </c>
      <c r="C159" s="3">
        <v>3.99</v>
      </c>
      <c r="D159" s="3">
        <v>3.92</v>
      </c>
      <c r="E159" s="3">
        <v>0.04</v>
      </c>
      <c r="F159" s="3">
        <v>1.02</v>
      </c>
      <c r="G159" s="3">
        <v>4.07</v>
      </c>
      <c r="H159" s="3">
        <v>3.93</v>
      </c>
      <c r="I159" s="3">
        <v>3.96</v>
      </c>
      <c r="J159" s="3">
        <v>3.98</v>
      </c>
      <c r="K159" s="3">
        <v>3.96</v>
      </c>
      <c r="L159" s="3" t="s">
        <v>170</v>
      </c>
      <c r="M159" s="3">
        <v>590495</v>
      </c>
    </row>
    <row r="160" spans="1:13" x14ac:dyDescent="0.25">
      <c r="A160" s="3">
        <v>3.61</v>
      </c>
      <c r="B160" s="3">
        <v>2.41</v>
      </c>
      <c r="C160" s="3">
        <v>2.99</v>
      </c>
      <c r="D160" s="3">
        <v>3.01</v>
      </c>
      <c r="E160" s="3">
        <v>-0.03</v>
      </c>
      <c r="F160" s="3">
        <v>-1</v>
      </c>
      <c r="G160" s="3">
        <v>3.04</v>
      </c>
      <c r="H160" s="3">
        <v>2.98</v>
      </c>
      <c r="I160" s="3">
        <v>2.98</v>
      </c>
      <c r="J160" s="3">
        <v>3</v>
      </c>
      <c r="K160" s="3">
        <v>2.98</v>
      </c>
      <c r="L160" s="3" t="s">
        <v>171</v>
      </c>
      <c r="M160" s="3">
        <v>2991077</v>
      </c>
    </row>
    <row r="161" spans="1:13" x14ac:dyDescent="0.25">
      <c r="A161" s="3">
        <v>2.5099999999999998</v>
      </c>
      <c r="B161" s="3">
        <v>2.27</v>
      </c>
      <c r="C161" s="3">
        <v>0</v>
      </c>
      <c r="D161" s="3">
        <v>2.39</v>
      </c>
      <c r="E161" s="3">
        <v>0.02</v>
      </c>
      <c r="F161" s="3">
        <v>0.84</v>
      </c>
      <c r="G161" s="3">
        <v>2.48</v>
      </c>
      <c r="H161" s="3">
        <v>2.4</v>
      </c>
      <c r="I161" s="3">
        <v>2.41</v>
      </c>
      <c r="J161" s="3">
        <v>2.46</v>
      </c>
      <c r="K161" s="3">
        <v>2.41</v>
      </c>
      <c r="L161" s="3" t="s">
        <v>172</v>
      </c>
      <c r="M161" s="3">
        <v>92638</v>
      </c>
    </row>
    <row r="162" spans="1:13" x14ac:dyDescent="0.25">
      <c r="A162" s="3">
        <v>3.06</v>
      </c>
      <c r="B162" s="3">
        <v>2.04</v>
      </c>
      <c r="C162" s="3">
        <v>2.4700000000000002</v>
      </c>
      <c r="D162" s="3">
        <v>2.5499999999999998</v>
      </c>
      <c r="E162" s="3">
        <v>-0.08</v>
      </c>
      <c r="F162" s="3">
        <v>-3.14</v>
      </c>
      <c r="G162" s="3">
        <v>2.57</v>
      </c>
      <c r="H162" s="3">
        <v>2.46</v>
      </c>
      <c r="I162" s="3">
        <v>2.46</v>
      </c>
      <c r="J162" s="3">
        <v>2.4700000000000002</v>
      </c>
      <c r="K162" s="3">
        <v>2.4700000000000002</v>
      </c>
      <c r="L162" s="3" t="s">
        <v>173</v>
      </c>
      <c r="M162" s="3">
        <v>7209347</v>
      </c>
    </row>
    <row r="163" spans="1:13" x14ac:dyDescent="0.25">
      <c r="A163" s="3">
        <v>6</v>
      </c>
      <c r="B163" s="3">
        <v>4</v>
      </c>
      <c r="C163" s="3">
        <v>4.8099999999999996</v>
      </c>
      <c r="D163" s="3">
        <v>5</v>
      </c>
      <c r="E163" s="3">
        <v>-0.19</v>
      </c>
      <c r="F163" s="3">
        <v>-3.8</v>
      </c>
      <c r="G163" s="3">
        <v>5.0199999999999996</v>
      </c>
      <c r="H163" s="3">
        <v>4.79</v>
      </c>
      <c r="I163" s="3">
        <v>4.8099999999999996</v>
      </c>
      <c r="J163" s="3">
        <v>4.82</v>
      </c>
      <c r="K163" s="3">
        <v>4.8099999999999996</v>
      </c>
      <c r="L163" s="3" t="s">
        <v>174</v>
      </c>
      <c r="M163" s="3">
        <v>4247145</v>
      </c>
    </row>
    <row r="164" spans="1:13" x14ac:dyDescent="0.25">
      <c r="A164" s="3">
        <v>3.91</v>
      </c>
      <c r="B164" s="3">
        <v>2.61</v>
      </c>
      <c r="C164" s="3">
        <v>3.26</v>
      </c>
      <c r="D164" s="3">
        <v>3.26</v>
      </c>
      <c r="E164" s="3">
        <v>0.01</v>
      </c>
      <c r="F164" s="3">
        <v>0.31</v>
      </c>
      <c r="G164" s="3">
        <v>3.3</v>
      </c>
      <c r="H164" s="3">
        <v>3.24</v>
      </c>
      <c r="I164" s="3">
        <v>3.26</v>
      </c>
      <c r="J164" s="3">
        <v>3.27</v>
      </c>
      <c r="K164" s="3">
        <v>3.27</v>
      </c>
      <c r="L164" s="3" t="s">
        <v>175</v>
      </c>
      <c r="M164" s="3">
        <v>1936822</v>
      </c>
    </row>
    <row r="165" spans="1:13" x14ac:dyDescent="0.25">
      <c r="A165" s="3">
        <v>1.59</v>
      </c>
      <c r="B165" s="3">
        <v>1.31</v>
      </c>
      <c r="C165" s="3">
        <v>1.45</v>
      </c>
      <c r="D165" s="3">
        <v>1.45</v>
      </c>
      <c r="E165" s="3">
        <v>0</v>
      </c>
      <c r="F165" s="3">
        <v>0</v>
      </c>
      <c r="G165" s="3">
        <v>1.47</v>
      </c>
      <c r="H165" s="3">
        <v>1.44</v>
      </c>
      <c r="I165" s="3">
        <v>1.45</v>
      </c>
      <c r="J165" s="3">
        <v>1.46</v>
      </c>
      <c r="K165" s="3">
        <v>1.45</v>
      </c>
      <c r="L165" s="3" t="s">
        <v>176</v>
      </c>
      <c r="M165" s="3">
        <v>463402</v>
      </c>
    </row>
    <row r="166" spans="1:13" x14ac:dyDescent="0.25">
      <c r="A166" s="3">
        <v>4.1500000000000004</v>
      </c>
      <c r="B166" s="3">
        <v>3.41</v>
      </c>
      <c r="C166" s="3">
        <v>3.84</v>
      </c>
      <c r="D166" s="3">
        <v>3.78</v>
      </c>
      <c r="E166" s="3">
        <v>0.02</v>
      </c>
      <c r="F166" s="3">
        <v>0.53</v>
      </c>
      <c r="G166" s="3">
        <v>3.9</v>
      </c>
      <c r="H166" s="3">
        <v>3.76</v>
      </c>
      <c r="I166" s="3">
        <v>3.8</v>
      </c>
      <c r="J166" s="3">
        <v>3.87</v>
      </c>
      <c r="K166" s="3">
        <v>3.8</v>
      </c>
      <c r="L166" s="3" t="s">
        <v>177</v>
      </c>
      <c r="M166" s="3">
        <v>80404</v>
      </c>
    </row>
    <row r="167" spans="1:13" x14ac:dyDescent="0.25">
      <c r="A167" s="3">
        <v>3.63</v>
      </c>
      <c r="B167" s="3">
        <v>2.4300000000000002</v>
      </c>
      <c r="C167" s="3">
        <v>3.04</v>
      </c>
      <c r="D167" s="3">
        <v>3.03</v>
      </c>
      <c r="E167" s="3">
        <v>0.01</v>
      </c>
      <c r="F167" s="3">
        <v>0.33</v>
      </c>
      <c r="G167" s="3">
        <v>3.11</v>
      </c>
      <c r="H167" s="3">
        <v>3.03</v>
      </c>
      <c r="I167" s="3">
        <v>3.04</v>
      </c>
      <c r="J167" s="3">
        <v>3.05</v>
      </c>
      <c r="K167" s="3">
        <v>3.04</v>
      </c>
      <c r="L167" s="3" t="s">
        <v>178</v>
      </c>
      <c r="M167" s="3">
        <v>761542</v>
      </c>
    </row>
    <row r="168" spans="1:13" x14ac:dyDescent="0.25">
      <c r="A168" s="3">
        <v>2.79</v>
      </c>
      <c r="B168" s="3">
        <v>2.5299999999999998</v>
      </c>
      <c r="C168" s="3">
        <v>0</v>
      </c>
      <c r="D168" s="3">
        <v>2.66</v>
      </c>
      <c r="E168" s="3">
        <v>0.13</v>
      </c>
      <c r="F168" s="3">
        <v>4.8899999999999997</v>
      </c>
      <c r="G168" s="3">
        <v>2.79</v>
      </c>
      <c r="H168" s="3">
        <v>2.79</v>
      </c>
      <c r="I168" s="3">
        <v>2.79</v>
      </c>
      <c r="J168" s="3">
        <v>0</v>
      </c>
      <c r="K168" s="3">
        <v>2.79</v>
      </c>
      <c r="L168" s="3" t="s">
        <v>179</v>
      </c>
      <c r="M168" s="3">
        <v>50</v>
      </c>
    </row>
    <row r="169" spans="1:13" x14ac:dyDescent="0.25">
      <c r="A169" s="3">
        <v>8.7100000000000009</v>
      </c>
      <c r="B169" s="3">
        <v>5.81</v>
      </c>
      <c r="C169" s="3">
        <v>7.09</v>
      </c>
      <c r="D169" s="3">
        <v>7.26</v>
      </c>
      <c r="E169" s="3">
        <v>-0.16</v>
      </c>
      <c r="F169" s="3">
        <v>-2.2000000000000002</v>
      </c>
      <c r="G169" s="3">
        <v>7.39</v>
      </c>
      <c r="H169" s="3">
        <v>7.06</v>
      </c>
      <c r="I169" s="3">
        <v>7.1</v>
      </c>
      <c r="J169" s="3">
        <v>7.12</v>
      </c>
      <c r="K169" s="3">
        <v>7.1</v>
      </c>
      <c r="L169" s="3" t="s">
        <v>180</v>
      </c>
      <c r="M169" s="3">
        <v>1406784</v>
      </c>
    </row>
    <row r="170" spans="1:13" x14ac:dyDescent="0.25">
      <c r="A170" s="3">
        <v>7.48</v>
      </c>
      <c r="B170" s="3">
        <v>5</v>
      </c>
      <c r="C170" s="3">
        <v>6.15</v>
      </c>
      <c r="D170" s="3">
        <v>6.24</v>
      </c>
      <c r="E170" s="3">
        <v>-0.1</v>
      </c>
      <c r="F170" s="3">
        <v>-1.6</v>
      </c>
      <c r="G170" s="3">
        <v>6.3</v>
      </c>
      <c r="H170" s="3">
        <v>6.13</v>
      </c>
      <c r="I170" s="3">
        <v>6.14</v>
      </c>
      <c r="J170" s="3">
        <v>6.16</v>
      </c>
      <c r="K170" s="3">
        <v>6.14</v>
      </c>
      <c r="L170" s="3" t="s">
        <v>181</v>
      </c>
      <c r="M170" s="3">
        <v>2568612</v>
      </c>
    </row>
    <row r="171" spans="1:13" x14ac:dyDescent="0.25">
      <c r="A171" s="3">
        <v>3.24</v>
      </c>
      <c r="B171" s="3">
        <v>2.16</v>
      </c>
      <c r="C171" s="3">
        <v>2.72</v>
      </c>
      <c r="D171" s="3">
        <v>2.7</v>
      </c>
      <c r="E171" s="3">
        <v>0.03</v>
      </c>
      <c r="F171" s="3">
        <v>1.1100000000000001</v>
      </c>
      <c r="G171" s="3">
        <v>2.75</v>
      </c>
      <c r="H171" s="3">
        <v>2.7</v>
      </c>
      <c r="I171" s="3">
        <v>2.71</v>
      </c>
      <c r="J171" s="3">
        <v>2.73</v>
      </c>
      <c r="K171" s="3">
        <v>2.73</v>
      </c>
      <c r="L171" s="3" t="s">
        <v>182</v>
      </c>
      <c r="M171" s="3">
        <v>290833</v>
      </c>
    </row>
    <row r="172" spans="1:13" x14ac:dyDescent="0.25">
      <c r="A172" s="3">
        <v>0</v>
      </c>
      <c r="B172" s="3">
        <v>0</v>
      </c>
      <c r="C172" s="3">
        <v>2.9</v>
      </c>
      <c r="D172" s="3">
        <v>3.04</v>
      </c>
      <c r="E172" s="3">
        <v>-0.14000000000000001</v>
      </c>
      <c r="F172" s="3">
        <v>-4.6100000000000003</v>
      </c>
      <c r="G172" s="3">
        <v>3.16</v>
      </c>
      <c r="H172" s="3">
        <v>2.9</v>
      </c>
      <c r="I172" s="3">
        <v>2.87</v>
      </c>
      <c r="J172" s="3">
        <v>2.9</v>
      </c>
      <c r="K172" s="3">
        <v>2.9</v>
      </c>
      <c r="L172" s="3" t="s">
        <v>183</v>
      </c>
      <c r="M172" s="3">
        <v>293132</v>
      </c>
    </row>
    <row r="173" spans="1:13" x14ac:dyDescent="0.25">
      <c r="A173" s="3">
        <v>4.9400000000000004</v>
      </c>
      <c r="B173" s="3">
        <v>3.3</v>
      </c>
      <c r="C173" s="3">
        <v>4.12</v>
      </c>
      <c r="D173" s="3">
        <v>4.12</v>
      </c>
      <c r="E173" s="3">
        <v>0.06</v>
      </c>
      <c r="F173" s="3">
        <v>1.46</v>
      </c>
      <c r="G173" s="3">
        <v>4.3</v>
      </c>
      <c r="H173" s="3">
        <v>4.07</v>
      </c>
      <c r="I173" s="3">
        <v>4.09</v>
      </c>
      <c r="J173" s="3">
        <v>4.18</v>
      </c>
      <c r="K173" s="3">
        <v>4.18</v>
      </c>
      <c r="L173" s="3" t="s">
        <v>184</v>
      </c>
      <c r="M173" s="3">
        <v>482315</v>
      </c>
    </row>
    <row r="174" spans="1:13" x14ac:dyDescent="0.25">
      <c r="A174" s="3">
        <v>5.58</v>
      </c>
      <c r="B174" s="3">
        <v>4.58</v>
      </c>
      <c r="C174" s="3">
        <v>2.2000000000000002</v>
      </c>
      <c r="D174" s="3">
        <v>2.15</v>
      </c>
      <c r="E174" s="3">
        <v>0.05</v>
      </c>
      <c r="F174" s="3">
        <v>2.33</v>
      </c>
      <c r="G174" s="3">
        <v>2.2000000000000002</v>
      </c>
      <c r="H174" s="3">
        <v>2.17</v>
      </c>
      <c r="I174" s="3">
        <v>2.2000000000000002</v>
      </c>
      <c r="J174" s="3">
        <v>2.2400000000000002</v>
      </c>
      <c r="K174" s="3">
        <v>2.2000000000000002</v>
      </c>
      <c r="L174" s="3" t="s">
        <v>185</v>
      </c>
      <c r="M174" s="3">
        <v>15378</v>
      </c>
    </row>
    <row r="175" spans="1:13" x14ac:dyDescent="0.25">
      <c r="A175" s="3">
        <v>4.8899999999999997</v>
      </c>
      <c r="B175" s="3">
        <v>3.27</v>
      </c>
      <c r="C175" s="3">
        <v>4.07</v>
      </c>
      <c r="D175" s="3">
        <v>4.08</v>
      </c>
      <c r="E175" s="3">
        <v>-0.01</v>
      </c>
      <c r="F175" s="3">
        <v>-0.25</v>
      </c>
      <c r="G175" s="3">
        <v>4.12</v>
      </c>
      <c r="H175" s="3">
        <v>4.0599999999999996</v>
      </c>
      <c r="I175" s="3">
        <v>4.07</v>
      </c>
      <c r="J175" s="3">
        <v>4.08</v>
      </c>
      <c r="K175" s="3">
        <v>4.07</v>
      </c>
      <c r="L175" s="3" t="s">
        <v>186</v>
      </c>
      <c r="M175" s="3">
        <v>1831379</v>
      </c>
    </row>
    <row r="176" spans="1:13" x14ac:dyDescent="0.25">
      <c r="A176" s="3">
        <v>3.06</v>
      </c>
      <c r="B176" s="3">
        <v>2.52</v>
      </c>
      <c r="C176" s="3">
        <v>2.78</v>
      </c>
      <c r="D176" s="3">
        <v>2.79</v>
      </c>
      <c r="E176" s="3">
        <v>0.01</v>
      </c>
      <c r="F176" s="3">
        <v>0.36</v>
      </c>
      <c r="G176" s="3">
        <v>2.84</v>
      </c>
      <c r="H176" s="3">
        <v>2.72</v>
      </c>
      <c r="I176" s="3">
        <v>2.76</v>
      </c>
      <c r="J176" s="3">
        <v>2.8</v>
      </c>
      <c r="K176" s="3">
        <v>2.8</v>
      </c>
      <c r="L176" s="3" t="s">
        <v>187</v>
      </c>
      <c r="M176" s="3">
        <v>58311</v>
      </c>
    </row>
    <row r="177" spans="1:13" x14ac:dyDescent="0.25">
      <c r="A177" s="3">
        <v>3.16</v>
      </c>
      <c r="B177" s="3">
        <v>2.12</v>
      </c>
      <c r="C177" s="3">
        <v>2.63</v>
      </c>
      <c r="D177" s="3">
        <v>2.64</v>
      </c>
      <c r="E177" s="3">
        <v>-0.02</v>
      </c>
      <c r="F177" s="3">
        <v>-0.76</v>
      </c>
      <c r="G177" s="3">
        <v>2.65</v>
      </c>
      <c r="H177" s="3">
        <v>2.62</v>
      </c>
      <c r="I177" s="3">
        <v>2.62</v>
      </c>
      <c r="J177" s="3">
        <v>2.63</v>
      </c>
      <c r="K177" s="3">
        <v>2.62</v>
      </c>
      <c r="L177" s="3" t="s">
        <v>188</v>
      </c>
      <c r="M177" s="3">
        <v>326834</v>
      </c>
    </row>
    <row r="178" spans="1:13" x14ac:dyDescent="0.25">
      <c r="A178" s="3">
        <v>2.38</v>
      </c>
      <c r="B178" s="3">
        <v>1.6</v>
      </c>
      <c r="C178" s="3">
        <v>2.0099999999999998</v>
      </c>
      <c r="D178" s="3">
        <v>1.99</v>
      </c>
      <c r="E178" s="3">
        <v>0.01</v>
      </c>
      <c r="F178" s="3">
        <v>0.5</v>
      </c>
      <c r="G178" s="3">
        <v>2.04</v>
      </c>
      <c r="H178" s="3">
        <v>1.99</v>
      </c>
      <c r="I178" s="3">
        <v>1.99</v>
      </c>
      <c r="J178" s="3">
        <v>2</v>
      </c>
      <c r="K178" s="3">
        <v>2</v>
      </c>
      <c r="L178" s="3" t="s">
        <v>189</v>
      </c>
      <c r="M178" s="3">
        <v>1066372</v>
      </c>
    </row>
    <row r="179" spans="1:13" x14ac:dyDescent="0.25">
      <c r="A179" s="3">
        <v>5.44</v>
      </c>
      <c r="B179" s="3">
        <v>3.64</v>
      </c>
      <c r="C179" s="3">
        <v>4.54</v>
      </c>
      <c r="D179" s="3">
        <v>4.54</v>
      </c>
      <c r="E179" s="3">
        <v>-0.04</v>
      </c>
      <c r="F179" s="3">
        <v>-0.88</v>
      </c>
      <c r="G179" s="3">
        <v>4.5599999999999996</v>
      </c>
      <c r="H179" s="3">
        <v>4.5</v>
      </c>
      <c r="I179" s="3">
        <v>4.5</v>
      </c>
      <c r="J179" s="3">
        <v>4.54</v>
      </c>
      <c r="K179" s="3">
        <v>4.5</v>
      </c>
      <c r="L179" s="3" t="s">
        <v>190</v>
      </c>
      <c r="M179" s="3">
        <v>82568</v>
      </c>
    </row>
    <row r="180" spans="1:13" x14ac:dyDescent="0.25">
      <c r="A180" s="3">
        <v>2.19</v>
      </c>
      <c r="B180" s="3">
        <v>1.47</v>
      </c>
      <c r="C180" s="3">
        <v>1.82</v>
      </c>
      <c r="D180" s="3">
        <v>1.83</v>
      </c>
      <c r="E180" s="3">
        <v>-0.02</v>
      </c>
      <c r="F180" s="3">
        <v>-1.0900000000000001</v>
      </c>
      <c r="G180" s="3">
        <v>1.85</v>
      </c>
      <c r="H180" s="3">
        <v>1.81</v>
      </c>
      <c r="I180" s="3">
        <v>1.81</v>
      </c>
      <c r="J180" s="3">
        <v>1.82</v>
      </c>
      <c r="K180" s="3">
        <v>1.81</v>
      </c>
      <c r="L180" s="3" t="s">
        <v>191</v>
      </c>
      <c r="M180" s="3">
        <v>1870095</v>
      </c>
    </row>
    <row r="181" spans="1:13" x14ac:dyDescent="0.25">
      <c r="A181" s="3">
        <v>7.99</v>
      </c>
      <c r="B181" s="3">
        <v>6.55</v>
      </c>
      <c r="C181" s="3">
        <v>6.89</v>
      </c>
      <c r="D181" s="3">
        <v>7.27</v>
      </c>
      <c r="E181" s="3">
        <v>-0.02</v>
      </c>
      <c r="F181" s="3">
        <v>-0.28000000000000003</v>
      </c>
      <c r="G181" s="3">
        <v>7.5</v>
      </c>
      <c r="H181" s="3">
        <v>6.55</v>
      </c>
      <c r="I181" s="3">
        <v>7.05</v>
      </c>
      <c r="J181" s="3">
        <v>7.25</v>
      </c>
      <c r="K181" s="3">
        <v>7.25</v>
      </c>
      <c r="L181" s="3" t="s">
        <v>192</v>
      </c>
      <c r="M181" s="3">
        <v>82837</v>
      </c>
    </row>
    <row r="182" spans="1:13" x14ac:dyDescent="0.25">
      <c r="A182" s="3">
        <v>1.28</v>
      </c>
      <c r="B182" s="3">
        <v>1.1599999999999999</v>
      </c>
      <c r="C182" s="3">
        <v>0</v>
      </c>
      <c r="D182" s="3">
        <v>1.22</v>
      </c>
      <c r="E182" s="3">
        <v>0.03</v>
      </c>
      <c r="F182" s="3">
        <v>2.46</v>
      </c>
      <c r="G182" s="3">
        <v>1.27</v>
      </c>
      <c r="H182" s="3">
        <v>1.17</v>
      </c>
      <c r="I182" s="3">
        <v>1.21</v>
      </c>
      <c r="J182" s="3">
        <v>1.25</v>
      </c>
      <c r="K182" s="3">
        <v>1.25</v>
      </c>
      <c r="L182" s="3" t="s">
        <v>193</v>
      </c>
      <c r="M182" s="3">
        <v>120858</v>
      </c>
    </row>
    <row r="183" spans="1:13" x14ac:dyDescent="0.25">
      <c r="A183" s="3">
        <v>0.63900000000000001</v>
      </c>
      <c r="B183" s="3">
        <v>0.42699999999999999</v>
      </c>
      <c r="C183" s="3">
        <v>0.52600000000000002</v>
      </c>
      <c r="D183" s="3">
        <v>0.53300000000000003</v>
      </c>
      <c r="E183" s="3">
        <v>-7.0000000000000001E-3</v>
      </c>
      <c r="F183" s="3">
        <v>-1.3129999999999999</v>
      </c>
      <c r="G183" s="3">
        <v>0.53500000000000003</v>
      </c>
      <c r="H183" s="3">
        <v>0.52500000000000002</v>
      </c>
      <c r="I183" s="3">
        <v>0.52600000000000002</v>
      </c>
      <c r="J183" s="3">
        <v>0.52700000000000002</v>
      </c>
      <c r="K183" s="3">
        <v>0.52600000000000002</v>
      </c>
      <c r="L183" s="3" t="s">
        <v>194</v>
      </c>
      <c r="M183" s="3">
        <v>6877914</v>
      </c>
    </row>
    <row r="184" spans="1:13" x14ac:dyDescent="0.25">
      <c r="A184" s="3">
        <v>5.0599999999999996</v>
      </c>
      <c r="B184" s="3">
        <v>4.1399999999999997</v>
      </c>
      <c r="C184" s="3">
        <v>0</v>
      </c>
      <c r="D184" s="3">
        <v>4.5999999999999996</v>
      </c>
      <c r="E184" s="3">
        <v>-7.0000000000000007E-2</v>
      </c>
      <c r="F184" s="3">
        <v>-1.52</v>
      </c>
      <c r="G184" s="3">
        <v>4.6900000000000004</v>
      </c>
      <c r="H184" s="3">
        <v>4.51</v>
      </c>
      <c r="I184" s="3">
        <v>4.53</v>
      </c>
      <c r="J184" s="3">
        <v>4.6100000000000003</v>
      </c>
      <c r="K184" s="3">
        <v>4.53</v>
      </c>
      <c r="L184" s="3" t="s">
        <v>195</v>
      </c>
      <c r="M184" s="3">
        <v>14646</v>
      </c>
    </row>
    <row r="185" spans="1:13" x14ac:dyDescent="0.25">
      <c r="A185" s="3">
        <v>10.06</v>
      </c>
      <c r="B185" s="3">
        <v>8.24</v>
      </c>
      <c r="C185" s="3">
        <v>9.31</v>
      </c>
      <c r="D185" s="3">
        <v>9.15</v>
      </c>
      <c r="E185" s="3">
        <v>0.14000000000000001</v>
      </c>
      <c r="F185" s="3">
        <v>1.53</v>
      </c>
      <c r="G185" s="3">
        <v>9.76</v>
      </c>
      <c r="H185" s="3">
        <v>9.1</v>
      </c>
      <c r="I185" s="3">
        <v>9.2799999999999994</v>
      </c>
      <c r="J185" s="3">
        <v>9.2899999999999991</v>
      </c>
      <c r="K185" s="3">
        <v>9.2899999999999991</v>
      </c>
      <c r="L185" s="3" t="s">
        <v>196</v>
      </c>
      <c r="M185" s="3">
        <v>248211</v>
      </c>
    </row>
    <row r="186" spans="1:13" x14ac:dyDescent="0.25">
      <c r="A186" s="3">
        <v>18.79</v>
      </c>
      <c r="B186" s="3">
        <v>17.010000000000002</v>
      </c>
      <c r="C186" s="3">
        <v>7.8</v>
      </c>
      <c r="D186" s="3">
        <v>7.88</v>
      </c>
      <c r="E186" s="3">
        <v>-0.08</v>
      </c>
      <c r="F186" s="3">
        <v>-1.02</v>
      </c>
      <c r="G186" s="3">
        <v>7.88</v>
      </c>
      <c r="H186" s="3">
        <v>7.8</v>
      </c>
      <c r="I186" s="3">
        <v>7.1</v>
      </c>
      <c r="J186" s="3">
        <v>7.88</v>
      </c>
      <c r="K186" s="3">
        <v>7.8</v>
      </c>
      <c r="L186" s="3" t="s">
        <v>197</v>
      </c>
      <c r="M186" s="3">
        <v>740</v>
      </c>
    </row>
    <row r="187" spans="1:13" x14ac:dyDescent="0.25">
      <c r="A187" s="3">
        <v>1.65</v>
      </c>
      <c r="B187" s="3">
        <v>1.51</v>
      </c>
      <c r="C187" s="3">
        <v>1.55</v>
      </c>
      <c r="D187" s="3">
        <v>1.58</v>
      </c>
      <c r="E187" s="3">
        <v>-7.0000000000000007E-2</v>
      </c>
      <c r="F187" s="3">
        <v>-4.43</v>
      </c>
      <c r="G187" s="3">
        <v>1.59</v>
      </c>
      <c r="H187" s="3">
        <v>1.51</v>
      </c>
      <c r="I187" s="3">
        <v>1.51</v>
      </c>
      <c r="J187" s="3">
        <v>1.55</v>
      </c>
      <c r="K187" s="3">
        <v>1.51</v>
      </c>
      <c r="L187" s="3" t="s">
        <v>198</v>
      </c>
      <c r="M187" s="3">
        <v>213693</v>
      </c>
    </row>
    <row r="188" spans="1:13" x14ac:dyDescent="0.25">
      <c r="A188" s="3">
        <v>2.79</v>
      </c>
      <c r="B188" s="3">
        <v>2.5299999999999998</v>
      </c>
      <c r="C188" s="3">
        <v>2.65</v>
      </c>
      <c r="D188" s="3">
        <v>2.66</v>
      </c>
      <c r="E188" s="3">
        <v>0.03</v>
      </c>
      <c r="F188" s="3">
        <v>1.1299999999999999</v>
      </c>
      <c r="G188" s="3">
        <v>2.74</v>
      </c>
      <c r="H188" s="3">
        <v>2.58</v>
      </c>
      <c r="I188" s="3">
        <v>2.63</v>
      </c>
      <c r="J188" s="3">
        <v>2.69</v>
      </c>
      <c r="K188" s="3">
        <v>2.69</v>
      </c>
      <c r="L188" s="3" t="s">
        <v>199</v>
      </c>
      <c r="M188" s="3">
        <v>139912</v>
      </c>
    </row>
    <row r="189" spans="1:13" x14ac:dyDescent="0.25">
      <c r="A189" s="3">
        <v>3.4</v>
      </c>
      <c r="B189" s="3">
        <v>3.08</v>
      </c>
      <c r="C189" s="3">
        <v>0</v>
      </c>
      <c r="D189" s="3">
        <v>3.24</v>
      </c>
      <c r="E189" s="3">
        <v>-0.02</v>
      </c>
      <c r="F189" s="3">
        <v>-0.62</v>
      </c>
      <c r="G189" s="3">
        <v>3.22</v>
      </c>
      <c r="H189" s="3">
        <v>3.09</v>
      </c>
      <c r="I189" s="3">
        <v>3.11</v>
      </c>
      <c r="J189" s="3">
        <v>3.22</v>
      </c>
      <c r="K189" s="3">
        <v>3.22</v>
      </c>
      <c r="L189" s="3" t="s">
        <v>200</v>
      </c>
      <c r="M189" s="3">
        <v>9137</v>
      </c>
    </row>
    <row r="190" spans="1:13" x14ac:dyDescent="0.25">
      <c r="A190" s="3">
        <v>1.2</v>
      </c>
      <c r="B190" s="3">
        <v>1.1000000000000001</v>
      </c>
      <c r="C190" s="3">
        <v>0</v>
      </c>
      <c r="D190" s="3">
        <v>1.1499999999999999</v>
      </c>
      <c r="E190" s="3">
        <v>-0.05</v>
      </c>
      <c r="F190" s="3">
        <v>-4.3499999999999996</v>
      </c>
      <c r="G190" s="3">
        <v>1.1000000000000001</v>
      </c>
      <c r="H190" s="3">
        <v>1.1000000000000001</v>
      </c>
      <c r="I190" s="3">
        <v>0</v>
      </c>
      <c r="J190" s="3">
        <v>1.1399999999999999</v>
      </c>
      <c r="K190" s="3">
        <v>1.1000000000000001</v>
      </c>
      <c r="L190" s="3" t="s">
        <v>201</v>
      </c>
      <c r="M190" s="3">
        <v>4800</v>
      </c>
    </row>
    <row r="191" spans="1:13" x14ac:dyDescent="0.25">
      <c r="A191" s="3">
        <v>2.88</v>
      </c>
      <c r="B191" s="3">
        <v>1.92</v>
      </c>
      <c r="C191" s="3">
        <v>2.4300000000000002</v>
      </c>
      <c r="D191" s="3">
        <v>2.4</v>
      </c>
      <c r="E191" s="3">
        <v>0.04</v>
      </c>
      <c r="F191" s="3">
        <v>1.67</v>
      </c>
      <c r="G191" s="3">
        <v>2.5299999999999998</v>
      </c>
      <c r="H191" s="3">
        <v>2.4</v>
      </c>
      <c r="I191" s="3">
        <v>2.4300000000000002</v>
      </c>
      <c r="J191" s="3">
        <v>2.44</v>
      </c>
      <c r="K191" s="3">
        <v>2.44</v>
      </c>
      <c r="L191" s="3" t="s">
        <v>202</v>
      </c>
      <c r="M191" s="3">
        <v>44814542</v>
      </c>
    </row>
    <row r="192" spans="1:13" x14ac:dyDescent="0.25">
      <c r="A192" s="3">
        <v>0.218</v>
      </c>
      <c r="B192" s="3">
        <v>0.14599999999999999</v>
      </c>
      <c r="C192" s="3">
        <v>0.182</v>
      </c>
      <c r="D192" s="3">
        <v>0.182</v>
      </c>
      <c r="E192" s="3">
        <v>0</v>
      </c>
      <c r="F192" s="3">
        <v>0</v>
      </c>
      <c r="G192" s="3">
        <v>0.184</v>
      </c>
      <c r="H192" s="3">
        <v>0.182</v>
      </c>
      <c r="I192" s="3">
        <v>0.182</v>
      </c>
      <c r="J192" s="3">
        <v>0.183</v>
      </c>
      <c r="K192" s="3">
        <v>0.182</v>
      </c>
      <c r="L192" s="3" t="s">
        <v>203</v>
      </c>
      <c r="M192" s="3">
        <v>28639217</v>
      </c>
    </row>
    <row r="193" spans="1:13" x14ac:dyDescent="0.25">
      <c r="A193" s="3">
        <v>2.58</v>
      </c>
      <c r="B193" s="3">
        <v>1.72</v>
      </c>
      <c r="C193" s="3">
        <v>2.12</v>
      </c>
      <c r="D193" s="3">
        <v>2.15</v>
      </c>
      <c r="E193" s="3">
        <v>-0.03</v>
      </c>
      <c r="F193" s="3">
        <v>-1.4</v>
      </c>
      <c r="G193" s="3">
        <v>2.1800000000000002</v>
      </c>
      <c r="H193" s="3">
        <v>2.11</v>
      </c>
      <c r="I193" s="3">
        <v>2.11</v>
      </c>
      <c r="J193" s="3">
        <v>2.12</v>
      </c>
      <c r="K193" s="3">
        <v>2.12</v>
      </c>
      <c r="L193" s="3" t="s">
        <v>204</v>
      </c>
      <c r="M193" s="3">
        <v>712532</v>
      </c>
    </row>
    <row r="194" spans="1:13" x14ac:dyDescent="0.25">
      <c r="A194" s="3">
        <v>1.1000000000000001</v>
      </c>
      <c r="B194" s="3">
        <v>1</v>
      </c>
      <c r="C194" s="3">
        <v>1.02</v>
      </c>
      <c r="D194" s="3">
        <v>1.05</v>
      </c>
      <c r="E194" s="3">
        <v>-0.03</v>
      </c>
      <c r="F194" s="3">
        <v>-2.86</v>
      </c>
      <c r="G194" s="3">
        <v>1.07</v>
      </c>
      <c r="H194" s="3">
        <v>1.01</v>
      </c>
      <c r="I194" s="3">
        <v>1.02</v>
      </c>
      <c r="J194" s="3">
        <v>1.03</v>
      </c>
      <c r="K194" s="3">
        <v>1.02</v>
      </c>
      <c r="L194" s="3" t="s">
        <v>205</v>
      </c>
      <c r="M194" s="3">
        <v>10402621</v>
      </c>
    </row>
    <row r="195" spans="1:13" x14ac:dyDescent="0.25">
      <c r="A195" s="3">
        <v>2.0699999999999998</v>
      </c>
      <c r="B195" s="3">
        <v>1.39</v>
      </c>
      <c r="C195" s="3">
        <v>1.73</v>
      </c>
      <c r="D195" s="3">
        <v>1.73</v>
      </c>
      <c r="E195" s="3">
        <v>-0.01</v>
      </c>
      <c r="F195" s="3">
        <v>-0.57999999999999996</v>
      </c>
      <c r="G195" s="3">
        <v>1.75</v>
      </c>
      <c r="H195" s="3">
        <v>1.69</v>
      </c>
      <c r="I195" s="3">
        <v>1.72</v>
      </c>
      <c r="J195" s="3">
        <v>1.73</v>
      </c>
      <c r="K195" s="3">
        <v>1.72</v>
      </c>
      <c r="L195" s="3" t="s">
        <v>206</v>
      </c>
      <c r="M195" s="3">
        <v>11129469</v>
      </c>
    </row>
    <row r="196" spans="1:13" x14ac:dyDescent="0.25">
      <c r="A196" s="3">
        <v>4.53</v>
      </c>
      <c r="B196" s="3">
        <v>3.71</v>
      </c>
      <c r="C196" s="3">
        <v>4.1500000000000004</v>
      </c>
      <c r="D196" s="3">
        <v>4.12</v>
      </c>
      <c r="E196" s="3">
        <v>-0.11</v>
      </c>
      <c r="F196" s="3">
        <v>-2.67</v>
      </c>
      <c r="G196" s="3">
        <v>4.24</v>
      </c>
      <c r="H196" s="3">
        <v>3.88</v>
      </c>
      <c r="I196" s="3">
        <v>4.01</v>
      </c>
      <c r="J196" s="3">
        <v>4.0999999999999996</v>
      </c>
      <c r="K196" s="3">
        <v>4.01</v>
      </c>
      <c r="L196" s="3" t="s">
        <v>207</v>
      </c>
      <c r="M196" s="3">
        <v>917033</v>
      </c>
    </row>
    <row r="197" spans="1:13" x14ac:dyDescent="0.25">
      <c r="A197" s="3">
        <v>1.46</v>
      </c>
      <c r="B197" s="3">
        <v>0.98</v>
      </c>
      <c r="C197" s="3">
        <v>1.21</v>
      </c>
      <c r="D197" s="3">
        <v>1.22</v>
      </c>
      <c r="E197" s="3">
        <v>-0.01</v>
      </c>
      <c r="F197" s="3">
        <v>-0.82</v>
      </c>
      <c r="G197" s="3">
        <v>1.25</v>
      </c>
      <c r="H197" s="3">
        <v>1.21</v>
      </c>
      <c r="I197" s="3">
        <v>1.21</v>
      </c>
      <c r="J197" s="3">
        <v>1.22</v>
      </c>
      <c r="K197" s="3">
        <v>1.21</v>
      </c>
      <c r="L197" s="3" t="s">
        <v>208</v>
      </c>
      <c r="M197" s="3">
        <v>4051208</v>
      </c>
    </row>
    <row r="198" spans="1:13" x14ac:dyDescent="0.25">
      <c r="A198" s="3">
        <v>1.0589999999999999</v>
      </c>
      <c r="B198" s="3">
        <v>0.70699999999999996</v>
      </c>
      <c r="C198" s="3">
        <v>0.88</v>
      </c>
      <c r="D198" s="3">
        <v>0.88300000000000001</v>
      </c>
      <c r="E198" s="3">
        <v>4.0000000000000001E-3</v>
      </c>
      <c r="F198" s="3">
        <v>0.45300000000000001</v>
      </c>
      <c r="G198" s="3">
        <v>0.9</v>
      </c>
      <c r="H198" s="3">
        <v>0.879</v>
      </c>
      <c r="I198" s="3">
        <v>0.879</v>
      </c>
      <c r="J198" s="3">
        <v>0.88700000000000001</v>
      </c>
      <c r="K198" s="3">
        <v>0.88700000000000001</v>
      </c>
      <c r="L198" s="3" t="s">
        <v>209</v>
      </c>
      <c r="M198" s="3">
        <v>4480149</v>
      </c>
    </row>
    <row r="199" spans="1:13" x14ac:dyDescent="0.25">
      <c r="A199" s="3">
        <v>0</v>
      </c>
      <c r="B199" s="3">
        <v>0</v>
      </c>
      <c r="C199" s="3">
        <v>1.0900000000000001</v>
      </c>
      <c r="D199" s="3">
        <v>1.1399999999999999</v>
      </c>
      <c r="E199" s="3">
        <v>-0.05</v>
      </c>
      <c r="F199" s="3">
        <v>-4.3899999999999997</v>
      </c>
      <c r="G199" s="3">
        <v>1.19</v>
      </c>
      <c r="H199" s="3">
        <v>1.0900000000000001</v>
      </c>
      <c r="I199" s="3">
        <v>1.1000000000000001</v>
      </c>
      <c r="J199" s="3">
        <v>1.1000000000000001</v>
      </c>
      <c r="K199" s="3">
        <v>1.0900000000000001</v>
      </c>
      <c r="L199" s="3" t="s">
        <v>210</v>
      </c>
      <c r="M199" s="3">
        <v>14270</v>
      </c>
    </row>
    <row r="200" spans="1:13" x14ac:dyDescent="0.25">
      <c r="A200" s="3">
        <v>1.1639999999999999</v>
      </c>
      <c r="B200" s="3">
        <v>0.77600000000000002</v>
      </c>
      <c r="C200" s="3">
        <v>0.96299999999999997</v>
      </c>
      <c r="D200" s="3">
        <v>0.97</v>
      </c>
      <c r="E200" s="3">
        <v>-8.9999999999999993E-3</v>
      </c>
      <c r="F200" s="3">
        <v>-0.92800000000000005</v>
      </c>
      <c r="G200" s="3">
        <v>0.97099999999999997</v>
      </c>
      <c r="H200" s="3">
        <v>0.96099999999999997</v>
      </c>
      <c r="I200" s="3">
        <v>0.96099999999999997</v>
      </c>
      <c r="J200" s="3">
        <v>0.97</v>
      </c>
      <c r="K200" s="3">
        <v>0.96099999999999997</v>
      </c>
      <c r="L200" s="3" t="s">
        <v>63</v>
      </c>
      <c r="M200" s="3">
        <v>35347</v>
      </c>
    </row>
    <row r="201" spans="1:13" x14ac:dyDescent="0.25">
      <c r="A201" s="3">
        <v>2.2799999999999998</v>
      </c>
      <c r="B201" s="3">
        <v>1.52</v>
      </c>
      <c r="C201" s="3">
        <v>1.85</v>
      </c>
      <c r="D201" s="3">
        <v>1.9</v>
      </c>
      <c r="E201" s="3">
        <v>-0.05</v>
      </c>
      <c r="F201" s="3">
        <v>-2.63</v>
      </c>
      <c r="G201" s="3">
        <v>1.9</v>
      </c>
      <c r="H201" s="3">
        <v>1.85</v>
      </c>
      <c r="I201" s="3">
        <v>1.84</v>
      </c>
      <c r="J201" s="3">
        <v>1.85</v>
      </c>
      <c r="K201" s="3">
        <v>1.85</v>
      </c>
      <c r="L201" s="3" t="s">
        <v>211</v>
      </c>
      <c r="M201" s="3">
        <v>3119285</v>
      </c>
    </row>
    <row r="202" spans="1:13" x14ac:dyDescent="0.25">
      <c r="A202" s="3">
        <v>2.1</v>
      </c>
      <c r="B202" s="3">
        <v>1.72</v>
      </c>
      <c r="C202" s="3">
        <v>1.93</v>
      </c>
      <c r="D202" s="3">
        <v>1.91</v>
      </c>
      <c r="E202" s="3">
        <v>-0.06</v>
      </c>
      <c r="F202" s="3">
        <v>-3.14</v>
      </c>
      <c r="G202" s="3">
        <v>1.98</v>
      </c>
      <c r="H202" s="3">
        <v>1.85</v>
      </c>
      <c r="I202" s="3">
        <v>1.85</v>
      </c>
      <c r="J202" s="3">
        <v>1.9</v>
      </c>
      <c r="K202" s="3">
        <v>1.85</v>
      </c>
      <c r="L202" s="3" t="s">
        <v>212</v>
      </c>
      <c r="M202" s="3">
        <v>145899</v>
      </c>
    </row>
    <row r="203" spans="1:13" x14ac:dyDescent="0.25">
      <c r="A203" s="3">
        <v>4.03</v>
      </c>
      <c r="B203" s="3">
        <v>2.69</v>
      </c>
      <c r="C203" s="3">
        <v>2.94</v>
      </c>
      <c r="D203" s="3">
        <v>3.36</v>
      </c>
      <c r="E203" s="3">
        <v>-0.42</v>
      </c>
      <c r="F203" s="3">
        <v>-12.5</v>
      </c>
      <c r="G203" s="3">
        <v>3.4</v>
      </c>
      <c r="H203" s="3">
        <v>2.85</v>
      </c>
      <c r="I203" s="3">
        <v>2.94</v>
      </c>
      <c r="J203" s="3">
        <v>2.98</v>
      </c>
      <c r="K203" s="3">
        <v>2.94</v>
      </c>
      <c r="L203" s="3" t="s">
        <v>213</v>
      </c>
      <c r="M203" s="3">
        <v>8841609</v>
      </c>
    </row>
    <row r="204" spans="1:13" x14ac:dyDescent="0.25">
      <c r="A204" s="3">
        <v>0.873</v>
      </c>
      <c r="B204" s="3">
        <v>0.58299999999999996</v>
      </c>
      <c r="C204" s="3">
        <v>0.72699999999999998</v>
      </c>
      <c r="D204" s="3">
        <v>0.72799999999999998</v>
      </c>
      <c r="E204" s="3">
        <v>0</v>
      </c>
      <c r="F204" s="3">
        <v>0</v>
      </c>
      <c r="G204" s="3">
        <v>0.72799999999999998</v>
      </c>
      <c r="H204" s="3">
        <v>0.72599999999999998</v>
      </c>
      <c r="I204" s="3">
        <v>0.72699999999999998</v>
      </c>
      <c r="J204" s="3">
        <v>0.72799999999999998</v>
      </c>
      <c r="K204" s="3">
        <v>0.72799999999999998</v>
      </c>
      <c r="L204" s="3" t="s">
        <v>214</v>
      </c>
      <c r="M204" s="3">
        <v>173351</v>
      </c>
    </row>
    <row r="205" spans="1:13" x14ac:dyDescent="0.25">
      <c r="A205" s="3">
        <v>1.1599999999999999</v>
      </c>
      <c r="B205" s="3">
        <v>0.78</v>
      </c>
      <c r="C205" s="3">
        <v>0.98</v>
      </c>
      <c r="D205" s="3">
        <v>0.97</v>
      </c>
      <c r="E205" s="3">
        <v>0.01</v>
      </c>
      <c r="F205" s="3">
        <v>1.03</v>
      </c>
      <c r="G205" s="3">
        <v>1</v>
      </c>
      <c r="H205" s="3">
        <v>0.97</v>
      </c>
      <c r="I205" s="3">
        <v>0.98</v>
      </c>
      <c r="J205" s="3">
        <v>0.99</v>
      </c>
      <c r="K205" s="3">
        <v>0.98</v>
      </c>
      <c r="L205" s="3" t="s">
        <v>215</v>
      </c>
      <c r="M205" s="3">
        <v>6449639</v>
      </c>
    </row>
    <row r="206" spans="1:13" x14ac:dyDescent="0.25">
      <c r="A206" s="3">
        <v>11.04</v>
      </c>
      <c r="B206" s="3">
        <v>7.36</v>
      </c>
      <c r="C206" s="3">
        <v>9.1999999999999993</v>
      </c>
      <c r="D206" s="3">
        <v>9.1999999999999993</v>
      </c>
      <c r="E206" s="3">
        <v>-0.02</v>
      </c>
      <c r="F206" s="3">
        <v>-0.22</v>
      </c>
      <c r="G206" s="3">
        <v>9.24</v>
      </c>
      <c r="H206" s="3">
        <v>9.16</v>
      </c>
      <c r="I206" s="3">
        <v>9.18</v>
      </c>
      <c r="J206" s="3">
        <v>9.1999999999999993</v>
      </c>
      <c r="K206" s="3">
        <v>9.18</v>
      </c>
      <c r="L206" s="3" t="s">
        <v>216</v>
      </c>
      <c r="M206" s="3">
        <v>406051</v>
      </c>
    </row>
    <row r="207" spans="1:13" x14ac:dyDescent="0.25">
      <c r="A207" s="3">
        <v>1.41</v>
      </c>
      <c r="B207" s="3">
        <v>0.95</v>
      </c>
      <c r="C207" s="3">
        <v>1.17</v>
      </c>
      <c r="D207" s="3">
        <v>1.18</v>
      </c>
      <c r="E207" s="3">
        <v>-0.01</v>
      </c>
      <c r="F207" s="3">
        <v>-0.85</v>
      </c>
      <c r="G207" s="3">
        <v>1.21</v>
      </c>
      <c r="H207" s="3">
        <v>1.17</v>
      </c>
      <c r="I207" s="3">
        <v>1.17</v>
      </c>
      <c r="J207" s="3">
        <v>1.18</v>
      </c>
      <c r="K207" s="3">
        <v>1.17</v>
      </c>
      <c r="L207" s="3" t="s">
        <v>217</v>
      </c>
      <c r="M207" s="3">
        <v>2300995</v>
      </c>
    </row>
    <row r="208" spans="1:13" x14ac:dyDescent="0.25">
      <c r="A208" s="3">
        <v>0.51</v>
      </c>
      <c r="B208" s="3">
        <v>0.47</v>
      </c>
      <c r="C208" s="3">
        <v>0.47</v>
      </c>
      <c r="D208" s="3">
        <v>0.49</v>
      </c>
      <c r="E208" s="3">
        <v>-0.02</v>
      </c>
      <c r="F208" s="3">
        <v>-4.08</v>
      </c>
      <c r="G208" s="3">
        <v>0.49</v>
      </c>
      <c r="H208" s="3">
        <v>0.47</v>
      </c>
      <c r="I208" s="3">
        <v>0.47</v>
      </c>
      <c r="J208" s="3">
        <v>0.48</v>
      </c>
      <c r="K208" s="3">
        <v>0.47</v>
      </c>
      <c r="L208" s="3" t="s">
        <v>218</v>
      </c>
      <c r="M208" s="3">
        <v>190725</v>
      </c>
    </row>
    <row r="209" spans="1:13" x14ac:dyDescent="0.25">
      <c r="A209" s="3">
        <v>0.65500000000000003</v>
      </c>
      <c r="B209" s="3">
        <v>0.437</v>
      </c>
      <c r="C209" s="3">
        <v>0.54300000000000004</v>
      </c>
      <c r="D209" s="3">
        <v>0.54600000000000004</v>
      </c>
      <c r="E209" s="3">
        <v>2E-3</v>
      </c>
      <c r="F209" s="3">
        <v>0.36599999999999999</v>
      </c>
      <c r="G209" s="3">
        <v>0.55400000000000005</v>
      </c>
      <c r="H209" s="3">
        <v>0.54</v>
      </c>
      <c r="I209" s="3">
        <v>0.54300000000000004</v>
      </c>
      <c r="J209" s="3">
        <v>0.54800000000000004</v>
      </c>
      <c r="K209" s="3">
        <v>0.54800000000000004</v>
      </c>
      <c r="L209" s="3" t="s">
        <v>219</v>
      </c>
      <c r="M209" s="3">
        <v>2485809</v>
      </c>
    </row>
    <row r="210" spans="1:13" x14ac:dyDescent="0.25">
      <c r="A210" s="3">
        <v>1.18</v>
      </c>
      <c r="B210" s="3">
        <v>1.08</v>
      </c>
      <c r="C210" s="3">
        <v>1.1299999999999999</v>
      </c>
      <c r="D210" s="3">
        <v>1.1299999999999999</v>
      </c>
      <c r="E210" s="3">
        <v>0</v>
      </c>
      <c r="F210" s="3">
        <v>0</v>
      </c>
      <c r="G210" s="3">
        <v>1.1599999999999999</v>
      </c>
      <c r="H210" s="3">
        <v>1.1299999999999999</v>
      </c>
      <c r="I210" s="3">
        <v>1.1299999999999999</v>
      </c>
      <c r="J210" s="3">
        <v>1.1499999999999999</v>
      </c>
      <c r="K210" s="3">
        <v>1.1299999999999999</v>
      </c>
      <c r="L210" s="3" t="s">
        <v>220</v>
      </c>
      <c r="M210" s="3">
        <v>1167647</v>
      </c>
    </row>
    <row r="211" spans="1:13" x14ac:dyDescent="0.25">
      <c r="A211" s="3">
        <v>0.11</v>
      </c>
      <c r="B211" s="3">
        <v>0.11</v>
      </c>
      <c r="C211" s="3">
        <v>0.08</v>
      </c>
      <c r="D211" s="3">
        <v>0.11</v>
      </c>
      <c r="E211" s="3">
        <v>-0.03</v>
      </c>
      <c r="F211" s="3">
        <v>-27.27</v>
      </c>
      <c r="G211" s="3">
        <v>0.11</v>
      </c>
      <c r="H211" s="3">
        <v>0.06</v>
      </c>
      <c r="I211" s="3">
        <v>0.09</v>
      </c>
      <c r="J211" s="3">
        <v>0.11</v>
      </c>
      <c r="K211" s="3">
        <v>0.08</v>
      </c>
      <c r="L211" s="3" t="s">
        <v>221</v>
      </c>
      <c r="M211" s="3">
        <v>7601545</v>
      </c>
    </row>
    <row r="212" spans="1:13" x14ac:dyDescent="0.25">
      <c r="A212" s="3">
        <v>1.41</v>
      </c>
      <c r="B212" s="3">
        <v>0.95</v>
      </c>
      <c r="C212" s="3">
        <v>1.1599999999999999</v>
      </c>
      <c r="D212" s="3">
        <v>1.18</v>
      </c>
      <c r="E212" s="3">
        <v>-0.01</v>
      </c>
      <c r="F212" s="3">
        <v>-0.85</v>
      </c>
      <c r="G212" s="3">
        <v>1.19</v>
      </c>
      <c r="H212" s="3">
        <v>1.1599999999999999</v>
      </c>
      <c r="I212" s="3">
        <v>1.1599999999999999</v>
      </c>
      <c r="J212" s="3">
        <v>1.17</v>
      </c>
      <c r="K212" s="3">
        <v>1.17</v>
      </c>
      <c r="L212" s="3" t="s">
        <v>222</v>
      </c>
      <c r="M212" s="3">
        <v>1013617</v>
      </c>
    </row>
    <row r="213" spans="1:13" x14ac:dyDescent="0.25">
      <c r="A213" s="3">
        <v>0.90800000000000003</v>
      </c>
      <c r="B213" s="3">
        <v>0.60599999999999998</v>
      </c>
      <c r="C213" s="3">
        <v>0.755</v>
      </c>
      <c r="D213" s="3">
        <v>0.75700000000000001</v>
      </c>
      <c r="E213" s="3">
        <v>-1E-3</v>
      </c>
      <c r="F213" s="3">
        <v>-0.13200000000000001</v>
      </c>
      <c r="G213" s="3">
        <v>0.76800000000000002</v>
      </c>
      <c r="H213" s="3">
        <v>0.754</v>
      </c>
      <c r="I213" s="3">
        <v>0.75600000000000001</v>
      </c>
      <c r="J213" s="3">
        <v>0.75700000000000001</v>
      </c>
      <c r="K213" s="3">
        <v>0.75600000000000001</v>
      </c>
      <c r="L213" s="3" t="s">
        <v>223</v>
      </c>
      <c r="M213" s="3">
        <v>5834784</v>
      </c>
    </row>
    <row r="214" spans="1:13" x14ac:dyDescent="0.25">
      <c r="A214" s="3">
        <v>0.29399999999999998</v>
      </c>
      <c r="B214" s="3">
        <v>0.19600000000000001</v>
      </c>
      <c r="C214" s="3">
        <v>0.245</v>
      </c>
      <c r="D214" s="3">
        <v>0.245</v>
      </c>
      <c r="E214" s="3">
        <v>0</v>
      </c>
      <c r="F214" s="3">
        <v>0</v>
      </c>
      <c r="G214" s="3">
        <v>0.25</v>
      </c>
      <c r="H214" s="3">
        <v>0.24399999999999999</v>
      </c>
      <c r="I214" s="3">
        <v>0.245</v>
      </c>
      <c r="J214" s="3">
        <v>0.246</v>
      </c>
      <c r="K214" s="3">
        <v>0.245</v>
      </c>
      <c r="L214" s="3" t="s">
        <v>224</v>
      </c>
      <c r="M214" s="3">
        <v>20673398</v>
      </c>
    </row>
    <row r="215" spans="1:13" x14ac:dyDescent="0.25">
      <c r="A215" s="3">
        <v>4.9400000000000004</v>
      </c>
      <c r="B215" s="3">
        <v>3.3</v>
      </c>
      <c r="C215" s="3">
        <v>4.38</v>
      </c>
      <c r="D215" s="3">
        <v>4.12</v>
      </c>
      <c r="E215" s="3">
        <v>0.26</v>
      </c>
      <c r="F215" s="3">
        <v>6.31</v>
      </c>
      <c r="G215" s="3">
        <v>4.75</v>
      </c>
      <c r="H215" s="3">
        <v>4.1500000000000004</v>
      </c>
      <c r="I215" s="3">
        <v>4.3099999999999996</v>
      </c>
      <c r="J215" s="3">
        <v>4.38</v>
      </c>
      <c r="K215" s="3">
        <v>4.38</v>
      </c>
      <c r="L215" s="3" t="s">
        <v>225</v>
      </c>
      <c r="M215" s="3">
        <v>1561539</v>
      </c>
    </row>
    <row r="216" spans="1:13" x14ac:dyDescent="0.25">
      <c r="A216" s="3">
        <v>2.89</v>
      </c>
      <c r="B216" s="3">
        <v>2.63</v>
      </c>
      <c r="C216" s="3">
        <v>0</v>
      </c>
      <c r="D216" s="3">
        <v>2.76</v>
      </c>
      <c r="E216" s="3">
        <v>-0.13</v>
      </c>
      <c r="F216" s="3">
        <v>-4.71</v>
      </c>
      <c r="G216" s="3">
        <v>2.63</v>
      </c>
      <c r="H216" s="3">
        <v>2.63</v>
      </c>
      <c r="I216" s="3">
        <v>0</v>
      </c>
      <c r="J216" s="3">
        <v>2.63</v>
      </c>
      <c r="K216" s="3">
        <v>2.63</v>
      </c>
      <c r="L216" s="3" t="s">
        <v>226</v>
      </c>
      <c r="M216" s="3">
        <v>1500</v>
      </c>
    </row>
    <row r="217" spans="1:13" x14ac:dyDescent="0.25">
      <c r="A217" s="3">
        <v>2.2599999999999998</v>
      </c>
      <c r="B217" s="3">
        <v>1.52</v>
      </c>
      <c r="C217" s="3">
        <v>1.87</v>
      </c>
      <c r="D217" s="3">
        <v>1.89</v>
      </c>
      <c r="E217" s="3">
        <v>-0.02</v>
      </c>
      <c r="F217" s="3">
        <v>-1.06</v>
      </c>
      <c r="G217" s="3">
        <v>1.94</v>
      </c>
      <c r="H217" s="3">
        <v>1.87</v>
      </c>
      <c r="I217" s="3">
        <v>1.87</v>
      </c>
      <c r="J217" s="3">
        <v>1.88</v>
      </c>
      <c r="K217" s="3">
        <v>1.87</v>
      </c>
      <c r="L217" s="3" t="s">
        <v>227</v>
      </c>
      <c r="M217" s="3">
        <v>5096465</v>
      </c>
    </row>
    <row r="218" spans="1:13" x14ac:dyDescent="0.25">
      <c r="A218" s="3">
        <v>0.39</v>
      </c>
      <c r="B218" s="3">
        <v>0.26</v>
      </c>
      <c r="C218" s="3">
        <v>0.32100000000000001</v>
      </c>
      <c r="D218" s="3">
        <v>0.32500000000000001</v>
      </c>
      <c r="E218" s="3">
        <v>-4.0000000000000001E-3</v>
      </c>
      <c r="F218" s="3">
        <v>-1.2310000000000001</v>
      </c>
      <c r="G218" s="3">
        <v>0.32700000000000001</v>
      </c>
      <c r="H218" s="3">
        <v>0.32</v>
      </c>
      <c r="I218" s="3">
        <v>0.32100000000000001</v>
      </c>
      <c r="J218" s="3">
        <v>0.32200000000000001</v>
      </c>
      <c r="K218" s="3">
        <v>0.32100000000000001</v>
      </c>
      <c r="L218" s="3" t="s">
        <v>229</v>
      </c>
      <c r="M218" s="3">
        <v>7718874</v>
      </c>
    </row>
    <row r="219" spans="1:13" x14ac:dyDescent="0.25">
      <c r="A219" s="3">
        <v>0.59</v>
      </c>
      <c r="B219" s="3">
        <v>0.39400000000000002</v>
      </c>
      <c r="C219" s="3">
        <v>0.49399999999999999</v>
      </c>
      <c r="D219" s="3">
        <v>0.49199999999999999</v>
      </c>
      <c r="E219" s="3">
        <v>0</v>
      </c>
      <c r="F219" s="3">
        <v>0</v>
      </c>
      <c r="G219" s="3">
        <v>0.505</v>
      </c>
      <c r="H219" s="3">
        <v>0.48699999999999999</v>
      </c>
      <c r="I219" s="3">
        <v>0.49199999999999999</v>
      </c>
      <c r="J219" s="3">
        <v>0.497</v>
      </c>
      <c r="K219" s="3">
        <v>0.49199999999999999</v>
      </c>
      <c r="L219" s="3" t="s">
        <v>230</v>
      </c>
      <c r="M219" s="3">
        <v>10552804</v>
      </c>
    </row>
    <row r="220" spans="1:13" x14ac:dyDescent="0.25">
      <c r="A220" s="3">
        <v>0.628</v>
      </c>
      <c r="B220" s="3">
        <v>0.42</v>
      </c>
      <c r="C220" s="3">
        <v>0.53</v>
      </c>
      <c r="D220" s="3">
        <v>0.52400000000000002</v>
      </c>
      <c r="E220" s="3">
        <v>5.0000000000000001E-3</v>
      </c>
      <c r="F220" s="3">
        <v>0.95399999999999996</v>
      </c>
      <c r="G220" s="3">
        <v>0.53400000000000003</v>
      </c>
      <c r="H220" s="3">
        <v>0.52500000000000002</v>
      </c>
      <c r="I220" s="3">
        <v>0.52900000000000003</v>
      </c>
      <c r="J220" s="3">
        <v>0.53</v>
      </c>
      <c r="K220" s="3">
        <v>0.52900000000000003</v>
      </c>
      <c r="L220" s="3" t="s">
        <v>231</v>
      </c>
      <c r="M220" s="3">
        <v>2162263</v>
      </c>
    </row>
    <row r="221" spans="1:13" x14ac:dyDescent="0.25">
      <c r="A221" s="3">
        <v>1.36</v>
      </c>
      <c r="B221" s="3">
        <v>0.92</v>
      </c>
      <c r="C221" s="3">
        <v>1.1299999999999999</v>
      </c>
      <c r="D221" s="3">
        <v>1.1399999999999999</v>
      </c>
      <c r="E221" s="3">
        <v>-0.02</v>
      </c>
      <c r="F221" s="3">
        <v>-1.75</v>
      </c>
      <c r="G221" s="3">
        <v>1.1499999999999999</v>
      </c>
      <c r="H221" s="3">
        <v>1.1000000000000001</v>
      </c>
      <c r="I221" s="3">
        <v>1.1200000000000001</v>
      </c>
      <c r="J221" s="3">
        <v>1.1299999999999999</v>
      </c>
      <c r="K221" s="3">
        <v>1.1200000000000001</v>
      </c>
      <c r="L221" s="3" t="s">
        <v>232</v>
      </c>
      <c r="M221" s="3">
        <v>122465852</v>
      </c>
    </row>
    <row r="222" spans="1:13" x14ac:dyDescent="0.25">
      <c r="A222" s="3">
        <v>0.80500000000000005</v>
      </c>
      <c r="B222" s="3">
        <v>0.53700000000000003</v>
      </c>
      <c r="C222" s="3">
        <v>0.67500000000000004</v>
      </c>
      <c r="D222" s="3">
        <v>0.67100000000000004</v>
      </c>
      <c r="E222" s="3">
        <v>8.0000000000000002E-3</v>
      </c>
      <c r="F222" s="3">
        <v>1.1919999999999999</v>
      </c>
      <c r="G222" s="3">
        <v>0.69</v>
      </c>
      <c r="H222" s="3">
        <v>0.66</v>
      </c>
      <c r="I222" s="3">
        <v>0.67600000000000005</v>
      </c>
      <c r="J222" s="3">
        <v>0.67900000000000005</v>
      </c>
      <c r="K222" s="3">
        <v>0.67900000000000005</v>
      </c>
      <c r="L222" s="3" t="s">
        <v>233</v>
      </c>
      <c r="M222" s="3">
        <v>135442539</v>
      </c>
    </row>
    <row r="223" spans="1:13" x14ac:dyDescent="0.25">
      <c r="A223" s="3">
        <v>1.08</v>
      </c>
      <c r="B223" s="3">
        <v>0.72</v>
      </c>
      <c r="C223" s="3">
        <v>0.9</v>
      </c>
      <c r="D223" s="3">
        <v>0.9</v>
      </c>
      <c r="E223" s="3">
        <v>-1.0999999999999999E-2</v>
      </c>
      <c r="F223" s="3">
        <v>-1.222</v>
      </c>
      <c r="G223" s="3">
        <v>0.90500000000000003</v>
      </c>
      <c r="H223" s="3">
        <v>0.88</v>
      </c>
      <c r="I223" s="3">
        <v>0.88900000000000001</v>
      </c>
      <c r="J223" s="3">
        <v>0.89900000000000002</v>
      </c>
      <c r="K223" s="3">
        <v>0.88900000000000001</v>
      </c>
      <c r="L223" s="3" t="s">
        <v>234</v>
      </c>
      <c r="M223" s="3">
        <v>6746909</v>
      </c>
    </row>
    <row r="224" spans="1:13" x14ac:dyDescent="0.25">
      <c r="A224" s="3">
        <v>1.35</v>
      </c>
      <c r="B224" s="3">
        <v>0.91</v>
      </c>
      <c r="C224" s="3">
        <v>1.1200000000000001</v>
      </c>
      <c r="D224" s="3">
        <v>1.1299999999999999</v>
      </c>
      <c r="E224" s="3">
        <v>-0.01</v>
      </c>
      <c r="F224" s="3">
        <v>-0.89</v>
      </c>
      <c r="G224" s="3">
        <v>1.1599999999999999</v>
      </c>
      <c r="H224" s="3">
        <v>1.1100000000000001</v>
      </c>
      <c r="I224" s="3">
        <v>1.1200000000000001</v>
      </c>
      <c r="J224" s="3">
        <v>1.1299999999999999</v>
      </c>
      <c r="K224" s="3">
        <v>1.1200000000000001</v>
      </c>
      <c r="L224" s="3" t="s">
        <v>235</v>
      </c>
      <c r="M224" s="3">
        <v>639202</v>
      </c>
    </row>
    <row r="225" spans="1:13" x14ac:dyDescent="0.25">
      <c r="A225" s="3">
        <v>0.36099999999999999</v>
      </c>
      <c r="B225" s="3">
        <v>0.24099999999999999</v>
      </c>
      <c r="C225" s="3">
        <v>0.30199999999999999</v>
      </c>
      <c r="D225" s="3">
        <v>0.30099999999999999</v>
      </c>
      <c r="E225" s="3">
        <v>-1E-3</v>
      </c>
      <c r="F225" s="3">
        <v>-0.33200000000000002</v>
      </c>
      <c r="G225" s="3">
        <v>0.30399999999999999</v>
      </c>
      <c r="H225" s="3">
        <v>0.29899999999999999</v>
      </c>
      <c r="I225" s="3">
        <v>0.29899999999999999</v>
      </c>
      <c r="J225" s="3">
        <v>0.3</v>
      </c>
      <c r="K225" s="3">
        <v>0.3</v>
      </c>
      <c r="L225" s="3" t="s">
        <v>236</v>
      </c>
      <c r="M225" s="3">
        <v>14659749</v>
      </c>
    </row>
    <row r="226" spans="1:13" x14ac:dyDescent="0.25">
      <c r="A226" s="3">
        <v>0.42399999999999999</v>
      </c>
      <c r="B226" s="3">
        <v>0.28399999999999997</v>
      </c>
      <c r="C226" s="3">
        <v>0.35299999999999998</v>
      </c>
      <c r="D226" s="3">
        <v>0.35399999999999998</v>
      </c>
      <c r="E226" s="3">
        <v>-1E-3</v>
      </c>
      <c r="F226" s="3">
        <v>-0.28199999999999997</v>
      </c>
      <c r="G226" s="3">
        <v>0.35699999999999998</v>
      </c>
      <c r="H226" s="3">
        <v>0.35099999999999998</v>
      </c>
      <c r="I226" s="3">
        <v>0.35199999999999998</v>
      </c>
      <c r="J226" s="3">
        <v>0.35299999999999998</v>
      </c>
      <c r="K226" s="3">
        <v>0.35299999999999998</v>
      </c>
      <c r="L226" s="3" t="s">
        <v>237</v>
      </c>
      <c r="M226" s="3">
        <v>8964597</v>
      </c>
    </row>
    <row r="227" spans="1:13" x14ac:dyDescent="0.25">
      <c r="A227" s="3">
        <v>0.308</v>
      </c>
      <c r="B227" s="3">
        <v>0.20599999999999999</v>
      </c>
      <c r="C227" s="3">
        <v>0</v>
      </c>
      <c r="D227" s="3">
        <v>0.25700000000000001</v>
      </c>
      <c r="E227" s="3">
        <v>-3.0000000000000001E-3</v>
      </c>
      <c r="F227" s="3">
        <v>-1.167</v>
      </c>
      <c r="G227" s="3">
        <v>0.255</v>
      </c>
      <c r="H227" s="3">
        <v>0.254</v>
      </c>
      <c r="I227" s="3">
        <v>0.254</v>
      </c>
      <c r="J227" s="3">
        <v>0.255</v>
      </c>
      <c r="K227" s="3">
        <v>0.254</v>
      </c>
      <c r="L227" s="3" t="s">
        <v>238</v>
      </c>
      <c r="M227" s="3">
        <v>15039</v>
      </c>
    </row>
    <row r="228" spans="1:13" x14ac:dyDescent="0.25">
      <c r="A228" s="3">
        <v>1.57</v>
      </c>
      <c r="B228" s="3">
        <v>1.05</v>
      </c>
      <c r="C228" s="3">
        <v>1.34</v>
      </c>
      <c r="D228" s="3">
        <v>1.31</v>
      </c>
      <c r="E228" s="3">
        <v>0.01</v>
      </c>
      <c r="F228" s="3">
        <v>0.76</v>
      </c>
      <c r="G228" s="3">
        <v>1.36</v>
      </c>
      <c r="H228" s="3">
        <v>1.28</v>
      </c>
      <c r="I228" s="3">
        <v>1.32</v>
      </c>
      <c r="J228" s="3">
        <v>1.33</v>
      </c>
      <c r="K228" s="3">
        <v>1.32</v>
      </c>
      <c r="L228" s="3" t="s">
        <v>239</v>
      </c>
      <c r="M228" s="3">
        <v>27246242</v>
      </c>
    </row>
    <row r="229" spans="1:13" x14ac:dyDescent="0.25">
      <c r="A229" s="3">
        <v>0.39</v>
      </c>
      <c r="B229" s="3">
        <v>0.26</v>
      </c>
      <c r="C229" s="3">
        <v>0.32500000000000001</v>
      </c>
      <c r="D229" s="3">
        <v>0.32500000000000001</v>
      </c>
      <c r="E229" s="3">
        <v>0</v>
      </c>
      <c r="F229" s="3">
        <v>0</v>
      </c>
      <c r="G229" s="3">
        <v>0.33100000000000002</v>
      </c>
      <c r="H229" s="3">
        <v>0.32300000000000001</v>
      </c>
      <c r="I229" s="3">
        <v>0.32500000000000001</v>
      </c>
      <c r="J229" s="3">
        <v>0.32600000000000001</v>
      </c>
      <c r="K229" s="3">
        <v>0.32500000000000001</v>
      </c>
      <c r="L229" s="3" t="s">
        <v>240</v>
      </c>
      <c r="M229" s="3">
        <v>12471064</v>
      </c>
    </row>
    <row r="230" spans="1:13" x14ac:dyDescent="0.25">
      <c r="A230" s="3">
        <v>0.67400000000000004</v>
      </c>
      <c r="B230" s="3">
        <v>0.45</v>
      </c>
      <c r="C230" s="3">
        <v>0.503</v>
      </c>
      <c r="D230" s="3">
        <v>0.56200000000000006</v>
      </c>
      <c r="E230" s="3">
        <v>-5.7000000000000002E-2</v>
      </c>
      <c r="F230" s="3">
        <v>-10.141999999999999</v>
      </c>
      <c r="G230" s="3">
        <v>0.57199999999999995</v>
      </c>
      <c r="H230" s="3">
        <v>0.503</v>
      </c>
      <c r="I230" s="3">
        <v>0.504</v>
      </c>
      <c r="J230" s="3">
        <v>0.505</v>
      </c>
      <c r="K230" s="3">
        <v>0.505</v>
      </c>
      <c r="L230" s="3" t="s">
        <v>324</v>
      </c>
      <c r="M230" s="3">
        <v>75145321</v>
      </c>
    </row>
    <row r="231" spans="1:13" x14ac:dyDescent="0.25">
      <c r="A231" s="3">
        <v>0.44</v>
      </c>
      <c r="B231" s="3">
        <v>0.36</v>
      </c>
      <c r="C231" s="3">
        <v>0.36</v>
      </c>
      <c r="D231" s="3">
        <v>0.4</v>
      </c>
      <c r="E231" s="3">
        <v>-0.04</v>
      </c>
      <c r="F231" s="3">
        <v>-10</v>
      </c>
      <c r="G231" s="3">
        <v>0.40899999999999997</v>
      </c>
      <c r="H231" s="3">
        <v>0.36</v>
      </c>
      <c r="I231" s="3">
        <v>0</v>
      </c>
      <c r="J231" s="3">
        <v>0.36</v>
      </c>
      <c r="K231" s="3">
        <v>0.36</v>
      </c>
      <c r="L231" s="3" t="s">
        <v>241</v>
      </c>
      <c r="M231" s="3">
        <v>28547191</v>
      </c>
    </row>
    <row r="232" spans="1:13" x14ac:dyDescent="0.25">
      <c r="A232" s="3">
        <v>0.182</v>
      </c>
      <c r="B232" s="3">
        <v>0.15</v>
      </c>
      <c r="C232" s="3">
        <v>0.161</v>
      </c>
      <c r="D232" s="3">
        <v>0.16600000000000001</v>
      </c>
      <c r="E232" s="3">
        <v>-2E-3</v>
      </c>
      <c r="F232" s="3">
        <v>-1.2050000000000001</v>
      </c>
      <c r="G232" s="3">
        <v>0.16600000000000001</v>
      </c>
      <c r="H232" s="3">
        <v>0.16</v>
      </c>
      <c r="I232" s="3">
        <v>0.16200000000000001</v>
      </c>
      <c r="J232" s="3">
        <v>0.16400000000000001</v>
      </c>
      <c r="K232" s="3">
        <v>0.16400000000000001</v>
      </c>
      <c r="L232" s="3" t="s">
        <v>242</v>
      </c>
      <c r="M232" s="3">
        <v>2562320</v>
      </c>
    </row>
    <row r="233" spans="1:13" x14ac:dyDescent="0.25">
      <c r="A233" s="3">
        <v>0.438</v>
      </c>
      <c r="B233" s="3">
        <v>0.29199999999999998</v>
      </c>
      <c r="C233" s="3">
        <v>0.36499999999999999</v>
      </c>
      <c r="D233" s="3">
        <v>0.36499999999999999</v>
      </c>
      <c r="E233" s="3">
        <v>0</v>
      </c>
      <c r="F233" s="3">
        <v>0</v>
      </c>
      <c r="G233" s="3">
        <v>0.36899999999999999</v>
      </c>
      <c r="H233" s="3">
        <v>0.36299999999999999</v>
      </c>
      <c r="I233" s="3">
        <v>0.36299999999999999</v>
      </c>
      <c r="J233" s="3">
        <v>0.36499999999999999</v>
      </c>
      <c r="K233" s="3">
        <v>0.36499999999999999</v>
      </c>
      <c r="L233" s="3" t="s">
        <v>243</v>
      </c>
      <c r="M233" s="3">
        <v>106144</v>
      </c>
    </row>
    <row r="234" spans="1:13" x14ac:dyDescent="0.25">
      <c r="A234" s="3">
        <v>0.156</v>
      </c>
      <c r="B234" s="3">
        <v>0.104</v>
      </c>
      <c r="C234" s="3">
        <v>0.128</v>
      </c>
      <c r="D234" s="3">
        <v>0.13</v>
      </c>
      <c r="E234" s="3">
        <v>-2E-3</v>
      </c>
      <c r="F234" s="3">
        <v>-1.538</v>
      </c>
      <c r="G234" s="3">
        <v>0.129</v>
      </c>
      <c r="H234" s="3">
        <v>0.127</v>
      </c>
      <c r="I234" s="3">
        <v>0.127</v>
      </c>
      <c r="J234" s="3">
        <v>0.128</v>
      </c>
      <c r="K234" s="3">
        <v>0.128</v>
      </c>
      <c r="L234" s="3" t="s">
        <v>244</v>
      </c>
      <c r="M234" s="3">
        <v>50415</v>
      </c>
    </row>
    <row r="235" spans="1:13" x14ac:dyDescent="0.25">
      <c r="A235" s="3">
        <v>0.15</v>
      </c>
      <c r="B235" s="3">
        <v>0.14000000000000001</v>
      </c>
      <c r="C235" s="3">
        <v>0.11</v>
      </c>
      <c r="D235" s="3">
        <v>0.11</v>
      </c>
      <c r="E235" s="3">
        <v>0</v>
      </c>
      <c r="F235" s="3">
        <v>0</v>
      </c>
      <c r="G235" s="3">
        <v>0.12</v>
      </c>
      <c r="H235" s="3">
        <v>0.1</v>
      </c>
      <c r="I235" s="3">
        <v>0.1</v>
      </c>
      <c r="J235" s="3">
        <v>0.11</v>
      </c>
      <c r="K235" s="3">
        <v>0.11</v>
      </c>
      <c r="L235" s="3" t="s">
        <v>245</v>
      </c>
      <c r="M235" s="3">
        <v>375069</v>
      </c>
    </row>
    <row r="236" spans="1:13" x14ac:dyDescent="0.25">
      <c r="A236" s="3">
        <v>0.14099999999999999</v>
      </c>
      <c r="B236" s="3">
        <v>9.5000000000000001E-2</v>
      </c>
      <c r="C236" s="3">
        <v>0</v>
      </c>
      <c r="D236" s="3">
        <v>0.11799999999999999</v>
      </c>
      <c r="E236" s="3">
        <v>-1E-3</v>
      </c>
      <c r="F236" s="3">
        <v>-0.84699999999999998</v>
      </c>
      <c r="G236" s="3">
        <v>0.122</v>
      </c>
      <c r="H236" s="3">
        <v>0.11700000000000001</v>
      </c>
      <c r="I236" s="3">
        <v>0.11700000000000001</v>
      </c>
      <c r="J236" s="3">
        <v>0.12</v>
      </c>
      <c r="K236" s="3">
        <v>0.11700000000000001</v>
      </c>
      <c r="L236" s="3" t="s">
        <v>246</v>
      </c>
      <c r="M236" s="3">
        <v>40691</v>
      </c>
    </row>
    <row r="237" spans="1:13" x14ac:dyDescent="0.25">
      <c r="A237" s="3">
        <v>4.2000000000000003E-2</v>
      </c>
      <c r="B237" s="3">
        <v>2.8000000000000001E-2</v>
      </c>
      <c r="C237" s="3">
        <v>3.3000000000000002E-2</v>
      </c>
      <c r="D237" s="3">
        <v>3.5000000000000003E-2</v>
      </c>
      <c r="E237" s="3">
        <v>-2E-3</v>
      </c>
      <c r="F237" s="3">
        <v>-5.7140000000000004</v>
      </c>
      <c r="G237" s="3">
        <v>3.4000000000000002E-2</v>
      </c>
      <c r="H237" s="3">
        <v>3.3000000000000002E-2</v>
      </c>
      <c r="I237" s="3">
        <v>3.2000000000000001E-2</v>
      </c>
      <c r="J237" s="3">
        <v>3.3000000000000002E-2</v>
      </c>
      <c r="K237" s="3">
        <v>3.3000000000000002E-2</v>
      </c>
      <c r="L237" s="3" t="s">
        <v>247</v>
      </c>
      <c r="M237" s="3">
        <v>302940</v>
      </c>
    </row>
    <row r="238" spans="1:13" x14ac:dyDescent="0.25">
      <c r="A238" s="3">
        <v>67.849999999999994</v>
      </c>
      <c r="B238" s="3">
        <v>55.53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 t="s">
        <v>248</v>
      </c>
      <c r="M238" s="3">
        <v>0</v>
      </c>
    </row>
    <row r="239" spans="1:13" x14ac:dyDescent="0.25">
      <c r="A239" s="3">
        <v>87.92</v>
      </c>
      <c r="B239" s="3">
        <v>58.62</v>
      </c>
      <c r="C239" s="3">
        <v>77.98</v>
      </c>
      <c r="D239" s="3">
        <v>73.27</v>
      </c>
      <c r="E239" s="3">
        <v>4.7300000000000004</v>
      </c>
      <c r="F239" s="3">
        <v>6.46</v>
      </c>
      <c r="G239" s="3">
        <v>81</v>
      </c>
      <c r="H239" s="3">
        <v>74.05</v>
      </c>
      <c r="I239" s="3">
        <v>78</v>
      </c>
      <c r="J239" s="3">
        <v>78.400000000000006</v>
      </c>
      <c r="K239" s="3">
        <v>78</v>
      </c>
      <c r="L239" s="3" t="s">
        <v>249</v>
      </c>
      <c r="M239" s="3">
        <v>345927</v>
      </c>
    </row>
    <row r="240" spans="1:13" x14ac:dyDescent="0.25">
      <c r="A240" s="3">
        <v>2.4</v>
      </c>
      <c r="B240" s="3">
        <v>1.6</v>
      </c>
      <c r="C240" s="3">
        <v>0</v>
      </c>
      <c r="D240" s="3">
        <v>2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 t="s">
        <v>250</v>
      </c>
      <c r="M240" s="3">
        <v>0</v>
      </c>
    </row>
    <row r="241" spans="1:13" x14ac:dyDescent="0.25">
      <c r="A241" s="3">
        <v>29.34</v>
      </c>
      <c r="B241" s="3">
        <v>26.56</v>
      </c>
      <c r="C241" s="3">
        <v>27.01</v>
      </c>
      <c r="D241" s="3">
        <v>27.95</v>
      </c>
      <c r="E241" s="3">
        <v>-0.95</v>
      </c>
      <c r="F241" s="3">
        <v>-3.4</v>
      </c>
      <c r="G241" s="3">
        <v>27.23</v>
      </c>
      <c r="H241" s="3">
        <v>26.6</v>
      </c>
      <c r="I241" s="3">
        <v>27</v>
      </c>
      <c r="J241" s="3">
        <v>27.1</v>
      </c>
      <c r="K241" s="3">
        <v>27</v>
      </c>
      <c r="L241" s="3" t="s">
        <v>251</v>
      </c>
      <c r="M241" s="3">
        <v>199322</v>
      </c>
    </row>
    <row r="242" spans="1:13" x14ac:dyDescent="0.25">
      <c r="A242" s="3">
        <v>43.6</v>
      </c>
      <c r="B242" s="3">
        <v>39.46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 t="s">
        <v>252</v>
      </c>
      <c r="M242" s="3">
        <v>0</v>
      </c>
    </row>
    <row r="243" spans="1:13" x14ac:dyDescent="0.25">
      <c r="A243" s="3">
        <v>17.600000000000001</v>
      </c>
      <c r="B243" s="3">
        <v>14.4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 t="s">
        <v>253</v>
      </c>
      <c r="M243" s="3">
        <v>0</v>
      </c>
    </row>
    <row r="244" spans="1:13" x14ac:dyDescent="0.25">
      <c r="A244" s="3">
        <v>1.2</v>
      </c>
      <c r="B244" s="3">
        <v>0.8</v>
      </c>
      <c r="C244" s="3">
        <v>0</v>
      </c>
      <c r="D244" s="3">
        <v>1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 t="s">
        <v>254</v>
      </c>
      <c r="M244" s="3">
        <v>0</v>
      </c>
    </row>
    <row r="245" spans="1:13" x14ac:dyDescent="0.25">
      <c r="A245" s="3">
        <v>5.59</v>
      </c>
      <c r="B245" s="3">
        <v>4.59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 t="s">
        <v>255</v>
      </c>
      <c r="M245" s="3">
        <v>0</v>
      </c>
    </row>
    <row r="246" spans="1:13" x14ac:dyDescent="0.25">
      <c r="A246" s="3">
        <v>0.11</v>
      </c>
      <c r="B246" s="3">
        <v>0.09</v>
      </c>
      <c r="C246" s="3">
        <v>0</v>
      </c>
      <c r="D246" s="3">
        <v>0.1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 t="s">
        <v>256</v>
      </c>
      <c r="M246" s="3">
        <v>0</v>
      </c>
    </row>
    <row r="247" spans="1:13" x14ac:dyDescent="0.25">
      <c r="A247" s="3">
        <v>0.111</v>
      </c>
      <c r="B247" s="3">
        <v>9.0999999999999998E-2</v>
      </c>
      <c r="C247" s="3">
        <v>0</v>
      </c>
      <c r="D247" s="3">
        <v>0.10100000000000001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 t="s">
        <v>257</v>
      </c>
      <c r="M247" s="3">
        <v>0</v>
      </c>
    </row>
    <row r="248" spans="1:13" x14ac:dyDescent="0.25">
      <c r="A248" s="3">
        <v>28.61</v>
      </c>
      <c r="B248" s="3">
        <v>23.41</v>
      </c>
      <c r="C248" s="3">
        <v>0</v>
      </c>
      <c r="D248" s="3">
        <v>0.5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 t="s">
        <v>258</v>
      </c>
      <c r="M248" s="3">
        <v>0</v>
      </c>
    </row>
    <row r="249" spans="1:13" x14ac:dyDescent="0.25">
      <c r="A249" s="3">
        <v>1.26</v>
      </c>
      <c r="B249" s="3">
        <v>1.1399999999999999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 t="s">
        <v>259</v>
      </c>
      <c r="M249" s="3">
        <v>0</v>
      </c>
    </row>
    <row r="250" spans="1:13" x14ac:dyDescent="0.25">
      <c r="A250" s="3">
        <v>49.2</v>
      </c>
      <c r="B250" s="3">
        <v>32.799999999999997</v>
      </c>
      <c r="C250" s="3">
        <v>0</v>
      </c>
      <c r="D250" s="3">
        <v>41</v>
      </c>
      <c r="E250" s="3">
        <v>8.1999999999999993</v>
      </c>
      <c r="F250" s="3">
        <v>20</v>
      </c>
      <c r="G250" s="3">
        <v>49.2</v>
      </c>
      <c r="H250" s="3">
        <v>49.2</v>
      </c>
      <c r="I250" s="3">
        <v>49.2</v>
      </c>
      <c r="J250" s="3">
        <v>0</v>
      </c>
      <c r="K250" s="3">
        <v>49.2</v>
      </c>
      <c r="L250" s="3" t="s">
        <v>260</v>
      </c>
      <c r="M250" s="3">
        <v>4</v>
      </c>
    </row>
    <row r="251" spans="1:13" x14ac:dyDescent="0.25">
      <c r="A251" s="3">
        <v>10.91</v>
      </c>
      <c r="B251" s="3">
        <v>8.93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 t="s">
        <v>261</v>
      </c>
      <c r="M251" s="3">
        <v>0</v>
      </c>
    </row>
    <row r="252" spans="1:13" x14ac:dyDescent="0.25">
      <c r="A252" s="3">
        <v>1.1399999999999999</v>
      </c>
      <c r="B252" s="3">
        <v>0.76</v>
      </c>
      <c r="C252" s="3">
        <v>0</v>
      </c>
      <c r="D252" s="3">
        <v>0.95</v>
      </c>
      <c r="E252" s="3">
        <v>0</v>
      </c>
      <c r="F252" s="3">
        <v>0</v>
      </c>
      <c r="G252" s="3">
        <v>0</v>
      </c>
      <c r="H252" s="3">
        <v>0</v>
      </c>
      <c r="I252" s="3">
        <v>0.76</v>
      </c>
      <c r="J252" s="3">
        <v>0</v>
      </c>
      <c r="K252" s="3">
        <v>0</v>
      </c>
      <c r="L252" s="3" t="s">
        <v>35</v>
      </c>
      <c r="M252" s="3">
        <v>0</v>
      </c>
    </row>
    <row r="253" spans="1:13" x14ac:dyDescent="0.25">
      <c r="A253" s="3">
        <v>17.059999999999999</v>
      </c>
      <c r="B253" s="3">
        <v>13.96</v>
      </c>
      <c r="C253" s="3">
        <v>0</v>
      </c>
      <c r="D253" s="3">
        <v>15.19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 t="s">
        <v>262</v>
      </c>
      <c r="M253" s="3">
        <v>0</v>
      </c>
    </row>
    <row r="254" spans="1:13" x14ac:dyDescent="0.25">
      <c r="A254" s="3">
        <v>12.89</v>
      </c>
      <c r="B254" s="3">
        <v>10.55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 t="s">
        <v>205</v>
      </c>
      <c r="M254" s="3">
        <v>0</v>
      </c>
    </row>
    <row r="255" spans="1:13" x14ac:dyDescent="0.25">
      <c r="A255" s="3">
        <v>0</v>
      </c>
      <c r="B255" s="3">
        <v>0</v>
      </c>
      <c r="C255" s="3">
        <v>0</v>
      </c>
      <c r="D255" s="3">
        <v>0.31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 t="s">
        <v>263</v>
      </c>
      <c r="M255" s="3">
        <v>0</v>
      </c>
    </row>
    <row r="256" spans="1:13" x14ac:dyDescent="0.25">
      <c r="A256" s="3">
        <v>2.5299999999999998</v>
      </c>
      <c r="B256" s="3">
        <v>1.69</v>
      </c>
      <c r="C256" s="3">
        <v>0</v>
      </c>
      <c r="D256" s="3">
        <v>2.11</v>
      </c>
      <c r="E256" s="3">
        <v>0.42</v>
      </c>
      <c r="F256" s="3">
        <v>19.91</v>
      </c>
      <c r="G256" s="3">
        <v>2.5299999999999998</v>
      </c>
      <c r="H256" s="3">
        <v>2.5299999999999998</v>
      </c>
      <c r="I256" s="3">
        <v>2.5299999999999998</v>
      </c>
      <c r="J256" s="3">
        <v>0</v>
      </c>
      <c r="K256" s="3">
        <v>2.5299999999999998</v>
      </c>
      <c r="L256" s="3" t="s">
        <v>264</v>
      </c>
      <c r="M256" s="3">
        <v>100</v>
      </c>
    </row>
    <row r="257" spans="1:13" x14ac:dyDescent="0.25">
      <c r="A257" s="3">
        <v>10.59</v>
      </c>
      <c r="B257" s="3">
        <v>8.67</v>
      </c>
      <c r="C257" s="3">
        <v>0</v>
      </c>
      <c r="D257" s="3">
        <v>3.21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 t="s">
        <v>265</v>
      </c>
      <c r="M257" s="3">
        <v>0</v>
      </c>
    </row>
    <row r="258" spans="1:13" x14ac:dyDescent="0.25">
      <c r="A258" s="3">
        <v>12</v>
      </c>
      <c r="B258" s="3">
        <v>8</v>
      </c>
      <c r="C258" s="3">
        <v>0</v>
      </c>
      <c r="D258" s="3">
        <v>10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 t="s">
        <v>266</v>
      </c>
      <c r="M258" s="3">
        <v>0</v>
      </c>
    </row>
    <row r="259" spans="1:13" x14ac:dyDescent="0.25">
      <c r="A259" s="3">
        <v>14.98</v>
      </c>
      <c r="B259" s="3">
        <v>12.26</v>
      </c>
      <c r="C259" s="3">
        <v>0</v>
      </c>
      <c r="D259" s="3">
        <v>13.62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 t="s">
        <v>267</v>
      </c>
      <c r="M259" s="3">
        <v>0</v>
      </c>
    </row>
    <row r="260" spans="1:13" x14ac:dyDescent="0.25">
      <c r="A260" s="3">
        <v>1.05</v>
      </c>
      <c r="B260" s="3">
        <v>0.95</v>
      </c>
      <c r="C260" s="3">
        <v>15</v>
      </c>
      <c r="D260" s="3">
        <v>1</v>
      </c>
      <c r="E260" s="3">
        <v>14</v>
      </c>
      <c r="F260" s="3">
        <v>1400</v>
      </c>
      <c r="G260" s="3">
        <v>15</v>
      </c>
      <c r="H260" s="3">
        <v>0.25</v>
      </c>
      <c r="I260" s="3">
        <v>15</v>
      </c>
      <c r="J260" s="3">
        <v>0</v>
      </c>
      <c r="K260" s="3">
        <v>15</v>
      </c>
      <c r="L260" s="3" t="s">
        <v>268</v>
      </c>
      <c r="M260" s="3">
        <v>782553</v>
      </c>
    </row>
    <row r="261" spans="1:13" x14ac:dyDescent="0.25">
      <c r="A261" s="3">
        <v>13.65</v>
      </c>
      <c r="B261" s="3">
        <v>9.11</v>
      </c>
      <c r="C261" s="3">
        <v>0</v>
      </c>
      <c r="D261" s="3">
        <v>11.38</v>
      </c>
      <c r="E261" s="3">
        <v>2.27</v>
      </c>
      <c r="F261" s="3">
        <v>19.95</v>
      </c>
      <c r="G261" s="3">
        <v>13.65</v>
      </c>
      <c r="H261" s="3">
        <v>13.65</v>
      </c>
      <c r="I261" s="3">
        <v>13.65</v>
      </c>
      <c r="J261" s="3">
        <v>0</v>
      </c>
      <c r="K261" s="3">
        <v>13.65</v>
      </c>
      <c r="L261" s="3" t="s">
        <v>269</v>
      </c>
      <c r="M261" s="3">
        <v>482</v>
      </c>
    </row>
    <row r="262" spans="1:13" x14ac:dyDescent="0.25">
      <c r="A262" s="3">
        <v>19.95</v>
      </c>
      <c r="B262" s="3">
        <v>18.05</v>
      </c>
      <c r="C262" s="3">
        <v>0</v>
      </c>
      <c r="D262" s="3">
        <v>19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 t="s">
        <v>270</v>
      </c>
      <c r="M262" s="3">
        <v>0</v>
      </c>
    </row>
    <row r="263" spans="1:13" x14ac:dyDescent="0.25">
      <c r="A263" s="3">
        <v>18.38</v>
      </c>
      <c r="B263" s="3">
        <v>16.64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 t="s">
        <v>271</v>
      </c>
      <c r="M263" s="3">
        <v>0</v>
      </c>
    </row>
    <row r="264" spans="1:13" x14ac:dyDescent="0.25">
      <c r="A264" s="3">
        <v>0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 t="s">
        <v>272</v>
      </c>
      <c r="M264" s="3">
        <v>0</v>
      </c>
    </row>
    <row r="265" spans="1:13" x14ac:dyDescent="0.25">
      <c r="A265" s="3">
        <v>42.38</v>
      </c>
      <c r="B265" s="3">
        <v>38.36</v>
      </c>
      <c r="C265" s="3">
        <v>39.75</v>
      </c>
      <c r="D265" s="3">
        <v>40.369999999999997</v>
      </c>
      <c r="E265" s="3">
        <v>-0.87</v>
      </c>
      <c r="F265" s="3">
        <v>-2.16</v>
      </c>
      <c r="G265" s="3">
        <v>42.36</v>
      </c>
      <c r="H265" s="3">
        <v>39.21</v>
      </c>
      <c r="I265" s="3">
        <v>39.35</v>
      </c>
      <c r="J265" s="3">
        <v>39.5</v>
      </c>
      <c r="K265" s="3">
        <v>39.5</v>
      </c>
      <c r="L265" s="3" t="s">
        <v>273</v>
      </c>
      <c r="M265" s="3">
        <v>857022</v>
      </c>
    </row>
    <row r="266" spans="1:13" x14ac:dyDescent="0.25">
      <c r="A266" s="3">
        <v>7.53</v>
      </c>
      <c r="B266" s="3">
        <v>6.17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 t="s">
        <v>274</v>
      </c>
      <c r="M266" s="3">
        <v>0</v>
      </c>
    </row>
    <row r="267" spans="1:13" x14ac:dyDescent="0.25">
      <c r="A267" s="3">
        <v>0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 t="s">
        <v>275</v>
      </c>
      <c r="M267" s="3">
        <v>0</v>
      </c>
    </row>
    <row r="268" spans="1:13" x14ac:dyDescent="0.25">
      <c r="A268" s="3">
        <v>5.62</v>
      </c>
      <c r="B268" s="3">
        <v>3.76</v>
      </c>
      <c r="C268" s="3">
        <v>0</v>
      </c>
      <c r="D268" s="3">
        <v>4.6900000000000004</v>
      </c>
      <c r="E268" s="3">
        <v>0</v>
      </c>
      <c r="F268" s="3">
        <v>0</v>
      </c>
      <c r="G268" s="3">
        <v>0</v>
      </c>
      <c r="H268" s="3">
        <v>0</v>
      </c>
      <c r="I268" s="3">
        <v>4.2</v>
      </c>
      <c r="J268" s="3">
        <v>0</v>
      </c>
      <c r="K268" s="3">
        <v>0</v>
      </c>
      <c r="L268" s="3" t="s">
        <v>276</v>
      </c>
      <c r="M268" s="3">
        <v>0</v>
      </c>
    </row>
    <row r="269" spans="1:13" x14ac:dyDescent="0.25">
      <c r="A269" s="3">
        <v>0.11</v>
      </c>
      <c r="B269" s="3">
        <v>0.1</v>
      </c>
      <c r="C269" s="3">
        <v>0.06</v>
      </c>
      <c r="D269" s="3">
        <v>0.1</v>
      </c>
      <c r="E269" s="3">
        <v>-0.04</v>
      </c>
      <c r="F269" s="3">
        <v>-40</v>
      </c>
      <c r="G269" s="3">
        <v>0.08</v>
      </c>
      <c r="H269" s="3">
        <v>0.06</v>
      </c>
      <c r="I269" s="3">
        <v>0.06</v>
      </c>
      <c r="J269" s="3">
        <v>0.19</v>
      </c>
      <c r="K269" s="3">
        <v>0.06</v>
      </c>
      <c r="L269" s="3" t="s">
        <v>277</v>
      </c>
      <c r="M269" s="3">
        <v>251993</v>
      </c>
    </row>
    <row r="270" spans="1:13" x14ac:dyDescent="0.25">
      <c r="A270" s="3">
        <v>105</v>
      </c>
      <c r="B270" s="3">
        <v>95</v>
      </c>
      <c r="C270" s="3">
        <v>0</v>
      </c>
      <c r="D270" s="3">
        <v>100</v>
      </c>
      <c r="E270" s="3">
        <v>0</v>
      </c>
      <c r="F270" s="3">
        <v>0</v>
      </c>
      <c r="G270" s="3">
        <v>0</v>
      </c>
      <c r="H270" s="3">
        <v>0</v>
      </c>
      <c r="I270" s="3">
        <v>1.05</v>
      </c>
      <c r="J270" s="3">
        <v>0</v>
      </c>
      <c r="K270" s="3">
        <v>0</v>
      </c>
      <c r="L270" s="3" t="s">
        <v>278</v>
      </c>
      <c r="M270" s="3">
        <v>0</v>
      </c>
    </row>
    <row r="271" spans="1:13" x14ac:dyDescent="0.25">
      <c r="A271" s="3">
        <v>5.5</v>
      </c>
      <c r="B271" s="3">
        <v>4.5</v>
      </c>
      <c r="C271" s="3">
        <v>0</v>
      </c>
      <c r="D271" s="3">
        <v>5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 t="s">
        <v>279</v>
      </c>
      <c r="M271" s="3">
        <v>0</v>
      </c>
    </row>
    <row r="272" spans="1:13" x14ac:dyDescent="0.25">
      <c r="A272" s="3">
        <v>6</v>
      </c>
      <c r="B272" s="3">
        <v>4</v>
      </c>
      <c r="C272" s="3">
        <v>0</v>
      </c>
      <c r="D272" s="3">
        <v>5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 t="s">
        <v>280</v>
      </c>
      <c r="M272" s="3">
        <v>0</v>
      </c>
    </row>
    <row r="273" spans="1:13" x14ac:dyDescent="0.25">
      <c r="A273" s="3">
        <v>41.19</v>
      </c>
      <c r="B273" s="3">
        <v>33.71</v>
      </c>
      <c r="C273" s="3">
        <v>0</v>
      </c>
      <c r="D273" s="3">
        <v>37.450000000000003</v>
      </c>
      <c r="E273" s="3">
        <v>-2.66</v>
      </c>
      <c r="F273" s="3">
        <v>-7.1</v>
      </c>
      <c r="G273" s="3">
        <v>34.79</v>
      </c>
      <c r="H273" s="3">
        <v>33.72</v>
      </c>
      <c r="I273" s="3">
        <v>33.72</v>
      </c>
      <c r="J273" s="3">
        <v>34.79</v>
      </c>
      <c r="K273" s="3">
        <v>34.79</v>
      </c>
      <c r="L273" s="3" t="s">
        <v>281</v>
      </c>
      <c r="M273" s="3">
        <v>138</v>
      </c>
    </row>
    <row r="274" spans="1:13" x14ac:dyDescent="0.25">
      <c r="A274" s="3">
        <v>361.49</v>
      </c>
      <c r="B274" s="3">
        <v>327.07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 t="s">
        <v>282</v>
      </c>
      <c r="M274" s="3">
        <v>0</v>
      </c>
    </row>
    <row r="275" spans="1:13" x14ac:dyDescent="0.25">
      <c r="A275" s="3">
        <v>1.49</v>
      </c>
      <c r="B275" s="3">
        <v>1.35</v>
      </c>
      <c r="C275" s="3">
        <v>0</v>
      </c>
      <c r="D275" s="3">
        <v>1.42</v>
      </c>
      <c r="E275" s="3">
        <v>-7.0000000000000007E-2</v>
      </c>
      <c r="F275" s="3">
        <v>-4.93</v>
      </c>
      <c r="G275" s="3">
        <v>1.35</v>
      </c>
      <c r="H275" s="3">
        <v>1.35</v>
      </c>
      <c r="I275" s="3">
        <v>0</v>
      </c>
      <c r="J275" s="3">
        <v>1.46</v>
      </c>
      <c r="K275" s="3">
        <v>1.35</v>
      </c>
      <c r="L275" s="3" t="s">
        <v>283</v>
      </c>
      <c r="M275" s="3">
        <v>100</v>
      </c>
    </row>
    <row r="276" spans="1:13" x14ac:dyDescent="0.25">
      <c r="A276" s="3">
        <v>4.18</v>
      </c>
      <c r="B276" s="3">
        <v>3.42</v>
      </c>
      <c r="C276" s="3">
        <v>37</v>
      </c>
      <c r="D276" s="3">
        <v>37</v>
      </c>
      <c r="E276" s="3">
        <v>0</v>
      </c>
      <c r="F276" s="3">
        <v>0</v>
      </c>
      <c r="G276" s="3">
        <v>40</v>
      </c>
      <c r="H276" s="3">
        <v>29.85</v>
      </c>
      <c r="I276" s="3">
        <v>30</v>
      </c>
      <c r="J276" s="3">
        <v>37</v>
      </c>
      <c r="K276" s="3">
        <v>37</v>
      </c>
      <c r="L276" s="3" t="s">
        <v>284</v>
      </c>
      <c r="M276" s="3">
        <v>570</v>
      </c>
    </row>
    <row r="277" spans="1:13" x14ac:dyDescent="0.25">
      <c r="A277" s="3">
        <v>76.67</v>
      </c>
      <c r="B277" s="3">
        <v>69.37</v>
      </c>
      <c r="C277" s="3">
        <v>86</v>
      </c>
      <c r="D277" s="3">
        <v>73.02</v>
      </c>
      <c r="E277" s="3">
        <v>12.98</v>
      </c>
      <c r="F277" s="3">
        <v>17.78</v>
      </c>
      <c r="G277" s="3">
        <v>86</v>
      </c>
      <c r="H277" s="3">
        <v>75.02</v>
      </c>
      <c r="I277" s="3">
        <v>75.02</v>
      </c>
      <c r="J277" s="3">
        <v>86</v>
      </c>
      <c r="K277" s="3">
        <v>86</v>
      </c>
      <c r="L277" s="3" t="s">
        <v>285</v>
      </c>
      <c r="M277" s="3">
        <v>108</v>
      </c>
    </row>
    <row r="278" spans="1:13" x14ac:dyDescent="0.25">
      <c r="A278" s="3">
        <v>19.010000000000002</v>
      </c>
      <c r="B278" s="3">
        <v>15.57</v>
      </c>
      <c r="C278" s="3">
        <v>0</v>
      </c>
      <c r="D278" s="3">
        <v>10.89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 t="s">
        <v>286</v>
      </c>
      <c r="M278" s="3">
        <v>0</v>
      </c>
    </row>
    <row r="279" spans="1:13" x14ac:dyDescent="0.25">
      <c r="A279" s="3">
        <v>4.41</v>
      </c>
      <c r="B279" s="3">
        <v>3.61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 t="s">
        <v>287</v>
      </c>
      <c r="M279" s="3">
        <v>0</v>
      </c>
    </row>
    <row r="280" spans="1:13" x14ac:dyDescent="0.25">
      <c r="A280" s="3">
        <v>131.07</v>
      </c>
      <c r="B280" s="3">
        <v>107.25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 t="s">
        <v>288</v>
      </c>
      <c r="M280" s="3">
        <v>0</v>
      </c>
    </row>
    <row r="281" spans="1:13" x14ac:dyDescent="0.25">
      <c r="A281" s="3">
        <v>0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 t="s">
        <v>289</v>
      </c>
      <c r="M281" s="3">
        <v>0</v>
      </c>
    </row>
    <row r="282" spans="1:13" x14ac:dyDescent="0.25">
      <c r="A282" s="3">
        <v>2.5499999999999998</v>
      </c>
      <c r="B282" s="3">
        <v>2.31</v>
      </c>
      <c r="C282" s="3">
        <v>0</v>
      </c>
      <c r="D282" s="3">
        <v>2.4300000000000002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 t="s">
        <v>290</v>
      </c>
      <c r="M282" s="3">
        <v>0</v>
      </c>
    </row>
    <row r="283" spans="1:13" x14ac:dyDescent="0.25">
      <c r="A283" s="3">
        <v>3.06</v>
      </c>
      <c r="B283" s="3">
        <v>2.04</v>
      </c>
      <c r="C283" s="3">
        <v>0</v>
      </c>
      <c r="D283" s="3">
        <v>2.5499999999999998</v>
      </c>
      <c r="E283" s="3">
        <v>-0.05</v>
      </c>
      <c r="F283" s="3">
        <v>-1.96</v>
      </c>
      <c r="G283" s="3">
        <v>2.5</v>
      </c>
      <c r="H283" s="3">
        <v>2.5</v>
      </c>
      <c r="I283" s="3">
        <v>0</v>
      </c>
      <c r="J283" s="3">
        <v>2.5</v>
      </c>
      <c r="K283" s="3">
        <v>2.5</v>
      </c>
      <c r="L283" s="3" t="s">
        <v>291</v>
      </c>
      <c r="M283" s="3">
        <v>1</v>
      </c>
    </row>
    <row r="284" spans="1:13" x14ac:dyDescent="0.25">
      <c r="A284" s="3">
        <v>0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 t="s">
        <v>292</v>
      </c>
      <c r="M284" s="3">
        <v>0</v>
      </c>
    </row>
    <row r="285" spans="1:13" x14ac:dyDescent="0.25">
      <c r="A285" s="3">
        <v>6</v>
      </c>
      <c r="B285" s="3">
        <v>4</v>
      </c>
      <c r="C285" s="3">
        <v>0</v>
      </c>
      <c r="D285" s="3">
        <v>5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 t="s">
        <v>173</v>
      </c>
      <c r="M285" s="3">
        <v>0</v>
      </c>
    </row>
    <row r="286" spans="1:13" x14ac:dyDescent="0.25">
      <c r="A286" s="3">
        <v>2.93</v>
      </c>
      <c r="B286" s="3">
        <v>2.41</v>
      </c>
      <c r="C286" s="3">
        <v>0</v>
      </c>
      <c r="D286" s="3">
        <v>2.67</v>
      </c>
      <c r="E286" s="3">
        <v>-0.05</v>
      </c>
      <c r="F286" s="3">
        <v>-1.87</v>
      </c>
      <c r="G286" s="3">
        <v>2.69</v>
      </c>
      <c r="H286" s="3">
        <v>2.5499999999999998</v>
      </c>
      <c r="I286" s="3">
        <v>2.62</v>
      </c>
      <c r="J286" s="3">
        <v>2.66</v>
      </c>
      <c r="K286" s="3">
        <v>2.62</v>
      </c>
      <c r="L286" s="3" t="s">
        <v>293</v>
      </c>
      <c r="M286" s="3">
        <v>24858</v>
      </c>
    </row>
    <row r="287" spans="1:13" x14ac:dyDescent="0.25">
      <c r="A287" s="3">
        <v>14.98</v>
      </c>
      <c r="B287" s="3">
        <v>12.26</v>
      </c>
      <c r="C287" s="3">
        <v>0</v>
      </c>
      <c r="D287" s="3">
        <v>13.62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 t="s">
        <v>267</v>
      </c>
      <c r="M287" s="3">
        <v>0</v>
      </c>
    </row>
    <row r="288" spans="1:13" x14ac:dyDescent="0.25">
      <c r="A288" s="3">
        <v>9.67</v>
      </c>
      <c r="B288" s="3">
        <v>8.75</v>
      </c>
      <c r="C288" s="3">
        <v>0</v>
      </c>
      <c r="D288" s="3">
        <v>9.2100000000000009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 t="s">
        <v>294</v>
      </c>
      <c r="M288" s="3">
        <v>0</v>
      </c>
    </row>
    <row r="289" spans="1:13" x14ac:dyDescent="0.25">
      <c r="A289" s="3">
        <v>15.04</v>
      </c>
      <c r="B289" s="3">
        <v>10.039999999999999</v>
      </c>
      <c r="C289" s="3">
        <v>0</v>
      </c>
      <c r="D289" s="3">
        <v>12.54</v>
      </c>
      <c r="E289" s="3">
        <v>0</v>
      </c>
      <c r="F289" s="3">
        <v>0</v>
      </c>
      <c r="G289" s="3">
        <v>0</v>
      </c>
      <c r="H289" s="3">
        <v>0</v>
      </c>
      <c r="I289" s="3">
        <v>12.62</v>
      </c>
      <c r="J289" s="3">
        <v>0</v>
      </c>
      <c r="K289" s="3">
        <v>0</v>
      </c>
      <c r="L289" s="3" t="s">
        <v>295</v>
      </c>
      <c r="M289" s="3">
        <v>0</v>
      </c>
    </row>
    <row r="290" spans="1:13" x14ac:dyDescent="0.25">
      <c r="A290" s="3">
        <v>29.88</v>
      </c>
      <c r="B290" s="3">
        <v>19.920000000000002</v>
      </c>
      <c r="C290" s="3">
        <v>24.86</v>
      </c>
      <c r="D290" s="3">
        <v>24.9</v>
      </c>
      <c r="E290" s="3">
        <v>-0.14000000000000001</v>
      </c>
      <c r="F290" s="3">
        <v>-0.56000000000000005</v>
      </c>
      <c r="G290" s="3">
        <v>25.5</v>
      </c>
      <c r="H290" s="3">
        <v>24.6</v>
      </c>
      <c r="I290" s="3">
        <v>24.76</v>
      </c>
      <c r="J290" s="3">
        <v>24.97</v>
      </c>
      <c r="K290" s="3">
        <v>24.76</v>
      </c>
      <c r="L290" s="3" t="s">
        <v>296</v>
      </c>
      <c r="M290" s="3">
        <v>118465</v>
      </c>
    </row>
    <row r="291" spans="1:13" x14ac:dyDescent="0.25">
      <c r="A291" s="3">
        <v>0.11</v>
      </c>
      <c r="B291" s="3">
        <v>0.09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 t="s">
        <v>297</v>
      </c>
      <c r="M291" s="3">
        <v>0</v>
      </c>
    </row>
    <row r="292" spans="1:13" x14ac:dyDescent="0.25">
      <c r="A292" s="3">
        <v>0.124</v>
      </c>
      <c r="B292" s="3">
        <v>8.4000000000000005E-2</v>
      </c>
      <c r="C292" s="3">
        <v>9.0999999999999998E-2</v>
      </c>
      <c r="D292" s="3">
        <v>0.104</v>
      </c>
      <c r="E292" s="3">
        <v>-1.2E-2</v>
      </c>
      <c r="F292" s="3">
        <v>-11.538</v>
      </c>
      <c r="G292" s="3">
        <v>9.5000000000000001E-2</v>
      </c>
      <c r="H292" s="3">
        <v>8.7999999999999995E-2</v>
      </c>
      <c r="I292" s="3">
        <v>9.0999999999999998E-2</v>
      </c>
      <c r="J292" s="3">
        <v>9.1999999999999998E-2</v>
      </c>
      <c r="K292" s="3">
        <v>9.1999999999999998E-2</v>
      </c>
      <c r="L292" s="3" t="s">
        <v>298</v>
      </c>
      <c r="M292" s="3">
        <v>1305093333</v>
      </c>
    </row>
    <row r="293" spans="1:13" x14ac:dyDescent="0.25">
      <c r="A293" s="3">
        <v>3.39</v>
      </c>
      <c r="B293" s="3">
        <v>2.27</v>
      </c>
      <c r="C293" s="3">
        <v>2.85</v>
      </c>
      <c r="D293" s="3">
        <v>2.83</v>
      </c>
      <c r="E293" s="3">
        <v>0.02</v>
      </c>
      <c r="F293" s="3">
        <v>0.71</v>
      </c>
      <c r="G293" s="3">
        <v>2.88</v>
      </c>
      <c r="H293" s="3">
        <v>2.83</v>
      </c>
      <c r="I293" s="3">
        <v>2.85</v>
      </c>
      <c r="J293" s="3">
        <v>2.87</v>
      </c>
      <c r="K293" s="3">
        <v>2.85</v>
      </c>
      <c r="L293" s="3" t="s">
        <v>299</v>
      </c>
      <c r="M293" s="3">
        <v>864235</v>
      </c>
    </row>
    <row r="294" spans="1:13" x14ac:dyDescent="0.25">
      <c r="A294" s="3">
        <v>3.43</v>
      </c>
      <c r="B294" s="3">
        <v>2.29</v>
      </c>
      <c r="C294" s="3">
        <v>2.81</v>
      </c>
      <c r="D294" s="3">
        <v>2.86</v>
      </c>
      <c r="E294" s="3">
        <v>-0.05</v>
      </c>
      <c r="F294" s="3">
        <v>-1.75</v>
      </c>
      <c r="G294" s="3">
        <v>2.93</v>
      </c>
      <c r="H294" s="3">
        <v>2.8</v>
      </c>
      <c r="I294" s="3">
        <v>2.81</v>
      </c>
      <c r="J294" s="3">
        <v>2.84</v>
      </c>
      <c r="K294" s="3">
        <v>2.81</v>
      </c>
      <c r="L294" s="3" t="s">
        <v>300</v>
      </c>
      <c r="M294" s="3">
        <v>199510</v>
      </c>
    </row>
    <row r="295" spans="1:13" x14ac:dyDescent="0.25">
      <c r="A295" s="3">
        <v>16.72</v>
      </c>
      <c r="B295" s="3">
        <v>11.16</v>
      </c>
      <c r="C295" s="3">
        <v>13.88</v>
      </c>
      <c r="D295" s="3">
        <v>13.94</v>
      </c>
      <c r="E295" s="3">
        <v>-0.04</v>
      </c>
      <c r="F295" s="3">
        <v>-0.28999999999999998</v>
      </c>
      <c r="G295" s="3">
        <v>13.96</v>
      </c>
      <c r="H295" s="3">
        <v>13.87</v>
      </c>
      <c r="I295" s="3">
        <v>13.9</v>
      </c>
      <c r="J295" s="3">
        <v>13.95</v>
      </c>
      <c r="K295" s="3">
        <v>13.9</v>
      </c>
      <c r="L295" s="3" t="s">
        <v>321</v>
      </c>
      <c r="M295" s="3">
        <v>22169</v>
      </c>
    </row>
    <row r="296" spans="1:13" x14ac:dyDescent="0.25">
      <c r="A296" s="3">
        <v>1.4</v>
      </c>
      <c r="B296" s="3">
        <v>0.94</v>
      </c>
      <c r="C296" s="3">
        <v>1.1200000000000001</v>
      </c>
      <c r="D296" s="3">
        <v>1.17</v>
      </c>
      <c r="E296" s="3">
        <v>-0.05</v>
      </c>
      <c r="F296" s="3">
        <v>-4.2699999999999996</v>
      </c>
      <c r="G296" s="3">
        <v>1.1499999999999999</v>
      </c>
      <c r="H296" s="3">
        <v>1.1100000000000001</v>
      </c>
      <c r="I296" s="3">
        <v>1.1100000000000001</v>
      </c>
      <c r="J296" s="3">
        <v>1.1200000000000001</v>
      </c>
      <c r="K296" s="3">
        <v>1.1200000000000001</v>
      </c>
      <c r="L296" s="3" t="s">
        <v>325</v>
      </c>
      <c r="M296" s="3">
        <v>3418092</v>
      </c>
    </row>
    <row r="297" spans="1:13" x14ac:dyDescent="0.25">
      <c r="A297" s="3">
        <v>0.126</v>
      </c>
      <c r="B297" s="3">
        <v>8.4000000000000005E-2</v>
      </c>
      <c r="C297" s="3">
        <v>0.121</v>
      </c>
      <c r="D297" s="3">
        <v>0.105</v>
      </c>
      <c r="E297" s="3">
        <v>1.4999999999999999E-2</v>
      </c>
      <c r="F297" s="3">
        <v>14.286</v>
      </c>
      <c r="G297" s="3">
        <v>0.14000000000000001</v>
      </c>
      <c r="H297" s="3">
        <v>9.5000000000000001E-2</v>
      </c>
      <c r="I297" s="3">
        <v>0.11899999999999999</v>
      </c>
      <c r="J297" s="3">
        <v>0.12</v>
      </c>
      <c r="K297" s="3">
        <v>0.12</v>
      </c>
      <c r="L297" s="3" t="s">
        <v>326</v>
      </c>
      <c r="M297" s="3">
        <v>117952756</v>
      </c>
    </row>
    <row r="298" spans="1:13" x14ac:dyDescent="0.25">
      <c r="A298" s="3">
        <v>5.01</v>
      </c>
      <c r="B298" s="3">
        <v>4.1100000000000003</v>
      </c>
      <c r="C298" s="3">
        <v>5.01</v>
      </c>
      <c r="D298" s="3">
        <v>4.5599999999999996</v>
      </c>
      <c r="E298" s="3">
        <v>0.45</v>
      </c>
      <c r="F298" s="3">
        <v>9.8699999999999992</v>
      </c>
      <c r="G298" s="3">
        <v>5.01</v>
      </c>
      <c r="H298" s="3">
        <v>4.53</v>
      </c>
      <c r="I298" s="3">
        <v>5.01</v>
      </c>
      <c r="J298" s="3">
        <v>0</v>
      </c>
      <c r="K298" s="3">
        <v>5.01</v>
      </c>
      <c r="L298" s="3" t="s">
        <v>327</v>
      </c>
      <c r="M298" s="3">
        <v>1482459</v>
      </c>
    </row>
    <row r="299" spans="1:13" x14ac:dyDescent="0.25">
      <c r="A299" s="3">
        <v>8.5299999999999994</v>
      </c>
      <c r="B299" s="3">
        <v>5.69</v>
      </c>
      <c r="C299" s="3">
        <v>7.27</v>
      </c>
      <c r="D299" s="3">
        <v>7.11</v>
      </c>
      <c r="E299" s="3">
        <v>0.15</v>
      </c>
      <c r="F299" s="3">
        <v>2.11</v>
      </c>
      <c r="G299" s="3">
        <v>7.28</v>
      </c>
      <c r="H299" s="3">
        <v>7.11</v>
      </c>
      <c r="I299" s="3">
        <v>7.25</v>
      </c>
      <c r="J299" s="3">
        <v>7.26</v>
      </c>
      <c r="K299" s="3">
        <v>7.26</v>
      </c>
      <c r="L299" s="3" t="s">
        <v>328</v>
      </c>
      <c r="M299" s="3">
        <v>7659742</v>
      </c>
    </row>
    <row r="300" spans="1:13" x14ac:dyDescent="0.25">
      <c r="A300" s="3">
        <v>5.94</v>
      </c>
      <c r="B300" s="3">
        <v>3.96</v>
      </c>
      <c r="C300" s="3">
        <v>4.8899999999999997</v>
      </c>
      <c r="D300" s="3">
        <v>4.95</v>
      </c>
      <c r="E300" s="3">
        <v>-0.09</v>
      </c>
      <c r="F300" s="3">
        <v>-1.82</v>
      </c>
      <c r="G300" s="3">
        <v>5.0999999999999996</v>
      </c>
      <c r="H300" s="3">
        <v>4.8099999999999996</v>
      </c>
      <c r="I300" s="3">
        <v>4.8600000000000003</v>
      </c>
      <c r="J300" s="3">
        <v>4.88</v>
      </c>
      <c r="K300" s="3">
        <v>4.8600000000000003</v>
      </c>
      <c r="L300" s="3" t="s">
        <v>329</v>
      </c>
      <c r="M300" s="3">
        <v>165325</v>
      </c>
    </row>
    <row r="301" spans="1:13" x14ac:dyDescent="0.25">
      <c r="A301" s="3">
        <v>0.32600000000000001</v>
      </c>
      <c r="B301" s="3">
        <v>0.218</v>
      </c>
      <c r="C301" s="3">
        <v>0.27</v>
      </c>
      <c r="D301" s="3">
        <v>0.27200000000000002</v>
      </c>
      <c r="E301" s="3">
        <v>-3.0000000000000001E-3</v>
      </c>
      <c r="F301" s="3">
        <v>-1.103</v>
      </c>
      <c r="G301" s="3">
        <v>0.27500000000000002</v>
      </c>
      <c r="H301" s="3">
        <v>0.26600000000000001</v>
      </c>
      <c r="I301" s="3">
        <v>0.26900000000000002</v>
      </c>
      <c r="J301" s="3">
        <v>0.27</v>
      </c>
      <c r="K301" s="3">
        <v>0.26900000000000002</v>
      </c>
      <c r="L301" s="3" t="s">
        <v>228</v>
      </c>
      <c r="M301" s="3">
        <v>13912504</v>
      </c>
    </row>
    <row r="302" spans="1:13" x14ac:dyDescent="0.25">
      <c r="A302" s="3">
        <v>0.312</v>
      </c>
      <c r="B302" s="3">
        <v>0.20799999999999999</v>
      </c>
      <c r="C302" s="3">
        <v>0.25900000000000001</v>
      </c>
      <c r="D302" s="3">
        <v>0.26</v>
      </c>
      <c r="E302" s="3">
        <v>-1E-3</v>
      </c>
      <c r="F302" s="3">
        <v>-0.38500000000000001</v>
      </c>
      <c r="G302" s="3">
        <v>0.27500000000000002</v>
      </c>
      <c r="H302" s="3">
        <v>0.25800000000000001</v>
      </c>
      <c r="I302" s="3">
        <v>0.25800000000000001</v>
      </c>
      <c r="J302" s="3">
        <v>0.25900000000000001</v>
      </c>
      <c r="K302" s="3">
        <v>0.25900000000000001</v>
      </c>
      <c r="L302" s="3" t="s">
        <v>330</v>
      </c>
      <c r="M302" s="3">
        <v>46913123</v>
      </c>
    </row>
    <row r="303" spans="1:13" x14ac:dyDescent="0.25">
      <c r="A303" s="25"/>
      <c r="B303" s="25"/>
      <c r="C303" s="25"/>
      <c r="D303" s="25"/>
      <c r="E303" s="25"/>
      <c r="F303" s="34"/>
      <c r="G303" s="25"/>
      <c r="H303" s="25"/>
      <c r="I303" s="25"/>
      <c r="J303" s="25"/>
      <c r="K303" s="25"/>
      <c r="L303" s="26"/>
      <c r="M303" s="25"/>
    </row>
    <row r="317" spans="11:11" x14ac:dyDescent="0.25">
      <c r="K317" s="24"/>
    </row>
  </sheetData>
  <phoneticPr fontId="2" type="noConversion"/>
  <conditionalFormatting sqref="F2:F1048576">
    <cfRule type="cellIs" dxfId="27" priority="1" operator="lessThan">
      <formula>0</formula>
    </cfRule>
    <cfRule type="cellIs" dxfId="26" priority="2" operator="greaterThan">
      <formula>0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8E22C-0EB5-472B-85A8-3D2A35AEDDAD}">
  <sheetPr codeName="Sheet2">
    <tabColor rgb="FF92D050"/>
  </sheetPr>
  <dimension ref="A1:K6"/>
  <sheetViews>
    <sheetView zoomScaleNormal="100" workbookViewId="0">
      <selection activeCell="I2" sqref="I2:I6"/>
    </sheetView>
  </sheetViews>
  <sheetFormatPr defaultColWidth="34.5703125" defaultRowHeight="18.75" x14ac:dyDescent="0.3"/>
  <cols>
    <col min="1" max="1" width="20.5703125" style="1" customWidth="1"/>
    <col min="2" max="2" width="18.140625" style="1" customWidth="1"/>
    <col min="3" max="3" width="2" style="1" customWidth="1"/>
    <col min="4" max="4" width="37.5703125" style="1" customWidth="1"/>
    <col min="5" max="5" width="17.85546875" style="1" customWidth="1"/>
    <col min="6" max="6" width="24.42578125" style="11" customWidth="1"/>
    <col min="7" max="7" width="17.42578125" style="1" customWidth="1"/>
    <col min="8" max="8" width="9.140625" style="1" customWidth="1"/>
    <col min="9" max="9" width="15" style="20" customWidth="1"/>
    <col min="10" max="10" width="18.7109375" style="21" customWidth="1"/>
    <col min="11" max="11" width="16.140625" style="23" customWidth="1"/>
    <col min="12" max="16384" width="34.5703125" style="1"/>
  </cols>
  <sheetData>
    <row r="1" spans="1:11" x14ac:dyDescent="0.3">
      <c r="A1" s="6" t="s">
        <v>301</v>
      </c>
      <c r="B1" s="6" t="e">
        <f>SUM(EGX!#REF!)</f>
        <v>#REF!</v>
      </c>
      <c r="D1" s="17" t="s">
        <v>307</v>
      </c>
      <c r="E1" s="7">
        <v>53795</v>
      </c>
      <c r="F1" s="9" t="s">
        <v>305</v>
      </c>
      <c r="G1" s="8">
        <v>3396</v>
      </c>
      <c r="I1" s="19" t="s">
        <v>310</v>
      </c>
      <c r="J1" s="22" t="s">
        <v>313</v>
      </c>
      <c r="K1" s="23" t="s">
        <v>314</v>
      </c>
    </row>
    <row r="2" spans="1:11" x14ac:dyDescent="0.3">
      <c r="A2" s="6" t="s">
        <v>302</v>
      </c>
      <c r="B2" s="6" t="e">
        <f>SUM(EGX!#REF!)</f>
        <v>#REF!</v>
      </c>
      <c r="D2" s="18"/>
      <c r="E2" s="7"/>
      <c r="F2" s="13"/>
      <c r="G2" s="8"/>
      <c r="I2" s="20">
        <v>1160</v>
      </c>
      <c r="J2" s="21" t="s">
        <v>315</v>
      </c>
      <c r="K2" s="23">
        <v>45544</v>
      </c>
    </row>
    <row r="3" spans="1:11" x14ac:dyDescent="0.3">
      <c r="A3" s="2" t="s">
        <v>303</v>
      </c>
      <c r="B3" s="2">
        <v>32.729999999999997</v>
      </c>
      <c r="I3" s="20">
        <v>50</v>
      </c>
      <c r="J3" s="21" t="s">
        <v>311</v>
      </c>
      <c r="K3" s="23">
        <v>45566</v>
      </c>
    </row>
    <row r="4" spans="1:11" x14ac:dyDescent="0.3">
      <c r="A4" s="2" t="s">
        <v>306</v>
      </c>
      <c r="B4" s="2">
        <f>56409-6010</f>
        <v>50399</v>
      </c>
      <c r="D4" s="14" t="s">
        <v>310</v>
      </c>
      <c r="E4" s="15">
        <f>SUM(I:I)</f>
        <v>1310</v>
      </c>
    </row>
    <row r="5" spans="1:11" x14ac:dyDescent="0.3">
      <c r="D5" s="12" t="s">
        <v>318</v>
      </c>
      <c r="E5" s="16">
        <f>G1-E4</f>
        <v>2086</v>
      </c>
      <c r="F5" s="10"/>
      <c r="G5" s="16"/>
    </row>
    <row r="6" spans="1:11" x14ac:dyDescent="0.3">
      <c r="I6" s="20">
        <v>100</v>
      </c>
      <c r="J6" s="21" t="s">
        <v>311</v>
      </c>
      <c r="K6" s="23">
        <v>45606</v>
      </c>
    </row>
  </sheetData>
  <conditionalFormatting sqref="E1:E2">
    <cfRule type="cellIs" dxfId="25" priority="3" operator="lessThan">
      <formula>$B$4</formula>
    </cfRule>
    <cfRule type="cellIs" dxfId="24" priority="4" operator="greaterThan">
      <formula>$B$4</formula>
    </cfRule>
  </conditionalFormatting>
  <conditionalFormatting sqref="E5">
    <cfRule type="cellIs" dxfId="23" priority="1" operator="lessThan">
      <formula>0</formula>
    </cfRule>
    <cfRule type="cellIs" dxfId="22" priority="2" operator="greaterThan">
      <formula>0</formula>
    </cfRule>
  </conditionalFormatting>
  <conditionalFormatting sqref="G1:G2 C5">
    <cfRule type="cellIs" dxfId="21" priority="8" operator="greaterThan">
      <formula>0</formula>
    </cfRule>
  </conditionalFormatting>
  <conditionalFormatting sqref="G1:G2 G5 C5:C6">
    <cfRule type="cellIs" dxfId="20" priority="7" operator="lessThan">
      <formula>0</formula>
    </cfRule>
  </conditionalFormatting>
  <conditionalFormatting sqref="G5 C6">
    <cfRule type="cellIs" dxfId="19" priority="10" operator="greaterThan">
      <formula>1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2F52D-A673-45E4-812F-63EB41D77CCF}">
  <sheetPr codeName="Sheet4">
    <tabColor theme="9"/>
  </sheetPr>
  <dimension ref="A1:P14"/>
  <sheetViews>
    <sheetView zoomScaleNormal="100" workbookViewId="0">
      <selection activeCell="C20" sqref="C20"/>
    </sheetView>
  </sheetViews>
  <sheetFormatPr defaultColWidth="34.5703125" defaultRowHeight="18.75" x14ac:dyDescent="0.3"/>
  <cols>
    <col min="1" max="1" width="29" style="1" customWidth="1"/>
    <col min="2" max="2" width="12.5703125" style="1" customWidth="1"/>
    <col min="3" max="3" width="12.140625" style="1" customWidth="1"/>
    <col min="4" max="4" width="37.5703125" style="1" customWidth="1"/>
    <col min="5" max="5" width="17.85546875" style="1" customWidth="1"/>
    <col min="6" max="6" width="24.42578125" style="11" customWidth="1"/>
    <col min="7" max="7" width="17.42578125" style="1" customWidth="1"/>
    <col min="8" max="8" width="7.42578125" style="1" customWidth="1"/>
    <col min="9" max="9" width="18.5703125" style="20" customWidth="1"/>
    <col min="10" max="10" width="18.7109375" style="21" customWidth="1"/>
    <col min="11" max="11" width="8.85546875" style="23" customWidth="1"/>
    <col min="12" max="12" width="19.7109375" style="5" customWidth="1"/>
    <col min="13" max="16384" width="34.5703125" style="1"/>
  </cols>
  <sheetData>
    <row r="1" spans="1:16" x14ac:dyDescent="0.3">
      <c r="A1" s="6" t="s">
        <v>301</v>
      </c>
      <c r="B1" s="6" t="e">
        <f>SUM(EGX!#REF!)</f>
        <v>#REF!</v>
      </c>
      <c r="D1" s="17" t="s">
        <v>307</v>
      </c>
      <c r="E1" s="7" t="e">
        <f>B3+B1</f>
        <v>#REF!</v>
      </c>
      <c r="F1" s="9" t="s">
        <v>305</v>
      </c>
      <c r="G1" s="8" t="e">
        <f>(B1+B3)-B4</f>
        <v>#REF!</v>
      </c>
      <c r="I1" s="19" t="s">
        <v>322</v>
      </c>
      <c r="J1" s="22" t="s">
        <v>313</v>
      </c>
      <c r="K1" s="23" t="s">
        <v>314</v>
      </c>
      <c r="L1" s="27" t="s">
        <v>323</v>
      </c>
    </row>
    <row r="2" spans="1:16" x14ac:dyDescent="0.3">
      <c r="A2" s="6" t="s">
        <v>302</v>
      </c>
      <c r="B2" s="6" t="e">
        <f>SUM(EGX!#REF!)</f>
        <v>#REF!</v>
      </c>
      <c r="D2" s="18" t="s">
        <v>308</v>
      </c>
      <c r="E2" s="7" t="e">
        <f>B4+G5</f>
        <v>#REF!</v>
      </c>
      <c r="F2" s="13" t="s">
        <v>304</v>
      </c>
      <c r="G2" s="8" t="e">
        <f>SUM(EGX!#REF!)</f>
        <v>#REF!</v>
      </c>
      <c r="I2" s="20">
        <v>0</v>
      </c>
      <c r="J2" s="21" t="s">
        <v>311</v>
      </c>
      <c r="K2" s="23" t="s">
        <v>316</v>
      </c>
      <c r="L2" s="5">
        <v>100</v>
      </c>
    </row>
    <row r="3" spans="1:16" x14ac:dyDescent="0.3">
      <c r="A3" s="2" t="s">
        <v>303</v>
      </c>
      <c r="B3" s="2">
        <v>43142</v>
      </c>
      <c r="M3" s="1">
        <v>1000.76</v>
      </c>
    </row>
    <row r="4" spans="1:16" x14ac:dyDescent="0.3">
      <c r="A4" s="2" t="s">
        <v>317</v>
      </c>
      <c r="B4" s="2">
        <f>53699.5+9000</f>
        <v>62699.5</v>
      </c>
      <c r="D4" s="14" t="s">
        <v>310</v>
      </c>
      <c r="E4" s="15">
        <f>SUM(I:I)</f>
        <v>0</v>
      </c>
      <c r="M4" s="1">
        <v>9.85</v>
      </c>
    </row>
    <row r="5" spans="1:16" x14ac:dyDescent="0.3">
      <c r="A5" s="2" t="s">
        <v>306</v>
      </c>
      <c r="B5" s="2">
        <f>50410.61+9000</f>
        <v>59410.61</v>
      </c>
      <c r="D5" s="12" t="s">
        <v>309</v>
      </c>
      <c r="E5" s="16" t="e">
        <f>G5-E4</f>
        <v>#REF!</v>
      </c>
      <c r="F5" s="10" t="s">
        <v>312</v>
      </c>
      <c r="G5" s="16" t="e">
        <f>(B3+B2)-B4</f>
        <v>#REF!</v>
      </c>
      <c r="H5" s="32" t="e">
        <f>((E2-B4)/E2)</f>
        <v>#REF!</v>
      </c>
      <c r="M5" s="1">
        <v>1000</v>
      </c>
    </row>
    <row r="6" spans="1:16" x14ac:dyDescent="0.3">
      <c r="A6" s="36" t="s">
        <v>319</v>
      </c>
      <c r="B6" s="37" t="e">
        <f>(B1+B3)-B5</f>
        <v>#REF!</v>
      </c>
      <c r="C6" s="39" t="e">
        <f>((E2-B5)/E2)</f>
        <v>#REF!</v>
      </c>
      <c r="H6" s="33"/>
      <c r="M6" s="1">
        <v>5000</v>
      </c>
    </row>
    <row r="7" spans="1:16" x14ac:dyDescent="0.3">
      <c r="A7" s="36"/>
      <c r="B7" s="37"/>
      <c r="C7" s="39"/>
      <c r="M7" s="1">
        <v>3000</v>
      </c>
    </row>
    <row r="8" spans="1:16" ht="18.75" customHeight="1" x14ac:dyDescent="0.3">
      <c r="A8" s="36" t="s">
        <v>320</v>
      </c>
      <c r="B8" s="38" t="e">
        <f>B6-E4-'Summary NOV 2024'!E4</f>
        <v>#REF!</v>
      </c>
      <c r="M8" s="1">
        <v>10000</v>
      </c>
      <c r="N8" s="28">
        <f>(N10/N9)*100</f>
        <v>13.084112149532709</v>
      </c>
      <c r="O8" s="29">
        <f>(((N11+M10)/2)*(M10-N11))*100</f>
        <v>-5754716800</v>
      </c>
      <c r="P8" s="30">
        <f>100 *N11* M10 / ((  N11+M10) / 2)</f>
        <v>2088224.2990654206</v>
      </c>
    </row>
    <row r="9" spans="1:16" ht="19.5" x14ac:dyDescent="0.3">
      <c r="A9" s="36"/>
      <c r="B9" s="38"/>
      <c r="M9" s="1">
        <v>7000</v>
      </c>
      <c r="N9" s="1">
        <f>(M10+N11)/2</f>
        <v>20972</v>
      </c>
      <c r="P9" s="31"/>
    </row>
    <row r="10" spans="1:16" ht="21.75" customHeight="1" x14ac:dyDescent="0.3">
      <c r="A10" s="36"/>
      <c r="B10" s="38"/>
      <c r="M10" s="1">
        <v>19600</v>
      </c>
      <c r="N10" s="1">
        <f>N11-M10</f>
        <v>2744</v>
      </c>
    </row>
    <row r="11" spans="1:16" x14ac:dyDescent="0.3">
      <c r="M11" s="1">
        <v>9800</v>
      </c>
      <c r="N11" s="1">
        <v>22344</v>
      </c>
    </row>
    <row r="12" spans="1:16" x14ac:dyDescent="0.3">
      <c r="B12" s="35"/>
      <c r="C12" s="35"/>
      <c r="M12" s="1">
        <v>-6000</v>
      </c>
    </row>
    <row r="13" spans="1:16" x14ac:dyDescent="0.3">
      <c r="B13" s="35"/>
      <c r="C13" s="35"/>
      <c r="M13" s="1">
        <f>SUM(M3:M12)</f>
        <v>50410.61</v>
      </c>
    </row>
    <row r="14" spans="1:16" x14ac:dyDescent="0.3">
      <c r="M14" s="1" t="e">
        <f>E1-M13</f>
        <v>#REF!</v>
      </c>
    </row>
  </sheetData>
  <mergeCells count="5">
    <mergeCell ref="A6:A7"/>
    <mergeCell ref="B6:B7"/>
    <mergeCell ref="A8:A10"/>
    <mergeCell ref="B8:B10"/>
    <mergeCell ref="C6:C7"/>
  </mergeCells>
  <conditionalFormatting sqref="B6">
    <cfRule type="cellIs" dxfId="18" priority="11" operator="lessThan">
      <formula>0</formula>
    </cfRule>
    <cfRule type="cellIs" dxfId="17" priority="12" operator="greaterThan">
      <formula>0</formula>
    </cfRule>
  </conditionalFormatting>
  <conditionalFormatting sqref="B8:B10">
    <cfRule type="cellIs" dxfId="16" priority="9" operator="lessThan">
      <formula>0</formula>
    </cfRule>
    <cfRule type="cellIs" dxfId="15" priority="10" operator="greaterThan">
      <formula>0</formula>
    </cfRule>
  </conditionalFormatting>
  <conditionalFormatting sqref="C5:C7">
    <cfRule type="cellIs" dxfId="14" priority="5" operator="lessThan">
      <formula>0</formula>
    </cfRule>
    <cfRule type="cellIs" dxfId="13" priority="6" operator="greaterThan">
      <formula>0</formula>
    </cfRule>
  </conditionalFormatting>
  <conditionalFormatting sqref="C6:C7">
    <cfRule type="cellIs" dxfId="12" priority="4" operator="equal">
      <formula>0</formula>
    </cfRule>
  </conditionalFormatting>
  <conditionalFormatting sqref="E1:E2">
    <cfRule type="cellIs" dxfId="11" priority="23" operator="lessThan">
      <formula>$B$5</formula>
    </cfRule>
    <cfRule type="cellIs" dxfId="10" priority="24" operator="greaterThan">
      <formula>$B$5</formula>
    </cfRule>
  </conditionalFormatting>
  <conditionalFormatting sqref="E2">
    <cfRule type="cellIs" dxfId="9" priority="7" operator="lessThan">
      <formula>$E$1</formula>
    </cfRule>
    <cfRule type="cellIs" dxfId="8" priority="8" operator="greaterThan">
      <formula>$E$1</formula>
    </cfRule>
  </conditionalFormatting>
  <conditionalFormatting sqref="E5">
    <cfRule type="cellIs" dxfId="7" priority="13" operator="lessThan">
      <formula>0</formula>
    </cfRule>
    <cfRule type="cellIs" dxfId="6" priority="14" operator="greaterThan">
      <formula>0</formula>
    </cfRule>
  </conditionalFormatting>
  <conditionalFormatting sqref="G1:G2">
    <cfRule type="cellIs" dxfId="5" priority="17" operator="lessThan">
      <formula>0</formula>
    </cfRule>
    <cfRule type="cellIs" dxfId="4" priority="18" operator="greaterThan">
      <formula>0</formula>
    </cfRule>
  </conditionalFormatting>
  <conditionalFormatting sqref="G5:H5 C6">
    <cfRule type="cellIs" dxfId="3" priority="19" operator="greaterThan">
      <formula>1</formula>
    </cfRule>
  </conditionalFormatting>
  <conditionalFormatting sqref="G5:H5">
    <cfRule type="cellIs" dxfId="2" priority="2" operator="lessThan">
      <formula>0</formula>
    </cfRule>
  </conditionalFormatting>
  <conditionalFormatting sqref="H5">
    <cfRule type="cellIs" dxfId="1" priority="1" operator="equal">
      <formula>0</formula>
    </cfRule>
    <cfRule type="cellIs" dxfId="0" priority="3" operator="greaterThan">
      <formula>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2BEC57-290D-454A-898B-3770F7B839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EGX</vt:lpstr>
      <vt:lpstr>Summary NOV 2024</vt:lpstr>
      <vt:lpstr>Summary DEC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MOUSSA</dc:creator>
  <cp:lastModifiedBy>Amr Moussa</cp:lastModifiedBy>
  <dcterms:created xsi:type="dcterms:W3CDTF">2024-09-30T11:05:17Z</dcterms:created>
  <dcterms:modified xsi:type="dcterms:W3CDTF">2025-09-23T16:53:02Z</dcterms:modified>
</cp:coreProperties>
</file>