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660" documentId="8_{C4B27D88-5C05-A24A-A35D-3693C54A42BC}" xr6:coauthVersionLast="47" xr6:coauthVersionMax="47" xr10:uidLastSave="{3D94BBC1-6D93-6C4F-A3C4-50E5A511C2C9}"/>
  <bookViews>
    <workbookView xWindow="0" yWindow="760" windowWidth="30240" windowHeight="17580" xr2:uid="{925F38A7-58BD-CD4C-A306-8DCDEA1563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124" i="1"/>
  <c r="F124" i="1"/>
  <c r="M21" i="1"/>
  <c r="H165" i="1"/>
  <c r="F4" i="1"/>
  <c r="H4" i="1" s="1"/>
  <c r="H21" i="1"/>
  <c r="J21" i="1" s="1"/>
  <c r="N21" i="1" s="1"/>
  <c r="H124" i="1" l="1"/>
  <c r="G6" i="1"/>
  <c r="H6" i="1" l="1"/>
</calcChain>
</file>

<file path=xl/sharedStrings.xml><?xml version="1.0" encoding="utf-8"?>
<sst xmlns="http://schemas.openxmlformats.org/spreadsheetml/2006/main" count="274" uniqueCount="233">
  <si>
    <t>Apple</t>
  </si>
  <si>
    <t>Alphabet</t>
  </si>
  <si>
    <t>Microsoft</t>
  </si>
  <si>
    <t>Facebook</t>
  </si>
  <si>
    <t>AT&amp;T</t>
  </si>
  <si>
    <t>China Mobile</t>
  </si>
  <si>
    <t>Verizon</t>
  </si>
  <si>
    <t>Tencent</t>
  </si>
  <si>
    <t>Oracle</t>
  </si>
  <si>
    <t>Intel</t>
  </si>
  <si>
    <t>Cisco</t>
  </si>
  <si>
    <t>IBM</t>
  </si>
  <si>
    <t>TSMC</t>
  </si>
  <si>
    <t>SAP</t>
  </si>
  <si>
    <t>NTT Docomo</t>
  </si>
  <si>
    <t>NTT</t>
  </si>
  <si>
    <t>Vodafone</t>
  </si>
  <si>
    <t>Qualcomm</t>
  </si>
  <si>
    <t>DT</t>
  </si>
  <si>
    <t>Tata</t>
  </si>
  <si>
    <t>KDDI</t>
  </si>
  <si>
    <t>BT</t>
  </si>
  <si>
    <t>Softbank</t>
  </si>
  <si>
    <t>Baidu</t>
  </si>
  <si>
    <t>Broadcom</t>
  </si>
  <si>
    <t>Texas Instruments</t>
  </si>
  <si>
    <t>Telefonica</t>
  </si>
  <si>
    <t>EMC</t>
  </si>
  <si>
    <t>America Movil</t>
  </si>
  <si>
    <t>Salesforce</t>
  </si>
  <si>
    <t>Telstra</t>
  </si>
  <si>
    <t>Orange</t>
  </si>
  <si>
    <t>Singapore Telecom</t>
  </si>
  <si>
    <t>Adobe</t>
  </si>
  <si>
    <t>Etisalat</t>
  </si>
  <si>
    <t>ASML</t>
  </si>
  <si>
    <t>China Telecom</t>
  </si>
  <si>
    <t>Infosys</t>
  </si>
  <si>
    <t>Canon</t>
  </si>
  <si>
    <t>BCE</t>
  </si>
  <si>
    <t>Saudi Telecom</t>
  </si>
  <si>
    <t>Nokia</t>
  </si>
  <si>
    <t>Cognizant</t>
  </si>
  <si>
    <t>Yahoo</t>
  </si>
  <si>
    <t>T-Mobile</t>
  </si>
  <si>
    <t>Ericsson</t>
  </si>
  <si>
    <t>China Unicorn</t>
  </si>
  <si>
    <t>NXP Semi</t>
  </si>
  <si>
    <t>Telekomunikas</t>
  </si>
  <si>
    <t>Ticker</t>
  </si>
  <si>
    <t>MC</t>
  </si>
  <si>
    <t>AAPL US</t>
  </si>
  <si>
    <t>Company</t>
  </si>
  <si>
    <t>IBM US</t>
  </si>
  <si>
    <t>Price</t>
  </si>
  <si>
    <t>Net Cash</t>
  </si>
  <si>
    <t>EV</t>
  </si>
  <si>
    <t>GOOGL US</t>
  </si>
  <si>
    <t>MSFT US</t>
  </si>
  <si>
    <t>META US</t>
  </si>
  <si>
    <t>T US</t>
  </si>
  <si>
    <t>941 HK</t>
  </si>
  <si>
    <t>VZ US</t>
  </si>
  <si>
    <t>700 HK</t>
  </si>
  <si>
    <t>ORCL US</t>
  </si>
  <si>
    <t>INTC US</t>
  </si>
  <si>
    <t>CSCO US</t>
  </si>
  <si>
    <t>2330 TT</t>
  </si>
  <si>
    <t>SAP GR</t>
  </si>
  <si>
    <t>TCS IN</t>
  </si>
  <si>
    <t>alarm.com</t>
  </si>
  <si>
    <t>Note: some are 2015 some 2024</t>
  </si>
  <si>
    <t>SaaS</t>
  </si>
  <si>
    <t>Consulting/Outsourcing</t>
  </si>
  <si>
    <t>Enterprise SW</t>
  </si>
  <si>
    <t>Consumer Electronics</t>
  </si>
  <si>
    <t>Telecom</t>
  </si>
  <si>
    <t>Search</t>
  </si>
  <si>
    <t>Social Network</t>
  </si>
  <si>
    <t>Semiconductors</t>
  </si>
  <si>
    <t>Networking Equipment</t>
  </si>
  <si>
    <t>Amazon</t>
  </si>
  <si>
    <t>AMZN US</t>
  </si>
  <si>
    <t>Ecom</t>
  </si>
  <si>
    <t>Semiconductor</t>
  </si>
  <si>
    <t>Software</t>
  </si>
  <si>
    <t>Hardware</t>
  </si>
  <si>
    <t>Internet</t>
  </si>
  <si>
    <t>Swisscom</t>
  </si>
  <si>
    <t>Intuit</t>
  </si>
  <si>
    <t>Chunghwa Telecom</t>
  </si>
  <si>
    <t>Telef Vene</t>
  </si>
  <si>
    <t>Telenor</t>
  </si>
  <si>
    <t>Yahoo Japan</t>
  </si>
  <si>
    <t>Alibaba</t>
  </si>
  <si>
    <t>BABA US</t>
  </si>
  <si>
    <t>Applied Materials</t>
  </si>
  <si>
    <t>Corning</t>
  </si>
  <si>
    <t>GLW US</t>
  </si>
  <si>
    <t>AMAT US</t>
  </si>
  <si>
    <t>ALRM US</t>
  </si>
  <si>
    <t>INTU US</t>
  </si>
  <si>
    <t>VMWware</t>
  </si>
  <si>
    <t>VMW US</t>
  </si>
  <si>
    <t>TeliaSonera</t>
  </si>
  <si>
    <t>Telecom Italia</t>
  </si>
  <si>
    <t>ARM Holdings</t>
  </si>
  <si>
    <t>ARM LN</t>
  </si>
  <si>
    <t>Fuji Film</t>
  </si>
  <si>
    <t>4901 JP</t>
  </si>
  <si>
    <t>Wipro</t>
  </si>
  <si>
    <t>WPRO IN</t>
  </si>
  <si>
    <t>Bharti Airtel</t>
  </si>
  <si>
    <t>SK Hynix</t>
  </si>
  <si>
    <t>000660 KS</t>
  </si>
  <si>
    <t>Hewlitt-Packard Enterprises</t>
  </si>
  <si>
    <t>HPE US</t>
  </si>
  <si>
    <t>Dassault</t>
  </si>
  <si>
    <t>DSY FP</t>
  </si>
  <si>
    <t>HP Inc</t>
  </si>
  <si>
    <t>HPQ US</t>
  </si>
  <si>
    <t>Rogers</t>
  </si>
  <si>
    <t>Hedy Holdings</t>
  </si>
  <si>
    <t>Netease</t>
  </si>
  <si>
    <t>Level 3</t>
  </si>
  <si>
    <t>HCL Tech</t>
  </si>
  <si>
    <t>Cener</t>
  </si>
  <si>
    <t>Nvidia</t>
  </si>
  <si>
    <t>NVDA US</t>
  </si>
  <si>
    <t>Telus</t>
  </si>
  <si>
    <t>Telefonica Brasil</t>
  </si>
  <si>
    <t>Analog Devices</t>
  </si>
  <si>
    <t>ADI US</t>
  </si>
  <si>
    <t>Centurylink</t>
  </si>
  <si>
    <t>MTN Group</t>
  </si>
  <si>
    <t>Altice</t>
  </si>
  <si>
    <t>Naver</t>
  </si>
  <si>
    <t>KPN</t>
  </si>
  <si>
    <t>Telefonica Deutsche</t>
  </si>
  <si>
    <t>Checkpoint</t>
  </si>
  <si>
    <t>Sandisk</t>
  </si>
  <si>
    <t>Sprint</t>
  </si>
  <si>
    <t>Advanced Info</t>
  </si>
  <si>
    <t>Cap Gemini</t>
  </si>
  <si>
    <t>SK Telecom</t>
  </si>
  <si>
    <t>2022 EV/E</t>
  </si>
  <si>
    <t>2023 EV/E</t>
  </si>
  <si>
    <t>2024 EV/E</t>
  </si>
  <si>
    <t>2025 EV/E</t>
  </si>
  <si>
    <t>2023E</t>
  </si>
  <si>
    <t>2022E</t>
  </si>
  <si>
    <t>2024E</t>
  </si>
  <si>
    <t>2025E</t>
  </si>
  <si>
    <t>2024 RevG</t>
  </si>
  <si>
    <t>GM%</t>
  </si>
  <si>
    <t>Sub Sector</t>
  </si>
  <si>
    <t>NXPI US</t>
  </si>
  <si>
    <t>4689 JP</t>
  </si>
  <si>
    <t>002027 CH</t>
  </si>
  <si>
    <t>NTES US</t>
  </si>
  <si>
    <t>Healthcare IT</t>
  </si>
  <si>
    <t>CERN US</t>
  </si>
  <si>
    <t>HCLT IN</t>
  </si>
  <si>
    <t>035420 KS</t>
  </si>
  <si>
    <t>CHKP US</t>
  </si>
  <si>
    <t>SNDK US</t>
  </si>
  <si>
    <t>CAP FP</t>
  </si>
  <si>
    <t>Everything other than internet, electronics, semiconductors</t>
  </si>
  <si>
    <t>Priceline</t>
  </si>
  <si>
    <t>PCLN US</t>
  </si>
  <si>
    <t>Netflix</t>
  </si>
  <si>
    <t>NFLX US</t>
  </si>
  <si>
    <t>JD.com</t>
  </si>
  <si>
    <t>JD US</t>
  </si>
  <si>
    <t>Sony</t>
  </si>
  <si>
    <t>Ebay</t>
  </si>
  <si>
    <t>Samsung</t>
  </si>
  <si>
    <t>CTSH US</t>
  </si>
  <si>
    <t>EBAY US</t>
  </si>
  <si>
    <t>Panasonic</t>
  </si>
  <si>
    <t>Nintendo</t>
  </si>
  <si>
    <t>Hangzhou Hikvi</t>
  </si>
  <si>
    <t>Expedia</t>
  </si>
  <si>
    <t>Ctrip</t>
  </si>
  <si>
    <t>Skyworks</t>
  </si>
  <si>
    <t>Rakuten</t>
  </si>
  <si>
    <t>Lam Research</t>
  </si>
  <si>
    <t>Xylinx</t>
  </si>
  <si>
    <t>Micron</t>
  </si>
  <si>
    <t>Mediatek</t>
  </si>
  <si>
    <t>KLA Tencor</t>
  </si>
  <si>
    <t>Tokyo Electron</t>
  </si>
  <si>
    <t>Linear Tech</t>
  </si>
  <si>
    <t>Renesas Electron</t>
  </si>
  <si>
    <t>Maxim</t>
  </si>
  <si>
    <t>Microchip</t>
  </si>
  <si>
    <t>Qihoo 360</t>
  </si>
  <si>
    <t>Verisign</t>
  </si>
  <si>
    <t>Tripadvisor</t>
  </si>
  <si>
    <t>Neuromama</t>
  </si>
  <si>
    <t>Advanced Semiconductor</t>
  </si>
  <si>
    <t>LG Electronics</t>
  </si>
  <si>
    <t>58.com</t>
  </si>
  <si>
    <t>Zalando</t>
  </si>
  <si>
    <t>Ricoh</t>
  </si>
  <si>
    <t>Garmin</t>
  </si>
  <si>
    <t>M3</t>
  </si>
  <si>
    <t>Vipshop</t>
  </si>
  <si>
    <t>Seiko Epson</t>
  </si>
  <si>
    <t>Sana Optoelectro</t>
  </si>
  <si>
    <t>Qorvo</t>
  </si>
  <si>
    <t>Nikon</t>
  </si>
  <si>
    <t>Inotera Memories</t>
  </si>
  <si>
    <t>Kakao</t>
  </si>
  <si>
    <t>STM</t>
  </si>
  <si>
    <t>Marvell</t>
  </si>
  <si>
    <t>Liberty Ventures</t>
  </si>
  <si>
    <t>Auto Trader</t>
  </si>
  <si>
    <t>Casio</t>
  </si>
  <si>
    <t>Youku Tudou</t>
  </si>
  <si>
    <t>Rightmove</t>
  </si>
  <si>
    <t>Goertek</t>
  </si>
  <si>
    <t>United Micro</t>
  </si>
  <si>
    <t>Rea group</t>
  </si>
  <si>
    <t>Mercadolibre</t>
  </si>
  <si>
    <t>Rohm</t>
  </si>
  <si>
    <t>Godaddy</t>
  </si>
  <si>
    <t>Semiconductors / Electronics</t>
  </si>
  <si>
    <t>CTRP US</t>
  </si>
  <si>
    <t>EXTE US</t>
  </si>
  <si>
    <t>Infineon</t>
  </si>
  <si>
    <t>4755 JP</t>
  </si>
  <si>
    <t>2454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</si>
</sst>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907474b3756498a/Value%20Investing/msft_practice.xlsx" TargetMode="External"/><Relationship Id="rId1" Type="http://schemas.openxmlformats.org/officeDocument/2006/relationships/externalLinkPath" Target="msft_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5">
          <cell r="M5">
            <v>94206</v>
          </cell>
        </row>
        <row r="6">
          <cell r="M6">
            <v>45117</v>
          </cell>
        </row>
        <row r="7">
          <cell r="M7">
            <v>3065753.9759999998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Users/angelowong/Library/CloudStorage/OneDrive-Personal/Value%20Investing/att_practice.xlsx" TargetMode="External"/><Relationship Id="rId2" Type="http://schemas.openxmlformats.org/officeDocument/2006/relationships/hyperlink" Target="file:///Users/angelowong/Library/CloudStorage/OneDrive-Personal/Value%20Investing/alarmcom_practice.xlsx" TargetMode="External"/><Relationship Id="rId1" Type="http://schemas.openxmlformats.org/officeDocument/2006/relationships/hyperlink" Target="file:///Users/angelowong/Library/CloudStorage/OneDrive-Personal/Value%20Investing/IBM%20Practice.xlsx" TargetMode="External"/><Relationship Id="rId4" Type="http://schemas.openxmlformats.org/officeDocument/2006/relationships/hyperlink" Target="file:///Users/angelowong/Library/CloudStorage/OneDrive-Personal/Value%20Investing/msft_practi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B2D8-38A8-814E-976C-E448D78ADDE3}">
  <dimension ref="A2:R169"/>
  <sheetViews>
    <sheetView tabSelected="1" zoomScale="150" zoomScaleNormal="1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baseColWidth="10" defaultRowHeight="16" x14ac:dyDescent="0.2"/>
  <cols>
    <col min="2" max="2" width="24.1640625" bestFit="1" customWidth="1"/>
    <col min="3" max="3" width="20.5" style="4" bestFit="1" customWidth="1"/>
    <col min="4" max="8" width="10.83203125" style="4"/>
  </cols>
  <sheetData>
    <row r="2" spans="1:18" x14ac:dyDescent="0.2">
      <c r="I2" t="s">
        <v>71</v>
      </c>
      <c r="K2" t="s">
        <v>71</v>
      </c>
    </row>
    <row r="3" spans="1:18" x14ac:dyDescent="0.2">
      <c r="B3" s="1" t="s">
        <v>52</v>
      </c>
      <c r="C3" s="8" t="s">
        <v>155</v>
      </c>
      <c r="D3" s="8" t="s">
        <v>49</v>
      </c>
      <c r="E3" s="8" t="s">
        <v>54</v>
      </c>
      <c r="F3" s="8" t="s">
        <v>50</v>
      </c>
      <c r="G3" s="8" t="s">
        <v>55</v>
      </c>
      <c r="H3" s="8" t="s">
        <v>56</v>
      </c>
      <c r="I3" s="1" t="s">
        <v>145</v>
      </c>
      <c r="J3" s="1" t="s">
        <v>146</v>
      </c>
      <c r="K3" s="1" t="s">
        <v>147</v>
      </c>
      <c r="L3" s="1" t="s">
        <v>148</v>
      </c>
      <c r="M3" s="1" t="s">
        <v>150</v>
      </c>
      <c r="N3" s="1" t="s">
        <v>149</v>
      </c>
      <c r="O3" s="1" t="s">
        <v>151</v>
      </c>
      <c r="P3" s="1" t="s">
        <v>152</v>
      </c>
      <c r="Q3" s="1" t="s">
        <v>153</v>
      </c>
      <c r="R3" s="1" t="s">
        <v>154</v>
      </c>
    </row>
    <row r="4" spans="1:18" x14ac:dyDescent="0.2">
      <c r="A4">
        <v>2016</v>
      </c>
      <c r="B4" t="s">
        <v>0</v>
      </c>
      <c r="C4" s="4" t="s">
        <v>75</v>
      </c>
      <c r="D4" s="4" t="s">
        <v>51</v>
      </c>
      <c r="E4" s="4">
        <v>103.01</v>
      </c>
      <c r="F4" s="5">
        <f>E4*5545</f>
        <v>571190.45000000007</v>
      </c>
      <c r="G4" s="5">
        <v>152776</v>
      </c>
      <c r="H4" s="5">
        <f>F4-G4</f>
        <v>418414.45000000007</v>
      </c>
      <c r="I4" s="5"/>
      <c r="J4" s="5"/>
      <c r="K4" s="5"/>
      <c r="L4" s="5"/>
      <c r="M4" s="7"/>
      <c r="N4" s="7"/>
      <c r="O4" s="7"/>
      <c r="P4" s="7"/>
      <c r="Q4" s="7"/>
    </row>
    <row r="5" spans="1:18" x14ac:dyDescent="0.2">
      <c r="B5" t="s">
        <v>1</v>
      </c>
      <c r="C5" s="4" t="s">
        <v>77</v>
      </c>
      <c r="D5" s="4" t="s">
        <v>57</v>
      </c>
      <c r="F5" s="5">
        <v>494000</v>
      </c>
      <c r="G5" s="5"/>
      <c r="H5" s="5"/>
      <c r="I5" s="5"/>
      <c r="J5" s="5"/>
      <c r="K5" s="5"/>
      <c r="L5" s="5"/>
    </row>
    <row r="6" spans="1:18" x14ac:dyDescent="0.2">
      <c r="A6">
        <v>2024</v>
      </c>
      <c r="B6" s="3" t="s">
        <v>2</v>
      </c>
      <c r="C6" s="4" t="s">
        <v>74</v>
      </c>
      <c r="D6" s="4" t="s">
        <v>58</v>
      </c>
      <c r="E6" s="10">
        <v>418.95</v>
      </c>
      <c r="F6" s="5">
        <f>E6*7435</f>
        <v>3114893.25</v>
      </c>
      <c r="G6" s="5">
        <f>[1]Main!$M$5-[1]Main!$M$6</f>
        <v>49089</v>
      </c>
      <c r="H6" s="5">
        <f>[1]Main!$M$7</f>
        <v>3065753.9759999998</v>
      </c>
      <c r="I6" s="5"/>
      <c r="J6" s="5"/>
      <c r="K6" s="5"/>
      <c r="L6" s="5"/>
    </row>
    <row r="7" spans="1:18" x14ac:dyDescent="0.2">
      <c r="B7" t="s">
        <v>3</v>
      </c>
      <c r="C7" s="4" t="s">
        <v>78</v>
      </c>
      <c r="D7" s="4" t="s">
        <v>59</v>
      </c>
      <c r="F7" s="5">
        <v>308000</v>
      </c>
      <c r="G7" s="5"/>
      <c r="H7" s="5"/>
      <c r="I7" s="5"/>
      <c r="J7" s="5"/>
      <c r="K7" s="5"/>
      <c r="L7" s="5"/>
    </row>
    <row r="8" spans="1:18" x14ac:dyDescent="0.2">
      <c r="B8" t="s">
        <v>81</v>
      </c>
      <c r="C8" s="4" t="s">
        <v>83</v>
      </c>
      <c r="D8" s="4" t="s">
        <v>82</v>
      </c>
      <c r="F8" s="5">
        <v>270000</v>
      </c>
      <c r="G8" s="5"/>
      <c r="H8" s="5"/>
      <c r="I8" s="5"/>
      <c r="J8" s="5"/>
      <c r="K8" s="5"/>
      <c r="L8" s="5"/>
    </row>
    <row r="9" spans="1:18" x14ac:dyDescent="0.2">
      <c r="B9" t="s">
        <v>7</v>
      </c>
      <c r="C9" s="4" t="s">
        <v>87</v>
      </c>
      <c r="D9" s="4" t="s">
        <v>63</v>
      </c>
      <c r="F9" s="5">
        <v>178000</v>
      </c>
      <c r="G9" s="5"/>
      <c r="H9" s="5"/>
      <c r="I9" s="5"/>
      <c r="J9" s="5"/>
      <c r="K9" s="5"/>
      <c r="L9" s="5"/>
    </row>
    <row r="10" spans="1:18" x14ac:dyDescent="0.2">
      <c r="B10" t="s">
        <v>94</v>
      </c>
      <c r="C10" s="4" t="s">
        <v>83</v>
      </c>
      <c r="D10" s="4" t="s">
        <v>95</v>
      </c>
      <c r="F10" s="5">
        <v>179000</v>
      </c>
      <c r="G10" s="5"/>
      <c r="H10" s="5"/>
      <c r="I10" s="5"/>
      <c r="J10" s="5"/>
      <c r="K10" s="5"/>
      <c r="L10" s="5"/>
    </row>
    <row r="11" spans="1:18" x14ac:dyDescent="0.2">
      <c r="B11" t="s">
        <v>22</v>
      </c>
      <c r="C11" s="4" t="s">
        <v>87</v>
      </c>
    </row>
    <row r="12" spans="1:18" x14ac:dyDescent="0.2">
      <c r="B12" t="s">
        <v>23</v>
      </c>
      <c r="C12" s="4" t="s">
        <v>77</v>
      </c>
    </row>
    <row r="13" spans="1:18" x14ac:dyDescent="0.2">
      <c r="B13" t="s">
        <v>42</v>
      </c>
      <c r="C13" s="4" t="s">
        <v>73</v>
      </c>
    </row>
    <row r="14" spans="1:18" x14ac:dyDescent="0.2">
      <c r="B14" t="s">
        <v>43</v>
      </c>
      <c r="C14" s="4" t="s">
        <v>87</v>
      </c>
    </row>
    <row r="15" spans="1:18" x14ac:dyDescent="0.2">
      <c r="B15" t="s">
        <v>93</v>
      </c>
      <c r="C15" s="4" t="s">
        <v>87</v>
      </c>
      <c r="D15" s="4" t="s">
        <v>157</v>
      </c>
    </row>
    <row r="16" spans="1:18" x14ac:dyDescent="0.2">
      <c r="B16" t="s">
        <v>96</v>
      </c>
      <c r="C16" s="4" t="s">
        <v>79</v>
      </c>
      <c r="D16" s="4" t="s">
        <v>99</v>
      </c>
    </row>
    <row r="17" spans="2:17" x14ac:dyDescent="0.2">
      <c r="B17" t="s">
        <v>108</v>
      </c>
      <c r="C17" s="4" t="s">
        <v>75</v>
      </c>
      <c r="D17" s="4" t="s">
        <v>109</v>
      </c>
    </row>
    <row r="18" spans="2:17" x14ac:dyDescent="0.2">
      <c r="B18" t="s">
        <v>113</v>
      </c>
      <c r="C18" s="4" t="s">
        <v>79</v>
      </c>
      <c r="D18" s="4" t="s">
        <v>114</v>
      </c>
    </row>
    <row r="19" spans="2:17" x14ac:dyDescent="0.2">
      <c r="B19" t="s">
        <v>123</v>
      </c>
      <c r="C19" s="4" t="s">
        <v>87</v>
      </c>
      <c r="D19" s="4" t="s">
        <v>159</v>
      </c>
    </row>
    <row r="20" spans="2:17" x14ac:dyDescent="0.2">
      <c r="B20" t="s">
        <v>136</v>
      </c>
      <c r="C20" s="4" t="s">
        <v>87</v>
      </c>
      <c r="D20" s="4" t="s">
        <v>163</v>
      </c>
    </row>
    <row r="21" spans="2:17" x14ac:dyDescent="0.2">
      <c r="B21" s="3" t="s">
        <v>70</v>
      </c>
      <c r="C21" s="4" t="s">
        <v>72</v>
      </c>
      <c r="D21" s="4" t="s">
        <v>100</v>
      </c>
      <c r="E21" s="4">
        <v>60.7</v>
      </c>
      <c r="F21" s="4">
        <v>3031</v>
      </c>
      <c r="G21" s="4">
        <v>696</v>
      </c>
      <c r="H21" s="4">
        <f>F21-G21</f>
        <v>2335</v>
      </c>
      <c r="I21">
        <v>22</v>
      </c>
      <c r="J21" s="4">
        <f>H21/L21</f>
        <v>20.304347826086957</v>
      </c>
      <c r="K21">
        <v>105</v>
      </c>
      <c r="L21">
        <v>115</v>
      </c>
      <c r="M21" s="7">
        <f>1/I21</f>
        <v>4.5454545454545456E-2</v>
      </c>
      <c r="N21" s="7">
        <f>1/J21</f>
        <v>4.9250535331905779E-2</v>
      </c>
      <c r="O21" s="7"/>
      <c r="P21" s="7"/>
      <c r="Q21" s="7"/>
    </row>
    <row r="22" spans="2:17" x14ac:dyDescent="0.2">
      <c r="B22" t="s">
        <v>168</v>
      </c>
      <c r="D22" s="4" t="s">
        <v>169</v>
      </c>
    </row>
    <row r="23" spans="2:17" x14ac:dyDescent="0.2">
      <c r="B23" t="s">
        <v>170</v>
      </c>
      <c r="D23" s="4" t="s">
        <v>171</v>
      </c>
    </row>
    <row r="24" spans="2:17" x14ac:dyDescent="0.2">
      <c r="B24" t="s">
        <v>172</v>
      </c>
      <c r="D24" s="4" t="s">
        <v>173</v>
      </c>
    </row>
    <row r="25" spans="2:17" x14ac:dyDescent="0.2">
      <c r="B25" t="s">
        <v>175</v>
      </c>
      <c r="D25" s="4" t="s">
        <v>178</v>
      </c>
    </row>
    <row r="26" spans="2:17" x14ac:dyDescent="0.2">
      <c r="B26" t="s">
        <v>182</v>
      </c>
      <c r="D26" s="4" t="s">
        <v>229</v>
      </c>
    </row>
    <row r="27" spans="2:17" x14ac:dyDescent="0.2">
      <c r="B27" t="s">
        <v>183</v>
      </c>
      <c r="D27" s="4" t="s">
        <v>228</v>
      </c>
    </row>
    <row r="28" spans="2:17" x14ac:dyDescent="0.2">
      <c r="B28" t="s">
        <v>185</v>
      </c>
      <c r="D28" s="4" t="s">
        <v>231</v>
      </c>
    </row>
    <row r="29" spans="2:17" x14ac:dyDescent="0.2">
      <c r="B29" t="s">
        <v>192</v>
      </c>
    </row>
    <row r="30" spans="2:17" x14ac:dyDescent="0.2">
      <c r="B30" t="s">
        <v>196</v>
      </c>
    </row>
    <row r="31" spans="2:17" x14ac:dyDescent="0.2">
      <c r="B31" t="s">
        <v>197</v>
      </c>
    </row>
    <row r="32" spans="2:17" x14ac:dyDescent="0.2">
      <c r="B32" t="s">
        <v>199</v>
      </c>
    </row>
    <row r="33" spans="2:2" x14ac:dyDescent="0.2">
      <c r="B33" t="s">
        <v>198</v>
      </c>
    </row>
    <row r="34" spans="2:2" x14ac:dyDescent="0.2">
      <c r="B34" t="s">
        <v>200</v>
      </c>
    </row>
    <row r="35" spans="2:2" x14ac:dyDescent="0.2">
      <c r="B35" t="s">
        <v>201</v>
      </c>
    </row>
    <row r="36" spans="2:2" x14ac:dyDescent="0.2">
      <c r="B36" t="s">
        <v>202</v>
      </c>
    </row>
    <row r="37" spans="2:2" x14ac:dyDescent="0.2">
      <c r="B37" t="s">
        <v>203</v>
      </c>
    </row>
    <row r="38" spans="2:2" x14ac:dyDescent="0.2">
      <c r="B38" t="s">
        <v>204</v>
      </c>
    </row>
    <row r="39" spans="2:2" x14ac:dyDescent="0.2">
      <c r="B39" t="s">
        <v>206</v>
      </c>
    </row>
    <row r="40" spans="2:2" x14ac:dyDescent="0.2">
      <c r="B40" t="s">
        <v>205</v>
      </c>
    </row>
    <row r="41" spans="2:2" x14ac:dyDescent="0.2">
      <c r="B41" t="s">
        <v>207</v>
      </c>
    </row>
    <row r="42" spans="2:2" x14ac:dyDescent="0.2">
      <c r="B42" t="s">
        <v>208</v>
      </c>
    </row>
    <row r="43" spans="2:2" x14ac:dyDescent="0.2">
      <c r="B43" t="s">
        <v>209</v>
      </c>
    </row>
    <row r="44" spans="2:2" x14ac:dyDescent="0.2">
      <c r="B44" t="s">
        <v>210</v>
      </c>
    </row>
    <row r="45" spans="2:2" x14ac:dyDescent="0.2">
      <c r="B45" t="s">
        <v>211</v>
      </c>
    </row>
    <row r="46" spans="2:2" x14ac:dyDescent="0.2">
      <c r="B46" t="s">
        <v>212</v>
      </c>
    </row>
    <row r="47" spans="2:2" x14ac:dyDescent="0.2">
      <c r="B47" t="s">
        <v>213</v>
      </c>
    </row>
    <row r="48" spans="2:2" x14ac:dyDescent="0.2">
      <c r="B48" t="s">
        <v>216</v>
      </c>
    </row>
    <row r="49" spans="2:12" x14ac:dyDescent="0.2">
      <c r="B49" t="s">
        <v>217</v>
      </c>
    </row>
    <row r="50" spans="2:12" x14ac:dyDescent="0.2">
      <c r="B50" t="s">
        <v>218</v>
      </c>
    </row>
    <row r="51" spans="2:12" x14ac:dyDescent="0.2">
      <c r="B51" t="s">
        <v>219</v>
      </c>
    </row>
    <row r="52" spans="2:12" x14ac:dyDescent="0.2">
      <c r="B52" t="s">
        <v>220</v>
      </c>
    </row>
    <row r="53" spans="2:12" x14ac:dyDescent="0.2">
      <c r="B53" t="s">
        <v>221</v>
      </c>
    </row>
    <row r="54" spans="2:12" x14ac:dyDescent="0.2">
      <c r="B54" t="s">
        <v>222</v>
      </c>
    </row>
    <row r="55" spans="2:12" x14ac:dyDescent="0.2">
      <c r="B55" t="s">
        <v>223</v>
      </c>
    </row>
    <row r="56" spans="2:12" x14ac:dyDescent="0.2">
      <c r="B56" t="s">
        <v>224</v>
      </c>
    </row>
    <row r="57" spans="2:12" x14ac:dyDescent="0.2">
      <c r="B57" t="s">
        <v>225</v>
      </c>
    </row>
    <row r="58" spans="2:12" x14ac:dyDescent="0.2">
      <c r="B58" t="s">
        <v>226</v>
      </c>
    </row>
    <row r="60" spans="2:12" x14ac:dyDescent="0.2">
      <c r="B60" s="1" t="s">
        <v>227</v>
      </c>
    </row>
    <row r="61" spans="2:12" x14ac:dyDescent="0.2">
      <c r="B61" t="s">
        <v>9</v>
      </c>
      <c r="C61" s="4" t="s">
        <v>79</v>
      </c>
      <c r="D61" s="4" t="s">
        <v>65</v>
      </c>
      <c r="F61" s="6">
        <v>144000</v>
      </c>
      <c r="G61" s="5"/>
      <c r="H61" s="5"/>
      <c r="I61" s="5"/>
      <c r="J61" s="5"/>
      <c r="K61" s="5"/>
      <c r="L61" s="5"/>
    </row>
    <row r="62" spans="2:12" x14ac:dyDescent="0.2">
      <c r="B62" t="s">
        <v>12</v>
      </c>
      <c r="C62" s="4" t="s">
        <v>79</v>
      </c>
      <c r="D62" s="4" t="s">
        <v>67</v>
      </c>
      <c r="F62" s="5">
        <v>122000</v>
      </c>
      <c r="G62" s="5"/>
      <c r="H62" s="5"/>
      <c r="I62" s="5"/>
      <c r="J62" s="5"/>
      <c r="K62" s="5"/>
      <c r="L62" s="5"/>
    </row>
    <row r="63" spans="2:12" x14ac:dyDescent="0.2">
      <c r="B63" t="s">
        <v>17</v>
      </c>
      <c r="C63" s="4" t="s">
        <v>79</v>
      </c>
      <c r="F63" s="5"/>
      <c r="G63" s="5"/>
      <c r="H63" s="5"/>
      <c r="I63" s="5"/>
      <c r="J63" s="5"/>
      <c r="K63" s="5"/>
      <c r="L63" s="5"/>
    </row>
    <row r="64" spans="2:12" x14ac:dyDescent="0.2">
      <c r="B64" t="s">
        <v>176</v>
      </c>
    </row>
    <row r="65" spans="2:6" x14ac:dyDescent="0.2">
      <c r="B65" t="s">
        <v>25</v>
      </c>
      <c r="C65" s="4" t="s">
        <v>84</v>
      </c>
    </row>
    <row r="66" spans="2:6" x14ac:dyDescent="0.2">
      <c r="B66" t="s">
        <v>24</v>
      </c>
      <c r="C66" s="4" t="s">
        <v>84</v>
      </c>
    </row>
    <row r="67" spans="2:6" x14ac:dyDescent="0.2">
      <c r="B67" t="s">
        <v>35</v>
      </c>
      <c r="C67" s="4" t="s">
        <v>84</v>
      </c>
    </row>
    <row r="68" spans="2:6" x14ac:dyDescent="0.2">
      <c r="B68" t="s">
        <v>47</v>
      </c>
      <c r="C68" s="4" t="s">
        <v>79</v>
      </c>
      <c r="D68" s="4" t="s">
        <v>156</v>
      </c>
    </row>
    <row r="69" spans="2:6" x14ac:dyDescent="0.2">
      <c r="B69" t="s">
        <v>106</v>
      </c>
      <c r="C69" s="4" t="s">
        <v>79</v>
      </c>
      <c r="D69" s="4" t="s">
        <v>107</v>
      </c>
    </row>
    <row r="70" spans="2:6" x14ac:dyDescent="0.2">
      <c r="B70" t="s">
        <v>127</v>
      </c>
      <c r="C70" s="4" t="s">
        <v>79</v>
      </c>
      <c r="D70" s="4" t="s">
        <v>128</v>
      </c>
      <c r="F70" s="4">
        <v>17500</v>
      </c>
    </row>
    <row r="71" spans="2:6" x14ac:dyDescent="0.2">
      <c r="B71" t="s">
        <v>131</v>
      </c>
      <c r="C71" s="4" t="s">
        <v>79</v>
      </c>
      <c r="D71" s="4" t="s">
        <v>132</v>
      </c>
    </row>
    <row r="72" spans="2:6" x14ac:dyDescent="0.2">
      <c r="B72" t="s">
        <v>186</v>
      </c>
    </row>
    <row r="73" spans="2:6" x14ac:dyDescent="0.2">
      <c r="B73" t="s">
        <v>187</v>
      </c>
    </row>
    <row r="74" spans="2:6" x14ac:dyDescent="0.2">
      <c r="B74" t="s">
        <v>188</v>
      </c>
    </row>
    <row r="75" spans="2:6" x14ac:dyDescent="0.2">
      <c r="B75" t="s">
        <v>190</v>
      </c>
    </row>
    <row r="76" spans="2:6" x14ac:dyDescent="0.2">
      <c r="B76" t="s">
        <v>191</v>
      </c>
    </row>
    <row r="77" spans="2:6" x14ac:dyDescent="0.2">
      <c r="B77" t="s">
        <v>194</v>
      </c>
    </row>
    <row r="78" spans="2:6" x14ac:dyDescent="0.2">
      <c r="B78" t="s">
        <v>195</v>
      </c>
    </row>
    <row r="79" spans="2:6" x14ac:dyDescent="0.2">
      <c r="B79" t="s">
        <v>38</v>
      </c>
      <c r="C79" s="4" t="s">
        <v>86</v>
      </c>
    </row>
    <row r="80" spans="2:6" x14ac:dyDescent="0.2">
      <c r="B80" t="s">
        <v>174</v>
      </c>
      <c r="D80" s="4" t="s">
        <v>177</v>
      </c>
    </row>
    <row r="81" spans="2:4" x14ac:dyDescent="0.2">
      <c r="B81" t="s">
        <v>214</v>
      </c>
    </row>
    <row r="82" spans="2:4" x14ac:dyDescent="0.2">
      <c r="B82" t="s">
        <v>215</v>
      </c>
    </row>
    <row r="83" spans="2:4" x14ac:dyDescent="0.2">
      <c r="B83" t="s">
        <v>179</v>
      </c>
    </row>
    <row r="84" spans="2:4" x14ac:dyDescent="0.2">
      <c r="B84" t="s">
        <v>180</v>
      </c>
    </row>
    <row r="85" spans="2:4" x14ac:dyDescent="0.2">
      <c r="B85" t="s">
        <v>119</v>
      </c>
      <c r="C85" s="4" t="s">
        <v>75</v>
      </c>
      <c r="D85" s="4" t="s">
        <v>120</v>
      </c>
    </row>
    <row r="86" spans="2:4" x14ac:dyDescent="0.2">
      <c r="B86" t="s">
        <v>122</v>
      </c>
      <c r="C86" s="4" t="s">
        <v>86</v>
      </c>
      <c r="D86" s="4" t="s">
        <v>158</v>
      </c>
    </row>
    <row r="87" spans="2:4" x14ac:dyDescent="0.2">
      <c r="B87" t="s">
        <v>181</v>
      </c>
    </row>
    <row r="88" spans="2:4" x14ac:dyDescent="0.2">
      <c r="B88" t="s">
        <v>193</v>
      </c>
    </row>
    <row r="89" spans="2:4" x14ac:dyDescent="0.2">
      <c r="B89" s="1"/>
    </row>
    <row r="90" spans="2:4" x14ac:dyDescent="0.2">
      <c r="B90" s="1"/>
    </row>
    <row r="91" spans="2:4" x14ac:dyDescent="0.2">
      <c r="B91" s="1"/>
    </row>
    <row r="104" spans="2:4" x14ac:dyDescent="0.2">
      <c r="B104" s="1" t="s">
        <v>167</v>
      </c>
      <c r="C104" s="8"/>
    </row>
    <row r="105" spans="2:4" x14ac:dyDescent="0.2">
      <c r="B105" t="s">
        <v>140</v>
      </c>
      <c r="C105" s="4" t="s">
        <v>86</v>
      </c>
      <c r="D105" s="4" t="s">
        <v>165</v>
      </c>
    </row>
    <row r="106" spans="2:4" x14ac:dyDescent="0.2">
      <c r="B106" t="s">
        <v>126</v>
      </c>
      <c r="C106" s="4" t="s">
        <v>160</v>
      </c>
      <c r="D106" s="4" t="s">
        <v>161</v>
      </c>
    </row>
    <row r="107" spans="2:4" x14ac:dyDescent="0.2">
      <c r="B107" t="s">
        <v>125</v>
      </c>
      <c r="C107" s="4" t="s">
        <v>73</v>
      </c>
      <c r="D107" s="4" t="s">
        <v>162</v>
      </c>
    </row>
    <row r="108" spans="2:4" x14ac:dyDescent="0.2">
      <c r="B108" t="s">
        <v>117</v>
      </c>
      <c r="C108" s="4" t="s">
        <v>85</v>
      </c>
      <c r="D108" s="4" t="s">
        <v>118</v>
      </c>
    </row>
    <row r="109" spans="2:4" x14ac:dyDescent="0.2">
      <c r="B109" t="s">
        <v>89</v>
      </c>
      <c r="C109" s="4" t="s">
        <v>72</v>
      </c>
      <c r="D109" s="4" t="s">
        <v>101</v>
      </c>
    </row>
    <row r="110" spans="2:4" x14ac:dyDescent="0.2">
      <c r="B110" t="s">
        <v>45</v>
      </c>
      <c r="C110" s="4" t="s">
        <v>80</v>
      </c>
    </row>
    <row r="111" spans="2:4" x14ac:dyDescent="0.2">
      <c r="B111" t="s">
        <v>115</v>
      </c>
      <c r="C111" s="4" t="s">
        <v>85</v>
      </c>
      <c r="D111" s="4" t="s">
        <v>116</v>
      </c>
    </row>
    <row r="112" spans="2:4" x14ac:dyDescent="0.2">
      <c r="B112" t="s">
        <v>37</v>
      </c>
      <c r="C112" s="4" t="s">
        <v>73</v>
      </c>
    </row>
    <row r="113" spans="2:12" ht="17" customHeight="1" x14ac:dyDescent="0.2">
      <c r="B113" t="s">
        <v>27</v>
      </c>
      <c r="C113" s="4" t="s">
        <v>86</v>
      </c>
    </row>
    <row r="114" spans="2:12" x14ac:dyDescent="0.2">
      <c r="B114" s="2" t="s">
        <v>19</v>
      </c>
      <c r="C114" s="4" t="s">
        <v>73</v>
      </c>
      <c r="D114" s="4" t="s">
        <v>69</v>
      </c>
    </row>
    <row r="115" spans="2:12" x14ac:dyDescent="0.2">
      <c r="B115" s="2" t="s">
        <v>13</v>
      </c>
      <c r="C115" s="4" t="s">
        <v>74</v>
      </c>
      <c r="D115" s="4" t="s">
        <v>68</v>
      </c>
      <c r="F115" s="5">
        <v>94000</v>
      </c>
      <c r="G115" s="5"/>
      <c r="H115" s="5"/>
      <c r="I115" s="5"/>
      <c r="J115" s="5"/>
      <c r="K115" s="5"/>
      <c r="L115" s="5"/>
    </row>
    <row r="116" spans="2:12" x14ac:dyDescent="0.2">
      <c r="B116" t="s">
        <v>8</v>
      </c>
      <c r="C116" s="4" t="s">
        <v>74</v>
      </c>
      <c r="D116" s="4" t="s">
        <v>64</v>
      </c>
      <c r="F116" s="5">
        <v>159000</v>
      </c>
      <c r="G116" s="5"/>
      <c r="H116" s="5"/>
      <c r="I116" s="5"/>
      <c r="J116" s="5"/>
      <c r="K116" s="5"/>
      <c r="L116" s="5"/>
    </row>
    <row r="117" spans="2:12" x14ac:dyDescent="0.2">
      <c r="B117" t="s">
        <v>139</v>
      </c>
      <c r="C117" s="4" t="s">
        <v>85</v>
      </c>
      <c r="D117" s="4" t="s">
        <v>164</v>
      </c>
    </row>
    <row r="118" spans="2:12" x14ac:dyDescent="0.2">
      <c r="B118" t="s">
        <v>143</v>
      </c>
      <c r="C118" s="4" t="s">
        <v>73</v>
      </c>
      <c r="D118" s="4" t="s">
        <v>166</v>
      </c>
      <c r="F118" s="4">
        <v>14600</v>
      </c>
    </row>
    <row r="119" spans="2:12" x14ac:dyDescent="0.2">
      <c r="B119" t="s">
        <v>41</v>
      </c>
      <c r="C119" s="4" t="s">
        <v>80</v>
      </c>
    </row>
    <row r="120" spans="2:12" x14ac:dyDescent="0.2">
      <c r="B120" t="s">
        <v>110</v>
      </c>
      <c r="C120" s="4" t="s">
        <v>73</v>
      </c>
      <c r="D120" s="4" t="s">
        <v>111</v>
      </c>
    </row>
    <row r="121" spans="2:12" x14ac:dyDescent="0.2">
      <c r="B121" t="s">
        <v>29</v>
      </c>
      <c r="C121" s="4" t="s">
        <v>72</v>
      </c>
    </row>
    <row r="122" spans="2:12" x14ac:dyDescent="0.2">
      <c r="B122" t="s">
        <v>33</v>
      </c>
      <c r="C122" s="4" t="s">
        <v>85</v>
      </c>
    </row>
    <row r="123" spans="2:12" x14ac:dyDescent="0.2">
      <c r="B123" t="s">
        <v>102</v>
      </c>
      <c r="C123" s="4" t="s">
        <v>85</v>
      </c>
      <c r="D123" s="4" t="s">
        <v>103</v>
      </c>
    </row>
    <row r="124" spans="2:12" x14ac:dyDescent="0.2">
      <c r="B124" s="3" t="s">
        <v>4</v>
      </c>
      <c r="C124" s="9"/>
      <c r="D124" s="4" t="s">
        <v>60</v>
      </c>
      <c r="E124" s="4">
        <v>22.18</v>
      </c>
      <c r="F124" s="5">
        <f>E124*7208</f>
        <v>159873.44</v>
      </c>
      <c r="G124" s="5">
        <f>2867-129012</f>
        <v>-126145</v>
      </c>
      <c r="H124" s="5">
        <f>F124-G124</f>
        <v>286018.44</v>
      </c>
      <c r="I124" s="5"/>
      <c r="J124" s="5"/>
      <c r="K124" s="5"/>
      <c r="L124" s="5"/>
    </row>
    <row r="125" spans="2:12" x14ac:dyDescent="0.2">
      <c r="B125" t="s">
        <v>5</v>
      </c>
      <c r="D125" s="4" t="s">
        <v>61</v>
      </c>
      <c r="F125" s="5">
        <v>226000</v>
      </c>
      <c r="I125" s="5"/>
      <c r="J125" s="5"/>
      <c r="K125" s="5"/>
      <c r="L125" s="5"/>
    </row>
    <row r="126" spans="2:12" x14ac:dyDescent="0.2">
      <c r="B126" t="s">
        <v>6</v>
      </c>
      <c r="D126" s="4" t="s">
        <v>62</v>
      </c>
      <c r="F126" s="5">
        <v>211000</v>
      </c>
      <c r="G126" s="5"/>
      <c r="H126" s="5"/>
      <c r="I126" s="5"/>
      <c r="J126" s="5"/>
      <c r="K126" s="5"/>
      <c r="L126" s="5"/>
    </row>
    <row r="127" spans="2:12" x14ac:dyDescent="0.2">
      <c r="B127" t="s">
        <v>14</v>
      </c>
    </row>
    <row r="128" spans="2:12" x14ac:dyDescent="0.2">
      <c r="B128" t="s">
        <v>15</v>
      </c>
    </row>
    <row r="129" spans="2:6" x14ac:dyDescent="0.2">
      <c r="B129" t="s">
        <v>16</v>
      </c>
    </row>
    <row r="130" spans="2:6" x14ac:dyDescent="0.2">
      <c r="B130" t="s">
        <v>18</v>
      </c>
    </row>
    <row r="131" spans="2:6" x14ac:dyDescent="0.2">
      <c r="B131" t="s">
        <v>26</v>
      </c>
    </row>
    <row r="132" spans="2:6" x14ac:dyDescent="0.2">
      <c r="B132" t="s">
        <v>21</v>
      </c>
    </row>
    <row r="133" spans="2:6" x14ac:dyDescent="0.2">
      <c r="B133" t="s">
        <v>28</v>
      </c>
    </row>
    <row r="134" spans="2:6" x14ac:dyDescent="0.2">
      <c r="B134" t="s">
        <v>30</v>
      </c>
    </row>
    <row r="135" spans="2:6" x14ac:dyDescent="0.2">
      <c r="B135" t="s">
        <v>31</v>
      </c>
    </row>
    <row r="136" spans="2:6" x14ac:dyDescent="0.2">
      <c r="B136" t="s">
        <v>36</v>
      </c>
    </row>
    <row r="137" spans="2:6" x14ac:dyDescent="0.2">
      <c r="B137" t="s">
        <v>39</v>
      </c>
    </row>
    <row r="138" spans="2:6" x14ac:dyDescent="0.2">
      <c r="B138" t="s">
        <v>40</v>
      </c>
    </row>
    <row r="139" spans="2:6" x14ac:dyDescent="0.2">
      <c r="B139" t="s">
        <v>32</v>
      </c>
    </row>
    <row r="140" spans="2:6" x14ac:dyDescent="0.2">
      <c r="B140" t="s">
        <v>44</v>
      </c>
    </row>
    <row r="141" spans="2:6" x14ac:dyDescent="0.2">
      <c r="B141" t="s">
        <v>48</v>
      </c>
      <c r="F141" s="4">
        <v>26000</v>
      </c>
    </row>
    <row r="142" spans="2:6" x14ac:dyDescent="0.2">
      <c r="B142" t="s">
        <v>88</v>
      </c>
    </row>
    <row r="143" spans="2:6" x14ac:dyDescent="0.2">
      <c r="B143" t="s">
        <v>90</v>
      </c>
    </row>
    <row r="144" spans="2:6" x14ac:dyDescent="0.2">
      <c r="B144" t="s">
        <v>91</v>
      </c>
    </row>
    <row r="145" spans="2:6" x14ac:dyDescent="0.2">
      <c r="B145" t="s">
        <v>92</v>
      </c>
    </row>
    <row r="146" spans="2:6" x14ac:dyDescent="0.2">
      <c r="B146" t="s">
        <v>104</v>
      </c>
    </row>
    <row r="147" spans="2:6" x14ac:dyDescent="0.2">
      <c r="B147" t="s">
        <v>105</v>
      </c>
    </row>
    <row r="148" spans="2:6" x14ac:dyDescent="0.2">
      <c r="B148" t="s">
        <v>112</v>
      </c>
    </row>
    <row r="149" spans="2:6" x14ac:dyDescent="0.2">
      <c r="B149" t="s">
        <v>121</v>
      </c>
    </row>
    <row r="150" spans="2:6" x14ac:dyDescent="0.2">
      <c r="B150" t="s">
        <v>124</v>
      </c>
    </row>
    <row r="151" spans="2:6" x14ac:dyDescent="0.2">
      <c r="B151" t="s">
        <v>129</v>
      </c>
    </row>
    <row r="152" spans="2:6" x14ac:dyDescent="0.2">
      <c r="B152" t="s">
        <v>130</v>
      </c>
    </row>
    <row r="153" spans="2:6" x14ac:dyDescent="0.2">
      <c r="B153" t="s">
        <v>137</v>
      </c>
    </row>
    <row r="154" spans="2:6" x14ac:dyDescent="0.2">
      <c r="B154" t="s">
        <v>138</v>
      </c>
    </row>
    <row r="155" spans="2:6" x14ac:dyDescent="0.2">
      <c r="B155" t="s">
        <v>133</v>
      </c>
    </row>
    <row r="156" spans="2:6" x14ac:dyDescent="0.2">
      <c r="B156" t="s">
        <v>141</v>
      </c>
    </row>
    <row r="157" spans="2:6" x14ac:dyDescent="0.2">
      <c r="B157" t="s">
        <v>144</v>
      </c>
      <c r="F157" s="4">
        <v>14600</v>
      </c>
    </row>
    <row r="158" spans="2:6" x14ac:dyDescent="0.2">
      <c r="B158" t="s">
        <v>20</v>
      </c>
      <c r="C158" s="4" t="s">
        <v>76</v>
      </c>
    </row>
    <row r="159" spans="2:6" x14ac:dyDescent="0.2">
      <c r="B159" t="s">
        <v>34</v>
      </c>
      <c r="C159" s="4" t="s">
        <v>76</v>
      </c>
    </row>
    <row r="160" spans="2:6" x14ac:dyDescent="0.2">
      <c r="B160" t="s">
        <v>46</v>
      </c>
    </row>
    <row r="161" spans="2:17" x14ac:dyDescent="0.2">
      <c r="B161" t="s">
        <v>134</v>
      </c>
    </row>
    <row r="162" spans="2:17" x14ac:dyDescent="0.2">
      <c r="B162" t="s">
        <v>135</v>
      </c>
    </row>
    <row r="163" spans="2:17" x14ac:dyDescent="0.2">
      <c r="B163" t="s">
        <v>142</v>
      </c>
    </row>
    <row r="164" spans="2:17" x14ac:dyDescent="0.2">
      <c r="B164" t="s">
        <v>10</v>
      </c>
      <c r="C164" s="4" t="s">
        <v>80</v>
      </c>
      <c r="D164" s="4" t="s">
        <v>66</v>
      </c>
      <c r="F164" s="5">
        <v>135000</v>
      </c>
      <c r="G164" s="5"/>
      <c r="H164" s="5"/>
      <c r="I164" s="5"/>
      <c r="J164" s="5"/>
      <c r="K164" s="5"/>
      <c r="L164" s="5"/>
    </row>
    <row r="165" spans="2:17" x14ac:dyDescent="0.2">
      <c r="B165" s="3" t="s">
        <v>11</v>
      </c>
      <c r="C165" s="4" t="s">
        <v>73</v>
      </c>
      <c r="D165" s="4" t="s">
        <v>53</v>
      </c>
      <c r="E165" s="4">
        <v>137.80000000000001</v>
      </c>
      <c r="F165" s="5">
        <v>133666</v>
      </c>
      <c r="G165" s="5">
        <v>-31695</v>
      </c>
      <c r="H165" s="5">
        <f>F165-G165</f>
        <v>165361</v>
      </c>
      <c r="I165" s="5"/>
      <c r="J165" s="5"/>
      <c r="K165" s="5"/>
      <c r="L165" s="5"/>
      <c r="M165" s="7"/>
      <c r="N165" s="7"/>
      <c r="O165" s="7"/>
      <c r="P165" s="7"/>
      <c r="Q165" s="7"/>
    </row>
    <row r="166" spans="2:17" x14ac:dyDescent="0.2">
      <c r="B166" t="s">
        <v>97</v>
      </c>
      <c r="C166" s="4" t="s">
        <v>86</v>
      </c>
      <c r="D166" s="4" t="s">
        <v>98</v>
      </c>
    </row>
    <row r="167" spans="2:17" x14ac:dyDescent="0.2">
      <c r="B167" t="s">
        <v>230</v>
      </c>
    </row>
    <row r="168" spans="2:17" x14ac:dyDescent="0.2">
      <c r="B168" t="s">
        <v>184</v>
      </c>
    </row>
    <row r="169" spans="2:17" x14ac:dyDescent="0.2">
      <c r="B169" t="s">
        <v>189</v>
      </c>
      <c r="D169" s="4" t="s">
        <v>232</v>
      </c>
    </row>
  </sheetData>
  <hyperlinks>
    <hyperlink ref="B165" r:id="rId1" xr:uid="{985D13E0-5982-2B45-B96E-D881822EFAD6}"/>
    <hyperlink ref="B21" r:id="rId2" xr:uid="{75C2546D-3B27-AF4E-8FF9-E0F6133809C5}"/>
    <hyperlink ref="B124" r:id="rId3" xr:uid="{9D40370C-FB38-5B4C-891D-BBCFB70389D7}"/>
    <hyperlink ref="B6" r:id="rId4" xr:uid="{9FBD906E-2F69-D045-8B84-7754111C33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Wong</dc:creator>
  <cp:lastModifiedBy>Bobby S</cp:lastModifiedBy>
  <dcterms:created xsi:type="dcterms:W3CDTF">2025-01-07T12:29:33Z</dcterms:created>
  <dcterms:modified xsi:type="dcterms:W3CDTF">2025-02-21T15:09:24Z</dcterms:modified>
</cp:coreProperties>
</file>