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LL-PC\OneDrive\Escritorio\Universidad\Semestre 8\Ejercicios\Análisis de Sistemas II\Proyecto 1\Entrega 2\"/>
    </mc:Choice>
  </mc:AlternateContent>
  <xr:revisionPtr revIDLastSave="0" documentId="8_{F4D21D99-4658-4528-86C3-97F7A836782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lan de proyecto y Von Neuman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F18" i="1"/>
  <c r="F19" i="1"/>
  <c r="F20" i="1"/>
  <c r="F21" i="1"/>
  <c r="G17" i="1"/>
  <c r="D29" i="1"/>
  <c r="D30" i="1"/>
  <c r="D31" i="1"/>
  <c r="D32" i="1"/>
  <c r="D33" i="1"/>
  <c r="D28" i="1"/>
  <c r="D24" i="1"/>
  <c r="D25" i="1"/>
  <c r="D26" i="1"/>
  <c r="D23" i="1"/>
  <c r="D18" i="1"/>
  <c r="D19" i="1"/>
  <c r="D20" i="1"/>
  <c r="D21" i="1"/>
  <c r="D17" i="1"/>
  <c r="D12" i="1"/>
  <c r="D13" i="1"/>
  <c r="D14" i="1"/>
  <c r="D15" i="1"/>
  <c r="G12" i="1"/>
  <c r="G13" i="1"/>
  <c r="G14" i="1"/>
  <c r="G15" i="1"/>
  <c r="D11" i="1"/>
  <c r="G24" i="1"/>
  <c r="G25" i="1"/>
  <c r="G26" i="1"/>
  <c r="G28" i="1"/>
  <c r="G29" i="1"/>
  <c r="G30" i="1"/>
  <c r="G31" i="1"/>
  <c r="G32" i="1"/>
  <c r="G33" i="1"/>
  <c r="B6" i="1" l="1"/>
  <c r="I6" i="1" s="1"/>
  <c r="B7" i="1"/>
  <c r="G11" i="1"/>
  <c r="H21" i="1"/>
  <c r="I5" i="1"/>
  <c r="H17" i="1" l="1"/>
  <c r="H13" i="1"/>
  <c r="H34" i="1"/>
</calcChain>
</file>

<file path=xl/sharedStrings.xml><?xml version="1.0" encoding="utf-8"?>
<sst xmlns="http://schemas.openxmlformats.org/spreadsheetml/2006/main" count="83" uniqueCount="48">
  <si>
    <t>No. De Equipo</t>
  </si>
  <si>
    <t>Coordinador</t>
  </si>
  <si>
    <t>Fecha de inicio</t>
  </si>
  <si>
    <t>Fecha final</t>
  </si>
  <si>
    <t>Avance general</t>
  </si>
  <si>
    <t>Fecha de informe</t>
  </si>
  <si>
    <t>Responsable</t>
  </si>
  <si>
    <t>Duración en Dias</t>
  </si>
  <si>
    <t>Progreso</t>
  </si>
  <si>
    <t>Estado</t>
  </si>
  <si>
    <t>Lanzamiento</t>
  </si>
  <si>
    <t>TODOS</t>
  </si>
  <si>
    <t>Alfonso Emanuel Barahona Ruiz</t>
  </si>
  <si>
    <t>Pablo Flores</t>
  </si>
  <si>
    <t>Anika Escoto</t>
  </si>
  <si>
    <t>No. 6</t>
  </si>
  <si>
    <t>SISTEMA DE REPARTO G6</t>
  </si>
  <si>
    <t>Repartición de temas e información</t>
  </si>
  <si>
    <t>Diagrama Entidad Relación</t>
  </si>
  <si>
    <t>Diagrama de Contexto</t>
  </si>
  <si>
    <t>Diagrama Cero</t>
  </si>
  <si>
    <t>Estandarización de código y prototipo no funcional</t>
  </si>
  <si>
    <t>Emanuel Barahona</t>
  </si>
  <si>
    <t>Maty Mancilla y Jorge Ávila</t>
  </si>
  <si>
    <t>Diagramas Casos de Usos</t>
  </si>
  <si>
    <t>Diagramas Hijos</t>
  </si>
  <si>
    <t>Modelo Entidad Relación Completo</t>
  </si>
  <si>
    <t>Programación de mantenimientos (CRUD) del software</t>
  </si>
  <si>
    <t>Control de errores y restricción de campos</t>
  </si>
  <si>
    <t>Utilización del Servicio en la nube</t>
  </si>
  <si>
    <t>Reutilización de código</t>
  </si>
  <si>
    <t>Pruebas de roles de usuarios</t>
  </si>
  <si>
    <t>Pruebas del Software Usuario/Cliente</t>
  </si>
  <si>
    <t>Entrega 1</t>
  </si>
  <si>
    <t>Entrega 2</t>
  </si>
  <si>
    <t>Entrega 3</t>
  </si>
  <si>
    <t>Presentación del sistema</t>
  </si>
  <si>
    <t>Pruebas del sistema integrado</t>
  </si>
  <si>
    <t>Reportes y ayudas asociados del proyecto</t>
  </si>
  <si>
    <t>Manual técnico y manual de usuario</t>
  </si>
  <si>
    <t>Integración de las correciones dadas en las entregas anteriores</t>
  </si>
  <si>
    <t>Video del funcinamiento total del software</t>
  </si>
  <si>
    <t>Jorge Ávila y Kevin Santos</t>
  </si>
  <si>
    <t>Anika Escoto y Maty Mancilla</t>
  </si>
  <si>
    <t>Todos</t>
  </si>
  <si>
    <t>Completado</t>
  </si>
  <si>
    <t>Pendiente</t>
  </si>
  <si>
    <t>Entrega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</si>
</sst>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64" formatCode="d/m/yyyy"/>
    <numFmt numFmtId="165" formatCode="0_ ;[Red]\-0\ 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  <numFmt numFmtId="168" formatCode="ddd\,\ m/d/yyyy"/>
    <numFmt numFmtId="169" formatCode="dd\-mm\-yy;@"/>
  </numFmts>
  <fonts count="28" x14ac:knownFonts="1">
    <font>
      <sz val="12"/>
      <color theme="1"/>
      <name val="Arial"/>
      <scheme val="minor"/>
    </font>
    <font>
      <sz val="11"/>
      <color theme="1"/>
      <name val="Arial"/>
      <family val="2"/>
      <scheme val="minor"/>
    </font>
    <font>
      <b/>
      <sz val="14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rgb="FF008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rial"/>
      <family val="2"/>
    </font>
    <font>
      <b/>
      <sz val="14"/>
      <color theme="0"/>
      <name val="Calibri"/>
      <family val="2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u/>
      <sz val="11"/>
      <color indexed="12"/>
      <name val="Arial"/>
      <family val="2"/>
    </font>
    <font>
      <sz val="14"/>
      <color theme="1"/>
      <name val="Arial"/>
      <family val="2"/>
      <scheme val="minor"/>
    </font>
    <font>
      <b/>
      <sz val="22"/>
      <color theme="1" tint="0.34998626667073579"/>
      <name val="Arial"/>
      <family val="2"/>
      <scheme val="major"/>
    </font>
    <font>
      <u/>
      <sz val="11"/>
      <color theme="11"/>
      <name val="Arial"/>
      <family val="2"/>
      <scheme val="minor"/>
    </font>
    <font>
      <b/>
      <sz val="11"/>
      <color theme="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C2D69B"/>
        <bgColor rgb="FFC2D69B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5">
    <xf numFmtId="0" fontId="0" fillId="0" borderId="0"/>
    <xf numFmtId="0" fontId="14" fillId="10" borderId="7" applyNumberFormat="0" applyAlignment="0" applyProtection="0"/>
    <xf numFmtId="0" fontId="15" fillId="11" borderId="8" applyNumberFormat="0" applyAlignment="0" applyProtection="0"/>
    <xf numFmtId="0" fontId="16" fillId="11" borderId="7" applyNumberFormat="0" applyAlignment="0" applyProtection="0"/>
    <xf numFmtId="0" fontId="17" fillId="0" borderId="9" applyNumberFormat="0" applyFill="0" applyAlignment="0" applyProtection="0"/>
    <xf numFmtId="0" fontId="18" fillId="12" borderId="10" applyNumberFormat="0" applyAlignment="0" applyProtection="0"/>
    <xf numFmtId="0" fontId="21" fillId="0" borderId="12" applyNumberFormat="0" applyFill="0" applyAlignment="0" applyProtection="0"/>
    <xf numFmtId="0" fontId="1" fillId="0" borderId="1"/>
    <xf numFmtId="0" fontId="23" fillId="0" borderId="1" applyNumberFormat="0" applyFill="0" applyBorder="0" applyAlignment="0" applyProtection="0">
      <alignment vertical="top"/>
      <protection locked="0"/>
    </xf>
    <xf numFmtId="9" fontId="1" fillId="0" borderId="1" applyFont="0" applyFill="0" applyBorder="0" applyAlignment="0" applyProtection="0"/>
    <xf numFmtId="0" fontId="22" fillId="0" borderId="1"/>
    <xf numFmtId="43" fontId="1" fillId="0" borderId="14" applyFont="0" applyFill="0" applyAlignment="0" applyProtection="0"/>
    <xf numFmtId="0" fontId="25" fillId="0" borderId="1" applyNumberFormat="0" applyFill="0" applyBorder="0" applyAlignment="0" applyProtection="0"/>
    <xf numFmtId="0" fontId="24" fillId="0" borderId="1" applyNumberFormat="0" applyFill="0" applyAlignment="0" applyProtection="0"/>
    <xf numFmtId="0" fontId="24" fillId="0" borderId="1" applyNumberFormat="0" applyFill="0" applyProtection="0">
      <alignment vertical="top"/>
    </xf>
    <xf numFmtId="0" fontId="1" fillId="0" borderId="1" applyNumberFormat="0" applyFill="0" applyProtection="0">
      <alignment horizontal="right" indent="1"/>
    </xf>
    <xf numFmtId="168" fontId="1" fillId="0" borderId="14">
      <alignment horizontal="center" vertical="center"/>
    </xf>
    <xf numFmtId="169" fontId="1" fillId="0" borderId="13" applyFill="0">
      <alignment horizontal="center" vertical="center"/>
    </xf>
    <xf numFmtId="0" fontId="1" fillId="0" borderId="13" applyFill="0">
      <alignment horizontal="center" vertical="center"/>
    </xf>
    <xf numFmtId="0" fontId="1" fillId="0" borderId="13" applyFill="0">
      <alignment horizontal="left" vertical="center" indent="2"/>
    </xf>
    <xf numFmtId="0" fontId="26" fillId="0" borderId="1" applyNumberFormat="0" applyFill="0" applyBorder="0" applyAlignment="0" applyProtection="0"/>
    <xf numFmtId="41" fontId="1" fillId="0" borderId="1" applyFont="0" applyFill="0" applyBorder="0" applyAlignment="0" applyProtection="0"/>
    <xf numFmtId="167" fontId="1" fillId="0" borderId="1" applyFont="0" applyFill="0" applyBorder="0" applyAlignment="0" applyProtection="0"/>
    <xf numFmtId="166" fontId="1" fillId="0" borderId="1" applyFont="0" applyFill="0" applyBorder="0" applyAlignment="0" applyProtection="0"/>
    <xf numFmtId="0" fontId="10" fillId="0" borderId="1" applyNumberFormat="0" applyFill="0" applyBorder="0" applyAlignment="0" applyProtection="0"/>
    <xf numFmtId="0" fontId="11" fillId="7" borderId="1" applyNumberFormat="0" applyBorder="0" applyAlignment="0" applyProtection="0"/>
    <xf numFmtId="0" fontId="12" fillId="8" borderId="1" applyNumberFormat="0" applyBorder="0" applyAlignment="0" applyProtection="0"/>
    <xf numFmtId="0" fontId="13" fillId="9" borderId="1" applyNumberFormat="0" applyBorder="0" applyAlignment="0" applyProtection="0"/>
    <xf numFmtId="0" fontId="19" fillId="0" borderId="1" applyNumberFormat="0" applyFill="0" applyBorder="0" applyAlignment="0" applyProtection="0"/>
    <xf numFmtId="0" fontId="1" fillId="13" borderId="11" applyNumberFormat="0" applyFont="0" applyAlignment="0" applyProtection="0"/>
    <xf numFmtId="0" fontId="20" fillId="0" borderId="1" applyNumberFormat="0" applyFill="0" applyBorder="0" applyAlignment="0" applyProtection="0"/>
    <xf numFmtId="0" fontId="22" fillId="14" borderId="1" applyNumberFormat="0" applyBorder="0" applyAlignment="0" applyProtection="0"/>
    <xf numFmtId="0" fontId="1" fillId="15" borderId="1" applyNumberFormat="0" applyBorder="0" applyAlignment="0" applyProtection="0"/>
    <xf numFmtId="0" fontId="1" fillId="16" borderId="1" applyNumberFormat="0" applyBorder="0" applyAlignment="0" applyProtection="0"/>
    <xf numFmtId="0" fontId="1" fillId="17" borderId="1" applyNumberFormat="0" applyBorder="0" applyAlignment="0" applyProtection="0"/>
    <xf numFmtId="0" fontId="22" fillId="18" borderId="1" applyNumberFormat="0" applyBorder="0" applyAlignment="0" applyProtection="0"/>
    <xf numFmtId="0" fontId="1" fillId="19" borderId="1" applyNumberFormat="0" applyBorder="0" applyAlignment="0" applyProtection="0"/>
    <xf numFmtId="0" fontId="1" fillId="20" borderId="1" applyNumberFormat="0" applyBorder="0" applyAlignment="0" applyProtection="0"/>
    <xf numFmtId="0" fontId="1" fillId="21" borderId="1" applyNumberFormat="0" applyBorder="0" applyAlignment="0" applyProtection="0"/>
    <xf numFmtId="0" fontId="22" fillId="22" borderId="1" applyNumberFormat="0" applyBorder="0" applyAlignment="0" applyProtection="0"/>
    <xf numFmtId="0" fontId="1" fillId="23" borderId="1" applyNumberFormat="0" applyBorder="0" applyAlignment="0" applyProtection="0"/>
    <xf numFmtId="0" fontId="1" fillId="24" borderId="1" applyNumberFormat="0" applyBorder="0" applyAlignment="0" applyProtection="0"/>
    <xf numFmtId="0" fontId="1" fillId="25" borderId="1" applyNumberFormat="0" applyBorder="0" applyAlignment="0" applyProtection="0"/>
    <xf numFmtId="0" fontId="22" fillId="26" borderId="1" applyNumberFormat="0" applyBorder="0" applyAlignment="0" applyProtection="0"/>
    <xf numFmtId="0" fontId="1" fillId="27" borderId="1" applyNumberFormat="0" applyBorder="0" applyAlignment="0" applyProtection="0"/>
    <xf numFmtId="0" fontId="1" fillId="28" borderId="1" applyNumberFormat="0" applyBorder="0" applyAlignment="0" applyProtection="0"/>
    <xf numFmtId="0" fontId="1" fillId="29" borderId="1" applyNumberFormat="0" applyBorder="0" applyAlignment="0" applyProtection="0"/>
    <xf numFmtId="0" fontId="22" fillId="30" borderId="1" applyNumberFormat="0" applyBorder="0" applyAlignment="0" applyProtection="0"/>
    <xf numFmtId="0" fontId="1" fillId="31" borderId="1" applyNumberFormat="0" applyBorder="0" applyAlignment="0" applyProtection="0"/>
    <xf numFmtId="0" fontId="1" fillId="32" borderId="1" applyNumberFormat="0" applyBorder="0" applyAlignment="0" applyProtection="0"/>
    <xf numFmtId="0" fontId="1" fillId="33" borderId="1" applyNumberFormat="0" applyBorder="0" applyAlignment="0" applyProtection="0"/>
    <xf numFmtId="0" fontId="22" fillId="34" borderId="1" applyNumberFormat="0" applyBorder="0" applyAlignment="0" applyProtection="0"/>
    <xf numFmtId="0" fontId="1" fillId="35" borderId="1" applyNumberFormat="0" applyBorder="0" applyAlignment="0" applyProtection="0"/>
    <xf numFmtId="0" fontId="1" fillId="36" borderId="1" applyNumberFormat="0" applyBorder="0" applyAlignment="0" applyProtection="0"/>
    <xf numFmtId="0" fontId="1" fillId="37" borderId="1" applyNumberFormat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2" fillId="0" borderId="0" xfId="0" applyFont="1"/>
    <xf numFmtId="164" fontId="5" fillId="0" borderId="0" xfId="0" applyNumberFormat="1" applyFont="1"/>
    <xf numFmtId="164" fontId="3" fillId="0" borderId="0" xfId="0" applyNumberFormat="1" applyFont="1"/>
    <xf numFmtId="9" fontId="5" fillId="0" borderId="0" xfId="0" applyNumberFormat="1" applyFont="1"/>
    <xf numFmtId="0" fontId="6" fillId="0" borderId="3" xfId="0" applyFont="1" applyBorder="1" applyAlignment="1">
      <alignment horizontal="center"/>
    </xf>
    <xf numFmtId="165" fontId="5" fillId="0" borderId="0" xfId="0" applyNumberFormat="1" applyFont="1"/>
    <xf numFmtId="0" fontId="2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164" fontId="7" fillId="5" borderId="4" xfId="0" applyNumberFormat="1" applyFont="1" applyFill="1" applyBorder="1" applyAlignment="1">
      <alignment horizontal="center"/>
    </xf>
    <xf numFmtId="1" fontId="7" fillId="5" borderId="4" xfId="0" applyNumberFormat="1" applyFont="1" applyFill="1" applyBorder="1" applyAlignment="1">
      <alignment horizontal="center"/>
    </xf>
    <xf numFmtId="9" fontId="8" fillId="5" borderId="4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64" fontId="7" fillId="5" borderId="6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1" fontId="7" fillId="4" borderId="4" xfId="0" applyNumberFormat="1" applyFont="1" applyFill="1" applyBorder="1" applyAlignment="1">
      <alignment horizontal="center"/>
    </xf>
    <xf numFmtId="164" fontId="7" fillId="4" borderId="4" xfId="0" applyNumberFormat="1" applyFont="1" applyFill="1" applyBorder="1" applyAlignment="1">
      <alignment horizontal="center"/>
    </xf>
    <xf numFmtId="9" fontId="4" fillId="4" borderId="3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164" fontId="4" fillId="6" borderId="3" xfId="0" applyNumberFormat="1" applyFont="1" applyFill="1" applyBorder="1" applyAlignment="1">
      <alignment horizontal="center"/>
    </xf>
    <xf numFmtId="1" fontId="7" fillId="6" borderId="4" xfId="0" applyNumberFormat="1" applyFont="1" applyFill="1" applyBorder="1" applyAlignment="1">
      <alignment horizontal="center"/>
    </xf>
    <xf numFmtId="9" fontId="4" fillId="6" borderId="3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/>
    <xf numFmtId="0" fontId="4" fillId="38" borderId="3" xfId="0" applyFont="1" applyFill="1" applyBorder="1" applyAlignment="1">
      <alignment horizontal="center"/>
    </xf>
    <xf numFmtId="164" fontId="7" fillId="38" borderId="4" xfId="0" applyNumberFormat="1" applyFont="1" applyFill="1" applyBorder="1" applyAlignment="1">
      <alignment horizontal="center"/>
    </xf>
    <xf numFmtId="1" fontId="7" fillId="38" borderId="4" xfId="0" applyNumberFormat="1" applyFont="1" applyFill="1" applyBorder="1" applyAlignment="1">
      <alignment horizontal="center"/>
    </xf>
    <xf numFmtId="9" fontId="4" fillId="38" borderId="3" xfId="0" applyNumberFormat="1" applyFont="1" applyFill="1" applyBorder="1" applyAlignment="1">
      <alignment horizontal="center"/>
    </xf>
    <xf numFmtId="0" fontId="27" fillId="39" borderId="3" xfId="0" applyFont="1" applyFill="1" applyBorder="1" applyAlignment="1">
      <alignment horizontal="center"/>
    </xf>
    <xf numFmtId="164" fontId="5" fillId="3" borderId="15" xfId="0" applyNumberFormat="1" applyFont="1" applyFill="1" applyBorder="1" applyAlignment="1">
      <alignment horizontal="center"/>
    </xf>
    <xf numFmtId="164" fontId="5" fillId="3" borderId="16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</cellXfs>
  <cellStyles count="55">
    <cellStyle name="20% - Énfasis1 2" xfId="32" xr:uid="{BF82B74C-8C82-4171-8AFD-229D11F13F86}"/>
    <cellStyle name="20% - Énfasis2 2" xfId="36" xr:uid="{EAD1D4CF-227C-4E63-B8C3-ABE0BF214788}"/>
    <cellStyle name="20% - Énfasis3 2" xfId="40" xr:uid="{08E1CECE-8378-4058-867D-47356C1F1602}"/>
    <cellStyle name="20% - Énfasis4 2" xfId="44" xr:uid="{DB019C66-4F86-4F5E-AAF9-B626CDDEBC5E}"/>
    <cellStyle name="20% - Énfasis5 2" xfId="48" xr:uid="{B52C393A-F597-4588-B074-B90F3E995C9C}"/>
    <cellStyle name="20% - Énfasis6 2" xfId="52" xr:uid="{68E68287-8424-4A79-AC09-08270EB20B0F}"/>
    <cellStyle name="40% - Énfasis1 2" xfId="33" xr:uid="{6667155C-D371-472E-9BE1-108AF9CE3E7F}"/>
    <cellStyle name="40% - Énfasis2 2" xfId="37" xr:uid="{2FBA2EB9-CF0D-4D5A-9E9C-57A2A55BAD12}"/>
    <cellStyle name="40% - Énfasis3 2" xfId="41" xr:uid="{1221AF27-B544-41FB-BE37-79C1B977FEE7}"/>
    <cellStyle name="40% - Énfasis4 2" xfId="45" xr:uid="{EBDF6A1C-7ABD-4BBE-A109-01A618DDBA87}"/>
    <cellStyle name="40% - Énfasis5 2" xfId="49" xr:uid="{B57B7732-C93E-448E-9DD8-975B9E56BFFE}"/>
    <cellStyle name="40% - Énfasis6 2" xfId="53" xr:uid="{E4C02D11-94E6-4DE9-BA33-1716D688D692}"/>
    <cellStyle name="60% - Énfasis1 2" xfId="34" xr:uid="{27916EB7-4073-4CD7-8BC3-00042B5209DA}"/>
    <cellStyle name="60% - Énfasis2 2" xfId="38" xr:uid="{FCC05C3F-7953-4EAB-9602-1E6E98D8D609}"/>
    <cellStyle name="60% - Énfasis3 2" xfId="42" xr:uid="{A90444A4-655E-4FEA-86B1-575FCB4520DF}"/>
    <cellStyle name="60% - Énfasis4 2" xfId="46" xr:uid="{AE201FC8-3775-42C3-94DE-8EC3528E52B6}"/>
    <cellStyle name="60% - Énfasis5 2" xfId="50" xr:uid="{A428FE15-05B6-4C2E-B35D-9E844B185525}"/>
    <cellStyle name="60% - Énfasis6 2" xfId="54" xr:uid="{D3550BBD-EAE4-4E70-AC58-8A3596F8EE66}"/>
    <cellStyle name="Bueno 2" xfId="25" xr:uid="{B5D0C7CD-59AA-413A-AEC1-4B3FFF26ECE5}"/>
    <cellStyle name="Cálculo" xfId="3" builtinId="22" customBuiltin="1"/>
    <cellStyle name="Celda de comprobación" xfId="5" builtinId="23" customBuiltin="1"/>
    <cellStyle name="Celda vinculada" xfId="4" builtinId="24" customBuiltin="1"/>
    <cellStyle name="Encabezado 1 2" xfId="13" xr:uid="{19645BFD-CE09-4B5E-99B3-7F203148FC56}"/>
    <cellStyle name="Encabezado 4 2" xfId="24" xr:uid="{6D8C54B1-CF16-409C-B46B-E9C34AF75618}"/>
    <cellStyle name="Énfasis1 2" xfId="31" xr:uid="{610121A9-45C0-4CEC-9C15-8097A27EFE9F}"/>
    <cellStyle name="Énfasis2 2" xfId="35" xr:uid="{1BE97AC1-0CDA-44CB-B8BF-418D4BE65CA0}"/>
    <cellStyle name="Énfasis3 2" xfId="39" xr:uid="{4F33196A-F835-4864-BCF7-5F5A616506F7}"/>
    <cellStyle name="Énfasis4 2" xfId="43" xr:uid="{F5D94599-0F8C-46CC-8C90-BF8C7A120A0A}"/>
    <cellStyle name="Énfasis5 2" xfId="47" xr:uid="{FA24BCA0-B76D-42F6-916A-D20EC2D492CD}"/>
    <cellStyle name="Énfasis6 2" xfId="51" xr:uid="{67A559C3-55E2-456F-A9D3-EE0EAE7E1B51}"/>
    <cellStyle name="Entrada" xfId="1" builtinId="20" customBuiltin="1"/>
    <cellStyle name="Fecha" xfId="17" xr:uid="{98EAE825-9A9F-4C47-BA56-A49F3B6ADB5A}"/>
    <cellStyle name="Hipervínculo" xfId="8" builtinId="8" customBuiltin="1"/>
    <cellStyle name="Hipervínculo visitado" xfId="20" builtinId="9" customBuiltin="1"/>
    <cellStyle name="Incorrecto 2" xfId="26" xr:uid="{FCBB0FAA-EC91-4036-BB08-DDDB3DC1D670}"/>
    <cellStyle name="Inicio del proyecto" xfId="16" xr:uid="{BEDA532D-7273-4767-A5FA-9DC2589C6E26}"/>
    <cellStyle name="Millares [0] 2" xfId="21" xr:uid="{9CB1D4ED-713F-479B-8903-F1D7453B6C5B}"/>
    <cellStyle name="Millares 2" xfId="11" xr:uid="{5F5BBF3B-CDFA-40F3-89D3-9C8E493F872B}"/>
    <cellStyle name="Moneda [0] 2" xfId="23" xr:uid="{AFEC2024-D621-44DE-9FAE-37A37D87CEA3}"/>
    <cellStyle name="Moneda 2" xfId="22" xr:uid="{85A4904E-0E8B-4B37-995D-E63584DCB8A6}"/>
    <cellStyle name="Neutral 2" xfId="27" xr:uid="{02FB7645-A5C3-4A55-980B-6E459F78CB9B}"/>
    <cellStyle name="Nombre" xfId="18" xr:uid="{83E467D0-C1C4-4B20-9A53-8032400C7745}"/>
    <cellStyle name="Normal" xfId="0" builtinId="0"/>
    <cellStyle name="Normal 2" xfId="7" xr:uid="{A2A385B9-413D-488A-AE62-1323A44C9E69}"/>
    <cellStyle name="Notas 2" xfId="29" xr:uid="{EFC4B928-914E-44C9-8A04-55411E17347C}"/>
    <cellStyle name="Porcentaje 2" xfId="9" xr:uid="{5BD5D26C-A312-4833-8F96-439F6D64804D}"/>
    <cellStyle name="Salida" xfId="2" builtinId="21" customBuiltin="1"/>
    <cellStyle name="Tarea" xfId="19" xr:uid="{61431180-A0AD-4C24-8EA9-0C3AFBEAD834}"/>
    <cellStyle name="Texto de advertencia 2" xfId="28" xr:uid="{8A0E82CE-2009-4034-9EDB-543BA91392EB}"/>
    <cellStyle name="Texto explicativo 2" xfId="30" xr:uid="{F2CFBADD-0957-4958-BBFF-FBBE691F7BF2}"/>
    <cellStyle name="Título 2 2" xfId="14" xr:uid="{3BACE3A0-056E-4504-BACD-011479983C9B}"/>
    <cellStyle name="Título 3 2" xfId="15" xr:uid="{CA2D8C96-5329-47CC-8DB5-739E308A1CE5}"/>
    <cellStyle name="Título 4" xfId="12" xr:uid="{3D07B346-096D-4149-832E-BBD3003EF3A4}"/>
    <cellStyle name="Total" xfId="6" builtinId="25" customBuiltin="1"/>
    <cellStyle name="zTextoOculto" xfId="10" xr:uid="{4DEFBB6F-B5E1-4401-AB5D-7F620C7C5A5D}"/>
  </cellStyles>
  <dxfs count="25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ListaTareasPendientes" pivot="0" count="9" xr9:uid="{D70BC278-5419-44B7-993F-275331A70E05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secondRowStripe" dxfId="18"/>
      <tableStyleElement type="firstColumnStripe" dxfId="17"/>
      <tableStyleElement type="secondColumn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Proyecto Sistema de Reparto 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1"/>
          <c:cat>
            <c:strRef>
              <c:f>'Plan de proyecto y Von Neumann'!$A$11:$A$34</c:f>
              <c:strCache>
                <c:ptCount val="24"/>
                <c:pt idx="0">
                  <c:v>Repartición de temas e información</c:v>
                </c:pt>
                <c:pt idx="1">
                  <c:v>Diagrama Entidad Relación</c:v>
                </c:pt>
                <c:pt idx="2">
                  <c:v>Diagrama de Contexto</c:v>
                </c:pt>
                <c:pt idx="3">
                  <c:v>Diagrama Cero</c:v>
                </c:pt>
                <c:pt idx="4">
                  <c:v>Estandarización de código y prototipo no funcional</c:v>
                </c:pt>
                <c:pt idx="5">
                  <c:v>Entrega 2</c:v>
                </c:pt>
                <c:pt idx="6">
                  <c:v>Diagramas Casos de Usos</c:v>
                </c:pt>
                <c:pt idx="7">
                  <c:v>Diagramas Hijos</c:v>
                </c:pt>
                <c:pt idx="8">
                  <c:v>Modelo Entidad Relación Completo</c:v>
                </c:pt>
                <c:pt idx="9">
                  <c:v>Programación de mantenimientos (CRUD) del software</c:v>
                </c:pt>
                <c:pt idx="10">
                  <c:v>Control de errores y restricción de campos</c:v>
                </c:pt>
                <c:pt idx="11">
                  <c:v>Entrega 3</c:v>
                </c:pt>
                <c:pt idx="12">
                  <c:v>Utilización del Servicio en la nube</c:v>
                </c:pt>
                <c:pt idx="13">
                  <c:v>Reutilización de código</c:v>
                </c:pt>
                <c:pt idx="14">
                  <c:v>Pruebas de roles de usuarios</c:v>
                </c:pt>
                <c:pt idx="15">
                  <c:v>Pruebas del Software Usuario/Cliente</c:v>
                </c:pt>
                <c:pt idx="16">
                  <c:v>Entrega 4</c:v>
                </c:pt>
                <c:pt idx="17">
                  <c:v>Presentación del sistema</c:v>
                </c:pt>
                <c:pt idx="18">
                  <c:v>Pruebas del sistema integrado</c:v>
                </c:pt>
                <c:pt idx="19">
                  <c:v>Reportes y ayudas asociados del proyecto</c:v>
                </c:pt>
                <c:pt idx="20">
                  <c:v>Manual técnico y manual de usuario</c:v>
                </c:pt>
                <c:pt idx="21">
                  <c:v>Integración de las correciones dadas en las entregas anteriores</c:v>
                </c:pt>
                <c:pt idx="22">
                  <c:v>Video del funcinamiento total del software</c:v>
                </c:pt>
                <c:pt idx="23">
                  <c:v>Lanzamiento</c:v>
                </c:pt>
              </c:strCache>
            </c:strRef>
          </c:cat>
          <c:val>
            <c:numRef>
              <c:f>'Plan de proyecto y Von Neumann'!$C$11:$C$34</c:f>
              <c:numCache>
                <c:formatCode>d/m/yyyy</c:formatCode>
                <c:ptCount val="24"/>
                <c:pt idx="0">
                  <c:v>45490</c:v>
                </c:pt>
                <c:pt idx="1">
                  <c:v>45490</c:v>
                </c:pt>
                <c:pt idx="2">
                  <c:v>45492</c:v>
                </c:pt>
                <c:pt idx="3">
                  <c:v>45493</c:v>
                </c:pt>
                <c:pt idx="4">
                  <c:v>45490</c:v>
                </c:pt>
                <c:pt idx="5" formatCode="General">
                  <c:v>0</c:v>
                </c:pt>
                <c:pt idx="6">
                  <c:v>45495</c:v>
                </c:pt>
                <c:pt idx="7">
                  <c:v>45495</c:v>
                </c:pt>
                <c:pt idx="8">
                  <c:v>45495</c:v>
                </c:pt>
                <c:pt idx="9">
                  <c:v>45495</c:v>
                </c:pt>
                <c:pt idx="10">
                  <c:v>45495</c:v>
                </c:pt>
                <c:pt idx="11" formatCode="General">
                  <c:v>0</c:v>
                </c:pt>
                <c:pt idx="12">
                  <c:v>45502</c:v>
                </c:pt>
                <c:pt idx="13">
                  <c:v>45502</c:v>
                </c:pt>
                <c:pt idx="14">
                  <c:v>45502</c:v>
                </c:pt>
                <c:pt idx="15">
                  <c:v>45502</c:v>
                </c:pt>
                <c:pt idx="16" formatCode="General">
                  <c:v>0</c:v>
                </c:pt>
                <c:pt idx="17">
                  <c:v>45509</c:v>
                </c:pt>
                <c:pt idx="18">
                  <c:v>45509</c:v>
                </c:pt>
                <c:pt idx="19">
                  <c:v>45509</c:v>
                </c:pt>
                <c:pt idx="20">
                  <c:v>45509</c:v>
                </c:pt>
                <c:pt idx="21">
                  <c:v>45509</c:v>
                </c:pt>
                <c:pt idx="22">
                  <c:v>45509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2-4FA1-BC76-2EDFB34EEE7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1"/>
          <c:cat>
            <c:strRef>
              <c:f>'Plan de proyecto y Von Neumann'!$A$11:$A$34</c:f>
              <c:strCache>
                <c:ptCount val="24"/>
                <c:pt idx="0">
                  <c:v>Repartición de temas e información</c:v>
                </c:pt>
                <c:pt idx="1">
                  <c:v>Diagrama Entidad Relación</c:v>
                </c:pt>
                <c:pt idx="2">
                  <c:v>Diagrama de Contexto</c:v>
                </c:pt>
                <c:pt idx="3">
                  <c:v>Diagrama Cero</c:v>
                </c:pt>
                <c:pt idx="4">
                  <c:v>Estandarización de código y prototipo no funcional</c:v>
                </c:pt>
                <c:pt idx="5">
                  <c:v>Entrega 2</c:v>
                </c:pt>
                <c:pt idx="6">
                  <c:v>Diagramas Casos de Usos</c:v>
                </c:pt>
                <c:pt idx="7">
                  <c:v>Diagramas Hijos</c:v>
                </c:pt>
                <c:pt idx="8">
                  <c:v>Modelo Entidad Relación Completo</c:v>
                </c:pt>
                <c:pt idx="9">
                  <c:v>Programación de mantenimientos (CRUD) del software</c:v>
                </c:pt>
                <c:pt idx="10">
                  <c:v>Control de errores y restricción de campos</c:v>
                </c:pt>
                <c:pt idx="11">
                  <c:v>Entrega 3</c:v>
                </c:pt>
                <c:pt idx="12">
                  <c:v>Utilización del Servicio en la nube</c:v>
                </c:pt>
                <c:pt idx="13">
                  <c:v>Reutilización de código</c:v>
                </c:pt>
                <c:pt idx="14">
                  <c:v>Pruebas de roles de usuarios</c:v>
                </c:pt>
                <c:pt idx="15">
                  <c:v>Pruebas del Software Usuario/Cliente</c:v>
                </c:pt>
                <c:pt idx="16">
                  <c:v>Entrega 4</c:v>
                </c:pt>
                <c:pt idx="17">
                  <c:v>Presentación del sistema</c:v>
                </c:pt>
                <c:pt idx="18">
                  <c:v>Pruebas del sistema integrado</c:v>
                </c:pt>
                <c:pt idx="19">
                  <c:v>Reportes y ayudas asociados del proyecto</c:v>
                </c:pt>
                <c:pt idx="20">
                  <c:v>Manual técnico y manual de usuario</c:v>
                </c:pt>
                <c:pt idx="21">
                  <c:v>Integración de las correciones dadas en las entregas anteriores</c:v>
                </c:pt>
                <c:pt idx="22">
                  <c:v>Video del funcinamiento total del software</c:v>
                </c:pt>
                <c:pt idx="23">
                  <c:v>Lanzamiento</c:v>
                </c:pt>
              </c:strCache>
            </c:strRef>
          </c:cat>
          <c:val>
            <c:numRef>
              <c:f>'Plan de proyecto y Von Neumann'!$D$11:$D$34</c:f>
              <c:numCache>
                <c:formatCode>0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 formatCode="General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 formatCode="General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 formatCode="General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2-4FA1-BC76-2EDFB34EE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2331369"/>
        <c:axId val="19378269"/>
      </c:barChart>
      <c:catAx>
        <c:axId val="168233136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378269"/>
        <c:crosses val="autoZero"/>
        <c:auto val="1"/>
        <c:lblAlgn val="ctr"/>
        <c:lblOffset val="100"/>
        <c:noMultiLvlLbl val="1"/>
      </c:catAx>
      <c:valAx>
        <c:axId val="19378269"/>
        <c:scaling>
          <c:orientation val="minMax"/>
          <c:min val="446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d/m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8233136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224791</xdr:colOff>
      <xdr:row>2</xdr:row>
      <xdr:rowOff>149406</xdr:rowOff>
    </xdr:from>
    <xdr:ext cx="16249650" cy="9844224"/>
    <xdr:graphicFrame macro="">
      <xdr:nvGraphicFramePr>
        <xdr:cNvPr id="556334458" name="Chart 1">
          <a:extLst>
            <a:ext uri="{FF2B5EF4-FFF2-40B4-BE49-F238E27FC236}">
              <a16:creationId xmlns:a16="http://schemas.microsoft.com/office/drawing/2014/main" id="{00000000-0008-0000-0000-00007AFD2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4"/>
  <sheetViews>
    <sheetView tabSelected="1" zoomScale="70" zoomScaleNormal="70" workbookViewId="0">
      <selection activeCell="W46" sqref="W46"/>
    </sheetView>
  </sheetViews>
  <sheetFormatPr baseColWidth="10" defaultColWidth="10.08984375" defaultRowHeight="15" customHeight="1" x14ac:dyDescent="0.25"/>
  <cols>
    <col min="1" max="1" width="49.26953125" bestFit="1" customWidth="1"/>
    <col min="2" max="2" width="25.36328125" bestFit="1" customWidth="1"/>
    <col min="3" max="3" width="15.08984375" customWidth="1"/>
    <col min="4" max="4" width="15.36328125" customWidth="1"/>
    <col min="5" max="5" width="12.36328125" customWidth="1"/>
    <col min="6" max="6" width="10.81640625" customWidth="1"/>
    <col min="7" max="7" width="16.36328125" customWidth="1"/>
    <col min="8" max="8" width="9.36328125" hidden="1" customWidth="1"/>
    <col min="9" max="26" width="11" customWidth="1"/>
  </cols>
  <sheetData>
    <row r="1" spans="1:26" ht="21.75" customHeight="1" x14ac:dyDescent="0.35">
      <c r="A1" s="33" t="s">
        <v>16</v>
      </c>
      <c r="B1" s="34"/>
      <c r="C1" s="34"/>
      <c r="D1" s="34"/>
      <c r="E1" s="34"/>
      <c r="F1" s="34"/>
      <c r="G1" s="3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2" t="s">
        <v>0</v>
      </c>
      <c r="B3" s="3" t="s">
        <v>15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2" t="s">
        <v>1</v>
      </c>
      <c r="B4" s="3" t="s">
        <v>12</v>
      </c>
      <c r="C4" s="4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5" t="s">
        <v>2</v>
      </c>
      <c r="B5" s="6">
        <v>45490</v>
      </c>
      <c r="C5" s="4"/>
      <c r="D5" s="4"/>
      <c r="E5" s="1"/>
      <c r="F5" s="1"/>
      <c r="G5" s="1"/>
      <c r="H5" s="1"/>
      <c r="I5" s="7">
        <f t="shared" ref="I5:I6" si="0">+B5</f>
        <v>45490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5" t="s">
        <v>3</v>
      </c>
      <c r="B6" s="6">
        <f>MAX(E11:E34)</f>
        <v>45513</v>
      </c>
      <c r="C6" s="4"/>
      <c r="D6" s="4"/>
      <c r="E6" s="1"/>
      <c r="F6" s="1"/>
      <c r="G6" s="1"/>
      <c r="H6" s="1"/>
      <c r="I6" s="7">
        <f t="shared" si="0"/>
        <v>45513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5" t="s">
        <v>4</v>
      </c>
      <c r="B7" s="8">
        <f>AVERAGE(F11:F34)</f>
        <v>0.50001099021870543</v>
      </c>
      <c r="C7" s="4"/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5" t="s">
        <v>5</v>
      </c>
      <c r="B8" s="6"/>
      <c r="C8" s="4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4"/>
      <c r="C9" s="4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 x14ac:dyDescent="0.25">
      <c r="A10" s="31" t="s">
        <v>33</v>
      </c>
      <c r="B10" s="31" t="s">
        <v>6</v>
      </c>
      <c r="C10" s="31" t="s">
        <v>2</v>
      </c>
      <c r="D10" s="31" t="s">
        <v>7</v>
      </c>
      <c r="E10" s="31" t="s">
        <v>3</v>
      </c>
      <c r="F10" s="31" t="s">
        <v>8</v>
      </c>
      <c r="G10" s="32" t="s">
        <v>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.75" customHeight="1" x14ac:dyDescent="0.3">
      <c r="A11" s="13" t="s">
        <v>17</v>
      </c>
      <c r="B11" s="14" t="s">
        <v>22</v>
      </c>
      <c r="C11" s="15">
        <v>45490</v>
      </c>
      <c r="D11" s="16">
        <f>E11-C11</f>
        <v>0</v>
      </c>
      <c r="E11" s="15">
        <v>45490</v>
      </c>
      <c r="F11" s="17">
        <v>1</v>
      </c>
      <c r="G11" s="9" t="str">
        <f t="shared" ref="G11:G34" si="1">IF(F11=100%,"Completado",IF(H11&lt;0,"Pendiente atrasado ","Pendiente"))</f>
        <v>Completado</v>
      </c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.75" customHeight="1" x14ac:dyDescent="0.3">
      <c r="A12" s="13" t="s">
        <v>18</v>
      </c>
      <c r="B12" s="18" t="s">
        <v>13</v>
      </c>
      <c r="C12" s="19">
        <v>45490</v>
      </c>
      <c r="D12" s="16">
        <f t="shared" ref="D12:D17" si="2">E12-C12</f>
        <v>2</v>
      </c>
      <c r="E12" s="15">
        <v>45492</v>
      </c>
      <c r="F12" s="17">
        <v>1</v>
      </c>
      <c r="G12" s="9" t="str">
        <f t="shared" si="1"/>
        <v>Completado</v>
      </c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.75" customHeight="1" x14ac:dyDescent="0.3">
      <c r="A13" s="13" t="s">
        <v>19</v>
      </c>
      <c r="B13" s="18" t="s">
        <v>14</v>
      </c>
      <c r="C13" s="19">
        <v>45492</v>
      </c>
      <c r="D13" s="16">
        <f t="shared" si="2"/>
        <v>1</v>
      </c>
      <c r="E13" s="15">
        <v>45493</v>
      </c>
      <c r="F13" s="17">
        <v>1</v>
      </c>
      <c r="G13" s="9" t="str">
        <f t="shared" si="1"/>
        <v>Completado</v>
      </c>
      <c r="H13" s="10">
        <f>E13-$B$8</f>
        <v>45493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.75" customHeight="1" x14ac:dyDescent="0.3">
      <c r="A14" s="13" t="s">
        <v>20</v>
      </c>
      <c r="B14" s="18" t="s">
        <v>23</v>
      </c>
      <c r="C14" s="19">
        <v>45493</v>
      </c>
      <c r="D14" s="16">
        <f t="shared" si="2"/>
        <v>0</v>
      </c>
      <c r="E14" s="15">
        <v>45493</v>
      </c>
      <c r="F14" s="17">
        <v>1</v>
      </c>
      <c r="G14" s="9" t="str">
        <f t="shared" si="1"/>
        <v>Completado</v>
      </c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.75" customHeight="1" x14ac:dyDescent="0.3">
      <c r="A15" s="13" t="s">
        <v>21</v>
      </c>
      <c r="B15" s="18" t="s">
        <v>22</v>
      </c>
      <c r="C15" s="19">
        <v>45490</v>
      </c>
      <c r="D15" s="16">
        <f t="shared" si="2"/>
        <v>3</v>
      </c>
      <c r="E15" s="15">
        <v>45493</v>
      </c>
      <c r="F15" s="17">
        <v>1</v>
      </c>
      <c r="G15" s="9" t="str">
        <f t="shared" si="1"/>
        <v>Completado</v>
      </c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.75" customHeight="1" x14ac:dyDescent="0.3">
      <c r="A16" s="31" t="s">
        <v>34</v>
      </c>
      <c r="B16" s="31" t="s">
        <v>6</v>
      </c>
      <c r="C16" s="31" t="s">
        <v>2</v>
      </c>
      <c r="D16" s="31" t="s">
        <v>7</v>
      </c>
      <c r="E16" s="31" t="s">
        <v>3</v>
      </c>
      <c r="F16" s="31" t="s">
        <v>8</v>
      </c>
      <c r="G16" s="32" t="s">
        <v>9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.75" customHeight="1" x14ac:dyDescent="0.3">
      <c r="A17" s="20" t="s">
        <v>24</v>
      </c>
      <c r="B17" s="21" t="s">
        <v>42</v>
      </c>
      <c r="C17" s="22">
        <v>45495</v>
      </c>
      <c r="D17" s="23">
        <f>E17-C17</f>
        <v>0</v>
      </c>
      <c r="E17" s="22">
        <v>45495</v>
      </c>
      <c r="F17" s="25">
        <v>1</v>
      </c>
      <c r="G17" s="9" t="str">
        <f t="shared" si="1"/>
        <v>Completado</v>
      </c>
      <c r="H17" s="10">
        <f t="shared" ref="H17" si="3">E17-$B$8</f>
        <v>45495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.75" customHeight="1" x14ac:dyDescent="0.3">
      <c r="A18" s="20" t="s">
        <v>25</v>
      </c>
      <c r="B18" s="26" t="s">
        <v>43</v>
      </c>
      <c r="C18" s="22">
        <v>45495</v>
      </c>
      <c r="D18" s="23">
        <f t="shared" ref="D18:D21" si="4">E18-C18</f>
        <v>3</v>
      </c>
      <c r="E18" s="24">
        <v>45498</v>
      </c>
      <c r="F18" s="25">
        <f t="shared" ref="F18:F21" si="5">E18/C18</f>
        <v>1.0000659413122321</v>
      </c>
      <c r="G18" s="39" t="s">
        <v>45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.75" customHeight="1" x14ac:dyDescent="0.3">
      <c r="A19" s="20" t="s">
        <v>26</v>
      </c>
      <c r="B19" s="20" t="s">
        <v>22</v>
      </c>
      <c r="C19" s="22">
        <v>45495</v>
      </c>
      <c r="D19" s="23">
        <f t="shared" si="4"/>
        <v>0</v>
      </c>
      <c r="E19" s="24">
        <v>45495</v>
      </c>
      <c r="F19" s="25">
        <f t="shared" si="5"/>
        <v>1</v>
      </c>
      <c r="G19" s="9" t="str">
        <f t="shared" si="1"/>
        <v>Completado</v>
      </c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.75" customHeight="1" x14ac:dyDescent="0.3">
      <c r="A20" s="20" t="s">
        <v>27</v>
      </c>
      <c r="B20" s="20" t="s">
        <v>44</v>
      </c>
      <c r="C20" s="22">
        <v>45495</v>
      </c>
      <c r="D20" s="23">
        <f t="shared" si="4"/>
        <v>3</v>
      </c>
      <c r="E20" s="24">
        <v>45498</v>
      </c>
      <c r="F20" s="25">
        <f t="shared" si="5"/>
        <v>1.0000659413122321</v>
      </c>
      <c r="G20" s="39" t="s">
        <v>45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.75" customHeight="1" x14ac:dyDescent="0.3">
      <c r="A21" s="20" t="s">
        <v>28</v>
      </c>
      <c r="B21" s="20" t="s">
        <v>22</v>
      </c>
      <c r="C21" s="22">
        <v>45495</v>
      </c>
      <c r="D21" s="23">
        <f t="shared" si="4"/>
        <v>4</v>
      </c>
      <c r="E21" s="24">
        <v>45499</v>
      </c>
      <c r="F21" s="25">
        <f t="shared" si="5"/>
        <v>1.0000879217496428</v>
      </c>
      <c r="G21" s="39" t="s">
        <v>45</v>
      </c>
      <c r="H21" s="10">
        <f>E21-$B$8</f>
        <v>45499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3">
      <c r="A22" s="31" t="s">
        <v>35</v>
      </c>
      <c r="B22" s="31" t="s">
        <v>6</v>
      </c>
      <c r="C22" s="31" t="s">
        <v>2</v>
      </c>
      <c r="D22" s="31" t="s">
        <v>7</v>
      </c>
      <c r="E22" s="31" t="s">
        <v>3</v>
      </c>
      <c r="F22" s="31" t="s">
        <v>8</v>
      </c>
      <c r="G22" s="32" t="s">
        <v>9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75" customHeight="1" x14ac:dyDescent="0.3">
      <c r="A23" s="27" t="s">
        <v>29</v>
      </c>
      <c r="B23" s="27" t="s">
        <v>44</v>
      </c>
      <c r="C23" s="28">
        <v>45502</v>
      </c>
      <c r="D23" s="29">
        <f>E23-C23</f>
        <v>1</v>
      </c>
      <c r="E23" s="28">
        <v>45503</v>
      </c>
      <c r="F23" s="30">
        <v>0</v>
      </c>
      <c r="G23" s="9" t="s">
        <v>46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.75" customHeight="1" x14ac:dyDescent="0.3">
      <c r="A24" s="27" t="s">
        <v>30</v>
      </c>
      <c r="B24" s="27" t="s">
        <v>44</v>
      </c>
      <c r="C24" s="28">
        <v>45502</v>
      </c>
      <c r="D24" s="29">
        <f t="shared" ref="D24:D26" si="6">E24-C24</f>
        <v>2</v>
      </c>
      <c r="E24" s="28">
        <v>45504</v>
      </c>
      <c r="F24" s="30">
        <v>0</v>
      </c>
      <c r="G24" s="9" t="str">
        <f t="shared" si="1"/>
        <v>Pendiente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.75" customHeight="1" x14ac:dyDescent="0.3">
      <c r="A25" s="27" t="s">
        <v>31</v>
      </c>
      <c r="B25" s="27" t="s">
        <v>22</v>
      </c>
      <c r="C25" s="28">
        <v>45502</v>
      </c>
      <c r="D25" s="29">
        <f t="shared" si="6"/>
        <v>3</v>
      </c>
      <c r="E25" s="28">
        <v>45505</v>
      </c>
      <c r="F25" s="30">
        <v>0</v>
      </c>
      <c r="G25" s="9" t="str">
        <f t="shared" si="1"/>
        <v>Pendiente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.75" customHeight="1" x14ac:dyDescent="0.3">
      <c r="A26" s="27" t="s">
        <v>32</v>
      </c>
      <c r="B26" s="27" t="s">
        <v>44</v>
      </c>
      <c r="C26" s="28">
        <v>45502</v>
      </c>
      <c r="D26" s="29">
        <f t="shared" si="6"/>
        <v>4</v>
      </c>
      <c r="E26" s="28">
        <v>45506</v>
      </c>
      <c r="F26" s="30">
        <v>0</v>
      </c>
      <c r="G26" s="9" t="str">
        <f t="shared" si="1"/>
        <v>Pendiente</v>
      </c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.75" customHeight="1" x14ac:dyDescent="0.3">
      <c r="A27" s="31" t="s">
        <v>47</v>
      </c>
      <c r="B27" s="31" t="s">
        <v>6</v>
      </c>
      <c r="C27" s="31" t="s">
        <v>2</v>
      </c>
      <c r="D27" s="31" t="s">
        <v>7</v>
      </c>
      <c r="E27" s="31" t="s">
        <v>3</v>
      </c>
      <c r="F27" s="31" t="s">
        <v>8</v>
      </c>
      <c r="G27" s="32" t="s">
        <v>9</v>
      </c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.75" customHeight="1" x14ac:dyDescent="0.3">
      <c r="A28" s="35" t="s">
        <v>36</v>
      </c>
      <c r="B28" s="35" t="s">
        <v>44</v>
      </c>
      <c r="C28" s="36">
        <v>45509</v>
      </c>
      <c r="D28" s="37">
        <f>E28-C28</f>
        <v>4</v>
      </c>
      <c r="E28" s="36">
        <v>45513</v>
      </c>
      <c r="F28" s="38">
        <v>0</v>
      </c>
      <c r="G28" s="9" t="str">
        <f t="shared" si="1"/>
        <v>Pendiente</v>
      </c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.75" customHeight="1" x14ac:dyDescent="0.3">
      <c r="A29" s="35" t="s">
        <v>37</v>
      </c>
      <c r="B29" s="35" t="s">
        <v>44</v>
      </c>
      <c r="C29" s="36">
        <v>45509</v>
      </c>
      <c r="D29" s="37">
        <f t="shared" ref="D29:D33" si="7">E29-C29</f>
        <v>4</v>
      </c>
      <c r="E29" s="36">
        <v>45513</v>
      </c>
      <c r="F29" s="38">
        <v>0</v>
      </c>
      <c r="G29" s="9" t="str">
        <f t="shared" si="1"/>
        <v>Pendiente</v>
      </c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.75" customHeight="1" x14ac:dyDescent="0.3">
      <c r="A30" s="35" t="s">
        <v>38</v>
      </c>
      <c r="B30" s="35" t="s">
        <v>44</v>
      </c>
      <c r="C30" s="36">
        <v>45509</v>
      </c>
      <c r="D30" s="37">
        <f t="shared" si="7"/>
        <v>4</v>
      </c>
      <c r="E30" s="36">
        <v>45513</v>
      </c>
      <c r="F30" s="38">
        <v>0</v>
      </c>
      <c r="G30" s="9" t="str">
        <f t="shared" si="1"/>
        <v>Pendiente</v>
      </c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.75" customHeight="1" x14ac:dyDescent="0.3">
      <c r="A31" s="35" t="s">
        <v>39</v>
      </c>
      <c r="B31" s="35" t="s">
        <v>44</v>
      </c>
      <c r="C31" s="36">
        <v>45509</v>
      </c>
      <c r="D31" s="37">
        <f t="shared" si="7"/>
        <v>4</v>
      </c>
      <c r="E31" s="36">
        <v>45513</v>
      </c>
      <c r="F31" s="38">
        <v>0</v>
      </c>
      <c r="G31" s="9" t="str">
        <f t="shared" si="1"/>
        <v>Pendiente</v>
      </c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.75" customHeight="1" x14ac:dyDescent="0.3">
      <c r="A32" s="35" t="s">
        <v>40</v>
      </c>
      <c r="B32" s="35" t="s">
        <v>44</v>
      </c>
      <c r="C32" s="36">
        <v>45509</v>
      </c>
      <c r="D32" s="37">
        <f t="shared" si="7"/>
        <v>4</v>
      </c>
      <c r="E32" s="36">
        <v>45513</v>
      </c>
      <c r="F32" s="38">
        <v>0</v>
      </c>
      <c r="G32" s="9" t="str">
        <f t="shared" si="1"/>
        <v>Pendiente</v>
      </c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.75" customHeight="1" x14ac:dyDescent="0.3">
      <c r="A33" s="35" t="s">
        <v>41</v>
      </c>
      <c r="B33" s="35" t="s">
        <v>44</v>
      </c>
      <c r="C33" s="36">
        <v>45509</v>
      </c>
      <c r="D33" s="37">
        <f t="shared" si="7"/>
        <v>4</v>
      </c>
      <c r="E33" s="36">
        <v>45513</v>
      </c>
      <c r="F33" s="38">
        <v>0</v>
      </c>
      <c r="G33" s="9" t="str">
        <f t="shared" si="1"/>
        <v>Pendiente</v>
      </c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.75" customHeight="1" x14ac:dyDescent="0.35">
      <c r="A34" s="11" t="s">
        <v>10</v>
      </c>
      <c r="B34" s="12" t="s">
        <v>11</v>
      </c>
      <c r="C34" s="40"/>
      <c r="D34" s="41"/>
      <c r="E34" s="41"/>
      <c r="F34" s="41"/>
      <c r="G34" s="42"/>
      <c r="H34" s="10">
        <f t="shared" ref="H34" si="8">E34-$B$8</f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</sheetData>
  <mergeCells count="2">
    <mergeCell ref="A1:G1"/>
    <mergeCell ref="C34:G34"/>
  </mergeCells>
  <conditionalFormatting sqref="G11:G15 G17 G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5" priority="22">
      <formula>$F11=100%</formula>
    </cfRule>
    <cfRule type="expression" dxfId="14" priority="23">
      <formula>AND($F11&lt;&gt;100%,$H11&lt;0)</formula>
    </cfRule>
    <cfRule type="expression" dxfId="13" priority="24">
      <formula>AND($F11&lt;&gt;100%,$H11=0)</formula>
    </cfRule>
    <cfRule type="expression" dxfId="12" priority="25">
      <formula>AND($F11&lt;&gt;100%,$H11&gt;0)</formula>
    </cfRule>
  </conditionalFormatting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proyecto y Von Neumann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214035 - ALFONSO EMANUEL BARAHONA RUIZ</cp:lastModifiedBy>
  <dcterms:created xsi:type="dcterms:W3CDTF">2015-07-29T21:33:10Z</dcterms:created>
  <dcterms:modified xsi:type="dcterms:W3CDTF">2024-07-27T02:50:55Z</dcterms:modified>
</cp:coreProperties>
</file>