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-PC\Downloads\"/>
    </mc:Choice>
  </mc:AlternateContent>
  <xr:revisionPtr revIDLastSave="0" documentId="13_ncr:1_{FB8A4322-F4AF-420B-A89A-A1388E9785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lan de proyecto y Von Neuman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1" i="1"/>
  <c r="D12" i="1"/>
  <c r="D13" i="1"/>
  <c r="D14" i="1"/>
  <c r="D15" i="1"/>
  <c r="G12" i="1"/>
  <c r="G13" i="1"/>
  <c r="G14" i="1"/>
  <c r="G15" i="1"/>
  <c r="D11" i="1"/>
  <c r="D63" i="1"/>
  <c r="D64" i="1"/>
  <c r="D65" i="1"/>
  <c r="D66" i="1"/>
  <c r="D67" i="1"/>
  <c r="D68" i="1"/>
  <c r="D69" i="1"/>
  <c r="D70" i="1"/>
  <c r="D71" i="1"/>
  <c r="D72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D73" i="1" l="1"/>
  <c r="G26" i="1"/>
  <c r="G27" i="1"/>
  <c r="G28" i="1"/>
  <c r="G29" i="1"/>
  <c r="G30" i="1"/>
  <c r="G32" i="1"/>
  <c r="G33" i="1"/>
  <c r="G34" i="1"/>
  <c r="G35" i="1"/>
  <c r="G36" i="1"/>
  <c r="B6" i="1"/>
  <c r="I6" i="1" s="1"/>
  <c r="B7" i="1"/>
  <c r="G11" i="1"/>
  <c r="H24" i="1"/>
  <c r="I5" i="1"/>
  <c r="H20" i="1" l="1"/>
  <c r="H17" i="1"/>
  <c r="H13" i="1"/>
  <c r="H19" i="1"/>
  <c r="H72" i="1"/>
  <c r="H73" i="1"/>
</calcChain>
</file>

<file path=xl/sharedStrings.xml><?xml version="1.0" encoding="utf-8"?>
<sst xmlns="http://schemas.openxmlformats.org/spreadsheetml/2006/main" count="37" uniqueCount="34">
  <si>
    <t>No. De Equipo</t>
  </si>
  <si>
    <t>Coordinador</t>
  </si>
  <si>
    <t>Fecha de inicio</t>
  </si>
  <si>
    <t>Fecha final</t>
  </si>
  <si>
    <t>Avance general</t>
  </si>
  <si>
    <t>Fecha de informe</t>
  </si>
  <si>
    <t>Tareas</t>
  </si>
  <si>
    <t>Responsable</t>
  </si>
  <si>
    <t>Duración en Dias</t>
  </si>
  <si>
    <t>Progreso</t>
  </si>
  <si>
    <t>Estado</t>
  </si>
  <si>
    <t>Lanzamiento</t>
  </si>
  <si>
    <t>TODOS</t>
  </si>
  <si>
    <t>Alfonso Emanuel Barahona Ruiz</t>
  </si>
  <si>
    <t>Pablo Flores</t>
  </si>
  <si>
    <t>Anika Escoto</t>
  </si>
  <si>
    <t>No. 6</t>
  </si>
  <si>
    <t>SISTEMA DE REPARTO G6</t>
  </si>
  <si>
    <t>Repartición de temas e información</t>
  </si>
  <si>
    <t>Diagrama Entidad Relación</t>
  </si>
  <si>
    <t>Diagrama de Contexto</t>
  </si>
  <si>
    <t>Diagrama Cero</t>
  </si>
  <si>
    <t>Estandarización de código y prototipo no funcional</t>
  </si>
  <si>
    <t>Emanuel Barahona</t>
  </si>
  <si>
    <t>Maty Mancilla y Jorge Ávila</t>
  </si>
  <si>
    <t>Diagramas Casos de Usos</t>
  </si>
  <si>
    <t>Diagramas Hijos</t>
  </si>
  <si>
    <t>Modelo Entidad Relación Completo</t>
  </si>
  <si>
    <t>Programación de mantenimientos (CRUD) del software</t>
  </si>
  <si>
    <t>Control de errores y restricción de campos</t>
  </si>
  <si>
    <t>Utilización del Servicio en la nube</t>
  </si>
  <si>
    <t>Reutilización de código</t>
  </si>
  <si>
    <t>Pruebas de roles de usuarios</t>
  </si>
  <si>
    <t>Pruebas del Software Usuario/Cliente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</si>
</sst>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64" formatCode="d/m/yyyy"/>
    <numFmt numFmtId="165" formatCode="0_ ;[Red]\-0\ 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  <numFmt numFmtId="168" formatCode="ddd\,\ m/d/yyyy"/>
    <numFmt numFmtId="172" formatCode="dd\-mm\-yy;@"/>
  </numFmts>
  <fonts count="28" x14ac:knownFonts="1">
    <font>
      <sz val="12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8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theme="0"/>
      <name val="Calibri"/>
      <family val="2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indexed="12"/>
      <name val="Arial"/>
      <family val="2"/>
    </font>
    <font>
      <sz val="14"/>
      <color theme="1"/>
      <name val="Arial"/>
      <family val="2"/>
      <scheme val="minor"/>
    </font>
    <font>
      <b/>
      <sz val="22"/>
      <color theme="1" tint="0.34998626667073579"/>
      <name val="Arial"/>
      <family val="2"/>
      <scheme val="major"/>
    </font>
    <font>
      <u/>
      <sz val="11"/>
      <color theme="11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2D69B"/>
        <bgColor rgb="FFC2D69B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5">
    <xf numFmtId="0" fontId="0" fillId="0" borderId="0"/>
    <xf numFmtId="0" fontId="15" fillId="10" borderId="7" applyNumberFormat="0" applyAlignment="0" applyProtection="0"/>
    <xf numFmtId="0" fontId="16" fillId="11" borderId="8" applyNumberFormat="0" applyAlignment="0" applyProtection="0"/>
    <xf numFmtId="0" fontId="17" fillId="11" borderId="7" applyNumberFormat="0" applyAlignment="0" applyProtection="0"/>
    <xf numFmtId="0" fontId="18" fillId="0" borderId="9" applyNumberFormat="0" applyFill="0" applyAlignment="0" applyProtection="0"/>
    <xf numFmtId="0" fontId="19" fillId="12" borderId="10" applyNumberFormat="0" applyAlignment="0" applyProtection="0"/>
    <xf numFmtId="0" fontId="22" fillId="0" borderId="12" applyNumberFormat="0" applyFill="0" applyAlignment="0" applyProtection="0"/>
    <xf numFmtId="0" fontId="1" fillId="0" borderId="1"/>
    <xf numFmtId="0" fontId="24" fillId="0" borderId="1" applyNumberFormat="0" applyFill="0" applyBorder="0" applyAlignment="0" applyProtection="0">
      <alignment vertical="top"/>
      <protection locked="0"/>
    </xf>
    <xf numFmtId="9" fontId="1" fillId="0" borderId="1" applyFont="0" applyFill="0" applyBorder="0" applyAlignment="0" applyProtection="0"/>
    <xf numFmtId="0" fontId="23" fillId="0" borderId="1"/>
    <xf numFmtId="43" fontId="1" fillId="0" borderId="14" applyFont="0" applyFill="0" applyAlignment="0" applyProtection="0"/>
    <xf numFmtId="0" fontId="26" fillId="0" borderId="1" applyNumberFormat="0" applyFill="0" applyBorder="0" applyAlignment="0" applyProtection="0"/>
    <xf numFmtId="0" fontId="25" fillId="0" borderId="1" applyNumberFormat="0" applyFill="0" applyAlignment="0" applyProtection="0"/>
    <xf numFmtId="0" fontId="25" fillId="0" borderId="1" applyNumberFormat="0" applyFill="0" applyProtection="0">
      <alignment vertical="top"/>
    </xf>
    <xf numFmtId="0" fontId="1" fillId="0" borderId="1" applyNumberFormat="0" applyFill="0" applyProtection="0">
      <alignment horizontal="right" indent="1"/>
    </xf>
    <xf numFmtId="168" fontId="1" fillId="0" borderId="14">
      <alignment horizontal="center" vertical="center"/>
    </xf>
    <xf numFmtId="172" fontId="1" fillId="0" borderId="13" applyFill="0">
      <alignment horizontal="center" vertical="center"/>
    </xf>
    <xf numFmtId="0" fontId="1" fillId="0" borderId="13" applyFill="0">
      <alignment horizontal="center" vertical="center"/>
    </xf>
    <xf numFmtId="0" fontId="1" fillId="0" borderId="13" applyFill="0">
      <alignment horizontal="left" vertical="center" indent="2"/>
    </xf>
    <xf numFmtId="0" fontId="27" fillId="0" borderId="1" applyNumberFormat="0" applyFill="0" applyBorder="0" applyAlignment="0" applyProtection="0"/>
    <xf numFmtId="41" fontId="1" fillId="0" borderId="1" applyFont="0" applyFill="0" applyBorder="0" applyAlignment="0" applyProtection="0"/>
    <xf numFmtId="167" fontId="1" fillId="0" borderId="1" applyFont="0" applyFill="0" applyBorder="0" applyAlignment="0" applyProtection="0"/>
    <xf numFmtId="166" fontId="1" fillId="0" borderId="1" applyFont="0" applyFill="0" applyBorder="0" applyAlignment="0" applyProtection="0"/>
    <xf numFmtId="0" fontId="11" fillId="0" borderId="1" applyNumberFormat="0" applyFill="0" applyBorder="0" applyAlignment="0" applyProtection="0"/>
    <xf numFmtId="0" fontId="12" fillId="7" borderId="1" applyNumberFormat="0" applyBorder="0" applyAlignment="0" applyProtection="0"/>
    <xf numFmtId="0" fontId="13" fillId="8" borderId="1" applyNumberFormat="0" applyBorder="0" applyAlignment="0" applyProtection="0"/>
    <xf numFmtId="0" fontId="14" fillId="9" borderId="1" applyNumberFormat="0" applyBorder="0" applyAlignment="0" applyProtection="0"/>
    <xf numFmtId="0" fontId="20" fillId="0" borderId="1" applyNumberFormat="0" applyFill="0" applyBorder="0" applyAlignment="0" applyProtection="0"/>
    <xf numFmtId="0" fontId="1" fillId="13" borderId="11" applyNumberFormat="0" applyFont="0" applyAlignment="0" applyProtection="0"/>
    <xf numFmtId="0" fontId="21" fillId="0" borderId="1" applyNumberFormat="0" applyFill="0" applyBorder="0" applyAlignment="0" applyProtection="0"/>
    <xf numFmtId="0" fontId="23" fillId="14" borderId="1" applyNumberFormat="0" applyBorder="0" applyAlignment="0" applyProtection="0"/>
    <xf numFmtId="0" fontId="1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23" fillId="18" borderId="1" applyNumberFormat="0" applyBorder="0" applyAlignment="0" applyProtection="0"/>
    <xf numFmtId="0" fontId="1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23" fillId="22" borderId="1" applyNumberFormat="0" applyBorder="0" applyAlignment="0" applyProtection="0"/>
    <xf numFmtId="0" fontId="1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23" fillId="26" borderId="1" applyNumberFormat="0" applyBorder="0" applyAlignment="0" applyProtection="0"/>
    <xf numFmtId="0" fontId="1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23" fillId="30" borderId="1" applyNumberFormat="0" applyBorder="0" applyAlignment="0" applyProtection="0"/>
    <xf numFmtId="0" fontId="1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23" fillId="34" borderId="1" applyNumberFormat="0" applyBorder="0" applyAlignment="0" applyProtection="0"/>
    <xf numFmtId="0" fontId="1" fillId="35" borderId="1" applyNumberFormat="0" applyBorder="0" applyAlignment="0" applyProtection="0"/>
    <xf numFmtId="0" fontId="1" fillId="36" borderId="1" applyNumberFormat="0" applyBorder="0" applyAlignment="0" applyProtection="0"/>
    <xf numFmtId="0" fontId="1" fillId="37" borderId="1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164" fontId="5" fillId="0" borderId="0" xfId="0" applyNumberFormat="1" applyFont="1"/>
    <xf numFmtId="164" fontId="3" fillId="0" borderId="0" xfId="0" applyNumberFormat="1" applyFont="1"/>
    <xf numFmtId="9" fontId="5" fillId="0" borderId="0" xfId="0" applyNumberFormat="1" applyFont="1"/>
    <xf numFmtId="164" fontId="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5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64" fontId="8" fillId="5" borderId="4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9" fontId="9" fillId="5" borderId="4" xfId="0" applyNumberFormat="1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" fontId="8" fillId="4" borderId="4" xfId="0" applyNumberFormat="1" applyFont="1" applyFill="1" applyBorder="1" applyAlignment="1">
      <alignment horizontal="center"/>
    </xf>
    <xf numFmtId="164" fontId="8" fillId="4" borderId="4" xfId="0" applyNumberFormat="1" applyFont="1" applyFill="1" applyBorder="1" applyAlignment="1">
      <alignment horizontal="center"/>
    </xf>
    <xf numFmtId="9" fontId="4" fillId="4" borderId="3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164" fontId="4" fillId="6" borderId="3" xfId="0" applyNumberFormat="1" applyFont="1" applyFill="1" applyBorder="1" applyAlignment="1">
      <alignment horizontal="center"/>
    </xf>
    <xf numFmtId="1" fontId="8" fillId="6" borderId="4" xfId="0" applyNumberFormat="1" applyFont="1" applyFill="1" applyBorder="1" applyAlignment="1">
      <alignment horizontal="center"/>
    </xf>
    <xf numFmtId="164" fontId="8" fillId="6" borderId="4" xfId="0" applyNumberFormat="1" applyFont="1" applyFill="1" applyBorder="1" applyAlignment="1">
      <alignment horizontal="center"/>
    </xf>
    <xf numFmtId="9" fontId="4" fillId="6" borderId="3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/>
  </cellXfs>
  <cellStyles count="55">
    <cellStyle name="20% - Énfasis1 2" xfId="32" xr:uid="{BF82B74C-8C82-4171-8AFD-229D11F13F86}"/>
    <cellStyle name="20% - Énfasis2 2" xfId="36" xr:uid="{EAD1D4CF-227C-4E63-B8C3-ABE0BF214788}"/>
    <cellStyle name="20% - Énfasis3 2" xfId="40" xr:uid="{08E1CECE-8378-4058-867D-47356C1F1602}"/>
    <cellStyle name="20% - Énfasis4 2" xfId="44" xr:uid="{DB019C66-4F86-4F5E-AAF9-B626CDDEBC5E}"/>
    <cellStyle name="20% - Énfasis5 2" xfId="48" xr:uid="{B52C393A-F597-4588-B074-B90F3E995C9C}"/>
    <cellStyle name="20% - Énfasis6 2" xfId="52" xr:uid="{68E68287-8424-4A79-AC09-08270EB20B0F}"/>
    <cellStyle name="40% - Énfasis1 2" xfId="33" xr:uid="{6667155C-D371-472E-9BE1-108AF9CE3E7F}"/>
    <cellStyle name="40% - Énfasis2 2" xfId="37" xr:uid="{2FBA2EB9-CF0D-4D5A-9E9C-57A2A55BAD12}"/>
    <cellStyle name="40% - Énfasis3 2" xfId="41" xr:uid="{1221AF27-B544-41FB-BE37-79C1B977FEE7}"/>
    <cellStyle name="40% - Énfasis4 2" xfId="45" xr:uid="{EBDF6A1C-7ABD-4BBE-A109-01A618DDBA87}"/>
    <cellStyle name="40% - Énfasis5 2" xfId="49" xr:uid="{B57B7732-C93E-448E-9DD8-975B9E56BFFE}"/>
    <cellStyle name="40% - Énfasis6 2" xfId="53" xr:uid="{E4C02D11-94E6-4DE9-BA33-1716D688D692}"/>
    <cellStyle name="60% - Énfasis1 2" xfId="34" xr:uid="{27916EB7-4073-4CD7-8BC3-00042B5209DA}"/>
    <cellStyle name="60% - Énfasis2 2" xfId="38" xr:uid="{FCC05C3F-7953-4EAB-9602-1E6E98D8D609}"/>
    <cellStyle name="60% - Énfasis3 2" xfId="42" xr:uid="{A90444A4-655E-4FEA-86B1-575FCB4520DF}"/>
    <cellStyle name="60% - Énfasis4 2" xfId="46" xr:uid="{AE201FC8-3775-42C3-94DE-8EC3528E52B6}"/>
    <cellStyle name="60% - Énfasis5 2" xfId="50" xr:uid="{A428FE15-05B6-4C2E-B35D-9E844B185525}"/>
    <cellStyle name="60% - Énfasis6 2" xfId="54" xr:uid="{D3550BBD-EAE4-4E70-AC58-8A3596F8EE66}"/>
    <cellStyle name="Bueno 2" xfId="25" xr:uid="{B5D0C7CD-59AA-413A-AEC1-4B3FFF26ECE5}"/>
    <cellStyle name="Cálculo" xfId="3" builtinId="22" customBuiltin="1"/>
    <cellStyle name="Celda de comprobación" xfId="5" builtinId="23" customBuiltin="1"/>
    <cellStyle name="Celda vinculada" xfId="4" builtinId="24" customBuiltin="1"/>
    <cellStyle name="Encabezado 1 2" xfId="13" xr:uid="{19645BFD-CE09-4B5E-99B3-7F203148FC56}"/>
    <cellStyle name="Encabezado 4 2" xfId="24" xr:uid="{6D8C54B1-CF16-409C-B46B-E9C34AF75618}"/>
    <cellStyle name="Énfasis1 2" xfId="31" xr:uid="{610121A9-45C0-4CEC-9C15-8097A27EFE9F}"/>
    <cellStyle name="Énfasis2 2" xfId="35" xr:uid="{1BE97AC1-0CDA-44CB-B8BF-418D4BE65CA0}"/>
    <cellStyle name="Énfasis3 2" xfId="39" xr:uid="{4F33196A-F835-4864-BCF7-5F5A616506F7}"/>
    <cellStyle name="Énfasis4 2" xfId="43" xr:uid="{F5D94599-0F8C-46CC-8C90-BF8C7A120A0A}"/>
    <cellStyle name="Énfasis5 2" xfId="47" xr:uid="{FA24BCA0-B76D-42F6-916A-D20EC2D492CD}"/>
    <cellStyle name="Énfasis6 2" xfId="51" xr:uid="{67A559C3-55E2-456F-A9D3-EE0EAE7E1B51}"/>
    <cellStyle name="Entrada" xfId="1" builtinId="20" customBuiltin="1"/>
    <cellStyle name="Fecha" xfId="17" xr:uid="{98EAE825-9A9F-4C47-BA56-A49F3B6ADB5A}"/>
    <cellStyle name="Hipervínculo" xfId="8" builtinId="8" customBuiltin="1"/>
    <cellStyle name="Hipervínculo visitado" xfId="20" builtinId="9" customBuiltin="1"/>
    <cellStyle name="Incorrecto 2" xfId="26" xr:uid="{FCBB0FAA-EC91-4036-BB08-DDDB3DC1D670}"/>
    <cellStyle name="Inicio del proyecto" xfId="16" xr:uid="{BEDA532D-7273-4767-A5FA-9DC2589C6E26}"/>
    <cellStyle name="Millares [0] 2" xfId="21" xr:uid="{9CB1D4ED-713F-479B-8903-F1D7453B6C5B}"/>
    <cellStyle name="Millares 2" xfId="11" xr:uid="{5F5BBF3B-CDFA-40F3-89D3-9C8E493F872B}"/>
    <cellStyle name="Moneda [0] 2" xfId="23" xr:uid="{AFEC2024-D621-44DE-9FAE-37A37D87CEA3}"/>
    <cellStyle name="Moneda 2" xfId="22" xr:uid="{85A4904E-0E8B-4B37-995D-E63584DCB8A6}"/>
    <cellStyle name="Neutral 2" xfId="27" xr:uid="{02FB7645-A5C3-4A55-980B-6E459F78CB9B}"/>
    <cellStyle name="Nombre" xfId="18" xr:uid="{83E467D0-C1C4-4B20-9A53-8032400C7745}"/>
    <cellStyle name="Normal" xfId="0" builtinId="0"/>
    <cellStyle name="Normal 2" xfId="7" xr:uid="{A2A385B9-413D-488A-AE62-1323A44C9E69}"/>
    <cellStyle name="Notas 2" xfId="29" xr:uid="{EFC4B928-914E-44C9-8A04-55411E17347C}"/>
    <cellStyle name="Porcentaje 2" xfId="9" xr:uid="{5BD5D26C-A312-4833-8F96-439F6D64804D}"/>
    <cellStyle name="Salida" xfId="2" builtinId="21" customBuiltin="1"/>
    <cellStyle name="Tarea" xfId="19" xr:uid="{61431180-A0AD-4C24-8EA9-0C3AFBEAD834}"/>
    <cellStyle name="Texto de advertencia 2" xfId="28" xr:uid="{8A0E82CE-2009-4034-9EDB-543BA91392EB}"/>
    <cellStyle name="Texto explicativo 2" xfId="30" xr:uid="{F2CFBADD-0957-4958-BBFF-FBBE691F7BF2}"/>
    <cellStyle name="Título 2 2" xfId="14" xr:uid="{3BACE3A0-056E-4504-BACD-011479983C9B}"/>
    <cellStyle name="Título 3 2" xfId="15" xr:uid="{CA2D8C96-5329-47CC-8DB5-739E308A1CE5}"/>
    <cellStyle name="Título 4" xfId="12" xr:uid="{3D07B346-096D-4149-832E-BBD3003EF3A4}"/>
    <cellStyle name="Total" xfId="6" builtinId="25" customBuiltin="1"/>
    <cellStyle name="zTextoOculto" xfId="10" xr:uid="{4DEFBB6F-B5E1-4401-AB5D-7F620C7C5A5D}"/>
  </cellStyles>
  <dxfs count="13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00B050"/>
          <bgColor rgb="FF00B050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ListaTareasPendientes" pivot="0" count="9" xr9:uid="{D70BC278-5419-44B7-993F-275331A70E05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GT" sz="1400" b="0" i="0">
                <a:solidFill>
                  <a:srgbClr val="757575"/>
                </a:solidFill>
                <a:latin typeface="+mn-lt"/>
              </a:rPr>
              <a:t>Gantt Proyecto Final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'Plan de proyecto y Von Neumann'!$A$11:$A$73</c:f>
              <c:strCache>
                <c:ptCount val="63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9">
                  <c:v>Diagramas Casos de Usos</c:v>
                </c:pt>
                <c:pt idx="10">
                  <c:v>Diagramas Hijos</c:v>
                </c:pt>
                <c:pt idx="11">
                  <c:v>Modelo Entidad Relación Completo</c:v>
                </c:pt>
                <c:pt idx="12">
                  <c:v>Programación de mantenimientos (CRUD) del software</c:v>
                </c:pt>
                <c:pt idx="13">
                  <c:v>Control de errores y restricción de campos</c:v>
                </c:pt>
                <c:pt idx="31">
                  <c:v>Utilización del Servicio en la nube</c:v>
                </c:pt>
                <c:pt idx="32">
                  <c:v>Reutilización de código</c:v>
                </c:pt>
                <c:pt idx="33">
                  <c:v>Pruebas de roles de usuarios</c:v>
                </c:pt>
                <c:pt idx="34">
                  <c:v>Pruebas del Software Usuario/Cliente</c:v>
                </c:pt>
                <c:pt idx="62">
                  <c:v>Lanzamiento</c:v>
                </c:pt>
              </c:strCache>
            </c:strRef>
          </c:cat>
          <c:val>
            <c:numRef>
              <c:f>'Plan de proyecto y Von Neumann'!$C$11:$C$73</c:f>
              <c:numCache>
                <c:formatCode>d/m/yyyy</c:formatCode>
                <c:ptCount val="63"/>
                <c:pt idx="0">
                  <c:v>45490</c:v>
                </c:pt>
                <c:pt idx="1">
                  <c:v>45490</c:v>
                </c:pt>
                <c:pt idx="2">
                  <c:v>45492</c:v>
                </c:pt>
                <c:pt idx="3">
                  <c:v>45493</c:v>
                </c:pt>
                <c:pt idx="4">
                  <c:v>45490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A2-4FA1-BC76-2EDFB34EEE70}"/>
            </c:ext>
          </c:extLst>
        </c:ser>
        <c:ser>
          <c:idx val="1"/>
          <c:order val="1"/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'Plan de proyecto y Von Neumann'!$A$11:$A$73</c:f>
              <c:strCache>
                <c:ptCount val="63"/>
                <c:pt idx="0">
                  <c:v>Repartición de temas e información</c:v>
                </c:pt>
                <c:pt idx="1">
                  <c:v>Diagrama Entidad Relación</c:v>
                </c:pt>
                <c:pt idx="2">
                  <c:v>Diagrama de Contexto</c:v>
                </c:pt>
                <c:pt idx="3">
                  <c:v>Diagrama Cero</c:v>
                </c:pt>
                <c:pt idx="4">
                  <c:v>Estandarización de código y prototipo no funcional</c:v>
                </c:pt>
                <c:pt idx="9">
                  <c:v>Diagramas Casos de Usos</c:v>
                </c:pt>
                <c:pt idx="10">
                  <c:v>Diagramas Hijos</c:v>
                </c:pt>
                <c:pt idx="11">
                  <c:v>Modelo Entidad Relación Completo</c:v>
                </c:pt>
                <c:pt idx="12">
                  <c:v>Programación de mantenimientos (CRUD) del software</c:v>
                </c:pt>
                <c:pt idx="13">
                  <c:v>Control de errores y restricción de campos</c:v>
                </c:pt>
                <c:pt idx="31">
                  <c:v>Utilización del Servicio en la nube</c:v>
                </c:pt>
                <c:pt idx="32">
                  <c:v>Reutilización de código</c:v>
                </c:pt>
                <c:pt idx="33">
                  <c:v>Pruebas de roles de usuarios</c:v>
                </c:pt>
                <c:pt idx="34">
                  <c:v>Pruebas del Software Usuario/Cliente</c:v>
                </c:pt>
                <c:pt idx="62">
                  <c:v>Lanzamiento</c:v>
                </c:pt>
              </c:strCache>
            </c:strRef>
          </c:cat>
          <c:val>
            <c:numRef>
              <c:f>'Plan de proyecto y Von Neumann'!$D$11:$D$73</c:f>
              <c:numCache>
                <c:formatCode>0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A2-4FA1-BC76-2EDFB34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331369"/>
        <c:axId val="19378269"/>
      </c:barChart>
      <c:catAx>
        <c:axId val="16823313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G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GT"/>
          </a:p>
        </c:txPr>
        <c:crossAx val="19378269"/>
        <c:crosses val="autoZero"/>
        <c:auto val="1"/>
        <c:lblAlgn val="ctr"/>
        <c:lblOffset val="100"/>
        <c:noMultiLvlLbl val="1"/>
      </c:catAx>
      <c:valAx>
        <c:axId val="19378269"/>
        <c:scaling>
          <c:orientation val="minMax"/>
          <c:min val="4468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GT"/>
              </a:p>
            </c:rich>
          </c:tx>
          <c:overlay val="0"/>
        </c:title>
        <c:numFmt formatCode="d/m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GT"/>
          </a:p>
        </c:txPr>
        <c:crossAx val="1682331369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</xdr:colOff>
      <xdr:row>9</xdr:row>
      <xdr:rowOff>20955</xdr:rowOff>
    </xdr:from>
    <xdr:ext cx="16249650" cy="9844224"/>
    <xdr:graphicFrame macro="">
      <xdr:nvGraphicFramePr>
        <xdr:cNvPr id="556334458" name="Chart 1">
          <a:extLst>
            <a:ext uri="{FF2B5EF4-FFF2-40B4-BE49-F238E27FC236}">
              <a16:creationId xmlns:a16="http://schemas.microsoft.com/office/drawing/2014/main" id="{00000000-0008-0000-0000-00007AFD2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3"/>
  <sheetViews>
    <sheetView tabSelected="1" topLeftCell="A21" zoomScale="70" zoomScaleNormal="70" workbookViewId="0">
      <selection activeCell="A46" sqref="A46"/>
    </sheetView>
  </sheetViews>
  <sheetFormatPr baseColWidth="10" defaultColWidth="10.08984375" defaultRowHeight="15" customHeight="1" x14ac:dyDescent="0.25"/>
  <cols>
    <col min="1" max="1" width="44.7265625" customWidth="1"/>
    <col min="2" max="2" width="25.36328125" bestFit="1" customWidth="1"/>
    <col min="3" max="3" width="15.08984375" customWidth="1"/>
    <col min="4" max="4" width="15.36328125" customWidth="1"/>
    <col min="5" max="5" width="12.36328125" customWidth="1"/>
    <col min="6" max="6" width="10.81640625" customWidth="1"/>
    <col min="7" max="7" width="16.36328125" customWidth="1"/>
    <col min="8" max="8" width="9.36328125" hidden="1" customWidth="1"/>
    <col min="9" max="26" width="11" customWidth="1"/>
  </cols>
  <sheetData>
    <row r="1" spans="1:26" ht="21.75" customHeight="1" x14ac:dyDescent="0.35">
      <c r="A1" s="39" t="s">
        <v>17</v>
      </c>
      <c r="B1" s="40"/>
      <c r="C1" s="40"/>
      <c r="D1" s="40"/>
      <c r="E1" s="40"/>
      <c r="F1" s="40"/>
      <c r="G1" s="4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2" t="s">
        <v>0</v>
      </c>
      <c r="B3" s="3" t="s">
        <v>16</v>
      </c>
      <c r="C3" s="4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2" t="s">
        <v>1</v>
      </c>
      <c r="B4" s="3" t="s">
        <v>13</v>
      </c>
      <c r="C4" s="4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5" t="s">
        <v>2</v>
      </c>
      <c r="B5" s="6">
        <v>45490</v>
      </c>
      <c r="C5" s="4"/>
      <c r="D5" s="4"/>
      <c r="E5" s="1"/>
      <c r="F5" s="1"/>
      <c r="G5" s="1"/>
      <c r="H5" s="1"/>
      <c r="I5" s="7">
        <f t="shared" ref="I5:I6" si="0">+B5</f>
        <v>45490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5" t="s">
        <v>3</v>
      </c>
      <c r="B6" s="6">
        <f>MAX(E11:E73)</f>
        <v>45514</v>
      </c>
      <c r="C6" s="4"/>
      <c r="D6" s="4"/>
      <c r="E6" s="1"/>
      <c r="F6" s="1"/>
      <c r="G6" s="1"/>
      <c r="H6" s="1"/>
      <c r="I6" s="7">
        <f t="shared" si="0"/>
        <v>45514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5" t="s">
        <v>4</v>
      </c>
      <c r="B7" s="8">
        <f>AVERAGE(F11:F73)</f>
        <v>0.55555555555555558</v>
      </c>
      <c r="C7" s="4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5" t="s">
        <v>5</v>
      </c>
      <c r="B8" s="6"/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/>
      <c r="C9" s="4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37" t="s">
        <v>6</v>
      </c>
      <c r="B10" s="37" t="s">
        <v>7</v>
      </c>
      <c r="C10" s="37" t="s">
        <v>2</v>
      </c>
      <c r="D10" s="37" t="s">
        <v>8</v>
      </c>
      <c r="E10" s="37" t="s">
        <v>3</v>
      </c>
      <c r="F10" s="37" t="s">
        <v>9</v>
      </c>
      <c r="G10" s="38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3">
      <c r="A11" s="17" t="s">
        <v>18</v>
      </c>
      <c r="B11" s="18" t="s">
        <v>23</v>
      </c>
      <c r="C11" s="19">
        <v>45490</v>
      </c>
      <c r="D11" s="20">
        <f>E11-C11</f>
        <v>0</v>
      </c>
      <c r="E11" s="19">
        <v>45490</v>
      </c>
      <c r="F11" s="21">
        <v>1</v>
      </c>
      <c r="G11" s="11" t="str">
        <f t="shared" ref="G11:G73" si="1">IF(F11=100%,"Completado",IF(H11&lt;0,"Pendiente atrasado ","Pendiente"))</f>
        <v>Completado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3">
      <c r="A12" s="17" t="s">
        <v>19</v>
      </c>
      <c r="B12" s="22" t="s">
        <v>14</v>
      </c>
      <c r="C12" s="23">
        <v>45490</v>
      </c>
      <c r="D12" s="20">
        <f t="shared" ref="D12:D15" si="2">E12-C12</f>
        <v>2</v>
      </c>
      <c r="E12" s="19">
        <v>45492</v>
      </c>
      <c r="F12" s="21">
        <v>1</v>
      </c>
      <c r="G12" s="11" t="str">
        <f t="shared" si="1"/>
        <v>Completado</v>
      </c>
      <c r="H12" s="1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3">
      <c r="A13" s="17" t="s">
        <v>20</v>
      </c>
      <c r="B13" s="22" t="s">
        <v>15</v>
      </c>
      <c r="C13" s="23">
        <v>45492</v>
      </c>
      <c r="D13" s="20">
        <f t="shared" si="2"/>
        <v>1</v>
      </c>
      <c r="E13" s="19">
        <v>45493</v>
      </c>
      <c r="F13" s="21">
        <v>1</v>
      </c>
      <c r="G13" s="11" t="str">
        <f t="shared" si="1"/>
        <v>Completado</v>
      </c>
      <c r="H13" s="12">
        <f>E13-$B$8</f>
        <v>45493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3">
      <c r="A14" s="17" t="s">
        <v>21</v>
      </c>
      <c r="B14" s="22" t="s">
        <v>24</v>
      </c>
      <c r="C14" s="23">
        <v>45493</v>
      </c>
      <c r="D14" s="20">
        <f t="shared" si="2"/>
        <v>0</v>
      </c>
      <c r="E14" s="19">
        <v>45493</v>
      </c>
      <c r="F14" s="21">
        <v>1</v>
      </c>
      <c r="G14" s="11" t="str">
        <f t="shared" si="1"/>
        <v>Completado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3">
      <c r="A15" s="17" t="s">
        <v>22</v>
      </c>
      <c r="B15" s="22" t="s">
        <v>23</v>
      </c>
      <c r="C15" s="23">
        <v>45490</v>
      </c>
      <c r="D15" s="20">
        <f t="shared" si="2"/>
        <v>3</v>
      </c>
      <c r="E15" s="19">
        <v>45493</v>
      </c>
      <c r="F15" s="21">
        <v>1</v>
      </c>
      <c r="G15" s="11" t="str">
        <f t="shared" si="1"/>
        <v>Completado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3">
      <c r="A16" s="17"/>
      <c r="B16" s="22"/>
      <c r="C16" s="23"/>
      <c r="D16" s="20"/>
      <c r="E16" s="23"/>
      <c r="F16" s="21"/>
      <c r="G16" s="11"/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3">
      <c r="A17" s="17"/>
      <c r="B17" s="22"/>
      <c r="C17" s="23"/>
      <c r="D17" s="20"/>
      <c r="E17" s="19"/>
      <c r="F17" s="21"/>
      <c r="G17" s="11"/>
      <c r="H17" s="12">
        <f>E17-$B$8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3">
      <c r="A18" s="17"/>
      <c r="B18" s="22"/>
      <c r="C18" s="23"/>
      <c r="D18" s="20"/>
      <c r="E18" s="19"/>
      <c r="F18" s="21"/>
      <c r="G18" s="11"/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3">
      <c r="A19" s="17"/>
      <c r="B19" s="22"/>
      <c r="C19" s="24"/>
      <c r="D19" s="20"/>
      <c r="E19" s="19"/>
      <c r="F19" s="21"/>
      <c r="G19" s="11"/>
      <c r="H19" s="12">
        <f t="shared" ref="H19:H20" si="3">E19-$B$8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3">
      <c r="A20" s="25" t="s">
        <v>25</v>
      </c>
      <c r="B20" s="26"/>
      <c r="C20" s="27"/>
      <c r="D20" s="28"/>
      <c r="E20" s="29"/>
      <c r="F20" s="30"/>
      <c r="G20" s="11"/>
      <c r="H20" s="12">
        <f t="shared" si="3"/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3">
      <c r="A21" s="25" t="s">
        <v>26</v>
      </c>
      <c r="B21" s="31"/>
      <c r="C21" s="27"/>
      <c r="D21" s="28"/>
      <c r="E21" s="29">
        <v>45175</v>
      </c>
      <c r="F21" s="30">
        <v>0</v>
      </c>
      <c r="G21" s="11" t="str">
        <f t="shared" si="1"/>
        <v>Pendiente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3">
      <c r="A22" s="25" t="s">
        <v>27</v>
      </c>
      <c r="B22" s="25"/>
      <c r="C22" s="27"/>
      <c r="D22" s="28"/>
      <c r="E22" s="29">
        <v>45169</v>
      </c>
      <c r="F22" s="30">
        <v>0</v>
      </c>
      <c r="G22" s="11" t="str">
        <f t="shared" si="1"/>
        <v>Pendiente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3">
      <c r="A23" s="25" t="s">
        <v>28</v>
      </c>
      <c r="B23" s="25"/>
      <c r="C23" s="27"/>
      <c r="D23" s="28"/>
      <c r="E23" s="29">
        <v>45172</v>
      </c>
      <c r="F23" s="30">
        <v>0</v>
      </c>
      <c r="G23" s="11" t="str">
        <f t="shared" si="1"/>
        <v>Pendiente</v>
      </c>
      <c r="H23" s="1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3">
      <c r="A24" s="25" t="s">
        <v>29</v>
      </c>
      <c r="B24" s="25"/>
      <c r="C24" s="27"/>
      <c r="D24" s="28"/>
      <c r="E24" s="29">
        <v>45173</v>
      </c>
      <c r="F24" s="30">
        <v>0</v>
      </c>
      <c r="G24" s="11" t="str">
        <f t="shared" si="1"/>
        <v>Pendiente</v>
      </c>
      <c r="H24" s="12">
        <f>E24-$B$8</f>
        <v>45173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customHeight="1" x14ac:dyDescent="0.3">
      <c r="A25" s="25"/>
      <c r="B25" s="25"/>
      <c r="C25" s="27"/>
      <c r="D25" s="28"/>
      <c r="E25" s="29"/>
      <c r="F25" s="30"/>
      <c r="G25" s="11"/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customHeight="1" x14ac:dyDescent="0.3">
      <c r="A26" s="25"/>
      <c r="B26" s="25"/>
      <c r="C26" s="27"/>
      <c r="D26" s="28"/>
      <c r="E26" s="29">
        <v>45182</v>
      </c>
      <c r="F26" s="30"/>
      <c r="G26" s="11" t="str">
        <f t="shared" si="1"/>
        <v>Pendiente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3">
      <c r="A27" s="25"/>
      <c r="B27" s="25"/>
      <c r="C27" s="27"/>
      <c r="D27" s="28"/>
      <c r="E27" s="29">
        <v>45183</v>
      </c>
      <c r="F27" s="30"/>
      <c r="G27" s="11" t="str">
        <f t="shared" si="1"/>
        <v>Pendiente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3">
      <c r="A28" s="25"/>
      <c r="B28" s="25"/>
      <c r="C28" s="27"/>
      <c r="D28" s="28"/>
      <c r="E28" s="29">
        <v>45186</v>
      </c>
      <c r="F28" s="30"/>
      <c r="G28" s="11" t="str">
        <f t="shared" si="1"/>
        <v>Pendiente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customHeight="1" x14ac:dyDescent="0.3">
      <c r="A29" s="25"/>
      <c r="B29" s="25"/>
      <c r="C29" s="27"/>
      <c r="D29" s="28"/>
      <c r="E29" s="29">
        <v>45183</v>
      </c>
      <c r="F29" s="30"/>
      <c r="G29" s="11" t="str">
        <f t="shared" si="1"/>
        <v>Pendiente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 x14ac:dyDescent="0.3">
      <c r="A30" s="25"/>
      <c r="B30" s="25"/>
      <c r="C30" s="27"/>
      <c r="D30" s="28"/>
      <c r="E30" s="29">
        <v>45187</v>
      </c>
      <c r="F30" s="30"/>
      <c r="G30" s="11" t="str">
        <f t="shared" si="1"/>
        <v>Pendiente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 x14ac:dyDescent="0.3">
      <c r="A31" s="25"/>
      <c r="B31" s="25"/>
      <c r="C31" s="27"/>
      <c r="D31" s="28"/>
      <c r="E31" s="29"/>
      <c r="F31" s="30"/>
      <c r="G31" s="11"/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3">
      <c r="A32" s="25"/>
      <c r="B32" s="25"/>
      <c r="C32" s="27"/>
      <c r="D32" s="28"/>
      <c r="E32" s="29">
        <v>45188</v>
      </c>
      <c r="F32" s="30"/>
      <c r="G32" s="11" t="str">
        <f t="shared" si="1"/>
        <v>Pendiente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customHeight="1" x14ac:dyDescent="0.3">
      <c r="A33" s="25"/>
      <c r="B33" s="25"/>
      <c r="C33" s="27"/>
      <c r="D33" s="28"/>
      <c r="E33" s="29">
        <v>45188</v>
      </c>
      <c r="F33" s="30"/>
      <c r="G33" s="11" t="str">
        <f t="shared" si="1"/>
        <v>Pendiente</v>
      </c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 x14ac:dyDescent="0.3">
      <c r="A34" s="25"/>
      <c r="B34" s="25"/>
      <c r="C34" s="27"/>
      <c r="D34" s="28"/>
      <c r="E34" s="29">
        <v>45188</v>
      </c>
      <c r="F34" s="30"/>
      <c r="G34" s="11" t="str">
        <f t="shared" si="1"/>
        <v>Pendiente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75" customHeight="1" x14ac:dyDescent="0.3">
      <c r="A35" s="25"/>
      <c r="B35" s="25"/>
      <c r="C35" s="27"/>
      <c r="D35" s="28"/>
      <c r="E35" s="29">
        <v>45188</v>
      </c>
      <c r="F35" s="30"/>
      <c r="G35" s="11" t="str">
        <f t="shared" si="1"/>
        <v>Pendiente</v>
      </c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customHeight="1" x14ac:dyDescent="0.3">
      <c r="A36" s="25"/>
      <c r="B36" s="25"/>
      <c r="C36" s="27"/>
      <c r="D36" s="28"/>
      <c r="E36" s="29">
        <v>45188</v>
      </c>
      <c r="F36" s="30"/>
      <c r="G36" s="11" t="str">
        <f t="shared" si="1"/>
        <v>Pendiente</v>
      </c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customHeight="1" x14ac:dyDescent="0.3">
      <c r="A37" s="25"/>
      <c r="B37" s="25"/>
      <c r="C37" s="27"/>
      <c r="D37" s="28"/>
      <c r="E37" s="29"/>
      <c r="F37" s="30"/>
      <c r="G37" s="11"/>
      <c r="H37" s="1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 x14ac:dyDescent="0.3">
      <c r="A38" s="25"/>
      <c r="B38" s="25"/>
      <c r="C38" s="27"/>
      <c r="D38" s="28"/>
      <c r="E38" s="29">
        <v>45188</v>
      </c>
      <c r="F38" s="30"/>
      <c r="G38" s="11" t="str">
        <f t="shared" si="1"/>
        <v>Pendiente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75" customHeight="1" x14ac:dyDescent="0.3">
      <c r="A39" s="25"/>
      <c r="B39" s="25"/>
      <c r="C39" s="27"/>
      <c r="D39" s="28"/>
      <c r="E39" s="29">
        <v>45188</v>
      </c>
      <c r="F39" s="30"/>
      <c r="G39" s="11" t="str">
        <f t="shared" si="1"/>
        <v>Pendiente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75" customHeight="1" x14ac:dyDescent="0.3">
      <c r="A40" s="25"/>
      <c r="B40" s="25"/>
      <c r="C40" s="27"/>
      <c r="D40" s="28"/>
      <c r="E40" s="29">
        <v>45188</v>
      </c>
      <c r="F40" s="30"/>
      <c r="G40" s="11" t="str">
        <f t="shared" si="1"/>
        <v>Pendiente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75" customHeight="1" x14ac:dyDescent="0.3">
      <c r="A41" s="25"/>
      <c r="B41" s="25"/>
      <c r="C41" s="27"/>
      <c r="D41" s="28"/>
      <c r="E41" s="29">
        <v>45188</v>
      </c>
      <c r="F41" s="30"/>
      <c r="G41" s="11" t="str">
        <f t="shared" si="1"/>
        <v>Pendiente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75" customHeight="1" x14ac:dyDescent="0.3">
      <c r="A42" s="32" t="s">
        <v>30</v>
      </c>
      <c r="B42" s="32"/>
      <c r="C42" s="33"/>
      <c r="D42" s="34"/>
      <c r="E42" s="35"/>
      <c r="F42" s="36"/>
      <c r="G42" s="11"/>
      <c r="H42" s="1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75" customHeight="1" x14ac:dyDescent="0.3">
      <c r="A43" s="32" t="s">
        <v>31</v>
      </c>
      <c r="B43" s="32"/>
      <c r="C43" s="35"/>
      <c r="D43" s="34"/>
      <c r="E43" s="35">
        <v>45188</v>
      </c>
      <c r="F43" s="36"/>
      <c r="G43" s="11" t="str">
        <f t="shared" si="1"/>
        <v>Pendiente</v>
      </c>
      <c r="H43" s="1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75" customHeight="1" x14ac:dyDescent="0.3">
      <c r="A44" s="32" t="s">
        <v>32</v>
      </c>
      <c r="B44" s="32"/>
      <c r="C44" s="35"/>
      <c r="D44" s="34"/>
      <c r="E44" s="35">
        <v>45188</v>
      </c>
      <c r="F44" s="36"/>
      <c r="G44" s="11" t="str">
        <f t="shared" si="1"/>
        <v>Pendiente</v>
      </c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75" customHeight="1" x14ac:dyDescent="0.3">
      <c r="A45" s="32" t="s">
        <v>33</v>
      </c>
      <c r="B45" s="32"/>
      <c r="C45" s="35"/>
      <c r="D45" s="34"/>
      <c r="E45" s="35">
        <v>45188</v>
      </c>
      <c r="F45" s="36"/>
      <c r="G45" s="11" t="str">
        <f t="shared" si="1"/>
        <v>Pendiente</v>
      </c>
      <c r="H45" s="1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75" customHeight="1" x14ac:dyDescent="0.3">
      <c r="A46" s="32"/>
      <c r="B46" s="32"/>
      <c r="C46" s="35"/>
      <c r="D46" s="34"/>
      <c r="E46" s="35">
        <v>45188</v>
      </c>
      <c r="F46" s="36"/>
      <c r="G46" s="11" t="str">
        <f t="shared" si="1"/>
        <v>Pendiente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customHeight="1" x14ac:dyDescent="0.3">
      <c r="A47" s="32"/>
      <c r="B47" s="32"/>
      <c r="C47" s="35"/>
      <c r="D47" s="34"/>
      <c r="E47" s="35">
        <v>45188</v>
      </c>
      <c r="F47" s="36"/>
      <c r="G47" s="11" t="str">
        <f t="shared" si="1"/>
        <v>Pendiente</v>
      </c>
      <c r="H47" s="1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customHeight="1" x14ac:dyDescent="0.3">
      <c r="A48" s="32"/>
      <c r="B48" s="32"/>
      <c r="C48" s="35"/>
      <c r="D48" s="34"/>
      <c r="E48" s="35">
        <v>45188</v>
      </c>
      <c r="F48" s="36"/>
      <c r="G48" s="11" t="str">
        <f t="shared" si="1"/>
        <v>Pendiente</v>
      </c>
      <c r="H48" s="1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 x14ac:dyDescent="0.3">
      <c r="A49" s="32"/>
      <c r="B49" s="32"/>
      <c r="C49" s="35"/>
      <c r="D49" s="34"/>
      <c r="E49" s="35">
        <v>45188</v>
      </c>
      <c r="F49" s="36"/>
      <c r="G49" s="11" t="str">
        <f t="shared" si="1"/>
        <v>Pendiente</v>
      </c>
      <c r="H49" s="1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customHeight="1" x14ac:dyDescent="0.3">
      <c r="A50" s="32"/>
      <c r="B50" s="32"/>
      <c r="C50" s="35"/>
      <c r="D50" s="34"/>
      <c r="E50" s="35">
        <v>45188</v>
      </c>
      <c r="F50" s="36"/>
      <c r="G50" s="11" t="str">
        <f t="shared" si="1"/>
        <v>Pendiente</v>
      </c>
      <c r="H50" s="1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customHeight="1" x14ac:dyDescent="0.3">
      <c r="A51" s="32"/>
      <c r="B51" s="32"/>
      <c r="C51" s="35"/>
      <c r="D51" s="34"/>
      <c r="E51" s="35">
        <v>45188</v>
      </c>
      <c r="F51" s="36"/>
      <c r="G51" s="11" t="str">
        <f t="shared" si="1"/>
        <v>Pendiente</v>
      </c>
      <c r="H51" s="1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75" customHeight="1" x14ac:dyDescent="0.3">
      <c r="A52" s="32"/>
      <c r="B52" s="32"/>
      <c r="C52" s="35"/>
      <c r="D52" s="34"/>
      <c r="E52" s="35">
        <v>45188</v>
      </c>
      <c r="F52" s="36"/>
      <c r="G52" s="11" t="str">
        <f t="shared" si="1"/>
        <v>Pendiente</v>
      </c>
      <c r="H52" s="1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75" customHeight="1" x14ac:dyDescent="0.3">
      <c r="A53" s="32"/>
      <c r="B53" s="32"/>
      <c r="C53" s="35"/>
      <c r="D53" s="34"/>
      <c r="E53" s="35">
        <v>45188</v>
      </c>
      <c r="F53" s="36"/>
      <c r="G53" s="11" t="str">
        <f t="shared" si="1"/>
        <v>Pendiente</v>
      </c>
      <c r="H53" s="1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customHeight="1" x14ac:dyDescent="0.3">
      <c r="A54" s="32"/>
      <c r="B54" s="32"/>
      <c r="C54" s="35"/>
      <c r="D54" s="34"/>
      <c r="E54" s="35">
        <v>45188</v>
      </c>
      <c r="F54" s="36"/>
      <c r="G54" s="11" t="str">
        <f t="shared" si="1"/>
        <v>Pendiente</v>
      </c>
      <c r="H54" s="1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75" customHeight="1" x14ac:dyDescent="0.3">
      <c r="A55" s="32"/>
      <c r="B55" s="32"/>
      <c r="C55" s="35"/>
      <c r="D55" s="34"/>
      <c r="E55" s="35">
        <v>45188</v>
      </c>
      <c r="F55" s="36"/>
      <c r="G55" s="11" t="str">
        <f t="shared" si="1"/>
        <v>Pendiente</v>
      </c>
      <c r="H55" s="1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 x14ac:dyDescent="0.3">
      <c r="A56" s="32"/>
      <c r="B56" s="32"/>
      <c r="C56" s="35"/>
      <c r="D56" s="34"/>
      <c r="E56" s="35">
        <v>45188</v>
      </c>
      <c r="F56" s="36"/>
      <c r="G56" s="11" t="str">
        <f t="shared" si="1"/>
        <v>Pendiente</v>
      </c>
      <c r="H56" s="1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 x14ac:dyDescent="0.3">
      <c r="A57" s="32"/>
      <c r="B57" s="32"/>
      <c r="C57" s="35"/>
      <c r="D57" s="34"/>
      <c r="E57" s="35">
        <v>45188</v>
      </c>
      <c r="F57" s="36"/>
      <c r="G57" s="11" t="str">
        <f t="shared" si="1"/>
        <v>Pendiente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 x14ac:dyDescent="0.3">
      <c r="A58" s="32"/>
      <c r="B58" s="32"/>
      <c r="C58" s="35"/>
      <c r="D58" s="34"/>
      <c r="E58" s="35">
        <v>45188</v>
      </c>
      <c r="F58" s="36"/>
      <c r="G58" s="11" t="str">
        <f t="shared" si="1"/>
        <v>Pendiente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 x14ac:dyDescent="0.3">
      <c r="A59" s="32"/>
      <c r="B59" s="32"/>
      <c r="C59" s="35"/>
      <c r="D59" s="34"/>
      <c r="E59" s="35"/>
      <c r="F59" s="36"/>
      <c r="G59" s="11"/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 x14ac:dyDescent="0.3">
      <c r="A60" s="32"/>
      <c r="B60" s="32"/>
      <c r="C60" s="35"/>
      <c r="D60" s="34"/>
      <c r="E60" s="35">
        <v>45188</v>
      </c>
      <c r="F60" s="36"/>
      <c r="G60" s="11" t="str">
        <f t="shared" si="1"/>
        <v>Pendiente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 x14ac:dyDescent="0.3">
      <c r="A61" s="32"/>
      <c r="B61" s="32"/>
      <c r="C61" s="35"/>
      <c r="D61" s="34"/>
      <c r="E61" s="35">
        <v>45188</v>
      </c>
      <c r="F61" s="36"/>
      <c r="G61" s="11" t="str">
        <f t="shared" si="1"/>
        <v>Pendiente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 x14ac:dyDescent="0.3">
      <c r="A62" s="32"/>
      <c r="B62" s="32"/>
      <c r="C62" s="35"/>
      <c r="D62" s="34"/>
      <c r="E62" s="35">
        <v>45514</v>
      </c>
      <c r="F62" s="36"/>
      <c r="G62" s="11" t="str">
        <f t="shared" si="1"/>
        <v>Pendiente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 x14ac:dyDescent="0.3">
      <c r="A63" s="32"/>
      <c r="B63" s="32"/>
      <c r="C63" s="33"/>
      <c r="D63" s="34">
        <f t="shared" ref="D13:D73" si="4">E63-C63</f>
        <v>0</v>
      </c>
      <c r="E63" s="35"/>
      <c r="F63" s="36"/>
      <c r="G63" s="11" t="str">
        <f t="shared" si="1"/>
        <v>Pendiente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 x14ac:dyDescent="0.3">
      <c r="A64" s="32"/>
      <c r="B64" s="32"/>
      <c r="C64" s="33"/>
      <c r="D64" s="34">
        <f t="shared" si="4"/>
        <v>0</v>
      </c>
      <c r="E64" s="35"/>
      <c r="F64" s="36"/>
      <c r="G64" s="11" t="str">
        <f t="shared" si="1"/>
        <v>Pendiente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 x14ac:dyDescent="0.3">
      <c r="A65" s="32"/>
      <c r="B65" s="32"/>
      <c r="C65" s="33"/>
      <c r="D65" s="34">
        <f t="shared" si="4"/>
        <v>0</v>
      </c>
      <c r="E65" s="35"/>
      <c r="F65" s="36"/>
      <c r="G65" s="11" t="str">
        <f t="shared" si="1"/>
        <v>Pendiente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 x14ac:dyDescent="0.3">
      <c r="A66" s="32"/>
      <c r="B66" s="32"/>
      <c r="C66" s="33"/>
      <c r="D66" s="34">
        <f t="shared" si="4"/>
        <v>0</v>
      </c>
      <c r="E66" s="35"/>
      <c r="F66" s="36"/>
      <c r="G66" s="11" t="str">
        <f t="shared" si="1"/>
        <v>Pendiente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 x14ac:dyDescent="0.3">
      <c r="A67" s="32"/>
      <c r="B67" s="32"/>
      <c r="C67" s="33"/>
      <c r="D67" s="34">
        <f t="shared" si="4"/>
        <v>0</v>
      </c>
      <c r="E67" s="35"/>
      <c r="F67" s="36"/>
      <c r="G67" s="11" t="str">
        <f t="shared" si="1"/>
        <v>Pendiente</v>
      </c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 x14ac:dyDescent="0.3">
      <c r="A68" s="32"/>
      <c r="B68" s="32"/>
      <c r="C68" s="33"/>
      <c r="D68" s="34">
        <f t="shared" si="4"/>
        <v>0</v>
      </c>
      <c r="E68" s="35"/>
      <c r="F68" s="36"/>
      <c r="G68" s="11" t="str">
        <f t="shared" si="1"/>
        <v>Pendiente</v>
      </c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 x14ac:dyDescent="0.3">
      <c r="A69" s="32"/>
      <c r="B69" s="32"/>
      <c r="C69" s="33"/>
      <c r="D69" s="34">
        <f t="shared" si="4"/>
        <v>0</v>
      </c>
      <c r="E69" s="35"/>
      <c r="F69" s="36"/>
      <c r="G69" s="11" t="str">
        <f t="shared" si="1"/>
        <v>Pendiente</v>
      </c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 x14ac:dyDescent="0.3">
      <c r="A70" s="32"/>
      <c r="B70" s="32"/>
      <c r="C70" s="33"/>
      <c r="D70" s="34">
        <f t="shared" si="4"/>
        <v>0</v>
      </c>
      <c r="E70" s="35"/>
      <c r="F70" s="36"/>
      <c r="G70" s="11" t="str">
        <f t="shared" si="1"/>
        <v>Pendiente</v>
      </c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 x14ac:dyDescent="0.3">
      <c r="A71" s="32"/>
      <c r="B71" s="32"/>
      <c r="C71" s="33"/>
      <c r="D71" s="34">
        <f t="shared" si="4"/>
        <v>0</v>
      </c>
      <c r="E71" s="35"/>
      <c r="F71" s="36"/>
      <c r="G71" s="11" t="str">
        <f t="shared" si="1"/>
        <v>Pendiente</v>
      </c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 x14ac:dyDescent="0.3">
      <c r="A72" s="32"/>
      <c r="B72" s="32"/>
      <c r="C72" s="33"/>
      <c r="D72" s="34">
        <f t="shared" si="4"/>
        <v>0</v>
      </c>
      <c r="E72" s="35"/>
      <c r="F72" s="36"/>
      <c r="G72" s="11" t="str">
        <f t="shared" si="1"/>
        <v>Pendiente</v>
      </c>
      <c r="H72" s="12">
        <f t="shared" ref="H72:H73" si="5">E72-$B$8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 x14ac:dyDescent="0.35">
      <c r="A73" s="13" t="s">
        <v>11</v>
      </c>
      <c r="B73" s="14" t="s">
        <v>12</v>
      </c>
      <c r="C73" s="15"/>
      <c r="D73" s="10">
        <f t="shared" si="4"/>
        <v>0</v>
      </c>
      <c r="E73" s="9"/>
      <c r="F73" s="16"/>
      <c r="G73" s="11" t="str">
        <f t="shared" si="1"/>
        <v>Pendiente</v>
      </c>
      <c r="H73" s="12">
        <f t="shared" si="5"/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5.75" customHeight="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5.75" customHeight="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5.75" customHeight="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5.75" customHeight="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5.75" customHeight="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5.75" customHeight="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5.75" customHeight="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5.75" customHeight="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5.75" customHeight="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5.75" customHeight="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5.75" customHeight="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5.75" customHeight="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5.75" customHeight="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5.75" customHeight="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</sheetData>
  <mergeCells count="1">
    <mergeCell ref="A1:G1"/>
  </mergeCells>
  <conditionalFormatting sqref="G11:G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3">
      <formula>$F11=100%</formula>
    </cfRule>
    <cfRule type="expression" dxfId="2" priority="4">
      <formula>AND($F11&lt;&gt;100%,$H11&lt;0)</formula>
    </cfRule>
    <cfRule type="expression" dxfId="1" priority="5">
      <formula>AND($F11&lt;&gt;100%,$H11=0)</formula>
    </cfRule>
    <cfRule type="expression" dxfId="0" priority="6">
      <formula>AND($F11&lt;&gt;100%,$H11&gt;0)</formula>
    </cfRule>
  </conditionalFormatting>
  <conditionalFormatting sqref="G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DA24E38785FA46830D2AC40E080006" ma:contentTypeVersion="14" ma:contentTypeDescription="Crear nuevo documento." ma:contentTypeScope="" ma:versionID="52d1e306d54473646c92035615c0409f">
  <xsd:schema xmlns:xsd="http://www.w3.org/2001/XMLSchema" xmlns:xs="http://www.w3.org/2001/XMLSchema" xmlns:p="http://schemas.microsoft.com/office/2006/metadata/properties" xmlns:ns2="15ef4f8f-ab4e-47a2-8bec-c058aafa9c40" xmlns:ns3="4ab5fc83-c2fe-4c9b-b90f-19c65b9980f1" targetNamespace="http://schemas.microsoft.com/office/2006/metadata/properties" ma:root="true" ma:fieldsID="d1027be29b14992afa18f649a30dc6bc" ns2:_="" ns3:_="">
    <xsd:import namespace="15ef4f8f-ab4e-47a2-8bec-c058aafa9c40"/>
    <xsd:import namespace="4ab5fc83-c2fe-4c9b-b90f-19c65b9980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4f8f-ab4e-47a2-8bec-c058aafa9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5fc83-c2fe-4c9b-b90f-19c65b9980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e7a4f43-6667-43ce-933b-65a2fdef2ba1}" ma:internalName="TaxCatchAll" ma:showField="CatchAllData" ma:web="4ab5fc83-c2fe-4c9b-b90f-19c65b998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b5fc83-c2fe-4c9b-b90f-19c65b9980f1" xsi:nil="true"/>
    <lcf76f155ced4ddcb4097134ff3c332f xmlns="15ef4f8f-ab4e-47a2-8bec-c058aafa9c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D30E15-6F5F-4462-B52B-1452EBFCABB9}"/>
</file>

<file path=customXml/itemProps2.xml><?xml version="1.0" encoding="utf-8"?>
<ds:datastoreItem xmlns:ds="http://schemas.openxmlformats.org/officeDocument/2006/customXml" ds:itemID="{CE3C856A-86BF-498F-9619-7E70F45A67DC}"/>
</file>

<file path=customXml/itemProps3.xml><?xml version="1.0" encoding="utf-8"?>
<ds:datastoreItem xmlns:ds="http://schemas.openxmlformats.org/officeDocument/2006/customXml" ds:itemID="{6172BB74-2FBD-4CBC-8A71-46AB85DA26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proyecto y Von Neumann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214035 - ALFONSO EMANUEL BARAHONA RUIZ</cp:lastModifiedBy>
  <dcterms:created xsi:type="dcterms:W3CDTF">2015-07-29T21:33:10Z</dcterms:created>
  <dcterms:modified xsi:type="dcterms:W3CDTF">2024-07-21T05:50:30Z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0x01010049DA24E38785FA46830D2AC40E080006</vt:lpwstr>
  </property>
</Properties>
</file>