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B291CA10-AA78-4059-A158-1A0142BBC4C6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Answer Report 1" sheetId="2" r:id="rId1"/>
    <sheet name="optimization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LSGRGeng_RelaxBounds" localSheetId="1" hidden="1">2</definedName>
    <definedName name="solver_adj" localSheetId="1" hidden="1">optimization!$C$27:$C$31,optimization!$D$48:$H$52,optimization!$D$67:$H$71</definedName>
    <definedName name="solver_adj_ob" localSheetId="1" hidden="1">1</definedName>
    <definedName name="solver_adj_ob1" localSheetId="1" hidden="1">1</definedName>
    <definedName name="solver_adj_ob2" localSheetId="1" hidden="1">1</definedName>
    <definedName name="solver_adj_ob3" localSheetId="1" hidden="1">1</definedName>
    <definedName name="solver_adj1" localSheetId="1" hidden="1">optimization!$D$48:$H$52</definedName>
    <definedName name="solver_adj2" localSheetId="1" hidden="1">optimization!$C$27:$C$31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c5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p5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ir5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con5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_ob5" localSheetId="1" hidden="1">0</definedName>
    <definedName name="solver_lhs1" localSheetId="1" hidden="1">optimization!$D$48:$H$52</definedName>
    <definedName name="solver_lhs2" localSheetId="1" hidden="1">optimization!$D$48:$H$52</definedName>
    <definedName name="solver_lhs3" localSheetId="1" hidden="1">optimization!$D$67:$H$71</definedName>
    <definedName name="solver_lhs4" localSheetId="1" hidden="1">optimization!$C$75</definedName>
    <definedName name="solver_lhs5" localSheetId="1" hidden="1">optimization!$D$67:$H$71</definedName>
    <definedName name="solver_lhs6" localSheetId="1" hidden="1">optimization!$D$48:$H$52</definedName>
    <definedName name="solver_lhs7" localSheetId="1" hidden="1">optimization!$D$67:$H$71</definedName>
    <definedName name="solver_lin" localSheetId="1" hidden="1">1</definedName>
    <definedName name="solver_lva" localSheetId="1" hidden="1">0</definedName>
    <definedName name="solver_mda" localSheetId="1" hidden="1">4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7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pt" localSheetId="1" hidden="1">optimization!$C$24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co5" localSheetId="1" hidden="1">0</definedName>
    <definedName name="solver_rel1" localSheetId="1" hidden="1">1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4</definedName>
    <definedName name="solver_rep" localSheetId="1" hidden="1">0</definedName>
    <definedName name="solver_rhs1" localSheetId="1" hidden="1">optimization!$D$8:$H$12</definedName>
    <definedName name="solver_rhs2" localSheetId="1" hidden="1">"integer"</definedName>
    <definedName name="solver_rhs3" localSheetId="1" hidden="1">optimization!$D$17:$H$21</definedName>
    <definedName name="solver_rhs4" localSheetId="1" hidden="1">optimization!$E$75</definedName>
    <definedName name="solver_rhs5" localSheetId="1" hidden="1">optimization!$D$58:$H$62</definedName>
    <definedName name="solver_rhs6" localSheetId="1" hidden="1">optimization!$D$39:$H$43</definedName>
    <definedName name="solver_rhs7" localSheetId="1" hidden="1">"integer"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c5" localSheetId="1" hidden="1">1</definedName>
    <definedName name="solver_rxv" localSheetId="1" hidden="1">1</definedName>
    <definedName name="solver_rxv1" localSheetId="1" hidden="1">1</definedName>
    <definedName name="solver_rxv2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userid" localSheetId="1" hidden="1">" "</definedName>
    <definedName name="solver_val" localSheetId="1" hidden="1">0</definedName>
    <definedName name="solver_var" localSheetId="1" hidden="1">" "</definedName>
    <definedName name="solver_var1" localSheetId="1" hidden="1">" "</definedName>
    <definedName name="solver_var2" localSheetId="1" hidden="1">" "</definedName>
    <definedName name="solver_ver" localSheetId="1" hidden="1">3</definedName>
    <definedName name="solver_vir" localSheetId="1" hidden="1">1</definedName>
    <definedName name="solver_vir1" localSheetId="1" hidden="1">1</definedName>
    <definedName name="solver_vir2" localSheetId="1" hidden="1">1</definedName>
    <definedName name="solver_vol" localSheetId="1" hidden="1">0</definedName>
    <definedName name="solver_vst" localSheetId="1" hidden="1">0</definedName>
    <definedName name="solver_vst1" localSheetId="1" hidden="1">0</definedName>
    <definedName name="solver_vst2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D39" i="1" s="1"/>
  <c r="I9" i="1"/>
  <c r="G40" i="1" s="1"/>
  <c r="I10" i="1"/>
  <c r="G41" i="1" s="1"/>
  <c r="I11" i="1"/>
  <c r="E42" i="1" s="1"/>
  <c r="I12" i="1"/>
  <c r="H43" i="1" s="1"/>
  <c r="D13" i="1"/>
  <c r="E13" i="1"/>
  <c r="F13" i="1"/>
  <c r="G13" i="1"/>
  <c r="H13" i="1"/>
  <c r="I17" i="1"/>
  <c r="I18" i="1"/>
  <c r="I19" i="1"/>
  <c r="I20" i="1"/>
  <c r="I21" i="1"/>
  <c r="H22" i="1"/>
  <c r="G22" i="1"/>
  <c r="F22" i="1"/>
  <c r="E22" i="1"/>
  <c r="D22" i="1"/>
  <c r="C24" i="1"/>
  <c r="E75" i="1"/>
  <c r="C32" i="1"/>
  <c r="C75" i="1" s="1"/>
  <c r="I48" i="1"/>
  <c r="F72" i="1"/>
  <c r="I51" i="1"/>
  <c r="D72" i="1"/>
  <c r="I49" i="1"/>
  <c r="I69" i="1"/>
  <c r="I67" i="1"/>
  <c r="H53" i="1"/>
  <c r="G72" i="1"/>
  <c r="I50" i="1"/>
  <c r="D53" i="1"/>
  <c r="E72" i="1"/>
  <c r="I71" i="1"/>
  <c r="I70" i="1"/>
  <c r="H72" i="1"/>
  <c r="E53" i="1"/>
  <c r="I68" i="1"/>
  <c r="F53" i="1"/>
  <c r="G53" i="1"/>
  <c r="I52" i="1"/>
  <c r="I22" i="1" l="1"/>
  <c r="H41" i="1"/>
  <c r="I13" i="1"/>
  <c r="K52" i="1"/>
  <c r="K71" i="1" s="1"/>
  <c r="K51" i="1"/>
  <c r="K70" i="1" s="1"/>
  <c r="K50" i="1"/>
  <c r="K69" i="1" s="1"/>
  <c r="I72" i="1"/>
  <c r="K48" i="1"/>
  <c r="G58" i="1" s="1"/>
  <c r="I53" i="1"/>
  <c r="K49" i="1"/>
  <c r="F59" i="1" s="1"/>
  <c r="D43" i="1"/>
  <c r="G43" i="1"/>
  <c r="F43" i="1"/>
  <c r="E43" i="1"/>
  <c r="H42" i="1"/>
  <c r="D42" i="1"/>
  <c r="G42" i="1"/>
  <c r="F42" i="1"/>
  <c r="F41" i="1"/>
  <c r="F40" i="1"/>
  <c r="E40" i="1"/>
  <c r="H40" i="1"/>
  <c r="D40" i="1"/>
  <c r="E41" i="1"/>
  <c r="D41" i="1"/>
  <c r="E39" i="1"/>
  <c r="H39" i="1"/>
  <c r="G39" i="1"/>
  <c r="F39" i="1"/>
  <c r="H62" i="1" l="1"/>
  <c r="E62" i="1"/>
  <c r="G62" i="1"/>
  <c r="D62" i="1"/>
  <c r="F62" i="1"/>
  <c r="H61" i="1"/>
  <c r="D61" i="1"/>
  <c r="F61" i="1"/>
  <c r="G61" i="1"/>
  <c r="E61" i="1"/>
  <c r="F58" i="1"/>
  <c r="H58" i="1"/>
  <c r="K67" i="1"/>
  <c r="D58" i="1"/>
  <c r="E58" i="1"/>
  <c r="G60" i="1"/>
  <c r="D60" i="1"/>
  <c r="H60" i="1"/>
  <c r="E60" i="1"/>
  <c r="F60" i="1"/>
  <c r="I41" i="1"/>
  <c r="D44" i="1"/>
  <c r="E44" i="1"/>
  <c r="H44" i="1"/>
  <c r="D59" i="1"/>
  <c r="G59" i="1"/>
  <c r="H59" i="1"/>
  <c r="E59" i="1"/>
  <c r="K68" i="1"/>
  <c r="K53" i="1"/>
  <c r="G44" i="1"/>
  <c r="I43" i="1"/>
  <c r="I42" i="1"/>
  <c r="F44" i="1"/>
  <c r="I40" i="1"/>
  <c r="I39" i="1"/>
  <c r="I60" i="1" l="1"/>
  <c r="I62" i="1"/>
  <c r="E63" i="1"/>
  <c r="H63" i="1"/>
  <c r="G63" i="1"/>
  <c r="I61" i="1"/>
  <c r="F63" i="1"/>
  <c r="I58" i="1"/>
  <c r="K72" i="1"/>
  <c r="I59" i="1"/>
  <c r="D63" i="1"/>
  <c r="I44" i="1"/>
  <c r="I63" i="1" l="1"/>
</calcChain>
</file>

<file path=xl/sharedStrings.xml><?xml version="1.0" encoding="utf-8"?>
<sst xmlns="http://schemas.openxmlformats.org/spreadsheetml/2006/main" count="555" uniqueCount="214">
  <si>
    <t>Parameters</t>
  </si>
  <si>
    <t>Decisions</t>
  </si>
  <si>
    <t>Objective</t>
  </si>
  <si>
    <t>Morning</t>
  </si>
  <si>
    <t>Number trips</t>
  </si>
  <si>
    <t># initial bikes</t>
  </si>
  <si>
    <t>Calculations and constraints</t>
  </si>
  <si>
    <t># at end of evening</t>
  </si>
  <si>
    <t># at end of morning</t>
  </si>
  <si>
    <t>total</t>
  </si>
  <si>
    <t>evening</t>
  </si>
  <si>
    <t xml:space="preserve">  then the number of bikes moved (or returned to the original station) is derived from </t>
  </si>
  <si>
    <t># bikes</t>
  </si>
  <si>
    <t>&lt;=</t>
  </si>
  <si>
    <t>total bikes</t>
  </si>
  <si>
    <t>Evening Capacity Contraint</t>
  </si>
  <si>
    <t>Morning Capacity Contraint</t>
  </si>
  <si>
    <t>Morning Demand</t>
  </si>
  <si>
    <t>Evening Demand</t>
  </si>
  <si>
    <t xml:space="preserve">  the proportion of total demand contributed by each origin-destination pair.</t>
  </si>
  <si>
    <t>Destination Station</t>
  </si>
  <si>
    <t>Origin Station</t>
  </si>
  <si>
    <t>Station</t>
  </si>
  <si>
    <t># moved*</t>
  </si>
  <si>
    <t>*If there are not enough bikes to satisfy demand from a station,</t>
  </si>
  <si>
    <t>Initial Allocation</t>
  </si>
  <si>
    <r>
      <t xml:space="preserve">Instruction: </t>
    </r>
    <r>
      <rPr>
        <sz val="11"/>
        <color theme="1"/>
        <rFont val="Calibri"/>
        <family val="2"/>
        <scheme val="minor"/>
      </rPr>
      <t xml:space="preserve">Fill in the green cells with the predicted demand (trips between stations). The green cells already filled with a sample.
The number of initial bikes is provided to you after solving with solver (yellow cells are decision variables and will be filled automatically by the solver) </t>
    </r>
  </si>
  <si>
    <r>
      <t xml:space="preserve">CitiBike: Use Excel Solver to </t>
    </r>
    <r>
      <rPr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aximize the number of trips taken (blue cell) for 1000 bikes</t>
    </r>
  </si>
  <si>
    <t>Microsoft Excel 16.0 Answer Report</t>
  </si>
  <si>
    <t>Worksheet: [CitiBike-OptimizationModel.xlsx]optimization</t>
  </si>
  <si>
    <t>Report Created: 11/6/2023 12:44:16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</si>
  <si>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</si>
  <si>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</si>
  <si>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</si>
  <si>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</si>
  <si>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60 Subproblems: 0</t>
  </si>
  <si>
    <t>Solver Options</t>
  </si>
  <si>
    <t>Max Time Unlimited,  Iterations Unlimited, Precision 0.000001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</si>
  <si>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</si>
  <si>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</si>
  <si>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</si>
  <si>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</si>
  <si>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</si>
  <si>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</si>
  <si>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</si>
  <si>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</si>
  <si>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</si>
  <si>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</si>
  <si>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</si>
  <si>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</si>
  <si>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</si>
  <si>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$C$24</t>
  </si>
  <si>
    <t>Number trips total</t>
  </si>
  <si>
    <t>$C$27</t>
  </si>
  <si>
    <t>Contin</t>
  </si>
  <si>
    <t>$C$28</t>
  </si>
  <si>
    <t>$C$29</t>
  </si>
  <si>
    <t>$C$30</t>
  </si>
  <si>
    <t>$C$31</t>
  </si>
  <si>
    <t>$D$48</t>
  </si>
  <si>
    <t>Origin Station Destination Station</t>
  </si>
  <si>
    <t>$E$48</t>
  </si>
  <si>
    <t>$F$48</t>
  </si>
  <si>
    <t>$G$48</t>
  </si>
  <si>
    <t>$H$48</t>
  </si>
  <si>
    <t>$D$49</t>
  </si>
  <si>
    <t>$E$49</t>
  </si>
  <si>
    <t>$F$49</t>
  </si>
  <si>
    <t>$G$49</t>
  </si>
  <si>
    <t>$H$49</t>
  </si>
  <si>
    <t>$D$50</t>
  </si>
  <si>
    <t>$E$50</t>
  </si>
  <si>
    <t>$F$50</t>
  </si>
  <si>
    <t>$G$50</t>
  </si>
  <si>
    <t>$H$50</t>
  </si>
  <si>
    <t>$D$51</t>
  </si>
  <si>
    <t>$E$51</t>
  </si>
  <si>
    <t>$F$51</t>
  </si>
  <si>
    <t>$G$51</t>
  </si>
  <si>
    <t>$H$51</t>
  </si>
  <si>
    <t>$D$52</t>
  </si>
  <si>
    <t>$E$52</t>
  </si>
  <si>
    <t>$F$52</t>
  </si>
  <si>
    <t>$G$52</t>
  </si>
  <si>
    <t>$H$52</t>
  </si>
  <si>
    <t>$D$67</t>
  </si>
  <si>
    <t>$E$67</t>
  </si>
  <si>
    <t>$F$67</t>
  </si>
  <si>
    <t>$G$67</t>
  </si>
  <si>
    <t>$H$67</t>
  </si>
  <si>
    <t>$D$68</t>
  </si>
  <si>
    <t>$E$68</t>
  </si>
  <si>
    <t>$F$68</t>
  </si>
  <si>
    <t>$G$68</t>
  </si>
  <si>
    <t>$H$68</t>
  </si>
  <si>
    <t>$D$69</t>
  </si>
  <si>
    <t>$E$69</t>
  </si>
  <si>
    <t>$F$69</t>
  </si>
  <si>
    <t>$G$69</t>
  </si>
  <si>
    <t>$H$69</t>
  </si>
  <si>
    <t>$D$70</t>
  </si>
  <si>
    <t>$E$70</t>
  </si>
  <si>
    <t>$F$70</t>
  </si>
  <si>
    <t>$G$70</t>
  </si>
  <si>
    <t>$H$70</t>
  </si>
  <si>
    <t>$D$71</t>
  </si>
  <si>
    <t>$E$71</t>
  </si>
  <si>
    <t>$F$71</t>
  </si>
  <si>
    <t>$G$71</t>
  </si>
  <si>
    <t>$H$71</t>
  </si>
  <si>
    <t>$D$67&lt;=$D$58</t>
  </si>
  <si>
    <t>Binding</t>
  </si>
  <si>
    <t>$E$67&lt;=$E$58</t>
  </si>
  <si>
    <t>$F$67&lt;=$F$58</t>
  </si>
  <si>
    <t>$G$67&lt;=$G$58</t>
  </si>
  <si>
    <t>$H$67&lt;=$H$58</t>
  </si>
  <si>
    <t>$D$68&lt;=$D$59</t>
  </si>
  <si>
    <t>$E$68&lt;=$E$59</t>
  </si>
  <si>
    <t>$F$68&lt;=$F$59</t>
  </si>
  <si>
    <t>$G$68&lt;=$G$59</t>
  </si>
  <si>
    <t>$H$68&lt;=$H$59</t>
  </si>
  <si>
    <t>$D$69&lt;=$D$60</t>
  </si>
  <si>
    <t>$E$69&lt;=$E$60</t>
  </si>
  <si>
    <t>$F$69&lt;=$F$60</t>
  </si>
  <si>
    <t>$G$69&lt;=$G$60</t>
  </si>
  <si>
    <t>$H$69&lt;=$H$60</t>
  </si>
  <si>
    <t>$D$70&lt;=$D$61</t>
  </si>
  <si>
    <t>$E$70&lt;=$E$61</t>
  </si>
  <si>
    <t>$F$70&lt;=$F$61</t>
  </si>
  <si>
    <t>$G$70&lt;=$G$61</t>
  </si>
  <si>
    <t>$H$70&lt;=$H$61</t>
  </si>
  <si>
    <t>$D$71&lt;=$D$62</t>
  </si>
  <si>
    <t>$E$71&lt;=$E$62</t>
  </si>
  <si>
    <t>$F$71&lt;=$F$62</t>
  </si>
  <si>
    <t>$G$71&lt;=$G$62</t>
  </si>
  <si>
    <t>$H$71&lt;=$H$62</t>
  </si>
  <si>
    <t>$D$48&lt;=$D$39</t>
  </si>
  <si>
    <t>$E$48&lt;=$E$39</t>
  </si>
  <si>
    <t>$F$48&lt;=$F$39</t>
  </si>
  <si>
    <t>$G$48&lt;=$G$39</t>
  </si>
  <si>
    <t>$H$48&lt;=$H$39</t>
  </si>
  <si>
    <t>$D$49&lt;=$D$40</t>
  </si>
  <si>
    <t>$E$49&lt;=$E$40</t>
  </si>
  <si>
    <t>$F$49&lt;=$F$40</t>
  </si>
  <si>
    <t>$G$49&lt;=$G$40</t>
  </si>
  <si>
    <t>$H$49&lt;=$H$40</t>
  </si>
  <si>
    <t>$D$50&lt;=$D$41</t>
  </si>
  <si>
    <t>$E$50&lt;=$E$41</t>
  </si>
  <si>
    <t>$F$50&lt;=$F$41</t>
  </si>
  <si>
    <t>$G$50&lt;=$G$41</t>
  </si>
  <si>
    <t>$H$50&lt;=$H$41</t>
  </si>
  <si>
    <t>$D$51&lt;=$D$42</t>
  </si>
  <si>
    <t>$E$51&lt;=$E$42</t>
  </si>
  <si>
    <t>$F$51&lt;=$F$42</t>
  </si>
  <si>
    <t>$G$51&lt;=$G$42</t>
  </si>
  <si>
    <t>$H$51&lt;=$H$42</t>
  </si>
  <si>
    <t>$D$52&lt;=$D$43</t>
  </si>
  <si>
    <t>$E$52&lt;=$E$43</t>
  </si>
  <si>
    <t>$F$52&lt;=$F$43</t>
  </si>
  <si>
    <t>$G$52&lt;=$G$43</t>
  </si>
  <si>
    <t>$H$52&lt;=$H$43</t>
  </si>
  <si>
    <t>$C$75</t>
  </si>
  <si>
    <t>$C$75&lt;=$E$75</t>
  </si>
  <si>
    <t>$D$48&lt;=$D$8</t>
  </si>
  <si>
    <t>Not Binding</t>
  </si>
  <si>
    <t>$E$48&lt;=$E$8</t>
  </si>
  <si>
    <t>$F$48&lt;=$F$8</t>
  </si>
  <si>
    <t>$G$48&lt;=$G$8</t>
  </si>
  <si>
    <t>$H$48&lt;=$H$8</t>
  </si>
  <si>
    <t>$D$49&lt;=$D$9</t>
  </si>
  <si>
    <t>$E$49&lt;=$E$9</t>
  </si>
  <si>
    <t>$F$49&lt;=$F$9</t>
  </si>
  <si>
    <t>$G$49&lt;=$G$9</t>
  </si>
  <si>
    <t>$H$49&lt;=$H$9</t>
  </si>
  <si>
    <t>$D$50&lt;=$D$10</t>
  </si>
  <si>
    <t>$E$50&lt;=$E$10</t>
  </si>
  <si>
    <t>$F$50&lt;=$F$10</t>
  </si>
  <si>
    <t>$G$50&lt;=$G$10</t>
  </si>
  <si>
    <t>$H$50&lt;=$H$10</t>
  </si>
  <si>
    <t>$D$51&lt;=$D$11</t>
  </si>
  <si>
    <t>$E$51&lt;=$E$11</t>
  </si>
  <si>
    <t>$F$51&lt;=$F$11</t>
  </si>
  <si>
    <t>$G$51&lt;=$G$11</t>
  </si>
  <si>
    <t>$H$51&lt;=$H$11</t>
  </si>
  <si>
    <t>$D$52&lt;=$D$12</t>
  </si>
  <si>
    <t>$E$52&lt;=$E$12</t>
  </si>
  <si>
    <t>$F$52&lt;=$F$12</t>
  </si>
  <si>
    <t>$G$52&lt;=$G$12</t>
  </si>
  <si>
    <t>$H$52&lt;=$H$12</t>
  </si>
  <si>
    <t>$D$67&lt;=$D$17</t>
  </si>
  <si>
    <t>$E$67&lt;=$E$17</t>
  </si>
  <si>
    <t>$F$67&lt;=$F$17</t>
  </si>
  <si>
    <t>$G$67&lt;=$G$17</t>
  </si>
  <si>
    <t>$H$67&lt;=$H$17</t>
  </si>
  <si>
    <t>$D$68&lt;=$D$18</t>
  </si>
  <si>
    <t>$E$68&lt;=$E$18</t>
  </si>
  <si>
    <t>$F$68&lt;=$F$18</t>
  </si>
  <si>
    <t>$G$68&lt;=$G$18</t>
  </si>
  <si>
    <t>$H$68&lt;=$H$18</t>
  </si>
  <si>
    <t>$D$69&lt;=$D$19</t>
  </si>
  <si>
    <t>$E$69&lt;=$E$19</t>
  </si>
  <si>
    <t>$F$69&lt;=$F$19</t>
  </si>
  <si>
    <t>$G$69&lt;=$G$19</t>
  </si>
  <si>
    <t>$H$69&lt;=$H$19</t>
  </si>
  <si>
    <t>$D$70&lt;=$D$20</t>
  </si>
  <si>
    <t>$E$70&lt;=$E$20</t>
  </si>
  <si>
    <t>$F$70&lt;=$F$20</t>
  </si>
  <si>
    <t>$G$70&lt;=$G$20</t>
  </si>
  <si>
    <t>$H$70&lt;=$H$20</t>
  </si>
  <si>
    <t>$D$71&lt;=$D$21</t>
  </si>
  <si>
    <t>$E$71&lt;=$E$21</t>
  </si>
  <si>
    <t>$F$71&lt;=$F$21</t>
  </si>
  <si>
    <t>$G$71&lt;=$G$21</t>
  </si>
  <si>
    <t>$H$71&lt;=$H$21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</si>
</sst>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E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0" xfId="0" applyBorder="1"/>
    <xf numFmtId="0" fontId="0" fillId="0" borderId="1" xfId="0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8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1" fontId="0" fillId="4" borderId="2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1" fontId="0" fillId="4" borderId="0" xfId="0" applyNumberFormat="1" applyFill="1"/>
    <xf numFmtId="1" fontId="0" fillId="4" borderId="5" xfId="0" applyNumberFormat="1" applyFill="1" applyBorder="1"/>
    <xf numFmtId="1" fontId="0" fillId="4" borderId="6" xfId="0" applyNumberFormat="1" applyFill="1" applyBorder="1"/>
    <xf numFmtId="1" fontId="4" fillId="3" borderId="0" xfId="0" applyNumberFormat="1" applyFont="1" applyFill="1"/>
    <xf numFmtId="164" fontId="0" fillId="2" borderId="11" xfId="1" applyNumberFormat="1" applyFont="1" applyFill="1" applyBorder="1"/>
    <xf numFmtId="0" fontId="2" fillId="0" borderId="1" xfId="0" applyFont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4" xfId="0" applyNumberFormat="1" applyFill="1" applyBorder="1"/>
    <xf numFmtId="1" fontId="0" fillId="5" borderId="0" xfId="0" applyNumberFormat="1" applyFill="1"/>
    <xf numFmtId="1" fontId="0" fillId="5" borderId="5" xfId="0" applyNumberFormat="1" applyFill="1" applyBorder="1"/>
    <xf numFmtId="1" fontId="0" fillId="5" borderId="6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1" fillId="7" borderId="0" xfId="0" applyFont="1" applyFill="1"/>
    <xf numFmtId="0" fontId="0" fillId="7" borderId="0" xfId="0" applyFill="1"/>
    <xf numFmtId="1" fontId="0" fillId="0" borderId="7" xfId="0" applyNumberFormat="1" applyBorder="1"/>
    <xf numFmtId="1" fontId="0" fillId="0" borderId="9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0" fontId="0" fillId="0" borderId="14" xfId="0" applyBorder="1"/>
    <xf numFmtId="0" fontId="7" fillId="0" borderId="13" xfId="0" applyFont="1" applyBorder="1" applyAlignment="1">
      <alignment horizontal="center"/>
    </xf>
    <xf numFmtId="0" fontId="0" fillId="0" borderId="15" xfId="0" applyBorder="1"/>
    <xf numFmtId="1" fontId="0" fillId="0" borderId="14" xfId="0" applyNumberFormat="1" applyBorder="1"/>
    <xf numFmtId="164" fontId="0" fillId="0" borderId="15" xfId="0" applyNumberFormat="1" applyBorder="1"/>
    <xf numFmtId="1" fontId="0" fillId="0" borderId="15" xfId="0" applyNumberFormat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0" fontId="0" fillId="0" borderId="0" xfId="0" applyFill="1"/>
    <xf numFmtId="1" fontId="0" fillId="0" borderId="4" xfId="0" applyNumberFormat="1" applyFill="1" applyBorder="1"/>
    <xf numFmtId="1" fontId="0" fillId="0" borderId="0" xfId="0" applyNumberFormat="1" applyFill="1"/>
    <xf numFmtId="1" fontId="0" fillId="0" borderId="5" xfId="0" applyNumberFormat="1" applyFill="1" applyBorder="1"/>
    <xf numFmtId="1" fontId="0" fillId="0" borderId="6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2FE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42D1-0831-44D4-B33D-3704A08EC5BD}">
  <dimension ref="A1:G180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8.72656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11.81640625" bestFit="1" customWidth="1"/>
  </cols>
  <sheetData>
    <row r="1" spans="1:5" x14ac:dyDescent="0.35">
      <c r="A1" s="2" t="s">
        <v>28</v>
      </c>
    </row>
    <row r="2" spans="1:5" x14ac:dyDescent="0.35">
      <c r="A2" s="2" t="s">
        <v>29</v>
      </c>
    </row>
    <row r="3" spans="1:5" x14ac:dyDescent="0.35">
      <c r="A3" s="2" t="s">
        <v>30</v>
      </c>
    </row>
    <row r="4" spans="1:5" x14ac:dyDescent="0.35">
      <c r="A4" s="2" t="s">
        <v>31</v>
      </c>
    </row>
    <row r="5" spans="1:5" x14ac:dyDescent="0.35">
      <c r="A5" s="2" t="s">
        <v>32</v>
      </c>
    </row>
    <row r="6" spans="1:5" x14ac:dyDescent="0.35">
      <c r="A6" s="2"/>
      <c r="B6" t="s">
        <v>33</v>
      </c>
    </row>
    <row r="7" spans="1:5" x14ac:dyDescent="0.35">
      <c r="A7" s="2"/>
      <c r="B7" t="s">
        <v>34</v>
      </c>
    </row>
    <row r="8" spans="1:5" x14ac:dyDescent="0.35">
      <c r="A8" s="2"/>
      <c r="B8" t="s">
        <v>35</v>
      </c>
    </row>
    <row r="9" spans="1:5" x14ac:dyDescent="0.35">
      <c r="A9" s="2" t="s">
        <v>36</v>
      </c>
    </row>
    <row r="10" spans="1:5" x14ac:dyDescent="0.35">
      <c r="B10" t="s">
        <v>37</v>
      </c>
    </row>
    <row r="11" spans="1:5" x14ac:dyDescent="0.35">
      <c r="B11" t="s">
        <v>38</v>
      </c>
    </row>
    <row r="14" spans="1:5" ht="15" thickBot="1" x14ac:dyDescent="0.4">
      <c r="A14" t="s">
        <v>39</v>
      </c>
    </row>
    <row r="15" spans="1:5" ht="15" thickBot="1" x14ac:dyDescent="0.4">
      <c r="B15" s="47" t="s">
        <v>40</v>
      </c>
      <c r="C15" s="47" t="s">
        <v>41</v>
      </c>
      <c r="D15" s="47" t="s">
        <v>42</v>
      </c>
      <c r="E15" s="47" t="s">
        <v>43</v>
      </c>
    </row>
    <row r="16" spans="1:5" ht="15" thickBot="1" x14ac:dyDescent="0.4">
      <c r="B16" s="46" t="s">
        <v>51</v>
      </c>
      <c r="C16" s="46" t="s">
        <v>52</v>
      </c>
      <c r="D16" s="49">
        <v>0</v>
      </c>
      <c r="E16" s="49">
        <v>1999.9999999999995</v>
      </c>
    </row>
    <row r="19" spans="1:6" ht="15" thickBot="1" x14ac:dyDescent="0.4">
      <c r="A19" t="s">
        <v>44</v>
      </c>
    </row>
    <row r="20" spans="1:6" ht="15" thickBot="1" x14ac:dyDescent="0.4">
      <c r="B20" s="47" t="s">
        <v>40</v>
      </c>
      <c r="C20" s="47" t="s">
        <v>41</v>
      </c>
      <c r="D20" s="47" t="s">
        <v>42</v>
      </c>
      <c r="E20" s="47" t="s">
        <v>43</v>
      </c>
      <c r="F20" s="47" t="s">
        <v>45</v>
      </c>
    </row>
    <row r="21" spans="1:6" x14ac:dyDescent="0.35">
      <c r="B21" s="48" t="s">
        <v>53</v>
      </c>
      <c r="C21" s="48" t="s">
        <v>25</v>
      </c>
      <c r="D21" s="50">
        <v>200</v>
      </c>
      <c r="E21" s="50">
        <v>0</v>
      </c>
      <c r="F21" s="48" t="s">
        <v>54</v>
      </c>
    </row>
    <row r="22" spans="1:6" x14ac:dyDescent="0.35">
      <c r="B22" s="48" t="s">
        <v>55</v>
      </c>
      <c r="C22" s="48" t="s">
        <v>25</v>
      </c>
      <c r="D22" s="50">
        <v>200</v>
      </c>
      <c r="E22" s="50">
        <v>382.89</v>
      </c>
      <c r="F22" s="48" t="s">
        <v>54</v>
      </c>
    </row>
    <row r="23" spans="1:6" x14ac:dyDescent="0.35">
      <c r="B23" s="48" t="s">
        <v>56</v>
      </c>
      <c r="C23" s="48" t="s">
        <v>25</v>
      </c>
      <c r="D23" s="50">
        <v>200</v>
      </c>
      <c r="E23" s="50">
        <v>0</v>
      </c>
      <c r="F23" s="48" t="s">
        <v>54</v>
      </c>
    </row>
    <row r="24" spans="1:6" x14ac:dyDescent="0.35">
      <c r="B24" s="48" t="s">
        <v>57</v>
      </c>
      <c r="C24" s="48" t="s">
        <v>25</v>
      </c>
      <c r="D24" s="50">
        <v>200</v>
      </c>
      <c r="E24" s="50">
        <v>0</v>
      </c>
      <c r="F24" s="48" t="s">
        <v>54</v>
      </c>
    </row>
    <row r="25" spans="1:6" x14ac:dyDescent="0.35">
      <c r="B25" s="48" t="s">
        <v>58</v>
      </c>
      <c r="C25" s="48" t="s">
        <v>25</v>
      </c>
      <c r="D25" s="50">
        <v>200</v>
      </c>
      <c r="E25" s="50">
        <v>617.11</v>
      </c>
      <c r="F25" s="48" t="s">
        <v>54</v>
      </c>
    </row>
    <row r="26" spans="1:6" x14ac:dyDescent="0.35">
      <c r="B26" s="48" t="s">
        <v>59</v>
      </c>
      <c r="C26" s="48" t="s">
        <v>60</v>
      </c>
      <c r="D26" s="51">
        <v>0</v>
      </c>
      <c r="E26" s="51">
        <v>1.4210854715202004E-14</v>
      </c>
      <c r="F26" s="48" t="s">
        <v>54</v>
      </c>
    </row>
    <row r="27" spans="1:6" x14ac:dyDescent="0.35">
      <c r="B27" s="48" t="s">
        <v>61</v>
      </c>
      <c r="C27" s="48" t="s">
        <v>21</v>
      </c>
      <c r="D27" s="51">
        <v>0</v>
      </c>
      <c r="E27" s="51">
        <v>0</v>
      </c>
      <c r="F27" s="48" t="s">
        <v>54</v>
      </c>
    </row>
    <row r="28" spans="1:6" x14ac:dyDescent="0.35">
      <c r="B28" s="48" t="s">
        <v>62</v>
      </c>
      <c r="C28" s="48" t="s">
        <v>21</v>
      </c>
      <c r="D28" s="51">
        <v>0</v>
      </c>
      <c r="E28" s="51">
        <v>0</v>
      </c>
      <c r="F28" s="48" t="s">
        <v>54</v>
      </c>
    </row>
    <row r="29" spans="1:6" x14ac:dyDescent="0.35">
      <c r="B29" s="48" t="s">
        <v>63</v>
      </c>
      <c r="C29" s="48" t="s">
        <v>21</v>
      </c>
      <c r="D29" s="51">
        <v>0</v>
      </c>
      <c r="E29" s="51">
        <v>0</v>
      </c>
      <c r="F29" s="48" t="s">
        <v>54</v>
      </c>
    </row>
    <row r="30" spans="1:6" x14ac:dyDescent="0.35">
      <c r="B30" s="48" t="s">
        <v>64</v>
      </c>
      <c r="C30" s="48" t="s">
        <v>21</v>
      </c>
      <c r="D30" s="51">
        <v>0</v>
      </c>
      <c r="E30" s="51">
        <v>0</v>
      </c>
      <c r="F30" s="48" t="s">
        <v>54</v>
      </c>
    </row>
    <row r="31" spans="1:6" x14ac:dyDescent="0.35">
      <c r="B31" s="48" t="s">
        <v>65</v>
      </c>
      <c r="C31" s="48" t="s">
        <v>20</v>
      </c>
      <c r="D31" s="51">
        <v>0</v>
      </c>
      <c r="E31" s="51">
        <v>77.47236808541652</v>
      </c>
      <c r="F31" s="48" t="s">
        <v>54</v>
      </c>
    </row>
    <row r="32" spans="1:6" x14ac:dyDescent="0.35">
      <c r="B32" s="48" t="s">
        <v>66</v>
      </c>
      <c r="C32" s="48"/>
      <c r="D32" s="51">
        <v>0</v>
      </c>
      <c r="E32" s="51">
        <v>75.498061001384755</v>
      </c>
      <c r="F32" s="48" t="s">
        <v>54</v>
      </c>
    </row>
    <row r="33" spans="2:6" x14ac:dyDescent="0.35">
      <c r="B33" s="48" t="s">
        <v>67</v>
      </c>
      <c r="C33" s="48"/>
      <c r="D33" s="51">
        <v>0</v>
      </c>
      <c r="E33" s="51">
        <v>77.067739778441833</v>
      </c>
      <c r="F33" s="48" t="s">
        <v>54</v>
      </c>
    </row>
    <row r="34" spans="2:6" x14ac:dyDescent="0.35">
      <c r="B34" s="48" t="s">
        <v>68</v>
      </c>
      <c r="C34" s="48"/>
      <c r="D34" s="51">
        <v>0</v>
      </c>
      <c r="E34" s="51">
        <v>76.774733073391175</v>
      </c>
      <c r="F34" s="48" t="s">
        <v>54</v>
      </c>
    </row>
    <row r="35" spans="2:6" x14ac:dyDescent="0.35">
      <c r="B35" s="48" t="s">
        <v>69</v>
      </c>
      <c r="C35" s="48"/>
      <c r="D35" s="51">
        <v>0</v>
      </c>
      <c r="E35" s="51">
        <v>76.077098061365803</v>
      </c>
      <c r="F35" s="48" t="s">
        <v>54</v>
      </c>
    </row>
    <row r="36" spans="2:6" x14ac:dyDescent="0.35">
      <c r="B36" s="48" t="s">
        <v>70</v>
      </c>
      <c r="C36" s="48" t="s">
        <v>20</v>
      </c>
      <c r="D36" s="51">
        <v>0</v>
      </c>
      <c r="E36" s="51">
        <v>0</v>
      </c>
      <c r="F36" s="48" t="s">
        <v>54</v>
      </c>
    </row>
    <row r="37" spans="2:6" x14ac:dyDescent="0.35">
      <c r="B37" s="48" t="s">
        <v>71</v>
      </c>
      <c r="C37" s="48"/>
      <c r="D37" s="51">
        <v>0</v>
      </c>
      <c r="E37" s="51">
        <v>0</v>
      </c>
      <c r="F37" s="48" t="s">
        <v>54</v>
      </c>
    </row>
    <row r="38" spans="2:6" x14ac:dyDescent="0.35">
      <c r="B38" s="48" t="s">
        <v>72</v>
      </c>
      <c r="C38" s="48"/>
      <c r="D38" s="51">
        <v>0</v>
      </c>
      <c r="E38" s="51">
        <v>0</v>
      </c>
      <c r="F38" s="48" t="s">
        <v>54</v>
      </c>
    </row>
    <row r="39" spans="2:6" x14ac:dyDescent="0.35">
      <c r="B39" s="48" t="s">
        <v>73</v>
      </c>
      <c r="C39" s="48"/>
      <c r="D39" s="51">
        <v>0</v>
      </c>
      <c r="E39" s="51">
        <v>0</v>
      </c>
      <c r="F39" s="48" t="s">
        <v>54</v>
      </c>
    </row>
    <row r="40" spans="2:6" x14ac:dyDescent="0.35">
      <c r="B40" s="48" t="s">
        <v>74</v>
      </c>
      <c r="C40" s="48"/>
      <c r="D40" s="51">
        <v>0</v>
      </c>
      <c r="E40" s="51">
        <v>0</v>
      </c>
      <c r="F40" s="48" t="s">
        <v>54</v>
      </c>
    </row>
    <row r="41" spans="2:6" x14ac:dyDescent="0.35">
      <c r="B41" s="48" t="s">
        <v>75</v>
      </c>
      <c r="C41" s="48" t="s">
        <v>20</v>
      </c>
      <c r="D41" s="51">
        <v>0</v>
      </c>
      <c r="E41" s="51">
        <v>0</v>
      </c>
      <c r="F41" s="48" t="s">
        <v>54</v>
      </c>
    </row>
    <row r="42" spans="2:6" x14ac:dyDescent="0.35">
      <c r="B42" s="48" t="s">
        <v>76</v>
      </c>
      <c r="C42" s="48"/>
      <c r="D42" s="51">
        <v>0</v>
      </c>
      <c r="E42" s="51">
        <v>0</v>
      </c>
      <c r="F42" s="48" t="s">
        <v>54</v>
      </c>
    </row>
    <row r="43" spans="2:6" x14ac:dyDescent="0.35">
      <c r="B43" s="48" t="s">
        <v>77</v>
      </c>
      <c r="C43" s="48"/>
      <c r="D43" s="51">
        <v>0</v>
      </c>
      <c r="E43" s="51">
        <v>-6.6589773160031132E-14</v>
      </c>
      <c r="F43" s="48" t="s">
        <v>54</v>
      </c>
    </row>
    <row r="44" spans="2:6" x14ac:dyDescent="0.35">
      <c r="B44" s="48" t="s">
        <v>78</v>
      </c>
      <c r="C44" s="48"/>
      <c r="D44" s="51">
        <v>0</v>
      </c>
      <c r="E44" s="51">
        <v>0</v>
      </c>
      <c r="F44" s="48" t="s">
        <v>54</v>
      </c>
    </row>
    <row r="45" spans="2:6" x14ac:dyDescent="0.35">
      <c r="B45" s="48" t="s">
        <v>79</v>
      </c>
      <c r="C45" s="48"/>
      <c r="D45" s="51">
        <v>0</v>
      </c>
      <c r="E45" s="51">
        <v>0</v>
      </c>
      <c r="F45" s="48" t="s">
        <v>54</v>
      </c>
    </row>
    <row r="46" spans="2:6" x14ac:dyDescent="0.35">
      <c r="B46" s="48" t="s">
        <v>80</v>
      </c>
      <c r="C46" s="48" t="s">
        <v>20</v>
      </c>
      <c r="D46" s="51">
        <v>0</v>
      </c>
      <c r="E46" s="51">
        <v>124.70999999999998</v>
      </c>
      <c r="F46" s="48" t="s">
        <v>54</v>
      </c>
    </row>
    <row r="47" spans="2:6" x14ac:dyDescent="0.35">
      <c r="B47" s="48" t="s">
        <v>81</v>
      </c>
      <c r="C47" s="48"/>
      <c r="D47" s="51">
        <v>0</v>
      </c>
      <c r="E47" s="51">
        <v>121.88</v>
      </c>
      <c r="F47" s="48" t="s">
        <v>54</v>
      </c>
    </row>
    <row r="48" spans="2:6" x14ac:dyDescent="0.35">
      <c r="B48" s="48" t="s">
        <v>82</v>
      </c>
      <c r="C48" s="48"/>
      <c r="D48" s="51">
        <v>0</v>
      </c>
      <c r="E48" s="51">
        <v>124.11999999999995</v>
      </c>
      <c r="F48" s="48" t="s">
        <v>54</v>
      </c>
    </row>
    <row r="49" spans="2:6" x14ac:dyDescent="0.35">
      <c r="B49" s="48" t="s">
        <v>83</v>
      </c>
      <c r="C49" s="48"/>
      <c r="D49" s="51">
        <v>0</v>
      </c>
      <c r="E49" s="51">
        <v>123.69999999999996</v>
      </c>
      <c r="F49" s="48" t="s">
        <v>54</v>
      </c>
    </row>
    <row r="50" spans="2:6" x14ac:dyDescent="0.35">
      <c r="B50" s="48" t="s">
        <v>84</v>
      </c>
      <c r="C50" s="48"/>
      <c r="D50" s="51">
        <v>0</v>
      </c>
      <c r="E50" s="51">
        <v>122.7</v>
      </c>
      <c r="F50" s="48" t="s">
        <v>54</v>
      </c>
    </row>
    <row r="51" spans="2:6" x14ac:dyDescent="0.35">
      <c r="B51" s="48" t="s">
        <v>85</v>
      </c>
      <c r="C51" s="48" t="s">
        <v>60</v>
      </c>
      <c r="D51" s="51">
        <v>0</v>
      </c>
      <c r="E51" s="51">
        <v>40.74672296193414</v>
      </c>
      <c r="F51" s="48" t="s">
        <v>54</v>
      </c>
    </row>
    <row r="52" spans="2:6" x14ac:dyDescent="0.35">
      <c r="B52" s="48" t="s">
        <v>86</v>
      </c>
      <c r="C52" s="48" t="s">
        <v>21</v>
      </c>
      <c r="D52" s="51">
        <v>0</v>
      </c>
      <c r="E52" s="51">
        <v>40.065041559816208</v>
      </c>
      <c r="F52" s="48" t="s">
        <v>54</v>
      </c>
    </row>
    <row r="53" spans="2:6" x14ac:dyDescent="0.35">
      <c r="B53" s="48" t="s">
        <v>87</v>
      </c>
      <c r="C53" s="48" t="s">
        <v>21</v>
      </c>
      <c r="D53" s="51">
        <v>0</v>
      </c>
      <c r="E53" s="51">
        <v>40.604605637817684</v>
      </c>
      <c r="F53" s="48" t="s">
        <v>54</v>
      </c>
    </row>
    <row r="54" spans="2:6" x14ac:dyDescent="0.35">
      <c r="B54" s="48" t="s">
        <v>88</v>
      </c>
      <c r="C54" s="48" t="s">
        <v>21</v>
      </c>
      <c r="D54" s="51">
        <v>0</v>
      </c>
      <c r="E54" s="51">
        <v>40.503437373192412</v>
      </c>
      <c r="F54" s="48" t="s">
        <v>54</v>
      </c>
    </row>
    <row r="55" spans="2:6" x14ac:dyDescent="0.35">
      <c r="B55" s="48" t="s">
        <v>89</v>
      </c>
      <c r="C55" s="48" t="s">
        <v>21</v>
      </c>
      <c r="D55" s="51">
        <v>0</v>
      </c>
      <c r="E55" s="51">
        <v>40.262560552656026</v>
      </c>
      <c r="F55" s="48" t="s">
        <v>54</v>
      </c>
    </row>
    <row r="56" spans="2:6" x14ac:dyDescent="0.35">
      <c r="B56" s="48" t="s">
        <v>90</v>
      </c>
      <c r="C56" s="48" t="s">
        <v>20</v>
      </c>
      <c r="D56" s="51">
        <v>0</v>
      </c>
      <c r="E56" s="51">
        <v>39.868805318579625</v>
      </c>
      <c r="F56" s="48" t="s">
        <v>54</v>
      </c>
    </row>
    <row r="57" spans="2:6" x14ac:dyDescent="0.35">
      <c r="B57" s="48" t="s">
        <v>91</v>
      </c>
      <c r="C57" s="48"/>
      <c r="D57" s="51">
        <v>0</v>
      </c>
      <c r="E57" s="51">
        <v>39.004879445290349</v>
      </c>
      <c r="F57" s="48" t="s">
        <v>54</v>
      </c>
    </row>
    <row r="58" spans="2:6" x14ac:dyDescent="0.35">
      <c r="B58" s="48" t="s">
        <v>92</v>
      </c>
      <c r="C58" s="48"/>
      <c r="D58" s="51">
        <v>0</v>
      </c>
      <c r="E58" s="51">
        <v>39.688693564077624</v>
      </c>
      <c r="F58" s="48" t="s">
        <v>54</v>
      </c>
    </row>
    <row r="59" spans="2:6" x14ac:dyDescent="0.35">
      <c r="B59" s="48" t="s">
        <v>93</v>
      </c>
      <c r="C59" s="48"/>
      <c r="D59" s="51">
        <v>0</v>
      </c>
      <c r="E59" s="51">
        <v>39.560478416805005</v>
      </c>
      <c r="F59" s="48" t="s">
        <v>54</v>
      </c>
    </row>
    <row r="60" spans="2:6" x14ac:dyDescent="0.35">
      <c r="B60" s="48" t="s">
        <v>94</v>
      </c>
      <c r="C60" s="48"/>
      <c r="D60" s="51">
        <v>0</v>
      </c>
      <c r="E60" s="51">
        <v>39.255204256632169</v>
      </c>
      <c r="F60" s="48" t="s">
        <v>54</v>
      </c>
    </row>
    <row r="61" spans="2:6" x14ac:dyDescent="0.35">
      <c r="B61" s="48" t="s">
        <v>95</v>
      </c>
      <c r="C61" s="48" t="s">
        <v>20</v>
      </c>
      <c r="D61" s="51">
        <v>0</v>
      </c>
      <c r="E61" s="51">
        <v>40.644788757598278</v>
      </c>
      <c r="F61" s="48" t="s">
        <v>54</v>
      </c>
    </row>
    <row r="62" spans="2:6" x14ac:dyDescent="0.35">
      <c r="B62" s="48" t="s">
        <v>96</v>
      </c>
      <c r="C62" s="48"/>
      <c r="D62" s="51">
        <v>0</v>
      </c>
      <c r="E62" s="51">
        <v>39.747209731581862</v>
      </c>
      <c r="F62" s="48" t="s">
        <v>54</v>
      </c>
    </row>
    <row r="63" spans="2:6" x14ac:dyDescent="0.35">
      <c r="B63" s="48" t="s">
        <v>97</v>
      </c>
      <c r="C63" s="48"/>
      <c r="D63" s="51">
        <v>0</v>
      </c>
      <c r="E63" s="51">
        <v>40.460832632124941</v>
      </c>
      <c r="F63" s="48" t="s">
        <v>54</v>
      </c>
    </row>
    <row r="64" spans="2:6" x14ac:dyDescent="0.35">
      <c r="B64" s="48" t="s">
        <v>98</v>
      </c>
      <c r="C64" s="48"/>
      <c r="D64" s="51">
        <v>0</v>
      </c>
      <c r="E64" s="51">
        <v>40.324451366687832</v>
      </c>
      <c r="F64" s="48" t="s">
        <v>54</v>
      </c>
    </row>
    <row r="65" spans="1:7" x14ac:dyDescent="0.35">
      <c r="B65" s="48" t="s">
        <v>99</v>
      </c>
      <c r="C65" s="48"/>
      <c r="D65" s="51">
        <v>0</v>
      </c>
      <c r="E65" s="51">
        <v>40.010457290448862</v>
      </c>
      <c r="F65" s="48" t="s">
        <v>54</v>
      </c>
    </row>
    <row r="66" spans="1:7" x14ac:dyDescent="0.35">
      <c r="B66" s="48" t="s">
        <v>100</v>
      </c>
      <c r="C66" s="48" t="s">
        <v>20</v>
      </c>
      <c r="D66" s="51">
        <v>0</v>
      </c>
      <c r="E66" s="51">
        <v>40.501956996290339</v>
      </c>
      <c r="F66" s="48" t="s">
        <v>54</v>
      </c>
    </row>
    <row r="67" spans="1:7" x14ac:dyDescent="0.35">
      <c r="B67" s="48" t="s">
        <v>101</v>
      </c>
      <c r="C67" s="48"/>
      <c r="D67" s="51">
        <v>0</v>
      </c>
      <c r="E67" s="51">
        <v>39.607671763400418</v>
      </c>
      <c r="F67" s="48" t="s">
        <v>54</v>
      </c>
    </row>
    <row r="68" spans="1:7" x14ac:dyDescent="0.35">
      <c r="B68" s="48" t="s">
        <v>102</v>
      </c>
      <c r="C68" s="48"/>
      <c r="D68" s="51">
        <v>0</v>
      </c>
      <c r="E68" s="51">
        <v>40.315515905334486</v>
      </c>
      <c r="F68" s="48" t="s">
        <v>54</v>
      </c>
    </row>
    <row r="69" spans="1:7" x14ac:dyDescent="0.35">
      <c r="B69" s="48" t="s">
        <v>103</v>
      </c>
      <c r="C69" s="48"/>
      <c r="D69" s="51">
        <v>0</v>
      </c>
      <c r="E69" s="51">
        <v>40.18279512872185</v>
      </c>
      <c r="F69" s="48" t="s">
        <v>54</v>
      </c>
    </row>
    <row r="70" spans="1:7" x14ac:dyDescent="0.35">
      <c r="B70" s="48" t="s">
        <v>104</v>
      </c>
      <c r="C70" s="48"/>
      <c r="D70" s="51">
        <v>0</v>
      </c>
      <c r="E70" s="51">
        <v>39.866793279644135</v>
      </c>
      <c r="F70" s="48" t="s">
        <v>54</v>
      </c>
    </row>
    <row r="71" spans="1:7" x14ac:dyDescent="0.35">
      <c r="B71" s="48" t="s">
        <v>105</v>
      </c>
      <c r="C71" s="48" t="s">
        <v>20</v>
      </c>
      <c r="D71" s="51">
        <v>0</v>
      </c>
      <c r="E71" s="51">
        <v>40.113591577275116</v>
      </c>
      <c r="F71" s="48" t="s">
        <v>54</v>
      </c>
    </row>
    <row r="72" spans="1:7" x14ac:dyDescent="0.35">
      <c r="B72" s="48" t="s">
        <v>106</v>
      </c>
      <c r="C72" s="48"/>
      <c r="D72" s="51">
        <v>0</v>
      </c>
      <c r="E72" s="51">
        <v>39.326614356036373</v>
      </c>
      <c r="F72" s="48" t="s">
        <v>54</v>
      </c>
    </row>
    <row r="73" spans="1:7" x14ac:dyDescent="0.35">
      <c r="B73" s="48" t="s">
        <v>107</v>
      </c>
      <c r="C73" s="48"/>
      <c r="D73" s="51">
        <v>0</v>
      </c>
      <c r="E73" s="51">
        <v>39.949522121257175</v>
      </c>
      <c r="F73" s="48" t="s">
        <v>54</v>
      </c>
    </row>
    <row r="74" spans="1:7" x14ac:dyDescent="0.35">
      <c r="B74" s="48" t="s">
        <v>108</v>
      </c>
      <c r="C74" s="48"/>
      <c r="D74" s="51">
        <v>0</v>
      </c>
      <c r="E74" s="51">
        <v>39.832726915278272</v>
      </c>
      <c r="F74" s="48" t="s">
        <v>54</v>
      </c>
    </row>
    <row r="75" spans="1:7" ht="15" thickBot="1" x14ac:dyDescent="0.4">
      <c r="B75" s="46" t="s">
        <v>109</v>
      </c>
      <c r="C75" s="46"/>
      <c r="D75" s="49">
        <v>0</v>
      </c>
      <c r="E75" s="49">
        <v>39.554643091518983</v>
      </c>
      <c r="F75" s="46" t="s">
        <v>54</v>
      </c>
    </row>
    <row r="78" spans="1:7" ht="15" thickBot="1" x14ac:dyDescent="0.4">
      <c r="A78" t="s">
        <v>46</v>
      </c>
    </row>
    <row r="79" spans="1:7" ht="15" thickBot="1" x14ac:dyDescent="0.4">
      <c r="B79" s="47" t="s">
        <v>40</v>
      </c>
      <c r="C79" s="47" t="s">
        <v>41</v>
      </c>
      <c r="D79" s="47" t="s">
        <v>47</v>
      </c>
      <c r="E79" s="47" t="s">
        <v>48</v>
      </c>
      <c r="F79" s="47" t="s">
        <v>49</v>
      </c>
      <c r="G79" s="47" t="s">
        <v>50</v>
      </c>
    </row>
    <row r="80" spans="1:7" x14ac:dyDescent="0.35">
      <c r="B80" s="48" t="s">
        <v>85</v>
      </c>
      <c r="C80" s="48" t="s">
        <v>60</v>
      </c>
      <c r="D80" s="51">
        <v>40.74672296193414</v>
      </c>
      <c r="E80" s="48" t="s">
        <v>110</v>
      </c>
      <c r="F80" s="48" t="s">
        <v>111</v>
      </c>
      <c r="G80" s="48">
        <v>0</v>
      </c>
    </row>
    <row r="81" spans="2:7" x14ac:dyDescent="0.35">
      <c r="B81" s="48" t="s">
        <v>86</v>
      </c>
      <c r="C81" s="48" t="s">
        <v>21</v>
      </c>
      <c r="D81" s="51">
        <v>40.065041559816208</v>
      </c>
      <c r="E81" s="48" t="s">
        <v>112</v>
      </c>
      <c r="F81" s="48" t="s">
        <v>111</v>
      </c>
      <c r="G81" s="48">
        <v>0</v>
      </c>
    </row>
    <row r="82" spans="2:7" x14ac:dyDescent="0.35">
      <c r="B82" s="48" t="s">
        <v>87</v>
      </c>
      <c r="C82" s="48" t="s">
        <v>21</v>
      </c>
      <c r="D82" s="51">
        <v>40.604605637817684</v>
      </c>
      <c r="E82" s="48" t="s">
        <v>113</v>
      </c>
      <c r="F82" s="48" t="s">
        <v>111</v>
      </c>
      <c r="G82" s="48">
        <v>0</v>
      </c>
    </row>
    <row r="83" spans="2:7" x14ac:dyDescent="0.35">
      <c r="B83" s="48" t="s">
        <v>88</v>
      </c>
      <c r="C83" s="48" t="s">
        <v>21</v>
      </c>
      <c r="D83" s="51">
        <v>40.503437373192412</v>
      </c>
      <c r="E83" s="48" t="s">
        <v>114</v>
      </c>
      <c r="F83" s="48" t="s">
        <v>111</v>
      </c>
      <c r="G83" s="48">
        <v>0</v>
      </c>
    </row>
    <row r="84" spans="2:7" x14ac:dyDescent="0.35">
      <c r="B84" s="48" t="s">
        <v>89</v>
      </c>
      <c r="C84" s="48" t="s">
        <v>21</v>
      </c>
      <c r="D84" s="51">
        <v>40.262560552656026</v>
      </c>
      <c r="E84" s="48" t="s">
        <v>115</v>
      </c>
      <c r="F84" s="48" t="s">
        <v>111</v>
      </c>
      <c r="G84" s="48">
        <v>0</v>
      </c>
    </row>
    <row r="85" spans="2:7" x14ac:dyDescent="0.35">
      <c r="B85" s="48" t="s">
        <v>90</v>
      </c>
      <c r="C85" s="48" t="s">
        <v>20</v>
      </c>
      <c r="D85" s="51">
        <v>39.868805318579625</v>
      </c>
      <c r="E85" s="48" t="s">
        <v>116</v>
      </c>
      <c r="F85" s="48" t="s">
        <v>111</v>
      </c>
      <c r="G85" s="48">
        <v>0</v>
      </c>
    </row>
    <row r="86" spans="2:7" x14ac:dyDescent="0.35">
      <c r="B86" s="48" t="s">
        <v>91</v>
      </c>
      <c r="C86" s="48"/>
      <c r="D86" s="51">
        <v>39.004879445290349</v>
      </c>
      <c r="E86" s="48" t="s">
        <v>117</v>
      </c>
      <c r="F86" s="48" t="s">
        <v>111</v>
      </c>
      <c r="G86" s="48">
        <v>0</v>
      </c>
    </row>
    <row r="87" spans="2:7" x14ac:dyDescent="0.35">
      <c r="B87" s="48" t="s">
        <v>92</v>
      </c>
      <c r="C87" s="48"/>
      <c r="D87" s="51">
        <v>39.688693564077624</v>
      </c>
      <c r="E87" s="48" t="s">
        <v>118</v>
      </c>
      <c r="F87" s="48" t="s">
        <v>111</v>
      </c>
      <c r="G87" s="48">
        <v>0</v>
      </c>
    </row>
    <row r="88" spans="2:7" x14ac:dyDescent="0.35">
      <c r="B88" s="48" t="s">
        <v>93</v>
      </c>
      <c r="C88" s="48"/>
      <c r="D88" s="51">
        <v>39.560478416805005</v>
      </c>
      <c r="E88" s="48" t="s">
        <v>119</v>
      </c>
      <c r="F88" s="48" t="s">
        <v>111</v>
      </c>
      <c r="G88" s="48">
        <v>0</v>
      </c>
    </row>
    <row r="89" spans="2:7" x14ac:dyDescent="0.35">
      <c r="B89" s="48" t="s">
        <v>94</v>
      </c>
      <c r="C89" s="48"/>
      <c r="D89" s="51">
        <v>39.255204256632169</v>
      </c>
      <c r="E89" s="48" t="s">
        <v>120</v>
      </c>
      <c r="F89" s="48" t="s">
        <v>111</v>
      </c>
      <c r="G89" s="48">
        <v>0</v>
      </c>
    </row>
    <row r="90" spans="2:7" x14ac:dyDescent="0.35">
      <c r="B90" s="48" t="s">
        <v>95</v>
      </c>
      <c r="C90" s="48" t="s">
        <v>20</v>
      </c>
      <c r="D90" s="51">
        <v>40.644788757598278</v>
      </c>
      <c r="E90" s="48" t="s">
        <v>121</v>
      </c>
      <c r="F90" s="48" t="s">
        <v>111</v>
      </c>
      <c r="G90" s="48">
        <v>0</v>
      </c>
    </row>
    <row r="91" spans="2:7" x14ac:dyDescent="0.35">
      <c r="B91" s="48" t="s">
        <v>96</v>
      </c>
      <c r="C91" s="48"/>
      <c r="D91" s="51">
        <v>39.747209731581862</v>
      </c>
      <c r="E91" s="48" t="s">
        <v>122</v>
      </c>
      <c r="F91" s="48" t="s">
        <v>111</v>
      </c>
      <c r="G91" s="48">
        <v>0</v>
      </c>
    </row>
    <row r="92" spans="2:7" x14ac:dyDescent="0.35">
      <c r="B92" s="48" t="s">
        <v>97</v>
      </c>
      <c r="C92" s="48"/>
      <c r="D92" s="51">
        <v>40.460832632124941</v>
      </c>
      <c r="E92" s="48" t="s">
        <v>123</v>
      </c>
      <c r="F92" s="48" t="s">
        <v>111</v>
      </c>
      <c r="G92" s="48">
        <v>0</v>
      </c>
    </row>
    <row r="93" spans="2:7" x14ac:dyDescent="0.35">
      <c r="B93" s="48" t="s">
        <v>98</v>
      </c>
      <c r="C93" s="48"/>
      <c r="D93" s="51">
        <v>40.324451366687832</v>
      </c>
      <c r="E93" s="48" t="s">
        <v>124</v>
      </c>
      <c r="F93" s="48" t="s">
        <v>111</v>
      </c>
      <c r="G93" s="48">
        <v>0</v>
      </c>
    </row>
    <row r="94" spans="2:7" x14ac:dyDescent="0.35">
      <c r="B94" s="48" t="s">
        <v>99</v>
      </c>
      <c r="C94" s="48"/>
      <c r="D94" s="51">
        <v>40.010457290448862</v>
      </c>
      <c r="E94" s="48" t="s">
        <v>125</v>
      </c>
      <c r="F94" s="48" t="s">
        <v>111</v>
      </c>
      <c r="G94" s="48">
        <v>0</v>
      </c>
    </row>
    <row r="95" spans="2:7" x14ac:dyDescent="0.35">
      <c r="B95" s="48" t="s">
        <v>100</v>
      </c>
      <c r="C95" s="48" t="s">
        <v>20</v>
      </c>
      <c r="D95" s="51">
        <v>40.501956996290339</v>
      </c>
      <c r="E95" s="48" t="s">
        <v>126</v>
      </c>
      <c r="F95" s="48" t="s">
        <v>111</v>
      </c>
      <c r="G95" s="48">
        <v>0</v>
      </c>
    </row>
    <row r="96" spans="2:7" x14ac:dyDescent="0.35">
      <c r="B96" s="48" t="s">
        <v>101</v>
      </c>
      <c r="C96" s="48"/>
      <c r="D96" s="51">
        <v>39.607671763400418</v>
      </c>
      <c r="E96" s="48" t="s">
        <v>127</v>
      </c>
      <c r="F96" s="48" t="s">
        <v>111</v>
      </c>
      <c r="G96" s="48">
        <v>0</v>
      </c>
    </row>
    <row r="97" spans="2:7" x14ac:dyDescent="0.35">
      <c r="B97" s="48" t="s">
        <v>102</v>
      </c>
      <c r="C97" s="48"/>
      <c r="D97" s="51">
        <v>40.315515905334486</v>
      </c>
      <c r="E97" s="48" t="s">
        <v>128</v>
      </c>
      <c r="F97" s="48" t="s">
        <v>111</v>
      </c>
      <c r="G97" s="48">
        <v>0</v>
      </c>
    </row>
    <row r="98" spans="2:7" x14ac:dyDescent="0.35">
      <c r="B98" s="48" t="s">
        <v>103</v>
      </c>
      <c r="C98" s="48"/>
      <c r="D98" s="51">
        <v>40.18279512872185</v>
      </c>
      <c r="E98" s="48" t="s">
        <v>129</v>
      </c>
      <c r="F98" s="48" t="s">
        <v>111</v>
      </c>
      <c r="G98" s="48">
        <v>0</v>
      </c>
    </row>
    <row r="99" spans="2:7" x14ac:dyDescent="0.35">
      <c r="B99" s="48" t="s">
        <v>104</v>
      </c>
      <c r="C99" s="48"/>
      <c r="D99" s="51">
        <v>39.866793279644135</v>
      </c>
      <c r="E99" s="48" t="s">
        <v>130</v>
      </c>
      <c r="F99" s="48" t="s">
        <v>111</v>
      </c>
      <c r="G99" s="48">
        <v>0</v>
      </c>
    </row>
    <row r="100" spans="2:7" x14ac:dyDescent="0.35">
      <c r="B100" s="48" t="s">
        <v>105</v>
      </c>
      <c r="C100" s="48" t="s">
        <v>20</v>
      </c>
      <c r="D100" s="51">
        <v>40.113591577275116</v>
      </c>
      <c r="E100" s="48" t="s">
        <v>131</v>
      </c>
      <c r="F100" s="48" t="s">
        <v>111</v>
      </c>
      <c r="G100" s="48">
        <v>0</v>
      </c>
    </row>
    <row r="101" spans="2:7" x14ac:dyDescent="0.35">
      <c r="B101" s="48" t="s">
        <v>106</v>
      </c>
      <c r="C101" s="48"/>
      <c r="D101" s="51">
        <v>39.326614356036373</v>
      </c>
      <c r="E101" s="48" t="s">
        <v>132</v>
      </c>
      <c r="F101" s="48" t="s">
        <v>111</v>
      </c>
      <c r="G101" s="48">
        <v>0</v>
      </c>
    </row>
    <row r="102" spans="2:7" x14ac:dyDescent="0.35">
      <c r="B102" s="48" t="s">
        <v>107</v>
      </c>
      <c r="C102" s="48"/>
      <c r="D102" s="51">
        <v>39.949522121257175</v>
      </c>
      <c r="E102" s="48" t="s">
        <v>133</v>
      </c>
      <c r="F102" s="48" t="s">
        <v>111</v>
      </c>
      <c r="G102" s="48">
        <v>0</v>
      </c>
    </row>
    <row r="103" spans="2:7" x14ac:dyDescent="0.35">
      <c r="B103" s="48" t="s">
        <v>108</v>
      </c>
      <c r="C103" s="48"/>
      <c r="D103" s="51">
        <v>39.832726915278272</v>
      </c>
      <c r="E103" s="48" t="s">
        <v>134</v>
      </c>
      <c r="F103" s="48" t="s">
        <v>111</v>
      </c>
      <c r="G103" s="48">
        <v>0</v>
      </c>
    </row>
    <row r="104" spans="2:7" x14ac:dyDescent="0.35">
      <c r="B104" s="48" t="s">
        <v>109</v>
      </c>
      <c r="C104" s="48"/>
      <c r="D104" s="51">
        <v>39.554643091518983</v>
      </c>
      <c r="E104" s="48" t="s">
        <v>135</v>
      </c>
      <c r="F104" s="48" t="s">
        <v>111</v>
      </c>
      <c r="G104" s="48">
        <v>0</v>
      </c>
    </row>
    <row r="105" spans="2:7" x14ac:dyDescent="0.35">
      <c r="B105" s="48" t="s">
        <v>59</v>
      </c>
      <c r="C105" s="48" t="s">
        <v>60</v>
      </c>
      <c r="D105" s="51">
        <v>1.4210854715202004E-14</v>
      </c>
      <c r="E105" s="48" t="s">
        <v>136</v>
      </c>
      <c r="F105" s="48" t="s">
        <v>111</v>
      </c>
      <c r="G105" s="48">
        <v>0</v>
      </c>
    </row>
    <row r="106" spans="2:7" x14ac:dyDescent="0.35">
      <c r="B106" s="48" t="s">
        <v>61</v>
      </c>
      <c r="C106" s="48" t="s">
        <v>21</v>
      </c>
      <c r="D106" s="51">
        <v>0</v>
      </c>
      <c r="E106" s="48" t="s">
        <v>137</v>
      </c>
      <c r="F106" s="48" t="s">
        <v>111</v>
      </c>
      <c r="G106" s="48">
        <v>0</v>
      </c>
    </row>
    <row r="107" spans="2:7" x14ac:dyDescent="0.35">
      <c r="B107" s="48" t="s">
        <v>62</v>
      </c>
      <c r="C107" s="48" t="s">
        <v>21</v>
      </c>
      <c r="D107" s="51">
        <v>0</v>
      </c>
      <c r="E107" s="48" t="s">
        <v>138</v>
      </c>
      <c r="F107" s="48" t="s">
        <v>111</v>
      </c>
      <c r="G107" s="48">
        <v>0</v>
      </c>
    </row>
    <row r="108" spans="2:7" x14ac:dyDescent="0.35">
      <c r="B108" s="48" t="s">
        <v>63</v>
      </c>
      <c r="C108" s="48" t="s">
        <v>21</v>
      </c>
      <c r="D108" s="51">
        <v>0</v>
      </c>
      <c r="E108" s="48" t="s">
        <v>139</v>
      </c>
      <c r="F108" s="48" t="s">
        <v>111</v>
      </c>
      <c r="G108" s="48">
        <v>0</v>
      </c>
    </row>
    <row r="109" spans="2:7" x14ac:dyDescent="0.35">
      <c r="B109" s="48" t="s">
        <v>64</v>
      </c>
      <c r="C109" s="48" t="s">
        <v>21</v>
      </c>
      <c r="D109" s="51">
        <v>0</v>
      </c>
      <c r="E109" s="48" t="s">
        <v>140</v>
      </c>
      <c r="F109" s="48" t="s">
        <v>111</v>
      </c>
      <c r="G109" s="48">
        <v>0</v>
      </c>
    </row>
    <row r="110" spans="2:7" x14ac:dyDescent="0.35">
      <c r="B110" s="48" t="s">
        <v>65</v>
      </c>
      <c r="C110" s="48" t="s">
        <v>20</v>
      </c>
      <c r="D110" s="51">
        <v>77.47236808541652</v>
      </c>
      <c r="E110" s="48" t="s">
        <v>141</v>
      </c>
      <c r="F110" s="48" t="s">
        <v>111</v>
      </c>
      <c r="G110" s="48">
        <v>0</v>
      </c>
    </row>
    <row r="111" spans="2:7" x14ac:dyDescent="0.35">
      <c r="B111" s="48" t="s">
        <v>66</v>
      </c>
      <c r="C111" s="48"/>
      <c r="D111" s="51">
        <v>75.498061001384755</v>
      </c>
      <c r="E111" s="48" t="s">
        <v>142</v>
      </c>
      <c r="F111" s="48" t="s">
        <v>111</v>
      </c>
      <c r="G111" s="48">
        <v>0</v>
      </c>
    </row>
    <row r="112" spans="2:7" x14ac:dyDescent="0.35">
      <c r="B112" s="48" t="s">
        <v>67</v>
      </c>
      <c r="C112" s="48"/>
      <c r="D112" s="51">
        <v>77.067739778441833</v>
      </c>
      <c r="E112" s="48" t="s">
        <v>143</v>
      </c>
      <c r="F112" s="48" t="s">
        <v>111</v>
      </c>
      <c r="G112" s="48">
        <v>0</v>
      </c>
    </row>
    <row r="113" spans="2:7" x14ac:dyDescent="0.35">
      <c r="B113" s="48" t="s">
        <v>68</v>
      </c>
      <c r="C113" s="48"/>
      <c r="D113" s="51">
        <v>76.774733073391175</v>
      </c>
      <c r="E113" s="48" t="s">
        <v>144</v>
      </c>
      <c r="F113" s="48" t="s">
        <v>111</v>
      </c>
      <c r="G113" s="48">
        <v>0</v>
      </c>
    </row>
    <row r="114" spans="2:7" x14ac:dyDescent="0.35">
      <c r="B114" s="48" t="s">
        <v>69</v>
      </c>
      <c r="C114" s="48"/>
      <c r="D114" s="51">
        <v>76.077098061365803</v>
      </c>
      <c r="E114" s="48" t="s">
        <v>145</v>
      </c>
      <c r="F114" s="48" t="s">
        <v>111</v>
      </c>
      <c r="G114" s="48">
        <v>0</v>
      </c>
    </row>
    <row r="115" spans="2:7" x14ac:dyDescent="0.35">
      <c r="B115" s="48" t="s">
        <v>70</v>
      </c>
      <c r="C115" s="48" t="s">
        <v>20</v>
      </c>
      <c r="D115" s="51">
        <v>0</v>
      </c>
      <c r="E115" s="48" t="s">
        <v>146</v>
      </c>
      <c r="F115" s="48" t="s">
        <v>111</v>
      </c>
      <c r="G115" s="48">
        <v>0</v>
      </c>
    </row>
    <row r="116" spans="2:7" x14ac:dyDescent="0.35">
      <c r="B116" s="48" t="s">
        <v>71</v>
      </c>
      <c r="C116" s="48"/>
      <c r="D116" s="51">
        <v>0</v>
      </c>
      <c r="E116" s="48" t="s">
        <v>147</v>
      </c>
      <c r="F116" s="48" t="s">
        <v>111</v>
      </c>
      <c r="G116" s="48">
        <v>0</v>
      </c>
    </row>
    <row r="117" spans="2:7" x14ac:dyDescent="0.35">
      <c r="B117" s="48" t="s">
        <v>72</v>
      </c>
      <c r="C117" s="48"/>
      <c r="D117" s="51">
        <v>0</v>
      </c>
      <c r="E117" s="48" t="s">
        <v>148</v>
      </c>
      <c r="F117" s="48" t="s">
        <v>111</v>
      </c>
      <c r="G117" s="48">
        <v>0</v>
      </c>
    </row>
    <row r="118" spans="2:7" x14ac:dyDescent="0.35">
      <c r="B118" s="48" t="s">
        <v>73</v>
      </c>
      <c r="C118" s="48"/>
      <c r="D118" s="51">
        <v>0</v>
      </c>
      <c r="E118" s="48" t="s">
        <v>149</v>
      </c>
      <c r="F118" s="48" t="s">
        <v>111</v>
      </c>
      <c r="G118" s="48">
        <v>0</v>
      </c>
    </row>
    <row r="119" spans="2:7" x14ac:dyDescent="0.35">
      <c r="B119" s="48" t="s">
        <v>74</v>
      </c>
      <c r="C119" s="48"/>
      <c r="D119" s="51">
        <v>0</v>
      </c>
      <c r="E119" s="48" t="s">
        <v>150</v>
      </c>
      <c r="F119" s="48" t="s">
        <v>111</v>
      </c>
      <c r="G119" s="48">
        <v>0</v>
      </c>
    </row>
    <row r="120" spans="2:7" x14ac:dyDescent="0.35">
      <c r="B120" s="48" t="s">
        <v>75</v>
      </c>
      <c r="C120" s="48" t="s">
        <v>20</v>
      </c>
      <c r="D120" s="51">
        <v>0</v>
      </c>
      <c r="E120" s="48" t="s">
        <v>151</v>
      </c>
      <c r="F120" s="48" t="s">
        <v>111</v>
      </c>
      <c r="G120" s="48">
        <v>0</v>
      </c>
    </row>
    <row r="121" spans="2:7" x14ac:dyDescent="0.35">
      <c r="B121" s="48" t="s">
        <v>76</v>
      </c>
      <c r="C121" s="48"/>
      <c r="D121" s="51">
        <v>0</v>
      </c>
      <c r="E121" s="48" t="s">
        <v>152</v>
      </c>
      <c r="F121" s="48" t="s">
        <v>111</v>
      </c>
      <c r="G121" s="48">
        <v>0</v>
      </c>
    </row>
    <row r="122" spans="2:7" x14ac:dyDescent="0.35">
      <c r="B122" s="48" t="s">
        <v>77</v>
      </c>
      <c r="C122" s="48"/>
      <c r="D122" s="51">
        <v>-6.6589773160031132E-14</v>
      </c>
      <c r="E122" s="48" t="s">
        <v>153</v>
      </c>
      <c r="F122" s="48" t="s">
        <v>111</v>
      </c>
      <c r="G122" s="48">
        <v>0</v>
      </c>
    </row>
    <row r="123" spans="2:7" x14ac:dyDescent="0.35">
      <c r="B123" s="48" t="s">
        <v>78</v>
      </c>
      <c r="C123" s="48"/>
      <c r="D123" s="51">
        <v>0</v>
      </c>
      <c r="E123" s="48" t="s">
        <v>154</v>
      </c>
      <c r="F123" s="48" t="s">
        <v>111</v>
      </c>
      <c r="G123" s="48">
        <v>0</v>
      </c>
    </row>
    <row r="124" spans="2:7" x14ac:dyDescent="0.35">
      <c r="B124" s="48" t="s">
        <v>79</v>
      </c>
      <c r="C124" s="48"/>
      <c r="D124" s="51">
        <v>0</v>
      </c>
      <c r="E124" s="48" t="s">
        <v>155</v>
      </c>
      <c r="F124" s="48" t="s">
        <v>111</v>
      </c>
      <c r="G124" s="48">
        <v>0</v>
      </c>
    </row>
    <row r="125" spans="2:7" x14ac:dyDescent="0.35">
      <c r="B125" s="48" t="s">
        <v>80</v>
      </c>
      <c r="C125" s="48" t="s">
        <v>20</v>
      </c>
      <c r="D125" s="51">
        <v>124.70999999999998</v>
      </c>
      <c r="E125" s="48" t="s">
        <v>156</v>
      </c>
      <c r="F125" s="48" t="s">
        <v>111</v>
      </c>
      <c r="G125" s="48">
        <v>0</v>
      </c>
    </row>
    <row r="126" spans="2:7" x14ac:dyDescent="0.35">
      <c r="B126" s="48" t="s">
        <v>81</v>
      </c>
      <c r="C126" s="48"/>
      <c r="D126" s="51">
        <v>121.88</v>
      </c>
      <c r="E126" s="48" t="s">
        <v>157</v>
      </c>
      <c r="F126" s="48" t="s">
        <v>111</v>
      </c>
      <c r="G126" s="48">
        <v>0</v>
      </c>
    </row>
    <row r="127" spans="2:7" x14ac:dyDescent="0.35">
      <c r="B127" s="48" t="s">
        <v>82</v>
      </c>
      <c r="C127" s="48"/>
      <c r="D127" s="51">
        <v>124.11999999999995</v>
      </c>
      <c r="E127" s="48" t="s">
        <v>158</v>
      </c>
      <c r="F127" s="48" t="s">
        <v>111</v>
      </c>
      <c r="G127" s="48">
        <v>0</v>
      </c>
    </row>
    <row r="128" spans="2:7" x14ac:dyDescent="0.35">
      <c r="B128" s="48" t="s">
        <v>83</v>
      </c>
      <c r="C128" s="48"/>
      <c r="D128" s="51">
        <v>123.69999999999996</v>
      </c>
      <c r="E128" s="48" t="s">
        <v>159</v>
      </c>
      <c r="F128" s="48" t="s">
        <v>111</v>
      </c>
      <c r="G128" s="48">
        <v>0</v>
      </c>
    </row>
    <row r="129" spans="2:7" x14ac:dyDescent="0.35">
      <c r="B129" s="48" t="s">
        <v>84</v>
      </c>
      <c r="C129" s="48"/>
      <c r="D129" s="51">
        <v>122.7</v>
      </c>
      <c r="E129" s="48" t="s">
        <v>160</v>
      </c>
      <c r="F129" s="48" t="s">
        <v>111</v>
      </c>
      <c r="G129" s="48">
        <v>0</v>
      </c>
    </row>
    <row r="130" spans="2:7" x14ac:dyDescent="0.35">
      <c r="B130" s="48" t="s">
        <v>161</v>
      </c>
      <c r="C130" s="48" t="s">
        <v>5</v>
      </c>
      <c r="D130" s="48">
        <v>1000</v>
      </c>
      <c r="E130" s="48" t="s">
        <v>162</v>
      </c>
      <c r="F130" s="48" t="s">
        <v>111</v>
      </c>
      <c r="G130" s="48">
        <v>0</v>
      </c>
    </row>
    <row r="131" spans="2:7" x14ac:dyDescent="0.35">
      <c r="B131" s="48" t="s">
        <v>59</v>
      </c>
      <c r="C131" s="48" t="s">
        <v>60</v>
      </c>
      <c r="D131" s="51">
        <v>1.4210854715202004E-14</v>
      </c>
      <c r="E131" s="48" t="s">
        <v>163</v>
      </c>
      <c r="F131" s="48" t="s">
        <v>164</v>
      </c>
      <c r="G131" s="48">
        <v>149.62</v>
      </c>
    </row>
    <row r="132" spans="2:7" x14ac:dyDescent="0.35">
      <c r="B132" s="48" t="s">
        <v>61</v>
      </c>
      <c r="C132" s="48" t="s">
        <v>21</v>
      </c>
      <c r="D132" s="51">
        <v>0</v>
      </c>
      <c r="E132" s="48" t="s">
        <v>165</v>
      </c>
      <c r="F132" s="48" t="s">
        <v>164</v>
      </c>
      <c r="G132" s="48">
        <v>146.79</v>
      </c>
    </row>
    <row r="133" spans="2:7" x14ac:dyDescent="0.35">
      <c r="B133" s="48" t="s">
        <v>62</v>
      </c>
      <c r="C133" s="48" t="s">
        <v>21</v>
      </c>
      <c r="D133" s="51">
        <v>0</v>
      </c>
      <c r="E133" s="48" t="s">
        <v>166</v>
      </c>
      <c r="F133" s="48" t="s">
        <v>164</v>
      </c>
      <c r="G133" s="48">
        <v>149.03</v>
      </c>
    </row>
    <row r="134" spans="2:7" x14ac:dyDescent="0.35">
      <c r="B134" s="48" t="s">
        <v>63</v>
      </c>
      <c r="C134" s="48" t="s">
        <v>21</v>
      </c>
      <c r="D134" s="51">
        <v>0</v>
      </c>
      <c r="E134" s="48" t="s">
        <v>167</v>
      </c>
      <c r="F134" s="48" t="s">
        <v>164</v>
      </c>
      <c r="G134" s="48">
        <v>148.61000000000001</v>
      </c>
    </row>
    <row r="135" spans="2:7" x14ac:dyDescent="0.35">
      <c r="B135" s="48" t="s">
        <v>64</v>
      </c>
      <c r="C135" s="48" t="s">
        <v>21</v>
      </c>
      <c r="D135" s="51">
        <v>0</v>
      </c>
      <c r="E135" s="48" t="s">
        <v>168</v>
      </c>
      <c r="F135" s="48" t="s">
        <v>164</v>
      </c>
      <c r="G135" s="48">
        <v>147.61000000000001</v>
      </c>
    </row>
    <row r="136" spans="2:7" x14ac:dyDescent="0.35">
      <c r="B136" s="48" t="s">
        <v>65</v>
      </c>
      <c r="C136" s="48" t="s">
        <v>20</v>
      </c>
      <c r="D136" s="51">
        <v>77.47236808541652</v>
      </c>
      <c r="E136" s="48" t="s">
        <v>169</v>
      </c>
      <c r="F136" s="48" t="s">
        <v>164</v>
      </c>
      <c r="G136" s="48">
        <v>33.577631914583478</v>
      </c>
    </row>
    <row r="137" spans="2:7" x14ac:dyDescent="0.35">
      <c r="B137" s="48" t="s">
        <v>66</v>
      </c>
      <c r="C137" s="48"/>
      <c r="D137" s="51">
        <v>75.498061001384755</v>
      </c>
      <c r="E137" s="48" t="s">
        <v>170</v>
      </c>
      <c r="F137" s="48" t="s">
        <v>164</v>
      </c>
      <c r="G137" s="48">
        <v>32.721938998615244</v>
      </c>
    </row>
    <row r="138" spans="2:7" x14ac:dyDescent="0.35">
      <c r="B138" s="48" t="s">
        <v>67</v>
      </c>
      <c r="C138" s="48"/>
      <c r="D138" s="51">
        <v>77.067739778441833</v>
      </c>
      <c r="E138" s="48" t="s">
        <v>171</v>
      </c>
      <c r="F138" s="48" t="s">
        <v>164</v>
      </c>
      <c r="G138" s="48">
        <v>33.402260221558166</v>
      </c>
    </row>
    <row r="139" spans="2:7" x14ac:dyDescent="0.35">
      <c r="B139" s="48" t="s">
        <v>68</v>
      </c>
      <c r="C139" s="48"/>
      <c r="D139" s="51">
        <v>76.774733073391175</v>
      </c>
      <c r="E139" s="48" t="s">
        <v>172</v>
      </c>
      <c r="F139" s="48" t="s">
        <v>164</v>
      </c>
      <c r="G139" s="48">
        <v>33.275266926608822</v>
      </c>
    </row>
    <row r="140" spans="2:7" x14ac:dyDescent="0.35">
      <c r="B140" s="48" t="s">
        <v>69</v>
      </c>
      <c r="C140" s="48"/>
      <c r="D140" s="51">
        <v>76.077098061365803</v>
      </c>
      <c r="E140" s="48" t="s">
        <v>173</v>
      </c>
      <c r="F140" s="48" t="s">
        <v>164</v>
      </c>
      <c r="G140" s="48">
        <v>32.972901938634195</v>
      </c>
    </row>
    <row r="141" spans="2:7" x14ac:dyDescent="0.35">
      <c r="B141" s="48" t="s">
        <v>70</v>
      </c>
      <c r="C141" s="48" t="s">
        <v>20</v>
      </c>
      <c r="D141" s="51">
        <v>0</v>
      </c>
      <c r="E141" s="48" t="s">
        <v>174</v>
      </c>
      <c r="F141" s="48" t="s">
        <v>164</v>
      </c>
      <c r="G141" s="48">
        <v>108.61</v>
      </c>
    </row>
    <row r="142" spans="2:7" x14ac:dyDescent="0.35">
      <c r="B142" s="48" t="s">
        <v>71</v>
      </c>
      <c r="C142" s="48"/>
      <c r="D142" s="51">
        <v>0</v>
      </c>
      <c r="E142" s="48" t="s">
        <v>175</v>
      </c>
      <c r="F142" s="48" t="s">
        <v>164</v>
      </c>
      <c r="G142" s="48">
        <v>105.78</v>
      </c>
    </row>
    <row r="143" spans="2:7" x14ac:dyDescent="0.35">
      <c r="B143" s="48" t="s">
        <v>72</v>
      </c>
      <c r="C143" s="48"/>
      <c r="D143" s="51">
        <v>0</v>
      </c>
      <c r="E143" s="48" t="s">
        <v>176</v>
      </c>
      <c r="F143" s="48" t="s">
        <v>164</v>
      </c>
      <c r="G143" s="48">
        <v>108.02</v>
      </c>
    </row>
    <row r="144" spans="2:7" x14ac:dyDescent="0.35">
      <c r="B144" s="48" t="s">
        <v>73</v>
      </c>
      <c r="C144" s="48"/>
      <c r="D144" s="51">
        <v>0</v>
      </c>
      <c r="E144" s="48" t="s">
        <v>177</v>
      </c>
      <c r="F144" s="48" t="s">
        <v>164</v>
      </c>
      <c r="G144" s="48">
        <v>107.6</v>
      </c>
    </row>
    <row r="145" spans="2:7" x14ac:dyDescent="0.35">
      <c r="B145" s="48" t="s">
        <v>74</v>
      </c>
      <c r="C145" s="48"/>
      <c r="D145" s="51">
        <v>0</v>
      </c>
      <c r="E145" s="48" t="s">
        <v>178</v>
      </c>
      <c r="F145" s="48" t="s">
        <v>164</v>
      </c>
      <c r="G145" s="48">
        <v>106.6</v>
      </c>
    </row>
    <row r="146" spans="2:7" x14ac:dyDescent="0.35">
      <c r="B146" s="48" t="s">
        <v>75</v>
      </c>
      <c r="C146" s="48" t="s">
        <v>20</v>
      </c>
      <c r="D146" s="51">
        <v>0</v>
      </c>
      <c r="E146" s="48" t="s">
        <v>179</v>
      </c>
      <c r="F146" s="48" t="s">
        <v>164</v>
      </c>
      <c r="G146" s="48">
        <v>108.63</v>
      </c>
    </row>
    <row r="147" spans="2:7" x14ac:dyDescent="0.35">
      <c r="B147" s="48" t="s">
        <v>76</v>
      </c>
      <c r="C147" s="48"/>
      <c r="D147" s="51">
        <v>0</v>
      </c>
      <c r="E147" s="48" t="s">
        <v>180</v>
      </c>
      <c r="F147" s="48" t="s">
        <v>164</v>
      </c>
      <c r="G147" s="48">
        <v>105.8</v>
      </c>
    </row>
    <row r="148" spans="2:7" x14ac:dyDescent="0.35">
      <c r="B148" s="48" t="s">
        <v>77</v>
      </c>
      <c r="C148" s="48"/>
      <c r="D148" s="51">
        <v>-6.6589773160031132E-14</v>
      </c>
      <c r="E148" s="48" t="s">
        <v>181</v>
      </c>
      <c r="F148" s="48" t="s">
        <v>164</v>
      </c>
      <c r="G148" s="48">
        <v>108.04000000000008</v>
      </c>
    </row>
    <row r="149" spans="2:7" x14ac:dyDescent="0.35">
      <c r="B149" s="48" t="s">
        <v>78</v>
      </c>
      <c r="C149" s="48"/>
      <c r="D149" s="51">
        <v>0</v>
      </c>
      <c r="E149" s="48" t="s">
        <v>182</v>
      </c>
      <c r="F149" s="48" t="s">
        <v>164</v>
      </c>
      <c r="G149" s="48">
        <v>107.62</v>
      </c>
    </row>
    <row r="150" spans="2:7" x14ac:dyDescent="0.35">
      <c r="B150" s="48" t="s">
        <v>79</v>
      </c>
      <c r="C150" s="48"/>
      <c r="D150" s="51">
        <v>0</v>
      </c>
      <c r="E150" s="48" t="s">
        <v>183</v>
      </c>
      <c r="F150" s="48" t="s">
        <v>164</v>
      </c>
      <c r="G150" s="48">
        <v>106.62</v>
      </c>
    </row>
    <row r="151" spans="2:7" x14ac:dyDescent="0.35">
      <c r="B151" s="48" t="s">
        <v>80</v>
      </c>
      <c r="C151" s="48" t="s">
        <v>20</v>
      </c>
      <c r="D151" s="51">
        <v>124.70999999999998</v>
      </c>
      <c r="E151" s="48" t="s">
        <v>184</v>
      </c>
      <c r="F151" s="48" t="s">
        <v>111</v>
      </c>
      <c r="G151" s="48">
        <v>0</v>
      </c>
    </row>
    <row r="152" spans="2:7" x14ac:dyDescent="0.35">
      <c r="B152" s="48" t="s">
        <v>81</v>
      </c>
      <c r="C152" s="48"/>
      <c r="D152" s="51">
        <v>121.88</v>
      </c>
      <c r="E152" s="48" t="s">
        <v>185</v>
      </c>
      <c r="F152" s="48" t="s">
        <v>111</v>
      </c>
      <c r="G152" s="48">
        <v>0</v>
      </c>
    </row>
    <row r="153" spans="2:7" x14ac:dyDescent="0.35">
      <c r="B153" s="48" t="s">
        <v>82</v>
      </c>
      <c r="C153" s="48"/>
      <c r="D153" s="51">
        <v>124.11999999999995</v>
      </c>
      <c r="E153" s="48" t="s">
        <v>186</v>
      </c>
      <c r="F153" s="48" t="s">
        <v>111</v>
      </c>
      <c r="G153" s="48">
        <v>0</v>
      </c>
    </row>
    <row r="154" spans="2:7" x14ac:dyDescent="0.35">
      <c r="B154" s="48" t="s">
        <v>83</v>
      </c>
      <c r="C154" s="48"/>
      <c r="D154" s="51">
        <v>123.69999999999996</v>
      </c>
      <c r="E154" s="48" t="s">
        <v>187</v>
      </c>
      <c r="F154" s="48" t="s">
        <v>111</v>
      </c>
      <c r="G154" s="48">
        <v>0</v>
      </c>
    </row>
    <row r="155" spans="2:7" x14ac:dyDescent="0.35">
      <c r="B155" s="48" t="s">
        <v>84</v>
      </c>
      <c r="C155" s="48"/>
      <c r="D155" s="51">
        <v>122.7</v>
      </c>
      <c r="E155" s="48" t="s">
        <v>188</v>
      </c>
      <c r="F155" s="48" t="s">
        <v>111</v>
      </c>
      <c r="G155" s="48">
        <v>0</v>
      </c>
    </row>
    <row r="156" spans="2:7" x14ac:dyDescent="0.35">
      <c r="B156" s="48" t="s">
        <v>85</v>
      </c>
      <c r="C156" s="48" t="s">
        <v>60</v>
      </c>
      <c r="D156" s="51">
        <v>40.74672296193414</v>
      </c>
      <c r="E156" s="48" t="s">
        <v>189</v>
      </c>
      <c r="F156" s="48" t="s">
        <v>164</v>
      </c>
      <c r="G156" s="48">
        <v>128.41327703806587</v>
      </c>
    </row>
    <row r="157" spans="2:7" x14ac:dyDescent="0.35">
      <c r="B157" s="48" t="s">
        <v>86</v>
      </c>
      <c r="C157" s="48" t="s">
        <v>21</v>
      </c>
      <c r="D157" s="51">
        <v>40.065041559816208</v>
      </c>
      <c r="E157" s="48" t="s">
        <v>190</v>
      </c>
      <c r="F157" s="48" t="s">
        <v>164</v>
      </c>
      <c r="G157" s="48">
        <v>126.2649584401838</v>
      </c>
    </row>
    <row r="158" spans="2:7" x14ac:dyDescent="0.35">
      <c r="B158" s="48" t="s">
        <v>87</v>
      </c>
      <c r="C158" s="48" t="s">
        <v>21</v>
      </c>
      <c r="D158" s="51">
        <v>40.604605637817684</v>
      </c>
      <c r="E158" s="48" t="s">
        <v>191</v>
      </c>
      <c r="F158" s="48" t="s">
        <v>164</v>
      </c>
      <c r="G158" s="48">
        <v>127.96539436218231</v>
      </c>
    </row>
    <row r="159" spans="2:7" x14ac:dyDescent="0.35">
      <c r="B159" s="48" t="s">
        <v>88</v>
      </c>
      <c r="C159" s="48" t="s">
        <v>21</v>
      </c>
      <c r="D159" s="51">
        <v>40.503437373192412</v>
      </c>
      <c r="E159" s="48" t="s">
        <v>192</v>
      </c>
      <c r="F159" s="48" t="s">
        <v>164</v>
      </c>
      <c r="G159" s="48">
        <v>127.64656262680759</v>
      </c>
    </row>
    <row r="160" spans="2:7" x14ac:dyDescent="0.35">
      <c r="B160" s="48" t="s">
        <v>89</v>
      </c>
      <c r="C160" s="48" t="s">
        <v>21</v>
      </c>
      <c r="D160" s="51">
        <v>40.262560552656026</v>
      </c>
      <c r="E160" s="48" t="s">
        <v>193</v>
      </c>
      <c r="F160" s="48" t="s">
        <v>164</v>
      </c>
      <c r="G160" s="48">
        <v>126.88743944734398</v>
      </c>
    </row>
    <row r="161" spans="2:7" x14ac:dyDescent="0.35">
      <c r="B161" s="48" t="s">
        <v>90</v>
      </c>
      <c r="C161" s="48" t="s">
        <v>20</v>
      </c>
      <c r="D161" s="51">
        <v>39.868805318579625</v>
      </c>
      <c r="E161" s="48" t="s">
        <v>194</v>
      </c>
      <c r="F161" s="48" t="s">
        <v>164</v>
      </c>
      <c r="G161" s="48">
        <v>90.731194681420362</v>
      </c>
    </row>
    <row r="162" spans="2:7" x14ac:dyDescent="0.35">
      <c r="B162" s="48" t="s">
        <v>91</v>
      </c>
      <c r="C162" s="48"/>
      <c r="D162" s="51">
        <v>39.004879445290349</v>
      </c>
      <c r="E162" s="48" t="s">
        <v>195</v>
      </c>
      <c r="F162" s="48" t="s">
        <v>164</v>
      </c>
      <c r="G162" s="48">
        <v>88.765120554709654</v>
      </c>
    </row>
    <row r="163" spans="2:7" x14ac:dyDescent="0.35">
      <c r="B163" s="48" t="s">
        <v>92</v>
      </c>
      <c r="C163" s="48"/>
      <c r="D163" s="51">
        <v>39.688693564077624</v>
      </c>
      <c r="E163" s="48" t="s">
        <v>196</v>
      </c>
      <c r="F163" s="48" t="s">
        <v>164</v>
      </c>
      <c r="G163" s="48">
        <v>90.321306435922367</v>
      </c>
    </row>
    <row r="164" spans="2:7" x14ac:dyDescent="0.35">
      <c r="B164" s="48" t="s">
        <v>93</v>
      </c>
      <c r="C164" s="48"/>
      <c r="D164" s="51">
        <v>39.560478416805005</v>
      </c>
      <c r="E164" s="48" t="s">
        <v>197</v>
      </c>
      <c r="F164" s="48" t="s">
        <v>164</v>
      </c>
      <c r="G164" s="48">
        <v>90.029521583194992</v>
      </c>
    </row>
    <row r="165" spans="2:7" x14ac:dyDescent="0.35">
      <c r="B165" s="48" t="s">
        <v>94</v>
      </c>
      <c r="C165" s="48"/>
      <c r="D165" s="51">
        <v>39.255204256632169</v>
      </c>
      <c r="E165" s="48" t="s">
        <v>198</v>
      </c>
      <c r="F165" s="48" t="s">
        <v>164</v>
      </c>
      <c r="G165" s="48">
        <v>89.334795743367835</v>
      </c>
    </row>
    <row r="166" spans="2:7" x14ac:dyDescent="0.35">
      <c r="B166" s="48" t="s">
        <v>95</v>
      </c>
      <c r="C166" s="48" t="s">
        <v>20</v>
      </c>
      <c r="D166" s="51">
        <v>40.644788757598278</v>
      </c>
      <c r="E166" s="48" t="s">
        <v>199</v>
      </c>
      <c r="F166" s="48" t="s">
        <v>164</v>
      </c>
      <c r="G166" s="48">
        <v>87.505211242401728</v>
      </c>
    </row>
    <row r="167" spans="2:7" x14ac:dyDescent="0.35">
      <c r="B167" s="48" t="s">
        <v>96</v>
      </c>
      <c r="C167" s="48"/>
      <c r="D167" s="51">
        <v>39.747209731581862</v>
      </c>
      <c r="E167" s="48" t="s">
        <v>200</v>
      </c>
      <c r="F167" s="48" t="s">
        <v>164</v>
      </c>
      <c r="G167" s="48">
        <v>85.572790268418132</v>
      </c>
    </row>
    <row r="168" spans="2:7" x14ac:dyDescent="0.35">
      <c r="B168" s="48" t="s">
        <v>97</v>
      </c>
      <c r="C168" s="48"/>
      <c r="D168" s="51">
        <v>40.460832632124941</v>
      </c>
      <c r="E168" s="48" t="s">
        <v>201</v>
      </c>
      <c r="F168" s="48" t="s">
        <v>164</v>
      </c>
      <c r="G168" s="48">
        <v>87.109167367875045</v>
      </c>
    </row>
    <row r="169" spans="2:7" x14ac:dyDescent="0.35">
      <c r="B169" s="48" t="s">
        <v>98</v>
      </c>
      <c r="C169" s="48"/>
      <c r="D169" s="51">
        <v>40.324451366687832</v>
      </c>
      <c r="E169" s="48" t="s">
        <v>202</v>
      </c>
      <c r="F169" s="48" t="s">
        <v>164</v>
      </c>
      <c r="G169" s="48">
        <v>86.815548633312176</v>
      </c>
    </row>
    <row r="170" spans="2:7" x14ac:dyDescent="0.35">
      <c r="B170" s="48" t="s">
        <v>99</v>
      </c>
      <c r="C170" s="48"/>
      <c r="D170" s="51">
        <v>40.010457290448862</v>
      </c>
      <c r="E170" s="48" t="s">
        <v>203</v>
      </c>
      <c r="F170" s="48" t="s">
        <v>164</v>
      </c>
      <c r="G170" s="48">
        <v>86.139542709551137</v>
      </c>
    </row>
    <row r="171" spans="2:7" x14ac:dyDescent="0.35">
      <c r="B171" s="48" t="s">
        <v>100</v>
      </c>
      <c r="C171" s="48" t="s">
        <v>20</v>
      </c>
      <c r="D171" s="51">
        <v>40.501956996290339</v>
      </c>
      <c r="E171" s="48" t="s">
        <v>204</v>
      </c>
      <c r="F171" s="48" t="s">
        <v>164</v>
      </c>
      <c r="G171" s="48">
        <v>87.668043003709641</v>
      </c>
    </row>
    <row r="172" spans="2:7" x14ac:dyDescent="0.35">
      <c r="B172" s="48" t="s">
        <v>101</v>
      </c>
      <c r="C172" s="48"/>
      <c r="D172" s="51">
        <v>39.607671763400418</v>
      </c>
      <c r="E172" s="48" t="s">
        <v>205</v>
      </c>
      <c r="F172" s="48" t="s">
        <v>164</v>
      </c>
      <c r="G172" s="48">
        <v>85.732328236599585</v>
      </c>
    </row>
    <row r="173" spans="2:7" x14ac:dyDescent="0.35">
      <c r="B173" s="48" t="s">
        <v>102</v>
      </c>
      <c r="C173" s="48"/>
      <c r="D173" s="51">
        <v>40.315515905334486</v>
      </c>
      <c r="E173" s="48" t="s">
        <v>206</v>
      </c>
      <c r="F173" s="48" t="s">
        <v>164</v>
      </c>
      <c r="G173" s="48">
        <v>87.264484094665505</v>
      </c>
    </row>
    <row r="174" spans="2:7" x14ac:dyDescent="0.35">
      <c r="B174" s="48" t="s">
        <v>103</v>
      </c>
      <c r="C174" s="48"/>
      <c r="D174" s="51">
        <v>40.18279512872185</v>
      </c>
      <c r="E174" s="48" t="s">
        <v>207</v>
      </c>
      <c r="F174" s="48" t="s">
        <v>164</v>
      </c>
      <c r="G174" s="48">
        <v>86.977204871278147</v>
      </c>
    </row>
    <row r="175" spans="2:7" x14ac:dyDescent="0.35">
      <c r="B175" s="48" t="s">
        <v>104</v>
      </c>
      <c r="C175" s="48"/>
      <c r="D175" s="51">
        <v>39.866793279644135</v>
      </c>
      <c r="E175" s="48" t="s">
        <v>208</v>
      </c>
      <c r="F175" s="48" t="s">
        <v>164</v>
      </c>
      <c r="G175" s="48">
        <v>86.293206720355869</v>
      </c>
    </row>
    <row r="176" spans="2:7" x14ac:dyDescent="0.35">
      <c r="B176" s="48" t="s">
        <v>105</v>
      </c>
      <c r="C176" s="48" t="s">
        <v>20</v>
      </c>
      <c r="D176" s="51">
        <v>40.113591577275116</v>
      </c>
      <c r="E176" s="48" t="s">
        <v>209</v>
      </c>
      <c r="F176" s="48" t="s">
        <v>164</v>
      </c>
      <c r="G176" s="48">
        <v>104.13640842272488</v>
      </c>
    </row>
    <row r="177" spans="2:7" x14ac:dyDescent="0.35">
      <c r="B177" s="48" t="s">
        <v>106</v>
      </c>
      <c r="C177" s="48"/>
      <c r="D177" s="51">
        <v>39.326614356036373</v>
      </c>
      <c r="E177" s="48" t="s">
        <v>210</v>
      </c>
      <c r="F177" s="48" t="s">
        <v>164</v>
      </c>
      <c r="G177" s="48">
        <v>102.09338564396361</v>
      </c>
    </row>
    <row r="178" spans="2:7" x14ac:dyDescent="0.35">
      <c r="B178" s="48" t="s">
        <v>107</v>
      </c>
      <c r="C178" s="48"/>
      <c r="D178" s="51">
        <v>39.949522121257175</v>
      </c>
      <c r="E178" s="48" t="s">
        <v>211</v>
      </c>
      <c r="F178" s="48" t="s">
        <v>164</v>
      </c>
      <c r="G178" s="48">
        <v>103.71047787874282</v>
      </c>
    </row>
    <row r="179" spans="2:7" x14ac:dyDescent="0.35">
      <c r="B179" s="48" t="s">
        <v>108</v>
      </c>
      <c r="C179" s="48"/>
      <c r="D179" s="51">
        <v>39.832726915278272</v>
      </c>
      <c r="E179" s="48" t="s">
        <v>212</v>
      </c>
      <c r="F179" s="48" t="s">
        <v>164</v>
      </c>
      <c r="G179" s="48">
        <v>103.40727308472174</v>
      </c>
    </row>
    <row r="180" spans="2:7" ht="15" thickBot="1" x14ac:dyDescent="0.4">
      <c r="B180" s="46" t="s">
        <v>109</v>
      </c>
      <c r="C180" s="46"/>
      <c r="D180" s="49">
        <v>39.554643091518983</v>
      </c>
      <c r="E180" s="46" t="s">
        <v>213</v>
      </c>
      <c r="F180" s="46" t="s">
        <v>164</v>
      </c>
      <c r="G180" s="46">
        <v>102.68535690848103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zoomScale="131" zoomScaleNormal="120" workbookViewId="0">
      <selection activeCell="K12" sqref="K12"/>
    </sheetView>
  </sheetViews>
  <sheetFormatPr defaultRowHeight="14.5" x14ac:dyDescent="0.35"/>
  <cols>
    <col min="1" max="1" width="9.1796875" style="2"/>
    <col min="2" max="2" width="14.54296875" customWidth="1"/>
    <col min="3" max="3" width="16.1796875" customWidth="1"/>
    <col min="4" max="4" width="10.1796875" customWidth="1"/>
    <col min="5" max="5" width="9.1796875" customWidth="1"/>
  </cols>
  <sheetData>
    <row r="1" spans="1:16" ht="18.5" x14ac:dyDescent="0.45">
      <c r="A1" s="52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6" ht="49.5" customHeight="1" x14ac:dyDescent="0.35">
      <c r="A2" s="53" t="s">
        <v>26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6" s="37" customFormat="1" x14ac:dyDescent="0.35">
      <c r="A3" s="36" t="s">
        <v>0</v>
      </c>
    </row>
    <row r="4" spans="1:16" x14ac:dyDescent="0.35">
      <c r="B4" t="s">
        <v>12</v>
      </c>
      <c r="C4">
        <v>1000</v>
      </c>
    </row>
    <row r="6" spans="1:16" x14ac:dyDescent="0.35">
      <c r="B6" s="2" t="s">
        <v>17</v>
      </c>
      <c r="C6" s="2"/>
      <c r="D6" s="57" t="s">
        <v>20</v>
      </c>
      <c r="E6" s="57"/>
      <c r="F6" s="57"/>
      <c r="G6" s="57"/>
      <c r="H6" s="57"/>
      <c r="I6" s="1"/>
      <c r="J6" s="1"/>
      <c r="K6" s="1"/>
    </row>
    <row r="7" spans="1:16" s="66" customFormat="1" x14ac:dyDescent="0.35">
      <c r="A7" s="2"/>
      <c r="B7"/>
      <c r="C7"/>
      <c r="D7" s="31">
        <v>519</v>
      </c>
      <c r="E7" s="32">
        <v>435</v>
      </c>
      <c r="F7" s="32">
        <v>285</v>
      </c>
      <c r="G7" s="32">
        <v>509</v>
      </c>
      <c r="H7" s="32">
        <v>402</v>
      </c>
      <c r="I7" s="4" t="s">
        <v>9</v>
      </c>
      <c r="J7"/>
      <c r="K7"/>
      <c r="L7" s="64"/>
      <c r="M7" s="65"/>
      <c r="N7" s="65"/>
      <c r="O7" s="65"/>
      <c r="P7" s="65"/>
    </row>
    <row r="8" spans="1:16" s="66" customFormat="1" x14ac:dyDescent="0.35">
      <c r="A8" s="2"/>
      <c r="B8" s="56" t="s">
        <v>21</v>
      </c>
      <c r="C8" s="33">
        <v>519</v>
      </c>
      <c r="D8" s="25">
        <v>148</v>
      </c>
      <c r="E8" s="26">
        <v>147</v>
      </c>
      <c r="F8" s="26">
        <v>149</v>
      </c>
      <c r="G8" s="26">
        <v>148</v>
      </c>
      <c r="H8" s="26">
        <v>148</v>
      </c>
      <c r="I8" s="5">
        <f>SUM(D8:H8)</f>
        <v>740</v>
      </c>
      <c r="J8"/>
      <c r="K8"/>
      <c r="L8" s="67"/>
      <c r="M8" s="68"/>
      <c r="N8" s="68"/>
      <c r="O8" s="68"/>
      <c r="P8" s="68"/>
    </row>
    <row r="9" spans="1:16" s="66" customFormat="1" x14ac:dyDescent="0.35">
      <c r="A9" s="2"/>
      <c r="B9" s="56"/>
      <c r="C9" s="34">
        <v>435</v>
      </c>
      <c r="D9" s="27">
        <v>111</v>
      </c>
      <c r="E9" s="28">
        <v>108</v>
      </c>
      <c r="F9" s="28">
        <v>109</v>
      </c>
      <c r="G9" s="28">
        <v>109</v>
      </c>
      <c r="H9" s="28">
        <v>109</v>
      </c>
      <c r="I9" s="6">
        <f t="shared" ref="I9:I12" si="0">SUM(D9:H9)</f>
        <v>546</v>
      </c>
      <c r="J9"/>
      <c r="K9"/>
      <c r="L9" s="67"/>
      <c r="M9" s="68"/>
      <c r="N9" s="68"/>
      <c r="O9" s="68"/>
      <c r="P9" s="68"/>
    </row>
    <row r="10" spans="1:16" s="66" customFormat="1" x14ac:dyDescent="0.35">
      <c r="A10" s="2"/>
      <c r="B10" s="56"/>
      <c r="C10" s="34">
        <v>285</v>
      </c>
      <c r="D10" s="27">
        <v>106</v>
      </c>
      <c r="E10" s="28">
        <v>103</v>
      </c>
      <c r="F10" s="28">
        <v>104</v>
      </c>
      <c r="G10" s="28">
        <v>104</v>
      </c>
      <c r="H10" s="28">
        <v>104</v>
      </c>
      <c r="I10" s="6">
        <f t="shared" si="0"/>
        <v>521</v>
      </c>
      <c r="J10"/>
      <c r="K10"/>
      <c r="L10" s="67"/>
      <c r="M10" s="68"/>
      <c r="N10" s="68"/>
      <c r="O10" s="68"/>
      <c r="P10" s="68"/>
    </row>
    <row r="11" spans="1:16" s="66" customFormat="1" x14ac:dyDescent="0.35">
      <c r="A11" s="2"/>
      <c r="B11" s="56"/>
      <c r="C11" s="34">
        <v>509</v>
      </c>
      <c r="D11" s="27">
        <v>60</v>
      </c>
      <c r="E11" s="28">
        <v>58</v>
      </c>
      <c r="F11" s="28">
        <v>60</v>
      </c>
      <c r="G11" s="28">
        <v>59</v>
      </c>
      <c r="H11" s="28">
        <v>59</v>
      </c>
      <c r="I11" s="6">
        <f t="shared" si="0"/>
        <v>296</v>
      </c>
      <c r="J11"/>
      <c r="K11"/>
      <c r="L11" s="69"/>
      <c r="M11" s="70"/>
      <c r="N11" s="70"/>
      <c r="O11" s="70"/>
      <c r="P11" s="70"/>
    </row>
    <row r="12" spans="1:16" x14ac:dyDescent="0.35">
      <c r="B12" s="56"/>
      <c r="C12" s="35">
        <v>402</v>
      </c>
      <c r="D12" s="29">
        <v>125</v>
      </c>
      <c r="E12" s="30">
        <v>122</v>
      </c>
      <c r="F12" s="30">
        <v>123</v>
      </c>
      <c r="G12" s="30">
        <v>123</v>
      </c>
      <c r="H12" s="30">
        <v>122</v>
      </c>
      <c r="I12" s="7">
        <f t="shared" si="0"/>
        <v>615</v>
      </c>
    </row>
    <row r="13" spans="1:16" x14ac:dyDescent="0.35">
      <c r="C13" s="4" t="s">
        <v>9</v>
      </c>
      <c r="D13" s="8">
        <f>SUM(D8:D12)</f>
        <v>550</v>
      </c>
      <c r="E13" s="8">
        <f t="shared" ref="E13:I13" si="1">SUM(E8:E12)</f>
        <v>538</v>
      </c>
      <c r="F13" s="8">
        <f t="shared" si="1"/>
        <v>545</v>
      </c>
      <c r="G13" s="8">
        <f t="shared" si="1"/>
        <v>543</v>
      </c>
      <c r="H13" s="8">
        <f t="shared" si="1"/>
        <v>542</v>
      </c>
      <c r="I13" s="9">
        <f t="shared" si="1"/>
        <v>2718</v>
      </c>
    </row>
    <row r="15" spans="1:16" x14ac:dyDescent="0.35">
      <c r="B15" s="2" t="s">
        <v>18</v>
      </c>
      <c r="C15" s="2"/>
      <c r="D15" s="57" t="s">
        <v>20</v>
      </c>
      <c r="E15" s="57"/>
      <c r="F15" s="57"/>
      <c r="G15" s="57"/>
      <c r="H15" s="57"/>
    </row>
    <row r="16" spans="1:16" x14ac:dyDescent="0.35">
      <c r="D16" s="31">
        <v>519</v>
      </c>
      <c r="E16" s="32">
        <v>435</v>
      </c>
      <c r="F16" s="32">
        <v>285</v>
      </c>
      <c r="G16" s="32">
        <v>509</v>
      </c>
      <c r="H16" s="32">
        <v>402</v>
      </c>
      <c r="I16" s="3" t="s">
        <v>9</v>
      </c>
    </row>
    <row r="17" spans="1:11" x14ac:dyDescent="0.35">
      <c r="B17" s="55" t="s">
        <v>21</v>
      </c>
      <c r="C17" s="33">
        <v>519</v>
      </c>
      <c r="D17" s="25">
        <v>168</v>
      </c>
      <c r="E17" s="26">
        <v>166</v>
      </c>
      <c r="F17" s="26">
        <v>168</v>
      </c>
      <c r="G17" s="26">
        <v>167</v>
      </c>
      <c r="H17" s="26">
        <v>167</v>
      </c>
      <c r="I17" s="5">
        <f>SUM(D17:H17)</f>
        <v>836</v>
      </c>
    </row>
    <row r="18" spans="1:11" x14ac:dyDescent="0.35">
      <c r="B18" s="55"/>
      <c r="C18" s="34">
        <v>435</v>
      </c>
      <c r="D18" s="27">
        <v>131</v>
      </c>
      <c r="E18" s="28">
        <v>127</v>
      </c>
      <c r="F18" s="28">
        <v>129</v>
      </c>
      <c r="G18" s="28">
        <v>129</v>
      </c>
      <c r="H18" s="28">
        <v>128</v>
      </c>
      <c r="I18" s="6">
        <f t="shared" ref="I18:I21" si="2">SUM(D18:H18)</f>
        <v>644</v>
      </c>
    </row>
    <row r="19" spans="1:11" x14ac:dyDescent="0.35">
      <c r="B19" s="55"/>
      <c r="C19" s="34">
        <v>285</v>
      </c>
      <c r="D19" s="27">
        <v>126</v>
      </c>
      <c r="E19" s="28">
        <v>122</v>
      </c>
      <c r="F19" s="28">
        <v>123</v>
      </c>
      <c r="G19" s="28">
        <v>124</v>
      </c>
      <c r="H19" s="28">
        <v>123</v>
      </c>
      <c r="I19" s="6">
        <f t="shared" si="2"/>
        <v>618</v>
      </c>
    </row>
    <row r="20" spans="1:11" x14ac:dyDescent="0.35">
      <c r="B20" s="55"/>
      <c r="C20" s="34">
        <v>509</v>
      </c>
      <c r="D20" s="27">
        <v>80</v>
      </c>
      <c r="E20" s="28">
        <v>78</v>
      </c>
      <c r="F20" s="28">
        <v>80</v>
      </c>
      <c r="G20" s="28">
        <v>78</v>
      </c>
      <c r="H20" s="28">
        <v>79</v>
      </c>
      <c r="I20" s="6">
        <f t="shared" si="2"/>
        <v>395</v>
      </c>
    </row>
    <row r="21" spans="1:11" x14ac:dyDescent="0.35">
      <c r="B21" s="55"/>
      <c r="C21" s="35">
        <v>402</v>
      </c>
      <c r="D21" s="29">
        <v>144</v>
      </c>
      <c r="E21" s="30">
        <v>141</v>
      </c>
      <c r="F21" s="30">
        <v>143</v>
      </c>
      <c r="G21" s="30">
        <v>142</v>
      </c>
      <c r="H21" s="30">
        <v>142</v>
      </c>
      <c r="I21" s="7">
        <f t="shared" si="2"/>
        <v>712</v>
      </c>
    </row>
    <row r="22" spans="1:11" x14ac:dyDescent="0.35">
      <c r="C22" s="4" t="s">
        <v>9</v>
      </c>
      <c r="D22" s="38">
        <f t="shared" ref="D22:I22" si="3">SUM(D17:D21)</f>
        <v>649</v>
      </c>
      <c r="E22" s="8">
        <f t="shared" si="3"/>
        <v>634</v>
      </c>
      <c r="F22" s="8">
        <f t="shared" si="3"/>
        <v>643</v>
      </c>
      <c r="G22" s="8">
        <f t="shared" si="3"/>
        <v>640</v>
      </c>
      <c r="H22" s="39">
        <f t="shared" si="3"/>
        <v>639</v>
      </c>
      <c r="I22" s="9">
        <f t="shared" si="3"/>
        <v>3205</v>
      </c>
    </row>
    <row r="23" spans="1:11" s="37" customFormat="1" x14ac:dyDescent="0.35">
      <c r="A23" s="36" t="s">
        <v>2</v>
      </c>
    </row>
    <row r="24" spans="1:11" x14ac:dyDescent="0.35">
      <c r="B24" t="s">
        <v>4</v>
      </c>
      <c r="C24" s="22">
        <f>SUM(D48:H52,D67:H71)</f>
        <v>1999.9999999999995</v>
      </c>
    </row>
    <row r="26" spans="1:11" x14ac:dyDescent="0.35">
      <c r="A26" s="2" t="s">
        <v>1</v>
      </c>
      <c r="B26" t="s">
        <v>22</v>
      </c>
      <c r="C26" s="24" t="s">
        <v>25</v>
      </c>
      <c r="K26" s="66"/>
    </row>
    <row r="27" spans="1:11" x14ac:dyDescent="0.35">
      <c r="B27" s="33">
        <v>519</v>
      </c>
      <c r="C27" s="23">
        <v>0</v>
      </c>
    </row>
    <row r="28" spans="1:11" x14ac:dyDescent="0.35">
      <c r="B28" s="34">
        <v>435</v>
      </c>
      <c r="C28" s="23">
        <v>382.89</v>
      </c>
    </row>
    <row r="29" spans="1:11" x14ac:dyDescent="0.35">
      <c r="B29" s="34">
        <v>285</v>
      </c>
      <c r="C29" s="23">
        <v>0</v>
      </c>
    </row>
    <row r="30" spans="1:11" x14ac:dyDescent="0.35">
      <c r="B30" s="34">
        <v>509</v>
      </c>
      <c r="C30" s="23">
        <v>0</v>
      </c>
    </row>
    <row r="31" spans="1:11" x14ac:dyDescent="0.35">
      <c r="B31" s="35">
        <v>402</v>
      </c>
      <c r="C31" s="23">
        <v>617.11</v>
      </c>
    </row>
    <row r="32" spans="1:11" x14ac:dyDescent="0.35">
      <c r="B32" s="4" t="s">
        <v>9</v>
      </c>
      <c r="C32" s="4">
        <f>SUM(C27:C31)</f>
        <v>1000</v>
      </c>
    </row>
    <row r="34" spans="1:11" s="37" customFormat="1" x14ac:dyDescent="0.35">
      <c r="A34" s="36" t="s">
        <v>6</v>
      </c>
    </row>
    <row r="36" spans="1:11" x14ac:dyDescent="0.35">
      <c r="B36" s="2" t="s">
        <v>16</v>
      </c>
      <c r="C36" s="2"/>
    </row>
    <row r="37" spans="1:11" x14ac:dyDescent="0.35">
      <c r="D37" s="58" t="s">
        <v>20</v>
      </c>
      <c r="E37" s="58"/>
      <c r="F37" s="58"/>
      <c r="G37" s="58"/>
      <c r="H37" s="58"/>
      <c r="I37" s="1"/>
    </row>
    <row r="38" spans="1:11" x14ac:dyDescent="0.35">
      <c r="D38" s="59">
        <v>519</v>
      </c>
      <c r="E38" s="60">
        <v>435</v>
      </c>
      <c r="F38" s="60">
        <v>285</v>
      </c>
      <c r="G38" s="60">
        <v>509</v>
      </c>
      <c r="H38" s="60">
        <v>402</v>
      </c>
      <c r="I38" s="4" t="s">
        <v>9</v>
      </c>
    </row>
    <row r="39" spans="1:11" x14ac:dyDescent="0.35">
      <c r="B39" s="55" t="s">
        <v>21</v>
      </c>
      <c r="C39" s="61">
        <v>519</v>
      </c>
      <c r="D39" s="40">
        <f t="shared" ref="D39:H43" si="4">(D8/$I8)*$C27</f>
        <v>0</v>
      </c>
      <c r="E39" s="41">
        <f t="shared" si="4"/>
        <v>0</v>
      </c>
      <c r="F39" s="41">
        <f t="shared" si="4"/>
        <v>0</v>
      </c>
      <c r="G39" s="41">
        <f t="shared" si="4"/>
        <v>0</v>
      </c>
      <c r="H39" s="41">
        <f t="shared" si="4"/>
        <v>0</v>
      </c>
      <c r="I39" s="5">
        <f>SUM(D39:H39)</f>
        <v>0</v>
      </c>
    </row>
    <row r="40" spans="1:11" x14ac:dyDescent="0.35">
      <c r="B40" s="55"/>
      <c r="C40" s="62">
        <v>435</v>
      </c>
      <c r="D40" s="42">
        <f t="shared" si="4"/>
        <v>77.840274725274725</v>
      </c>
      <c r="E40" s="43">
        <f t="shared" si="4"/>
        <v>75.736483516483517</v>
      </c>
      <c r="F40" s="43">
        <f t="shared" si="4"/>
        <v>76.437747252747258</v>
      </c>
      <c r="G40" s="43">
        <f t="shared" si="4"/>
        <v>76.437747252747258</v>
      </c>
      <c r="H40" s="43">
        <f t="shared" si="4"/>
        <v>76.437747252747258</v>
      </c>
      <c r="I40" s="6">
        <f t="shared" ref="I40:I43" si="5">SUM(D40:H40)</f>
        <v>382.89000000000004</v>
      </c>
    </row>
    <row r="41" spans="1:11" x14ac:dyDescent="0.35">
      <c r="B41" s="55"/>
      <c r="C41" s="62">
        <v>285</v>
      </c>
      <c r="D41" s="42">
        <f t="shared" si="4"/>
        <v>0</v>
      </c>
      <c r="E41" s="43">
        <f t="shared" si="4"/>
        <v>0</v>
      </c>
      <c r="F41" s="43">
        <f t="shared" si="4"/>
        <v>0</v>
      </c>
      <c r="G41" s="43">
        <f t="shared" si="4"/>
        <v>0</v>
      </c>
      <c r="H41" s="43">
        <f t="shared" si="4"/>
        <v>0</v>
      </c>
      <c r="I41" s="6">
        <f t="shared" si="5"/>
        <v>0</v>
      </c>
    </row>
    <row r="42" spans="1:11" x14ac:dyDescent="0.35">
      <c r="B42" s="55"/>
      <c r="C42" s="62">
        <v>509</v>
      </c>
      <c r="D42" s="42">
        <f t="shared" si="4"/>
        <v>0</v>
      </c>
      <c r="E42" s="43">
        <f t="shared" si="4"/>
        <v>0</v>
      </c>
      <c r="F42" s="43">
        <f t="shared" si="4"/>
        <v>0</v>
      </c>
      <c r="G42" s="43">
        <f t="shared" si="4"/>
        <v>0</v>
      </c>
      <c r="H42" s="43">
        <f t="shared" si="4"/>
        <v>0</v>
      </c>
      <c r="I42" s="6">
        <f t="shared" si="5"/>
        <v>0</v>
      </c>
    </row>
    <row r="43" spans="1:11" x14ac:dyDescent="0.35">
      <c r="B43" s="55"/>
      <c r="C43" s="63">
        <v>402</v>
      </c>
      <c r="D43" s="44">
        <f t="shared" si="4"/>
        <v>125.42886178861788</v>
      </c>
      <c r="E43" s="45">
        <f t="shared" si="4"/>
        <v>122.41856910569105</v>
      </c>
      <c r="F43" s="45">
        <f t="shared" si="4"/>
        <v>123.42200000000001</v>
      </c>
      <c r="G43" s="45">
        <f t="shared" si="4"/>
        <v>123.42200000000001</v>
      </c>
      <c r="H43" s="45">
        <f t="shared" si="4"/>
        <v>122.41856910569105</v>
      </c>
      <c r="I43" s="7">
        <f t="shared" si="5"/>
        <v>617.11</v>
      </c>
    </row>
    <row r="44" spans="1:11" x14ac:dyDescent="0.35">
      <c r="C44" s="4" t="s">
        <v>9</v>
      </c>
      <c r="D44" s="8">
        <f>SUM(D39:D43)</f>
        <v>203.26913651389259</v>
      </c>
      <c r="E44" s="8">
        <f t="shared" ref="E44:I44" si="6">SUM(E39:E43)</f>
        <v>198.15505262217457</v>
      </c>
      <c r="F44" s="8">
        <f t="shared" si="6"/>
        <v>199.85974725274727</v>
      </c>
      <c r="G44" s="8">
        <f t="shared" si="6"/>
        <v>199.85974725274727</v>
      </c>
      <c r="H44" s="8">
        <f t="shared" si="6"/>
        <v>198.85631635843831</v>
      </c>
      <c r="I44" s="9">
        <f t="shared" si="6"/>
        <v>1000</v>
      </c>
    </row>
    <row r="46" spans="1:11" x14ac:dyDescent="0.35">
      <c r="B46" s="2" t="s">
        <v>23</v>
      </c>
      <c r="C46" s="2" t="s">
        <v>3</v>
      </c>
      <c r="D46" s="58" t="s">
        <v>20</v>
      </c>
      <c r="E46" s="58"/>
      <c r="F46" s="58"/>
      <c r="G46" s="58"/>
      <c r="H46" s="58"/>
      <c r="I46" s="1"/>
      <c r="K46" t="s">
        <v>8</v>
      </c>
    </row>
    <row r="47" spans="1:11" x14ac:dyDescent="0.35">
      <c r="D47" s="59">
        <v>519</v>
      </c>
      <c r="E47" s="60">
        <v>435</v>
      </c>
      <c r="F47" s="60">
        <v>285</v>
      </c>
      <c r="G47" s="60">
        <v>509</v>
      </c>
      <c r="H47" s="60">
        <v>402</v>
      </c>
      <c r="I47" s="4" t="s">
        <v>9</v>
      </c>
    </row>
    <row r="48" spans="1:11" x14ac:dyDescent="0.35">
      <c r="B48" s="55" t="s">
        <v>21</v>
      </c>
      <c r="C48" s="61">
        <v>519</v>
      </c>
      <c r="D48" s="16">
        <v>1.4210854715202004E-14</v>
      </c>
      <c r="E48" s="17">
        <v>0</v>
      </c>
      <c r="F48" s="17">
        <v>0</v>
      </c>
      <c r="G48" s="19">
        <v>0</v>
      </c>
      <c r="H48" s="19">
        <v>0</v>
      </c>
      <c r="I48" s="5">
        <f>SUM(D48:H48)</f>
        <v>1.4210854715202004E-14</v>
      </c>
      <c r="K48" s="5">
        <f>C27-I48+D53</f>
        <v>202.1823680854165</v>
      </c>
    </row>
    <row r="49" spans="2:11" x14ac:dyDescent="0.35">
      <c r="B49" s="55"/>
      <c r="C49" s="62">
        <v>435</v>
      </c>
      <c r="D49" s="18">
        <v>77.47236808541652</v>
      </c>
      <c r="E49" s="19">
        <v>75.498061001384755</v>
      </c>
      <c r="F49" s="19">
        <v>77.067739778441833</v>
      </c>
      <c r="G49" s="19">
        <v>76.774733073391175</v>
      </c>
      <c r="H49" s="19">
        <v>76.077098061365803</v>
      </c>
      <c r="I49" s="6">
        <f t="shared" ref="I49:I52" si="7">SUM(D49:H49)</f>
        <v>382.8900000000001</v>
      </c>
      <c r="K49" s="6">
        <f>C28-I49+E53</f>
        <v>197.37806100138465</v>
      </c>
    </row>
    <row r="50" spans="2:11" x14ac:dyDescent="0.35">
      <c r="B50" s="55"/>
      <c r="C50" s="62">
        <v>285</v>
      </c>
      <c r="D50" s="18">
        <v>0</v>
      </c>
      <c r="E50" s="19">
        <v>0</v>
      </c>
      <c r="F50" s="19">
        <v>0</v>
      </c>
      <c r="G50" s="19">
        <v>0</v>
      </c>
      <c r="H50" s="19">
        <v>0</v>
      </c>
      <c r="I50" s="6">
        <f t="shared" si="7"/>
        <v>0</v>
      </c>
      <c r="K50" s="6">
        <f>C29-I50+F53</f>
        <v>201.18773977844171</v>
      </c>
    </row>
    <row r="51" spans="2:11" x14ac:dyDescent="0.35">
      <c r="B51" s="55"/>
      <c r="C51" s="62">
        <v>509</v>
      </c>
      <c r="D51" s="18">
        <v>0</v>
      </c>
      <c r="E51" s="19">
        <v>0</v>
      </c>
      <c r="F51" s="19">
        <v>-6.6589773160031132E-14</v>
      </c>
      <c r="G51" s="19">
        <v>0</v>
      </c>
      <c r="H51" s="19">
        <v>0</v>
      </c>
      <c r="I51" s="6">
        <f t="shared" si="7"/>
        <v>-6.6589773160031132E-14</v>
      </c>
      <c r="K51" s="6">
        <f>C30-I51+G53</f>
        <v>200.47473307339118</v>
      </c>
    </row>
    <row r="52" spans="2:11" x14ac:dyDescent="0.35">
      <c r="B52" s="55"/>
      <c r="C52" s="63">
        <v>402</v>
      </c>
      <c r="D52" s="20">
        <v>124.70999999999998</v>
      </c>
      <c r="E52" s="21">
        <v>121.88</v>
      </c>
      <c r="F52" s="19">
        <v>124.11999999999995</v>
      </c>
      <c r="G52" s="19">
        <v>123.69999999999996</v>
      </c>
      <c r="H52" s="19">
        <v>122.7</v>
      </c>
      <c r="I52" s="7">
        <f t="shared" si="7"/>
        <v>617.1099999999999</v>
      </c>
      <c r="K52" s="7">
        <f>C31-I52+H53</f>
        <v>198.7770980613659</v>
      </c>
    </row>
    <row r="53" spans="2:11" x14ac:dyDescent="0.35">
      <c r="C53" s="4" t="s">
        <v>9</v>
      </c>
      <c r="D53" s="8">
        <f>SUM(D48:D52)</f>
        <v>202.1823680854165</v>
      </c>
      <c r="E53" s="8">
        <f t="shared" ref="E53" si="8">SUM(E48:E52)</f>
        <v>197.37806100138476</v>
      </c>
      <c r="F53" s="8">
        <f t="shared" ref="F53" si="9">SUM(F48:F52)</f>
        <v>201.18773977844171</v>
      </c>
      <c r="G53" s="8">
        <f t="shared" ref="G53" si="10">SUM(G48:G52)</f>
        <v>200.47473307339112</v>
      </c>
      <c r="H53" s="8">
        <f t="shared" ref="H53" si="11">SUM(H48:H52)</f>
        <v>198.77709806136579</v>
      </c>
      <c r="I53" s="9">
        <f t="shared" ref="I53" si="12">SUM(I48:I52)</f>
        <v>1000</v>
      </c>
      <c r="K53" s="9">
        <f>SUM(K48:K52)</f>
        <v>1000</v>
      </c>
    </row>
    <row r="55" spans="2:11" x14ac:dyDescent="0.35">
      <c r="B55" s="2" t="s">
        <v>15</v>
      </c>
    </row>
    <row r="56" spans="2:11" x14ac:dyDescent="0.35">
      <c r="D56" s="58" t="s">
        <v>20</v>
      </c>
      <c r="E56" s="58"/>
      <c r="F56" s="58"/>
      <c r="G56" s="58"/>
      <c r="H56" s="58"/>
      <c r="I56" s="1"/>
    </row>
    <row r="57" spans="2:11" x14ac:dyDescent="0.35">
      <c r="D57" s="59">
        <v>519</v>
      </c>
      <c r="E57" s="60">
        <v>435</v>
      </c>
      <c r="F57" s="60">
        <v>285</v>
      </c>
      <c r="G57" s="60">
        <v>509</v>
      </c>
      <c r="H57" s="60">
        <v>402</v>
      </c>
      <c r="I57" s="4" t="s">
        <v>9</v>
      </c>
    </row>
    <row r="58" spans="2:11" x14ac:dyDescent="0.35">
      <c r="B58" s="55" t="s">
        <v>21</v>
      </c>
      <c r="C58" s="61">
        <v>519</v>
      </c>
      <c r="D58" s="10">
        <f>(D17/$I17)*$K48</f>
        <v>40.629949567404275</v>
      </c>
      <c r="E58" s="11">
        <f>(E17/$I17)*$K48</f>
        <v>40.146259691601841</v>
      </c>
      <c r="F58" s="11">
        <f>(F17/$I17)*$K48</f>
        <v>40.629949567404275</v>
      </c>
      <c r="G58" s="11">
        <f>(G17/$I17)*$K48</f>
        <v>40.388104629503054</v>
      </c>
      <c r="H58" s="11">
        <f>(H17/$I17)*$K48</f>
        <v>40.388104629503054</v>
      </c>
      <c r="I58" s="5">
        <f>SUM(D58:H58)</f>
        <v>202.18236808541653</v>
      </c>
    </row>
    <row r="59" spans="2:11" x14ac:dyDescent="0.35">
      <c r="B59" s="55"/>
      <c r="C59" s="62">
        <v>435</v>
      </c>
      <c r="D59" s="12">
        <f>(D18/$I18)*$K49</f>
        <v>40.149885079474203</v>
      </c>
      <c r="E59" s="13">
        <f>(E18/$I18)*$K49</f>
        <v>38.923934390024613</v>
      </c>
      <c r="F59" s="13">
        <f>(F18/$I18)*$K49</f>
        <v>39.536909734749408</v>
      </c>
      <c r="G59" s="13">
        <f>(G18/$I18)*$K49</f>
        <v>39.536909734749408</v>
      </c>
      <c r="H59" s="13">
        <f>(H18/$I18)*$K49</f>
        <v>39.230422062387007</v>
      </c>
      <c r="I59" s="6">
        <f t="shared" ref="I59:I62" si="13">SUM(D59:H59)</f>
        <v>197.37806100138465</v>
      </c>
    </row>
    <row r="60" spans="2:11" x14ac:dyDescent="0.35">
      <c r="B60" s="55"/>
      <c r="C60" s="62">
        <v>285</v>
      </c>
      <c r="D60" s="12">
        <f>(D19/$I19)*$K50</f>
        <v>41.018859566478405</v>
      </c>
      <c r="E60" s="13">
        <f>(E19/$I19)*$K50</f>
        <v>39.71667354849496</v>
      </c>
      <c r="F60" s="13">
        <f>(F19/$I19)*$K50</f>
        <v>40.042220052990828</v>
      </c>
      <c r="G60" s="13">
        <f>(G19/$I19)*$K50</f>
        <v>40.367766557486689</v>
      </c>
      <c r="H60" s="13">
        <f>(H19/$I19)*$K50</f>
        <v>40.042220052990828</v>
      </c>
      <c r="I60" s="6">
        <f t="shared" si="13"/>
        <v>201.18773977844171</v>
      </c>
    </row>
    <row r="61" spans="2:11" x14ac:dyDescent="0.35">
      <c r="B61" s="55"/>
      <c r="C61" s="62">
        <v>509</v>
      </c>
      <c r="D61" s="12">
        <f>(D20/$I20)*$K51</f>
        <v>40.602477584484291</v>
      </c>
      <c r="E61" s="13">
        <f>(E20/$I20)*$K51</f>
        <v>39.587415644872181</v>
      </c>
      <c r="F61" s="13">
        <f>(F20/$I20)*$K51</f>
        <v>40.602477584484291</v>
      </c>
      <c r="G61" s="13">
        <f>(G20/$I20)*$K51</f>
        <v>39.587415644872181</v>
      </c>
      <c r="H61" s="13">
        <f>(H20/$I20)*$K51</f>
        <v>40.094946614678236</v>
      </c>
      <c r="I61" s="6">
        <f t="shared" si="13"/>
        <v>200.47473307339118</v>
      </c>
    </row>
    <row r="62" spans="2:11" x14ac:dyDescent="0.35">
      <c r="B62" s="55"/>
      <c r="C62" s="63">
        <v>402</v>
      </c>
      <c r="D62" s="14">
        <f>(D21/$I21)*$K52</f>
        <v>40.202109720276248</v>
      </c>
      <c r="E62" s="15">
        <f>(E21/$I21)*$K52</f>
        <v>39.3645657677705</v>
      </c>
      <c r="F62" s="15">
        <f>(F21/$I21)*$K52</f>
        <v>39.922928402774332</v>
      </c>
      <c r="G62" s="15">
        <f>(G21/$I21)*$K52</f>
        <v>39.643747085272409</v>
      </c>
      <c r="H62" s="15">
        <f>(H21/$I21)*$K52</f>
        <v>39.643747085272409</v>
      </c>
      <c r="I62" s="7">
        <f t="shared" si="13"/>
        <v>198.7770980613659</v>
      </c>
    </row>
    <row r="63" spans="2:11" x14ac:dyDescent="0.35">
      <c r="C63" s="4" t="s">
        <v>9</v>
      </c>
      <c r="D63" s="8">
        <f>SUM(D58:D62)</f>
        <v>202.6032815181174</v>
      </c>
      <c r="E63" s="8">
        <f t="shared" ref="E63:I63" si="14">SUM(E58:E62)</f>
        <v>197.73884904276409</v>
      </c>
      <c r="F63" s="8">
        <f t="shared" si="14"/>
        <v>200.73448534240316</v>
      </c>
      <c r="G63" s="8">
        <f t="shared" si="14"/>
        <v>199.52394365188377</v>
      </c>
      <c r="H63" s="8">
        <f t="shared" si="14"/>
        <v>199.39944044483155</v>
      </c>
      <c r="I63" s="9">
        <f t="shared" si="14"/>
        <v>1000</v>
      </c>
    </row>
    <row r="65" spans="2:11" x14ac:dyDescent="0.35">
      <c r="B65" s="2" t="s">
        <v>23</v>
      </c>
      <c r="C65" s="2" t="s">
        <v>10</v>
      </c>
      <c r="D65" s="58" t="s">
        <v>20</v>
      </c>
      <c r="E65" s="58"/>
      <c r="F65" s="58"/>
      <c r="G65" s="58"/>
      <c r="H65" s="58"/>
      <c r="I65" s="1"/>
      <c r="K65" t="s">
        <v>7</v>
      </c>
    </row>
    <row r="66" spans="2:11" x14ac:dyDescent="0.35">
      <c r="D66" s="59">
        <v>519</v>
      </c>
      <c r="E66" s="60">
        <v>435</v>
      </c>
      <c r="F66" s="60">
        <v>285</v>
      </c>
      <c r="G66" s="60">
        <v>509</v>
      </c>
      <c r="H66" s="60">
        <v>402</v>
      </c>
      <c r="I66" s="4" t="s">
        <v>9</v>
      </c>
    </row>
    <row r="67" spans="2:11" x14ac:dyDescent="0.35">
      <c r="B67" s="55" t="s">
        <v>21</v>
      </c>
      <c r="C67" s="61">
        <v>519</v>
      </c>
      <c r="D67" s="19">
        <v>40.74672296193414</v>
      </c>
      <c r="E67" s="19">
        <v>40.065041559816208</v>
      </c>
      <c r="F67" s="19">
        <v>40.604605637817684</v>
      </c>
      <c r="G67" s="19">
        <v>40.503437373192412</v>
      </c>
      <c r="H67" s="19">
        <v>40.262560552656026</v>
      </c>
      <c r="I67" s="5">
        <f>SUM(D67:H67)</f>
        <v>202.18236808541647</v>
      </c>
      <c r="K67" s="5">
        <f>K48-I67+D72</f>
        <v>201.87586561167751</v>
      </c>
    </row>
    <row r="68" spans="2:11" x14ac:dyDescent="0.35">
      <c r="B68" s="55"/>
      <c r="C68" s="62">
        <v>435</v>
      </c>
      <c r="D68" s="19">
        <v>39.868805318579625</v>
      </c>
      <c r="E68" s="19">
        <v>39.004879445290349</v>
      </c>
      <c r="F68" s="19">
        <v>39.688693564077624</v>
      </c>
      <c r="G68" s="19">
        <v>39.560478416805005</v>
      </c>
      <c r="H68" s="19">
        <v>39.255204256632169</v>
      </c>
      <c r="I68" s="6">
        <f t="shared" ref="I68:I71" si="15">SUM(D68:H68)</f>
        <v>197.37806100138476</v>
      </c>
      <c r="K68" s="6">
        <f>K49-I68+E72</f>
        <v>197.7514168561251</v>
      </c>
    </row>
    <row r="69" spans="2:11" x14ac:dyDescent="0.35">
      <c r="B69" s="55"/>
      <c r="C69" s="62">
        <v>285</v>
      </c>
      <c r="D69" s="19">
        <v>40.644788757598278</v>
      </c>
      <c r="E69" s="19">
        <v>39.747209731581862</v>
      </c>
      <c r="F69" s="19">
        <v>40.460832632124941</v>
      </c>
      <c r="G69" s="19">
        <v>40.324451366687832</v>
      </c>
      <c r="H69" s="19">
        <v>40.010457290448862</v>
      </c>
      <c r="I69" s="6">
        <f t="shared" si="15"/>
        <v>201.1877397784418</v>
      </c>
      <c r="K69" s="6">
        <f>K50-I69+F72</f>
        <v>201.01916986061181</v>
      </c>
    </row>
    <row r="70" spans="2:11" x14ac:dyDescent="0.35">
      <c r="B70" s="55"/>
      <c r="C70" s="62">
        <v>509</v>
      </c>
      <c r="D70" s="19">
        <v>40.501956996290339</v>
      </c>
      <c r="E70" s="19">
        <v>39.607671763400418</v>
      </c>
      <c r="F70" s="19">
        <v>40.315515905334486</v>
      </c>
      <c r="G70" s="19">
        <v>40.18279512872185</v>
      </c>
      <c r="H70" s="19">
        <v>39.866793279644135</v>
      </c>
      <c r="I70" s="6">
        <f t="shared" si="15"/>
        <v>200.47473307339123</v>
      </c>
      <c r="K70" s="6">
        <f>K51-I70+G72</f>
        <v>200.40388920068534</v>
      </c>
    </row>
    <row r="71" spans="2:11" x14ac:dyDescent="0.35">
      <c r="B71" s="55"/>
      <c r="C71" s="63">
        <v>402</v>
      </c>
      <c r="D71" s="19">
        <v>40.113591577275116</v>
      </c>
      <c r="E71" s="19">
        <v>39.326614356036373</v>
      </c>
      <c r="F71" s="19">
        <v>39.949522121257175</v>
      </c>
      <c r="G71" s="19">
        <v>39.832726915278272</v>
      </c>
      <c r="H71" s="19">
        <v>39.554643091518983</v>
      </c>
      <c r="I71" s="7">
        <f t="shared" si="15"/>
        <v>198.7770980613659</v>
      </c>
      <c r="K71" s="7">
        <f>K52-I71+H72</f>
        <v>198.94965847090018</v>
      </c>
    </row>
    <row r="72" spans="2:11" x14ac:dyDescent="0.35">
      <c r="C72" s="4" t="s">
        <v>9</v>
      </c>
      <c r="D72" s="8">
        <f>SUM(D67:D71)</f>
        <v>201.87586561167748</v>
      </c>
      <c r="E72" s="8">
        <f t="shared" ref="E72" si="16">SUM(E67:E71)</f>
        <v>197.75141685612522</v>
      </c>
      <c r="F72" s="8">
        <f t="shared" ref="F72" si="17">SUM(F67:F71)</f>
        <v>201.0191698606119</v>
      </c>
      <c r="G72" s="8">
        <f t="shared" ref="G72" si="18">SUM(G67:G71)</f>
        <v>200.4038892006854</v>
      </c>
      <c r="H72" s="8">
        <f t="shared" ref="H72" si="19">SUM(H67:H71)</f>
        <v>198.94965847090018</v>
      </c>
      <c r="I72" s="9">
        <f t="shared" ref="I72" si="20">SUM(I67:I71)</f>
        <v>1000.0000000000002</v>
      </c>
      <c r="K72" s="9">
        <f>SUM(K67:K71)</f>
        <v>1000</v>
      </c>
    </row>
    <row r="74" spans="2:11" x14ac:dyDescent="0.35">
      <c r="C74" t="s">
        <v>5</v>
      </c>
      <c r="E74" t="s">
        <v>14</v>
      </c>
    </row>
    <row r="75" spans="2:11" x14ac:dyDescent="0.35">
      <c r="C75">
        <f>C32</f>
        <v>1000</v>
      </c>
      <c r="D75" t="s">
        <v>13</v>
      </c>
      <c r="E75">
        <f>C4</f>
        <v>1000</v>
      </c>
    </row>
    <row r="77" spans="2:11" x14ac:dyDescent="0.35">
      <c r="B77" t="s">
        <v>24</v>
      </c>
    </row>
    <row r="78" spans="2:11" x14ac:dyDescent="0.35">
      <c r="B78" t="s">
        <v>11</v>
      </c>
    </row>
    <row r="79" spans="2:11" x14ac:dyDescent="0.35">
      <c r="B79" t="s">
        <v>19</v>
      </c>
    </row>
  </sheetData>
  <mergeCells count="14">
    <mergeCell ref="A1:L1"/>
    <mergeCell ref="A2:L2"/>
    <mergeCell ref="B67:B71"/>
    <mergeCell ref="B8:B12"/>
    <mergeCell ref="D6:H6"/>
    <mergeCell ref="D37:H37"/>
    <mergeCell ref="D56:H56"/>
    <mergeCell ref="D15:H15"/>
    <mergeCell ref="B17:B21"/>
    <mergeCell ref="D46:H46"/>
    <mergeCell ref="B48:B52"/>
    <mergeCell ref="D65:H65"/>
    <mergeCell ref="B39:B43"/>
    <mergeCell ref="B58:B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2023-11-08T22:00:34Z</dcterms:modified>
</cp:coreProperties>
</file>