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hierry/Documents/"/>
    </mc:Choice>
  </mc:AlternateContent>
  <xr:revisionPtr revIDLastSave="0" documentId="13_ncr:1_{F47568A8-5955-C84B-BC0F-1C1B7A9C91BD}" xr6:coauthVersionLast="47" xr6:coauthVersionMax="47" xr10:uidLastSave="{00000000-0000-0000-0000-000000000000}"/>
  <bookViews>
    <workbookView xWindow="31780" yWindow="500" windowWidth="30240" windowHeight="9860" activeTab="3" xr2:uid="{6A70CCB8-9D4F-D541-BFC9-0C83C56CB429}"/>
  </bookViews>
  <sheets>
    <sheet name="reference" sheetId="7" r:id="rId1"/>
    <sheet name="timeAttr" sheetId="4" r:id="rId2"/>
    <sheet name="costAttr" sheetId="3" r:id="rId3"/>
    <sheet name="invrAtt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7" l="1"/>
  <c r="C3" i="7"/>
  <c r="C11" i="7"/>
  <c r="C10" i="7"/>
  <c r="C18" i="7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C66" i="3"/>
  <c r="E66" i="3"/>
  <c r="C62" i="3"/>
  <c r="F14" i="2"/>
  <c r="E14" i="2"/>
  <c r="C65" i="3"/>
  <c r="E65" i="3"/>
  <c r="C13" i="7"/>
  <c r="C12" i="7"/>
  <c r="C9" i="7"/>
  <c r="C8" i="7"/>
  <c r="C4" i="7"/>
  <c r="C2" i="7"/>
  <c r="C72" i="3"/>
  <c r="E72" i="3"/>
  <c r="C71" i="3"/>
  <c r="E71" i="3"/>
  <c r="C70" i="3"/>
  <c r="E70" i="3"/>
  <c r="C69" i="3"/>
  <c r="E69" i="3"/>
  <c r="C68" i="3"/>
  <c r="E68" i="3"/>
  <c r="C67" i="3"/>
  <c r="E67" i="3"/>
  <c r="C64" i="3"/>
  <c r="E64" i="3"/>
  <c r="C63" i="3"/>
  <c r="E63" i="3"/>
  <c r="E62" i="3"/>
  <c r="B7" i="2"/>
  <c r="B8" i="2" s="1"/>
</calcChain>
</file>

<file path=xl/sharedStrings.xml><?xml version="1.0" encoding="utf-8"?>
<sst xmlns="http://schemas.openxmlformats.org/spreadsheetml/2006/main" count="649" uniqueCount="360">
  <si>
    <t>Initial Fleet</t>
  </si>
  <si>
    <t>PC</t>
  </si>
  <si>
    <t>B</t>
  </si>
  <si>
    <t>N</t>
  </si>
  <si>
    <t>H</t>
  </si>
  <si>
    <t>W</t>
  </si>
  <si>
    <t>SPV</t>
  </si>
  <si>
    <t>STH</t>
  </si>
  <si>
    <t>G</t>
  </si>
  <si>
    <t>AGE</t>
  </si>
  <si>
    <t>Fixed O and M ($/kWyr)</t>
  </si>
  <si>
    <t>Pulverized Coal</t>
  </si>
  <si>
    <t>Natural Gas (GT)</t>
  </si>
  <si>
    <t>Natural Gas (CC)</t>
  </si>
  <si>
    <t>Biomass</t>
  </si>
  <si>
    <t>Nuclear</t>
  </si>
  <si>
    <t>Hydroelectric</t>
  </si>
  <si>
    <t>On-shore wind</t>
  </si>
  <si>
    <t>Solar PV</t>
  </si>
  <si>
    <t>Solar Thermal</t>
  </si>
  <si>
    <t>Geothermal</t>
  </si>
  <si>
    <t>YEAR</t>
  </si>
  <si>
    <t>CAPITAL COST ($/kW)</t>
  </si>
  <si>
    <t>Plant General Characteristics</t>
  </si>
  <si>
    <t>Size (kW)</t>
  </si>
  <si>
    <t>Size (MW)</t>
  </si>
  <si>
    <t>Decomission cost $/MW</t>
  </si>
  <si>
    <t>Electricity Wholesale</t>
  </si>
  <si>
    <t>¢/kWh</t>
  </si>
  <si>
    <t>Variable O and M ($/MWh)</t>
  </si>
  <si>
    <t>Total Generation (MWh)</t>
  </si>
  <si>
    <t>Demand</t>
  </si>
  <si>
    <t>Loan term</t>
  </si>
  <si>
    <t>years</t>
  </si>
  <si>
    <t>Risk</t>
  </si>
  <si>
    <t>Return on Equity/Investment</t>
  </si>
  <si>
    <t>Tax</t>
  </si>
  <si>
    <t>Total interest rate</t>
  </si>
  <si>
    <t>Interest rate annuity factor</t>
  </si>
  <si>
    <t>(to be multiplied by the total capital cost to get annuity)</t>
  </si>
  <si>
    <t>Service Life (years)</t>
  </si>
  <si>
    <t>Carbon Intensity (kg CO2/mmBtu)</t>
  </si>
  <si>
    <t>Lower Bound on Capital Costs</t>
  </si>
  <si>
    <t>Upper Bound on Capital Costs</t>
  </si>
  <si>
    <t>discount rate</t>
  </si>
  <si>
    <t>heat rate increase</t>
  </si>
  <si>
    <t>loan period</t>
  </si>
  <si>
    <t>Fuel Prices ($/mmBtu)</t>
  </si>
  <si>
    <t>NOTES</t>
  </si>
  <si>
    <t>NUCLEAR API-1000</t>
  </si>
  <si>
    <t>Coal (moderate)</t>
  </si>
  <si>
    <t>KEEP VALUE OF 2050!</t>
  </si>
  <si>
    <t>OR EXTRAPOLATE</t>
  </si>
  <si>
    <t>IMPLEMENT "MIRROR IMAGE" OF TERMINAL COST</t>
  </si>
  <si>
    <t>REMOVE AGE</t>
  </si>
  <si>
    <t>NG F-Frame CC (Moderate)</t>
  </si>
  <si>
    <t xml:space="preserve"> NG F-Frame CT (Moderate)</t>
  </si>
  <si>
    <t>Biopower Dedicated Moderate</t>
  </si>
  <si>
    <t>Capacity Factor</t>
  </si>
  <si>
    <t>P</t>
  </si>
  <si>
    <t>Geothermal - Hydro / Flash Moderate</t>
  </si>
  <si>
    <t>Utility PV - Class 1 Moderate</t>
  </si>
  <si>
    <t>CSP - Class 2 Moderate</t>
  </si>
  <si>
    <t>Hydropower - NPD 1 Advanced</t>
  </si>
  <si>
    <t>CT</t>
  </si>
  <si>
    <t>CC</t>
  </si>
  <si>
    <t>Land based Class 1 (Moderate)</t>
  </si>
  <si>
    <t>Steam Coal Energy Prices: Electric Power: Steam Coal: Reference case nom $/MMBtu</t>
  </si>
  <si>
    <t>Natural Gas Energy Prices: Electric Power: Natural Gas: Reference case nom $/MMBtu</t>
  </si>
  <si>
    <t>Uranium Energy Prices: Electric Power: Uranium: Reference case nom $/MMBtu</t>
  </si>
  <si>
    <t>Biomass nom $/MMBtu</t>
  </si>
  <si>
    <t>Electricity (cents per kilowatthour) Total Energy: Nominal Prices: Electricity:Reference case 1-AEO2022.58.ref2022-d011222a nom cents/kWh</t>
  </si>
  <si>
    <t>New Plant Heat Rate (MMBTU/MWh)</t>
  </si>
  <si>
    <t>P(internal combustion with petroleum)</t>
  </si>
  <si>
    <t>CT(with NG)</t>
  </si>
  <si>
    <t>Just remove them</t>
  </si>
  <si>
    <t>Petroleum</t>
  </si>
  <si>
    <t>Residual Fuel Oil Energy Prices: Electric Power: Residual Fuel Oil: Low oil and gas supply 2020 $/MMBtu</t>
  </si>
  <si>
    <t>initial</t>
  </si>
  <si>
    <t>demand</t>
  </si>
  <si>
    <t>B17:CS17</t>
  </si>
  <si>
    <t>capacity facts</t>
  </si>
  <si>
    <t>vintage heat rate</t>
  </si>
  <si>
    <t>new heat rate</t>
  </si>
  <si>
    <t>costAttr</t>
  </si>
  <si>
    <t>capital cost</t>
  </si>
  <si>
    <t>fixed o and m</t>
  </si>
  <si>
    <t>variable o and m</t>
  </si>
  <si>
    <t>electricity</t>
  </si>
  <si>
    <t>fuel prices</t>
  </si>
  <si>
    <t>invrAttr</t>
  </si>
  <si>
    <t>timeAttr</t>
  </si>
  <si>
    <t>B17:AF27</t>
  </si>
  <si>
    <t>B31:AF41</t>
  </si>
  <si>
    <t>B44:AF44</t>
  </si>
  <si>
    <t>B48:AF58</t>
  </si>
  <si>
    <t>E62:E72</t>
  </si>
  <si>
    <t>B3:AF13</t>
  </si>
  <si>
    <t>location</t>
  </si>
  <si>
    <t>factor</t>
  </si>
  <si>
    <t>decomission</t>
  </si>
  <si>
    <t>comment</t>
  </si>
  <si>
    <t>MW-&gt;GW</t>
  </si>
  <si>
    <t>no comment</t>
  </si>
  <si>
    <t>$/kW-&gt;M$/GW</t>
  </si>
  <si>
    <t>$/MMBTU-&gt;M$/MMBTU</t>
  </si>
  <si>
    <t>$/MW-&gt;M$/GW</t>
  </si>
  <si>
    <t>sevlife</t>
  </si>
  <si>
    <t>carbint</t>
  </si>
  <si>
    <t>discountr</t>
  </si>
  <si>
    <t>heatincr</t>
  </si>
  <si>
    <t>loanperiod</t>
  </si>
  <si>
    <t>%</t>
  </si>
  <si>
    <t>yr</t>
  </si>
  <si>
    <t>GENYRONL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</si>
  <si>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</si>
  <si>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</si>
  <si>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</si>
  <si>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</si>
  <si>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</si>
  <si>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</si>
  <si>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</si>
  <si>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</si>
  <si>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</si>
  <si>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</si>
  <si>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</si>
  <si>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</si>
  <si>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</si>
  <si>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</si>
  <si>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</si>
  <si>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</si>
  <si>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</si>
  <si>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</si>
  <si>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</si>
  <si>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</si>
  <si>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</si>
  <si>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</si>
  <si>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</si>
  <si>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</si>
  <si>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</si>
  <si>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</si>
  <si>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</si>
  <si>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</si>
  <si>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</si>
  <si>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</si>
  <si>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</si>
  <si>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</si>
  <si>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</si>
  <si>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</si>
  <si>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</si>
  <si>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</si>
  <si>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</si>
  <si>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</si>
  <si>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</si>
  <si>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</si>
  <si>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</si>
  <si>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</si>
  <si>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</si>
  <si>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</si>
  <si>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</si>
  <si>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</si>
  <si>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</si>
  <si>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</si>
  <si>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</si>
  <si>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</si>
  <si>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</si>
  <si>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</si>
  <si>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</si>
  <si>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</si>
  <si>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</si>
  <si>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</si>
  <si>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</si>
  <si>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</si>
  <si>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</si>
  <si>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</si>
  <si>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</si>
  <si>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</si>
  <si>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</si>
  <si>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</si>
  <si>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</si>
  <si>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</si>
  <si>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</si>
  <si>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</si>
  <si>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</si>
  <si>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</si>
  <si>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</si>
  <si>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</si>
  <si>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</si>
  <si>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</si>
  <si>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</si>
  <si>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</si>
  <si>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</si>
  <si>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</si>
  <si>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</si>
  <si>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</si>
  <si>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</si>
  <si>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</si>
  <si>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</si>
  <si>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</si>
  <si>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</si>
  <si>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</si>
  <si>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</si>
  <si>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</si>
  <si>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</si>
  <si>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</si>
  <si>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</si>
  <si>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</si>
  <si>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</si>
  <si>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</si>
  <si>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</si>
  <si>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</si>
  <si>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</si>
  <si>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</si>
  <si>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</si>
  <si>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</si>
  <si>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1920</t>
  </si>
  <si>
    <t>1919</t>
  </si>
  <si>
    <t>1918</t>
  </si>
  <si>
    <t>1917</t>
  </si>
  <si>
    <t>1916</t>
  </si>
  <si>
    <t>1915</t>
  </si>
  <si>
    <t>1914</t>
  </si>
  <si>
    <t>1913</t>
  </si>
  <si>
    <t>1912</t>
  </si>
  <si>
    <t>1911</t>
  </si>
  <si>
    <t>1910</t>
  </si>
  <si>
    <t>1909</t>
  </si>
  <si>
    <t>1908</t>
  </si>
  <si>
    <t>1907</t>
  </si>
  <si>
    <t>1906</t>
  </si>
  <si>
    <t>1905</t>
  </si>
  <si>
    <t>1904</t>
  </si>
  <si>
    <t>1903</t>
  </si>
  <si>
    <t>1902</t>
  </si>
  <si>
    <t>1901</t>
  </si>
  <si>
    <t>1900</t>
  </si>
  <si>
    <t>1899</t>
  </si>
  <si>
    <t>1898</t>
  </si>
  <si>
    <t>1896</t>
  </si>
  <si>
    <t>1893</t>
  </si>
  <si>
    <t>1891</t>
  </si>
  <si>
    <t>PC_WA_HR</t>
  </si>
  <si>
    <t>CT_WA_HR</t>
  </si>
  <si>
    <t>CC_WA_HR</t>
  </si>
  <si>
    <t>P_WA_HR</t>
  </si>
  <si>
    <t>B_WA_HR</t>
  </si>
  <si>
    <t>N_WA_HR</t>
  </si>
  <si>
    <t>H_WA_HR</t>
  </si>
  <si>
    <t>W_WA_HR</t>
  </si>
  <si>
    <t>SPV_WA_HR</t>
  </si>
  <si>
    <t>STH_WA_HR</t>
  </si>
  <si>
    <t>G_WA_HR</t>
  </si>
  <si>
    <t>Land-Based Wind - Class 4 Moderate</t>
  </si>
  <si>
    <t>PC(!)</t>
  </si>
  <si>
    <t>NGGT(!)</t>
  </si>
  <si>
    <t>NGGC(!)</t>
  </si>
  <si>
    <t>P(!)</t>
  </si>
  <si>
    <t>Utility PV - class 5 Moderate</t>
  </si>
  <si>
    <t>Hydropower - NPD 1 Moderate</t>
  </si>
  <si>
    <t>Nuclear - AP1000 Moderate</t>
  </si>
  <si>
    <t>Biopower - Dedicated Moderate</t>
  </si>
  <si>
    <t>beware these are all the same</t>
  </si>
  <si>
    <t>B21:CA31</t>
  </si>
  <si>
    <t>Name</t>
  </si>
  <si>
    <t>kind_z</t>
  </si>
  <si>
    <t>kind_x</t>
  </si>
  <si>
    <t>fuelbased</t>
  </si>
  <si>
    <t>co2based</t>
  </si>
  <si>
    <t>kind=0</t>
  </si>
  <si>
    <t>kind=1</t>
  </si>
  <si>
    <t>kind=3</t>
  </si>
  <si>
    <t>kind=4</t>
  </si>
  <si>
    <t>kind=2</t>
  </si>
  <si>
    <t>to NG</t>
  </si>
  <si>
    <t>to Bio</t>
  </si>
  <si>
    <t>i=0 (PC)</t>
  </si>
  <si>
    <t>i=1 (CT)</t>
  </si>
  <si>
    <t>i=2 (CC)</t>
  </si>
  <si>
    <t>i=3 (P)</t>
  </si>
  <si>
    <t>i=4 (B)</t>
  </si>
  <si>
    <t>i=5 (N)</t>
  </si>
  <si>
    <t>same</t>
  </si>
  <si>
    <t>i=6 (H)</t>
  </si>
  <si>
    <t>i=7 (W)</t>
  </si>
  <si>
    <t>i=8 (SPV)</t>
  </si>
  <si>
    <t>i=9 (STH)</t>
  </si>
  <si>
    <t>i=10 (G)</t>
  </si>
  <si>
    <t>Description</t>
  </si>
  <si>
    <t>New plants</t>
  </si>
  <si>
    <t>Retrofits</t>
  </si>
  <si>
    <t>service Life increase</t>
  </si>
  <si>
    <t>multiplier</t>
  </si>
  <si>
    <t>basefuel</t>
  </si>
  <si>
    <t>KAPITAL MOD</t>
  </si>
  <si>
    <t>O&amp;M VAR MOD</t>
  </si>
  <si>
    <t>O&amp;M FIX MOD</t>
  </si>
  <si>
    <t>HEAT MOD</t>
  </si>
  <si>
    <t>CO MOD</t>
  </si>
  <si>
    <t>FUEL MOD</t>
  </si>
  <si>
    <t>fuel based</t>
  </si>
  <si>
    <t>co2 based</t>
  </si>
  <si>
    <t>Leading Time</t>
  </si>
  <si>
    <t>90%CC</t>
  </si>
  <si>
    <t>30%CC</t>
  </si>
  <si>
    <t>baseLoad</t>
  </si>
  <si>
    <t>Heat rate improvement retrofits</t>
  </si>
  <si>
    <t>HeatRate improv</t>
  </si>
  <si>
    <t>number of techs</t>
  </si>
  <si>
    <t>ntechs</t>
  </si>
  <si>
    <t>B2</t>
  </si>
  <si>
    <t>Horizon</t>
  </si>
  <si>
    <t>horizon</t>
  </si>
  <si>
    <t>B3</t>
  </si>
  <si>
    <t>year</t>
  </si>
  <si>
    <t>C11:C21</t>
  </si>
  <si>
    <t>D11:D21</t>
  </si>
  <si>
    <t>B25</t>
  </si>
  <si>
    <t>H11:H21</t>
  </si>
  <si>
    <t>I11:I21</t>
  </si>
  <si>
    <t>J11:J21</t>
  </si>
  <si>
    <t>base load</t>
  </si>
  <si>
    <t>K11:K21</t>
  </si>
  <si>
    <t>B23</t>
  </si>
  <si>
    <t>B24</t>
  </si>
  <si>
    <t>rFmat9999</t>
  </si>
  <si>
    <t>G11:G21</t>
  </si>
  <si>
    <t>nCmat9999</t>
  </si>
  <si>
    <t>&lt;-Changes?</t>
  </si>
  <si>
    <t>Ninput</t>
  </si>
  <si>
    <t>ninput</t>
  </si>
  <si>
    <t>L11:L21</t>
  </si>
  <si>
    <t>B3:DW13</t>
  </si>
  <si>
    <t>B34:DW44</t>
  </si>
  <si>
    <t>nnnn</t>
  </si>
  <si>
    <t>kgCo2/MMBTU-&gt;MtCo2/MMBTU</t>
  </si>
  <si>
    <t>MWh-&gt;TWh</t>
  </si>
  <si>
    <t>MMBTU/MWh-&gt;MMBTU/TWh</t>
  </si>
  <si>
    <t>$/MWh-&gt;M$/TWh</t>
  </si>
  <si>
    <t>¢/kWh-&gt;M$/TWh</t>
  </si>
  <si>
    <t>misc</t>
  </si>
  <si>
    <t>GWh-&gt;TWh</t>
  </si>
  <si>
    <t>genScale</t>
  </si>
  <si>
    <t>Note about this sheet:</t>
  </si>
  <si>
    <t>-Introduced the factor for generation</t>
  </si>
  <si>
    <t>USE BHR</t>
  </si>
  <si>
    <t>bool</t>
  </si>
  <si>
    <t>-OCT11 updated some of the costs of new plants</t>
  </si>
  <si>
    <t>CCS HEAT</t>
  </si>
  <si>
    <t>CCS CAPT FRAC</t>
  </si>
  <si>
    <t>CCHEAT(mmBTU/tCO2)</t>
  </si>
  <si>
    <t>CcsHrRed</t>
  </si>
  <si>
    <t>HAS CcsHrRed</t>
  </si>
  <si>
    <t>%-points</t>
  </si>
  <si>
    <t>nothing</t>
  </si>
  <si>
    <t>hr to eff</t>
  </si>
  <si>
    <t>-OC30 updated plant delta eta</t>
  </si>
  <si>
    <t>-NOV9 this one removes the retrofits for P and B, because of lack of data</t>
  </si>
  <si>
    <t>C29:T47</t>
  </si>
  <si>
    <t>C51:T75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</si>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</sst>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??_-;_-@_-"/>
    <numFmt numFmtId="166" formatCode="_(* #,##0_);_(* \(#,##0\);_(* &quot;-&quot;??_);_(@_)"/>
    <numFmt numFmtId="167" formatCode="0.0000"/>
    <numFmt numFmtId="168" formatCode="0.0%"/>
    <numFmt numFmtId="169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 Neue Medium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Helvetica Neue Medium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left"/>
    </xf>
    <xf numFmtId="165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166" fontId="0" fillId="0" borderId="0" xfId="1" applyNumberFormat="1" applyFont="1"/>
    <xf numFmtId="11" fontId="0" fillId="0" borderId="0" xfId="1" applyNumberFormat="1" applyFont="1"/>
    <xf numFmtId="0" fontId="0" fillId="0" borderId="0" xfId="0" applyAlignment="1">
      <alignment horizontal="left"/>
    </xf>
    <xf numFmtId="9" fontId="0" fillId="0" borderId="0" xfId="0" applyNumberFormat="1"/>
    <xf numFmtId="167" fontId="0" fillId="0" borderId="0" xfId="0" applyNumberForma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165" fontId="0" fillId="2" borderId="0" xfId="1" applyNumberFormat="1" applyFont="1" applyFill="1"/>
    <xf numFmtId="165" fontId="0" fillId="3" borderId="0" xfId="1" applyNumberFormat="1" applyFont="1" applyFill="1"/>
    <xf numFmtId="10" fontId="0" fillId="0" borderId="0" xfId="0" applyNumberFormat="1"/>
    <xf numFmtId="0" fontId="2" fillId="0" borderId="0" xfId="0" applyFont="1" applyAlignment="1">
      <alignment horizontal="left"/>
    </xf>
    <xf numFmtId="165" fontId="0" fillId="4" borderId="0" xfId="1" applyNumberFormat="1" applyFont="1" applyFill="1"/>
    <xf numFmtId="0" fontId="0" fillId="0" borderId="0" xfId="1" applyNumberFormat="1" applyFont="1"/>
    <xf numFmtId="11" fontId="0" fillId="0" borderId="0" xfId="0" applyNumberFormat="1"/>
    <xf numFmtId="0" fontId="6" fillId="5" borderId="0" xfId="0" applyFont="1" applyFill="1"/>
    <xf numFmtId="0" fontId="0" fillId="5" borderId="0" xfId="0" applyFill="1"/>
    <xf numFmtId="9" fontId="8" fillId="6" borderId="1" xfId="0" applyNumberFormat="1" applyFont="1" applyFill="1" applyBorder="1"/>
    <xf numFmtId="9" fontId="8" fillId="6" borderId="2" xfId="0" applyNumberFormat="1" applyFont="1" applyFill="1" applyBorder="1"/>
    <xf numFmtId="9" fontId="8" fillId="6" borderId="1" xfId="2" applyFont="1" applyFill="1" applyBorder="1"/>
    <xf numFmtId="168" fontId="8" fillId="6" borderId="1" xfId="0" applyNumberFormat="1" applyFont="1" applyFill="1" applyBorder="1"/>
    <xf numFmtId="164" fontId="9" fillId="0" borderId="0" xfId="0" applyNumberFormat="1" applyFont="1"/>
    <xf numFmtId="2" fontId="8" fillId="6" borderId="2" xfId="0" applyNumberFormat="1" applyFont="1" applyFill="1" applyBorder="1"/>
    <xf numFmtId="43" fontId="8" fillId="6" borderId="1" xfId="1" applyFont="1" applyFill="1" applyBorder="1"/>
    <xf numFmtId="39" fontId="10" fillId="6" borderId="1" xfId="0" applyNumberFormat="1" applyFont="1" applyFill="1" applyBorder="1"/>
    <xf numFmtId="39" fontId="10" fillId="6" borderId="2" xfId="0" applyNumberFormat="1" applyFont="1" applyFill="1" applyBorder="1"/>
    <xf numFmtId="0" fontId="11" fillId="0" borderId="0" xfId="0" applyFont="1"/>
    <xf numFmtId="0" fontId="0" fillId="7" borderId="0" xfId="0" applyFill="1" applyAlignment="1">
      <alignment horizontal="left"/>
    </xf>
    <xf numFmtId="0" fontId="0" fillId="7" borderId="0" xfId="0" applyFill="1"/>
    <xf numFmtId="169" fontId="0" fillId="0" borderId="0" xfId="0" applyNumberFormat="1"/>
    <xf numFmtId="9" fontId="0" fillId="7" borderId="0" xfId="0" applyNumberFormat="1" applyFill="1"/>
    <xf numFmtId="0" fontId="0" fillId="3" borderId="0" xfId="0" applyFill="1"/>
    <xf numFmtId="0" fontId="11" fillId="7" borderId="0" xfId="0" applyFont="1" applyFill="1"/>
    <xf numFmtId="11" fontId="11" fillId="0" borderId="0" xfId="0" applyNumberFormat="1" applyFont="1"/>
    <xf numFmtId="11" fontId="11" fillId="5" borderId="0" xfId="0" applyNumberFormat="1" applyFont="1" applyFill="1"/>
    <xf numFmtId="0" fontId="0" fillId="0" borderId="0" xfId="0" quotePrefix="1"/>
    <xf numFmtId="0" fontId="11" fillId="7" borderId="0" xfId="0" applyFon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39" fontId="10" fillId="8" borderId="1" xfId="0" applyNumberFormat="1" applyFont="1" applyFill="1" applyBorder="1"/>
    <xf numFmtId="39" fontId="10" fillId="8" borderId="2" xfId="0" applyNumberFormat="1" applyFont="1" applyFill="1" applyBorder="1"/>
    <xf numFmtId="166" fontId="0" fillId="8" borderId="0" xfId="1" applyNumberFormat="1" applyFont="1" applyFill="1"/>
    <xf numFmtId="0" fontId="12" fillId="7" borderId="0" xfId="0" applyFont="1" applyFill="1"/>
    <xf numFmtId="0" fontId="11" fillId="9" borderId="0" xfId="0" applyFont="1" applyFill="1"/>
    <xf numFmtId="0" fontId="0" fillId="9" borderId="0" xfId="0" applyFill="1"/>
    <xf numFmtId="0" fontId="13" fillId="7" borderId="0" xfId="0" applyFont="1" applyFill="1"/>
    <xf numFmtId="11" fontId="0" fillId="7" borderId="0" xfId="0" applyNumberFormat="1" applyFill="1"/>
    <xf numFmtId="0" fontId="14" fillId="9" borderId="0" xfId="0" applyFont="1" applyFill="1" applyAlignment="1">
      <alignment horizontal="left"/>
    </xf>
    <xf numFmtId="0" fontId="14" fillId="9" borderId="0" xfId="0" applyFont="1" applyFill="1"/>
    <xf numFmtId="0" fontId="14" fillId="7" borderId="0" xfId="0" applyFon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29B4-60BF-C84C-8371-5CA833E3B164}">
  <dimension ref="A1:G32"/>
  <sheetViews>
    <sheetView workbookViewId="0">
      <selection activeCell="B1" sqref="B1"/>
    </sheetView>
  </sheetViews>
  <sheetFormatPr baseColWidth="10" defaultRowHeight="16" x14ac:dyDescent="0.2"/>
  <cols>
    <col min="2" max="2" width="12.1640625" style="24" bestFit="1" customWidth="1"/>
    <col min="3" max="3" width="12.1640625" bestFit="1" customWidth="1"/>
  </cols>
  <sheetData>
    <row r="1" spans="1:7" x14ac:dyDescent="0.2">
      <c r="A1" s="15" t="s">
        <v>91</v>
      </c>
      <c r="B1" s="24" t="s">
        <v>98</v>
      </c>
      <c r="C1" t="s">
        <v>99</v>
      </c>
      <c r="D1" t="s">
        <v>101</v>
      </c>
      <c r="G1" t="s">
        <v>342</v>
      </c>
    </row>
    <row r="2" spans="1:7" x14ac:dyDescent="0.2">
      <c r="A2" t="s">
        <v>78</v>
      </c>
      <c r="B2" s="24" t="s">
        <v>331</v>
      </c>
      <c r="C2">
        <f>1/1000</f>
        <v>1E-3</v>
      </c>
      <c r="D2" t="s">
        <v>102</v>
      </c>
      <c r="G2" s="43" t="s">
        <v>343</v>
      </c>
    </row>
    <row r="3" spans="1:7" x14ac:dyDescent="0.2">
      <c r="A3" t="s">
        <v>79</v>
      </c>
      <c r="B3" s="24" t="s">
        <v>80</v>
      </c>
      <c r="C3" s="34">
        <f>0.000001</f>
        <v>9.9999999999999995E-7</v>
      </c>
      <c r="D3" s="34" t="s">
        <v>335</v>
      </c>
      <c r="G3" s="43" t="s">
        <v>346</v>
      </c>
    </row>
    <row r="4" spans="1:7" x14ac:dyDescent="0.2">
      <c r="A4" t="s">
        <v>81</v>
      </c>
      <c r="B4" s="24" t="s">
        <v>262</v>
      </c>
      <c r="C4">
        <f>1</f>
        <v>1</v>
      </c>
      <c r="D4" t="s">
        <v>103</v>
      </c>
      <c r="G4" s="43" t="s">
        <v>355</v>
      </c>
    </row>
    <row r="5" spans="1:7" x14ac:dyDescent="0.2">
      <c r="A5" t="s">
        <v>82</v>
      </c>
      <c r="B5" s="24" t="s">
        <v>332</v>
      </c>
      <c r="C5" s="41">
        <v>1000000</v>
      </c>
      <c r="D5" s="34" t="s">
        <v>336</v>
      </c>
      <c r="G5" s="43" t="s">
        <v>356</v>
      </c>
    </row>
    <row r="6" spans="1:7" x14ac:dyDescent="0.2">
      <c r="A6" t="s">
        <v>83</v>
      </c>
      <c r="B6" s="24" t="s">
        <v>95</v>
      </c>
      <c r="C6" s="41">
        <v>1000000</v>
      </c>
      <c r="D6" s="34" t="s">
        <v>336</v>
      </c>
    </row>
    <row r="7" spans="1:7" x14ac:dyDescent="0.2">
      <c r="A7" s="15" t="s">
        <v>84</v>
      </c>
    </row>
    <row r="8" spans="1:7" x14ac:dyDescent="0.2">
      <c r="A8" t="s">
        <v>85</v>
      </c>
      <c r="B8" s="24" t="s">
        <v>97</v>
      </c>
      <c r="C8">
        <f>1</f>
        <v>1</v>
      </c>
      <c r="D8" s="22" t="s">
        <v>104</v>
      </c>
      <c r="E8" s="22"/>
    </row>
    <row r="9" spans="1:7" x14ac:dyDescent="0.2">
      <c r="A9" t="s">
        <v>86</v>
      </c>
      <c r="B9" s="24" t="s">
        <v>92</v>
      </c>
      <c r="C9">
        <f>1</f>
        <v>1</v>
      </c>
      <c r="D9" t="s">
        <v>104</v>
      </c>
    </row>
    <row r="10" spans="1:7" x14ac:dyDescent="0.2">
      <c r="A10" t="s">
        <v>87</v>
      </c>
      <c r="B10" s="24" t="s">
        <v>93</v>
      </c>
      <c r="C10" s="34">
        <f>1000000/1000000</f>
        <v>1</v>
      </c>
      <c r="D10" t="s">
        <v>337</v>
      </c>
    </row>
    <row r="11" spans="1:7" x14ac:dyDescent="0.2">
      <c r="A11" t="s">
        <v>88</v>
      </c>
      <c r="B11" s="24" t="s">
        <v>94</v>
      </c>
      <c r="C11" s="34">
        <f>1000000000/(100*1000000)</f>
        <v>10</v>
      </c>
      <c r="D11" s="34" t="s">
        <v>338</v>
      </c>
    </row>
    <row r="12" spans="1:7" x14ac:dyDescent="0.2">
      <c r="A12" t="s">
        <v>89</v>
      </c>
      <c r="B12" s="24" t="s">
        <v>95</v>
      </c>
      <c r="C12">
        <f>1/1000000</f>
        <v>9.9999999999999995E-7</v>
      </c>
      <c r="D12" t="s">
        <v>105</v>
      </c>
    </row>
    <row r="13" spans="1:7" x14ac:dyDescent="0.2">
      <c r="A13" t="s">
        <v>100</v>
      </c>
      <c r="B13" s="24" t="s">
        <v>96</v>
      </c>
      <c r="C13">
        <f>1000/1000000</f>
        <v>1E-3</v>
      </c>
      <c r="D13" t="s">
        <v>106</v>
      </c>
    </row>
    <row r="14" spans="1:7" x14ac:dyDescent="0.2">
      <c r="A14" s="15" t="s">
        <v>90</v>
      </c>
    </row>
    <row r="15" spans="1:7" x14ac:dyDescent="0.2">
      <c r="A15" t="s">
        <v>308</v>
      </c>
      <c r="B15" s="24" t="s">
        <v>309</v>
      </c>
    </row>
    <row r="16" spans="1:7" x14ac:dyDescent="0.2">
      <c r="A16" t="s">
        <v>311</v>
      </c>
      <c r="B16" s="24" t="s">
        <v>312</v>
      </c>
      <c r="D16" t="s">
        <v>313</v>
      </c>
    </row>
    <row r="17" spans="1:4" x14ac:dyDescent="0.2">
      <c r="A17" t="s">
        <v>107</v>
      </c>
      <c r="B17" s="24" t="s">
        <v>314</v>
      </c>
      <c r="C17">
        <v>1</v>
      </c>
      <c r="D17" t="s">
        <v>113</v>
      </c>
    </row>
    <row r="18" spans="1:4" x14ac:dyDescent="0.2">
      <c r="A18" t="s">
        <v>108</v>
      </c>
      <c r="B18" s="24" t="s">
        <v>315</v>
      </c>
      <c r="C18" s="34">
        <f>(1/1000)*0.000001</f>
        <v>1.0000000000000001E-9</v>
      </c>
      <c r="D18" s="34" t="s">
        <v>334</v>
      </c>
    </row>
    <row r="19" spans="1:4" x14ac:dyDescent="0.2">
      <c r="A19" t="s">
        <v>109</v>
      </c>
      <c r="B19" s="24" t="s">
        <v>322</v>
      </c>
      <c r="C19">
        <v>1</v>
      </c>
      <c r="D19" t="s">
        <v>112</v>
      </c>
    </row>
    <row r="20" spans="1:4" x14ac:dyDescent="0.2">
      <c r="A20" t="s">
        <v>110</v>
      </c>
      <c r="B20" s="24" t="s">
        <v>323</v>
      </c>
      <c r="C20">
        <v>1</v>
      </c>
      <c r="D20" t="s">
        <v>112</v>
      </c>
    </row>
    <row r="21" spans="1:4" x14ac:dyDescent="0.2">
      <c r="A21" t="s">
        <v>111</v>
      </c>
      <c r="B21" s="24" t="s">
        <v>316</v>
      </c>
      <c r="C21">
        <v>1</v>
      </c>
      <c r="D21" t="s">
        <v>113</v>
      </c>
    </row>
    <row r="22" spans="1:4" x14ac:dyDescent="0.2">
      <c r="A22" t="s">
        <v>264</v>
      </c>
      <c r="B22" s="24" t="s">
        <v>325</v>
      </c>
      <c r="C22">
        <v>1</v>
      </c>
    </row>
    <row r="23" spans="1:4" x14ac:dyDescent="0.2">
      <c r="A23" t="s">
        <v>265</v>
      </c>
      <c r="B23" s="24" t="s">
        <v>317</v>
      </c>
      <c r="C23">
        <v>1</v>
      </c>
    </row>
    <row r="24" spans="1:4" x14ac:dyDescent="0.2">
      <c r="A24" t="s">
        <v>299</v>
      </c>
      <c r="B24" s="24" t="s">
        <v>318</v>
      </c>
      <c r="C24">
        <v>1</v>
      </c>
    </row>
    <row r="25" spans="1:4" x14ac:dyDescent="0.2">
      <c r="A25" t="s">
        <v>300</v>
      </c>
      <c r="B25" s="24" t="s">
        <v>319</v>
      </c>
      <c r="C25">
        <v>1</v>
      </c>
    </row>
    <row r="26" spans="1:4" x14ac:dyDescent="0.2">
      <c r="A26" t="s">
        <v>320</v>
      </c>
      <c r="B26" s="24" t="s">
        <v>321</v>
      </c>
    </row>
    <row r="27" spans="1:4" x14ac:dyDescent="0.2">
      <c r="A27" t="s">
        <v>329</v>
      </c>
      <c r="B27" s="24" t="s">
        <v>330</v>
      </c>
    </row>
    <row r="28" spans="1:4" x14ac:dyDescent="0.2">
      <c r="A28" t="s">
        <v>324</v>
      </c>
      <c r="B28" s="24" t="s">
        <v>357</v>
      </c>
    </row>
    <row r="29" spans="1:4" x14ac:dyDescent="0.2">
      <c r="A29" t="s">
        <v>326</v>
      </c>
      <c r="B29" s="24" t="s">
        <v>358</v>
      </c>
    </row>
    <row r="30" spans="1:4" x14ac:dyDescent="0.2">
      <c r="A30" s="15" t="s">
        <v>339</v>
      </c>
    </row>
    <row r="31" spans="1:4" x14ac:dyDescent="0.2">
      <c r="A31" t="s">
        <v>341</v>
      </c>
      <c r="B31" s="42">
        <v>1E-3</v>
      </c>
      <c r="C31" s="34" t="s">
        <v>340</v>
      </c>
    </row>
    <row r="32" spans="1:4" x14ac:dyDescent="0.2">
      <c r="A32" t="s">
        <v>354</v>
      </c>
      <c r="B32" s="24">
        <f>1/3412141.63</f>
        <v>2.9307107044088322E-7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F1A-1A7F-8742-94DA-B97B5900FCEF}">
  <dimension ref="A1:DX58"/>
  <sheetViews>
    <sheetView zoomScale="87" workbookViewId="0">
      <selection activeCell="A20" sqref="A20"/>
    </sheetView>
  </sheetViews>
  <sheetFormatPr baseColWidth="10" defaultRowHeight="16" x14ac:dyDescent="0.2"/>
  <sheetData>
    <row r="1" spans="1:128" x14ac:dyDescent="0.2">
      <c r="A1" t="s">
        <v>0</v>
      </c>
    </row>
    <row r="2" spans="1:128" x14ac:dyDescent="0.2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  <c r="W2" t="s">
        <v>136</v>
      </c>
      <c r="X2" t="s">
        <v>137</v>
      </c>
      <c r="Y2" t="s">
        <v>138</v>
      </c>
      <c r="Z2" t="s">
        <v>139</v>
      </c>
      <c r="AA2" t="s">
        <v>140</v>
      </c>
      <c r="AB2" t="s">
        <v>141</v>
      </c>
      <c r="AC2" t="s">
        <v>142</v>
      </c>
      <c r="AD2" t="s">
        <v>143</v>
      </c>
      <c r="AE2" t="s">
        <v>144</v>
      </c>
      <c r="AF2" t="s">
        <v>145</v>
      </c>
      <c r="AG2" t="s">
        <v>146</v>
      </c>
      <c r="AH2" t="s">
        <v>147</v>
      </c>
      <c r="AI2" t="s">
        <v>148</v>
      </c>
      <c r="AJ2" t="s">
        <v>149</v>
      </c>
      <c r="AK2" t="s">
        <v>150</v>
      </c>
      <c r="AL2" t="s">
        <v>151</v>
      </c>
      <c r="AM2" t="s">
        <v>152</v>
      </c>
      <c r="AN2" t="s">
        <v>153</v>
      </c>
      <c r="AO2" t="s">
        <v>154</v>
      </c>
      <c r="AP2" t="s">
        <v>155</v>
      </c>
      <c r="AQ2" t="s">
        <v>156</v>
      </c>
      <c r="AR2" t="s">
        <v>157</v>
      </c>
      <c r="AS2" t="s">
        <v>158</v>
      </c>
      <c r="AT2" t="s">
        <v>159</v>
      </c>
      <c r="AU2" t="s">
        <v>160</v>
      </c>
      <c r="AV2" t="s">
        <v>161</v>
      </c>
      <c r="AW2" t="s">
        <v>162</v>
      </c>
      <c r="AX2" t="s">
        <v>163</v>
      </c>
      <c r="AY2" t="s">
        <v>164</v>
      </c>
      <c r="AZ2" t="s">
        <v>165</v>
      </c>
      <c r="BA2" t="s">
        <v>166</v>
      </c>
      <c r="BB2" t="s">
        <v>167</v>
      </c>
      <c r="BC2" t="s">
        <v>168</v>
      </c>
      <c r="BD2" t="s">
        <v>169</v>
      </c>
      <c r="BE2" t="s">
        <v>170</v>
      </c>
      <c r="BF2" t="s">
        <v>171</v>
      </c>
      <c r="BG2" t="s">
        <v>172</v>
      </c>
      <c r="BH2" t="s">
        <v>173</v>
      </c>
      <c r="BI2" t="s">
        <v>174</v>
      </c>
      <c r="BJ2" t="s">
        <v>175</v>
      </c>
      <c r="BK2" t="s">
        <v>176</v>
      </c>
      <c r="BL2" t="s">
        <v>177</v>
      </c>
      <c r="BM2" t="s">
        <v>178</v>
      </c>
      <c r="BN2" t="s">
        <v>179</v>
      </c>
      <c r="BO2" t="s">
        <v>180</v>
      </c>
      <c r="BP2" t="s">
        <v>181</v>
      </c>
      <c r="BQ2" t="s">
        <v>182</v>
      </c>
      <c r="BR2" t="s">
        <v>183</v>
      </c>
      <c r="BS2" t="s">
        <v>184</v>
      </c>
      <c r="BT2" t="s">
        <v>185</v>
      </c>
      <c r="BU2" t="s">
        <v>186</v>
      </c>
      <c r="BV2" t="s">
        <v>187</v>
      </c>
      <c r="BW2" t="s">
        <v>188</v>
      </c>
      <c r="BX2" t="s">
        <v>189</v>
      </c>
      <c r="BY2" t="s">
        <v>190</v>
      </c>
      <c r="BZ2" t="s">
        <v>191</v>
      </c>
      <c r="CA2" t="s">
        <v>192</v>
      </c>
      <c r="CB2" t="s">
        <v>193</v>
      </c>
      <c r="CC2" t="s">
        <v>194</v>
      </c>
      <c r="CD2" t="s">
        <v>195</v>
      </c>
      <c r="CE2" t="s">
        <v>196</v>
      </c>
      <c r="CF2" t="s">
        <v>197</v>
      </c>
      <c r="CG2" t="s">
        <v>198</v>
      </c>
      <c r="CH2" t="s">
        <v>199</v>
      </c>
      <c r="CI2" t="s">
        <v>200</v>
      </c>
      <c r="CJ2" t="s">
        <v>201</v>
      </c>
      <c r="CK2" t="s">
        <v>202</v>
      </c>
      <c r="CL2" t="s">
        <v>203</v>
      </c>
      <c r="CM2" t="s">
        <v>204</v>
      </c>
      <c r="CN2" t="s">
        <v>205</v>
      </c>
      <c r="CO2" t="s">
        <v>206</v>
      </c>
      <c r="CP2" t="s">
        <v>207</v>
      </c>
      <c r="CQ2" t="s">
        <v>208</v>
      </c>
      <c r="CR2" t="s">
        <v>209</v>
      </c>
      <c r="CS2" t="s">
        <v>210</v>
      </c>
      <c r="CT2" t="s">
        <v>211</v>
      </c>
      <c r="CU2" t="s">
        <v>212</v>
      </c>
      <c r="CV2" t="s">
        <v>213</v>
      </c>
      <c r="CW2" t="s">
        <v>214</v>
      </c>
      <c r="CX2" t="s">
        <v>215</v>
      </c>
      <c r="CY2" t="s">
        <v>216</v>
      </c>
      <c r="CZ2" t="s">
        <v>217</v>
      </c>
      <c r="DA2" t="s">
        <v>218</v>
      </c>
      <c r="DB2" t="s">
        <v>219</v>
      </c>
      <c r="DC2" t="s">
        <v>220</v>
      </c>
      <c r="DD2" t="s">
        <v>221</v>
      </c>
      <c r="DE2" t="s">
        <v>222</v>
      </c>
      <c r="DF2" t="s">
        <v>223</v>
      </c>
      <c r="DG2" t="s">
        <v>224</v>
      </c>
      <c r="DH2" t="s">
        <v>225</v>
      </c>
      <c r="DI2" t="s">
        <v>226</v>
      </c>
      <c r="DJ2" t="s">
        <v>227</v>
      </c>
      <c r="DK2" t="s">
        <v>228</v>
      </c>
      <c r="DL2" t="s">
        <v>229</v>
      </c>
      <c r="DM2" t="s">
        <v>230</v>
      </c>
      <c r="DN2" t="s">
        <v>231</v>
      </c>
      <c r="DO2" t="s">
        <v>232</v>
      </c>
      <c r="DP2" t="s">
        <v>233</v>
      </c>
      <c r="DQ2" t="s">
        <v>234</v>
      </c>
      <c r="DR2" t="s">
        <v>235</v>
      </c>
      <c r="DS2" t="s">
        <v>236</v>
      </c>
      <c r="DT2" t="s">
        <v>237</v>
      </c>
      <c r="DU2" t="s">
        <v>238</v>
      </c>
      <c r="DV2" t="s">
        <v>239</v>
      </c>
      <c r="DW2" t="s">
        <v>240</v>
      </c>
    </row>
    <row r="3" spans="1:128" s="24" customFormat="1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1812.5</v>
      </c>
      <c r="J3">
        <v>3952.5</v>
      </c>
      <c r="K3">
        <v>4253.0999999999995</v>
      </c>
      <c r="L3">
        <v>5187.9000000000005</v>
      </c>
      <c r="M3">
        <v>1755.6</v>
      </c>
      <c r="N3">
        <v>1584</v>
      </c>
      <c r="O3">
        <v>1513.5</v>
      </c>
      <c r="P3">
        <v>573.80000000000007</v>
      </c>
      <c r="Q3">
        <v>329.4</v>
      </c>
      <c r="R3">
        <v>0</v>
      </c>
      <c r="S3">
        <v>90</v>
      </c>
      <c r="T3">
        <v>0</v>
      </c>
      <c r="U3">
        <v>513.70000000000005</v>
      </c>
      <c r="V3">
        <v>18</v>
      </c>
      <c r="W3">
        <v>229</v>
      </c>
      <c r="X3">
        <v>62</v>
      </c>
      <c r="Y3">
        <v>14.6</v>
      </c>
      <c r="Z3">
        <v>1339.7</v>
      </c>
      <c r="AA3">
        <v>1104.9000000000001</v>
      </c>
      <c r="AB3">
        <v>527.29999999999995</v>
      </c>
      <c r="AC3">
        <v>0</v>
      </c>
      <c r="AD3">
        <v>769</v>
      </c>
      <c r="AE3">
        <v>2990.8</v>
      </c>
      <c r="AF3">
        <v>1607.5</v>
      </c>
      <c r="AG3">
        <v>2901.5</v>
      </c>
      <c r="AH3">
        <v>460</v>
      </c>
      <c r="AI3">
        <v>3114.2</v>
      </c>
      <c r="AJ3">
        <v>5657.3</v>
      </c>
      <c r="AK3">
        <v>5793.2</v>
      </c>
      <c r="AL3">
        <v>10964.900000000001</v>
      </c>
      <c r="AM3">
        <v>5828.9999999999991</v>
      </c>
      <c r="AN3">
        <v>10208.1</v>
      </c>
      <c r="AO3">
        <v>8979.7000000000007</v>
      </c>
      <c r="AP3">
        <v>12597.899999999998</v>
      </c>
      <c r="AQ3">
        <v>9606.8999999999978</v>
      </c>
      <c r="AR3">
        <v>8927.4000000000015</v>
      </c>
      <c r="AS3">
        <v>10547.8</v>
      </c>
      <c r="AT3">
        <v>5444.4000000000005</v>
      </c>
      <c r="AU3">
        <v>8993.5</v>
      </c>
      <c r="AV3">
        <v>8507.5</v>
      </c>
      <c r="AW3">
        <v>14158.800000000001</v>
      </c>
      <c r="AX3">
        <v>7886.6</v>
      </c>
      <c r="AY3">
        <v>8993.7999999999993</v>
      </c>
      <c r="AZ3">
        <v>7513</v>
      </c>
      <c r="BA3">
        <v>7186.5000000000009</v>
      </c>
      <c r="BB3">
        <v>5719.9</v>
      </c>
      <c r="BC3">
        <v>6248</v>
      </c>
      <c r="BD3">
        <v>2477.3999999999996</v>
      </c>
      <c r="BE3">
        <v>2206.9</v>
      </c>
      <c r="BF3">
        <v>1299.5999999999999</v>
      </c>
      <c r="BG3">
        <v>1122.4000000000001</v>
      </c>
      <c r="BH3">
        <v>734.09999999999991</v>
      </c>
      <c r="BI3">
        <v>2063</v>
      </c>
      <c r="BJ3">
        <v>672.2</v>
      </c>
      <c r="BK3">
        <v>2069.1000000000004</v>
      </c>
      <c r="BL3">
        <v>1557.9</v>
      </c>
      <c r="BM3">
        <v>692.9</v>
      </c>
      <c r="BN3">
        <v>517.29999999999995</v>
      </c>
      <c r="BO3">
        <v>3937.6000000000004</v>
      </c>
      <c r="BP3">
        <v>1962.8</v>
      </c>
      <c r="BQ3">
        <v>1047.8</v>
      </c>
      <c r="BR3">
        <v>57.5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2">
      <c r="A4" t="s">
        <v>64</v>
      </c>
      <c r="B4">
        <v>1230.3999999999999</v>
      </c>
      <c r="C4">
        <v>1902</v>
      </c>
      <c r="D4">
        <v>2415.7000000000035</v>
      </c>
      <c r="E4">
        <v>1280.4999999999991</v>
      </c>
      <c r="F4">
        <v>3716.4000000000015</v>
      </c>
      <c r="G4">
        <v>1793.9999999999993</v>
      </c>
      <c r="H4">
        <v>759.59999999999945</v>
      </c>
      <c r="I4">
        <v>3627.8</v>
      </c>
      <c r="J4">
        <v>2434.1000000000013</v>
      </c>
      <c r="K4">
        <v>2127.7000000000021</v>
      </c>
      <c r="L4">
        <v>2095.9000000000028</v>
      </c>
      <c r="M4">
        <v>2884.8000000000006</v>
      </c>
      <c r="N4">
        <v>3586.8000000000029</v>
      </c>
      <c r="O4">
        <v>2170.2999999999997</v>
      </c>
      <c r="P4">
        <v>1334.4999999999993</v>
      </c>
      <c r="Q4">
        <v>3502.1999999999994</v>
      </c>
      <c r="R4">
        <v>2909.4999999999995</v>
      </c>
      <c r="S4">
        <v>8825.7999999999975</v>
      </c>
      <c r="T4">
        <v>20363.500000000033</v>
      </c>
      <c r="U4">
        <v>21964.200000000012</v>
      </c>
      <c r="V4">
        <v>14803.600000000006</v>
      </c>
      <c r="W4">
        <v>5308.6000000000022</v>
      </c>
      <c r="X4">
        <v>708.49999999999989</v>
      </c>
      <c r="Y4">
        <v>937.4</v>
      </c>
      <c r="Z4">
        <v>1707.6999999999991</v>
      </c>
      <c r="AA4">
        <v>4075.2999999999988</v>
      </c>
      <c r="AB4">
        <v>2726.8000000000006</v>
      </c>
      <c r="AC4">
        <v>1174.5999999999999</v>
      </c>
      <c r="AD4">
        <v>1789.5999999999992</v>
      </c>
      <c r="AE4">
        <v>956.59999999999991</v>
      </c>
      <c r="AF4">
        <v>1572.5</v>
      </c>
      <c r="AG4">
        <v>954.5999999999998</v>
      </c>
      <c r="AH4">
        <v>1113.8999999999996</v>
      </c>
      <c r="AI4">
        <v>349.70000000000005</v>
      </c>
      <c r="AJ4">
        <v>324.3</v>
      </c>
      <c r="AK4">
        <v>307.60000000000002</v>
      </c>
      <c r="AL4">
        <v>104.9</v>
      </c>
      <c r="AM4">
        <v>111.3</v>
      </c>
      <c r="AN4">
        <v>44.9</v>
      </c>
      <c r="AO4">
        <v>707.19999999999993</v>
      </c>
      <c r="AP4">
        <v>235.60000000000002</v>
      </c>
      <c r="AQ4">
        <v>566.99999999999989</v>
      </c>
      <c r="AR4">
        <v>713</v>
      </c>
      <c r="AS4">
        <v>174.8</v>
      </c>
      <c r="AT4">
        <v>1187</v>
      </c>
      <c r="AU4">
        <v>2476.4</v>
      </c>
      <c r="AV4">
        <v>1016.1999999999999</v>
      </c>
      <c r="AW4">
        <v>1261.6999999999994</v>
      </c>
      <c r="AX4">
        <v>2394.3999999999992</v>
      </c>
      <c r="AY4">
        <v>1635.900000000001</v>
      </c>
      <c r="AZ4">
        <v>1162.9999999999993</v>
      </c>
      <c r="BA4">
        <v>388.30000000000018</v>
      </c>
      <c r="BB4">
        <v>220.39999999999998</v>
      </c>
      <c r="BC4">
        <v>234.49999999999997</v>
      </c>
      <c r="BD4">
        <v>214.2</v>
      </c>
      <c r="BE4">
        <v>120.3</v>
      </c>
      <c r="BF4">
        <v>20.599999999999998</v>
      </c>
      <c r="BG4">
        <v>56.2</v>
      </c>
      <c r="BH4">
        <v>11.600000000000001</v>
      </c>
      <c r="BI4">
        <v>18</v>
      </c>
      <c r="BJ4">
        <v>11.6</v>
      </c>
      <c r="BK4">
        <v>5</v>
      </c>
      <c r="BL4">
        <v>13.3</v>
      </c>
      <c r="BM4">
        <v>16.7</v>
      </c>
      <c r="BN4">
        <v>5.0999999999999996</v>
      </c>
      <c r="BO4">
        <v>15.2</v>
      </c>
      <c r="BP4">
        <v>6.8</v>
      </c>
      <c r="BQ4">
        <v>1.2</v>
      </c>
      <c r="BR4">
        <v>2.8</v>
      </c>
      <c r="BS4">
        <v>6.1000000000000005</v>
      </c>
      <c r="BT4">
        <v>2</v>
      </c>
      <c r="BU4">
        <v>2.2000000000000002</v>
      </c>
      <c r="BV4">
        <v>1.7</v>
      </c>
      <c r="BW4">
        <v>3.9</v>
      </c>
      <c r="BX4">
        <v>1.1000000000000001</v>
      </c>
      <c r="BY4">
        <v>0</v>
      </c>
      <c r="BZ4">
        <v>0.6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s="24" customFormat="1" x14ac:dyDescent="0.2">
      <c r="A5" t="s">
        <v>65</v>
      </c>
      <c r="B5">
        <v>5740.5999999999995</v>
      </c>
      <c r="C5">
        <v>5903.4999999999982</v>
      </c>
      <c r="D5">
        <v>16527.099999999995</v>
      </c>
      <c r="E5">
        <v>9171.4000000000015</v>
      </c>
      <c r="F5">
        <v>3630.9</v>
      </c>
      <c r="G5">
        <v>5068</v>
      </c>
      <c r="H5">
        <v>8515.3000000000011</v>
      </c>
      <c r="I5">
        <v>3685.3999999999996</v>
      </c>
      <c r="J5">
        <v>7669.2999999999993</v>
      </c>
      <c r="K5">
        <v>8485.3000000000011</v>
      </c>
      <c r="L5">
        <v>4758.7000000000016</v>
      </c>
      <c r="M5">
        <v>7083.0999999999995</v>
      </c>
      <c r="N5">
        <v>5132.0999999999985</v>
      </c>
      <c r="O5">
        <v>4984.4000000000015</v>
      </c>
      <c r="P5">
        <v>8749.4</v>
      </c>
      <c r="Q5">
        <v>12640.700000000006</v>
      </c>
      <c r="R5">
        <v>18928.900000000001</v>
      </c>
      <c r="S5">
        <v>42505.7</v>
      </c>
      <c r="T5">
        <v>39687.999999999993</v>
      </c>
      <c r="U5">
        <v>17748.000000000011</v>
      </c>
      <c r="V5">
        <v>12185.600000000004</v>
      </c>
      <c r="W5">
        <v>1520.1000000000001</v>
      </c>
      <c r="X5">
        <v>1299.5999999999999</v>
      </c>
      <c r="Y5">
        <v>1817.4999999999998</v>
      </c>
      <c r="Z5">
        <v>2320.2000000000003</v>
      </c>
      <c r="AA5">
        <v>2394.5</v>
      </c>
      <c r="AB5">
        <v>5642.0999999999976</v>
      </c>
      <c r="AC5">
        <v>2007.3000000000004</v>
      </c>
      <c r="AD5">
        <v>2555.1000000000008</v>
      </c>
      <c r="AE5">
        <v>2119.4000000000005</v>
      </c>
      <c r="AF5">
        <v>2430.4999999999995</v>
      </c>
      <c r="AG5">
        <v>1682.8999999999996</v>
      </c>
      <c r="AH5">
        <v>331.90000000000003</v>
      </c>
      <c r="AI5">
        <v>1208</v>
      </c>
      <c r="AJ5">
        <v>371.8</v>
      </c>
      <c r="AK5">
        <v>272.70000000000005</v>
      </c>
      <c r="AL5">
        <v>0</v>
      </c>
      <c r="AM5">
        <v>0</v>
      </c>
      <c r="AN5">
        <v>789.8</v>
      </c>
      <c r="AO5">
        <v>914</v>
      </c>
      <c r="AP5">
        <v>135.30000000000001</v>
      </c>
      <c r="AQ5">
        <v>1843.1999999999998</v>
      </c>
      <c r="AR5">
        <v>1741.6000000000001</v>
      </c>
      <c r="AS5">
        <v>5133.2000000000007</v>
      </c>
      <c r="AT5">
        <v>3244.7999999999997</v>
      </c>
      <c r="AU5">
        <v>6215.8</v>
      </c>
      <c r="AV5">
        <v>9292.2999999999993</v>
      </c>
      <c r="AW5">
        <v>4917.2999999999993</v>
      </c>
      <c r="AX5">
        <v>3995.2</v>
      </c>
      <c r="AY5">
        <v>4142.6000000000004</v>
      </c>
      <c r="AZ5">
        <v>4502.2000000000007</v>
      </c>
      <c r="BA5">
        <v>3965.2</v>
      </c>
      <c r="BB5">
        <v>2819.1</v>
      </c>
      <c r="BC5">
        <v>3582</v>
      </c>
      <c r="BD5">
        <v>2779.7</v>
      </c>
      <c r="BE5">
        <v>3883.1</v>
      </c>
      <c r="BF5">
        <v>1335.8</v>
      </c>
      <c r="BG5">
        <v>2592</v>
      </c>
      <c r="BH5">
        <v>1716.9</v>
      </c>
      <c r="BI5">
        <v>1989.8</v>
      </c>
      <c r="BJ5">
        <v>1707.4999999999998</v>
      </c>
      <c r="BK5">
        <v>2007.3</v>
      </c>
      <c r="BL5">
        <v>3820.4000000000005</v>
      </c>
      <c r="BM5">
        <v>882.4</v>
      </c>
      <c r="BN5">
        <v>651.5</v>
      </c>
      <c r="BO5">
        <v>531.6</v>
      </c>
      <c r="BP5">
        <v>1683.7</v>
      </c>
      <c r="BQ5">
        <v>565.20000000000005</v>
      </c>
      <c r="BR5">
        <v>339.5</v>
      </c>
      <c r="BS5">
        <v>338.2</v>
      </c>
      <c r="BT5">
        <v>123</v>
      </c>
      <c r="BU5">
        <v>138</v>
      </c>
      <c r="BV5">
        <v>20.8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5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s="24" customFormat="1" x14ac:dyDescent="0.2">
      <c r="A6" t="s">
        <v>59</v>
      </c>
      <c r="B6">
        <v>22.500000000000004</v>
      </c>
      <c r="C6">
        <v>46</v>
      </c>
      <c r="D6">
        <v>34.299999999999997</v>
      </c>
      <c r="E6">
        <v>26.5</v>
      </c>
      <c r="F6">
        <v>61.300000000000004</v>
      </c>
      <c r="G6">
        <v>23.500000000000004</v>
      </c>
      <c r="H6">
        <v>31.000000000000004</v>
      </c>
      <c r="I6">
        <v>46.1</v>
      </c>
      <c r="J6">
        <v>220.7</v>
      </c>
      <c r="K6">
        <v>311.89999999999998</v>
      </c>
      <c r="L6">
        <v>1063.0999999999999</v>
      </c>
      <c r="M6">
        <v>152.60000000000002</v>
      </c>
      <c r="N6">
        <v>73.400000000000006</v>
      </c>
      <c r="O6">
        <v>182.4</v>
      </c>
      <c r="P6">
        <v>141.10000000000002</v>
      </c>
      <c r="Q6">
        <v>117.99999999999993</v>
      </c>
      <c r="R6">
        <v>207.90000000000003</v>
      </c>
      <c r="S6">
        <v>221.30000000000004</v>
      </c>
      <c r="T6">
        <v>278.50000000000011</v>
      </c>
      <c r="U6">
        <v>235.5</v>
      </c>
      <c r="V6">
        <v>419.0000000000008</v>
      </c>
      <c r="W6">
        <v>182.30000000000007</v>
      </c>
      <c r="X6">
        <v>82.19999999999996</v>
      </c>
      <c r="Y6">
        <v>683.59999999999991</v>
      </c>
      <c r="Z6">
        <v>240.7</v>
      </c>
      <c r="AA6">
        <v>92.700000000000017</v>
      </c>
      <c r="AB6">
        <v>39.6</v>
      </c>
      <c r="AC6">
        <v>76.599999999999966</v>
      </c>
      <c r="AD6">
        <v>180.49999999999991</v>
      </c>
      <c r="AE6">
        <v>348.9</v>
      </c>
      <c r="AF6">
        <v>247.09999999999994</v>
      </c>
      <c r="AG6">
        <v>456.3</v>
      </c>
      <c r="AH6">
        <v>52.800000000000004</v>
      </c>
      <c r="AI6">
        <v>34.4</v>
      </c>
      <c r="AJ6">
        <v>14.7</v>
      </c>
      <c r="AK6">
        <v>44.8</v>
      </c>
      <c r="AL6">
        <v>13.100000000000001</v>
      </c>
      <c r="AM6">
        <v>11.5</v>
      </c>
      <c r="AN6">
        <v>173.6</v>
      </c>
      <c r="AO6">
        <v>278.29999999999995</v>
      </c>
      <c r="AP6">
        <v>240</v>
      </c>
      <c r="AQ6">
        <v>1075.0999999999999</v>
      </c>
      <c r="AR6">
        <v>1668.2000000000003</v>
      </c>
      <c r="AS6">
        <v>313.19999999999993</v>
      </c>
      <c r="AT6">
        <v>1156.4000000000001</v>
      </c>
      <c r="AU6">
        <v>2378.2000000000007</v>
      </c>
      <c r="AV6">
        <v>2370.3999999999996</v>
      </c>
      <c r="AW6">
        <v>2097.0999999999995</v>
      </c>
      <c r="AX6">
        <v>2561.1999999999994</v>
      </c>
      <c r="AY6">
        <v>1519.5000000000005</v>
      </c>
      <c r="AZ6">
        <v>924.5999999999998</v>
      </c>
      <c r="BA6">
        <v>644.50000000000011</v>
      </c>
      <c r="BB6">
        <v>1286.6999999999998</v>
      </c>
      <c r="BC6">
        <v>588.59999999999991</v>
      </c>
      <c r="BD6">
        <v>354.40000000000003</v>
      </c>
      <c r="BE6">
        <v>204.29999999999998</v>
      </c>
      <c r="BF6">
        <v>141</v>
      </c>
      <c r="BG6">
        <v>121</v>
      </c>
      <c r="BH6">
        <v>88.000000000000014</v>
      </c>
      <c r="BI6">
        <v>78.400000000000006</v>
      </c>
      <c r="BJ6">
        <v>24.700000000000003</v>
      </c>
      <c r="BK6">
        <v>291</v>
      </c>
      <c r="BL6">
        <v>64.8</v>
      </c>
      <c r="BM6">
        <v>61.1</v>
      </c>
      <c r="BN6">
        <v>23.3</v>
      </c>
      <c r="BO6">
        <v>162.1</v>
      </c>
      <c r="BP6">
        <v>32.1</v>
      </c>
      <c r="BQ6">
        <v>10.5</v>
      </c>
      <c r="BR6">
        <v>7.5</v>
      </c>
      <c r="BS6">
        <v>13</v>
      </c>
      <c r="BT6">
        <v>54</v>
      </c>
      <c r="BU6">
        <v>17.5</v>
      </c>
      <c r="BV6">
        <v>15.799999999999999</v>
      </c>
      <c r="BW6">
        <v>53</v>
      </c>
      <c r="BX6">
        <v>4.9000000000000004</v>
      </c>
      <c r="BY6">
        <v>1.8</v>
      </c>
      <c r="BZ6">
        <v>1.1000000000000001</v>
      </c>
      <c r="CA6">
        <v>0</v>
      </c>
      <c r="CB6">
        <v>0</v>
      </c>
      <c r="CC6">
        <v>1.4</v>
      </c>
      <c r="CD6">
        <v>1.1000000000000001</v>
      </c>
      <c r="CE6">
        <v>2.2999999999999998</v>
      </c>
      <c r="CF6">
        <v>1.9999999999999998</v>
      </c>
      <c r="CG6">
        <v>0.9</v>
      </c>
      <c r="CH6">
        <v>3.2</v>
      </c>
      <c r="CI6">
        <v>0.2</v>
      </c>
      <c r="CJ6">
        <v>0.7</v>
      </c>
      <c r="CK6">
        <v>0</v>
      </c>
      <c r="CL6">
        <v>0.4</v>
      </c>
      <c r="CM6">
        <v>0.8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0.6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s="24" customFormat="1" x14ac:dyDescent="0.2">
      <c r="A7" t="s">
        <v>2</v>
      </c>
      <c r="B7">
        <v>1</v>
      </c>
      <c r="C7">
        <v>4.8</v>
      </c>
      <c r="D7">
        <v>53.4</v>
      </c>
      <c r="E7">
        <v>46.2</v>
      </c>
      <c r="F7">
        <v>6.2</v>
      </c>
      <c r="G7">
        <v>2.8</v>
      </c>
      <c r="H7">
        <v>2.6</v>
      </c>
      <c r="I7">
        <v>20.2</v>
      </c>
      <c r="J7">
        <v>18.399999999999999</v>
      </c>
      <c r="K7">
        <v>3.6999999999999997</v>
      </c>
      <c r="L7">
        <v>3</v>
      </c>
      <c r="M7">
        <v>7.6</v>
      </c>
      <c r="N7">
        <v>0</v>
      </c>
      <c r="O7">
        <v>0</v>
      </c>
      <c r="P7">
        <v>1.6</v>
      </c>
      <c r="Q7">
        <v>2</v>
      </c>
      <c r="R7">
        <v>0</v>
      </c>
      <c r="S7">
        <v>0</v>
      </c>
      <c r="T7">
        <v>0</v>
      </c>
      <c r="U7">
        <v>0</v>
      </c>
      <c r="V7">
        <v>7</v>
      </c>
      <c r="W7">
        <v>0</v>
      </c>
      <c r="X7">
        <v>0</v>
      </c>
      <c r="Y7">
        <v>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2.2000000000000002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s="24" customFormat="1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1269.9000000000001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1269.9000000000001</v>
      </c>
      <c r="AA8">
        <v>0</v>
      </c>
      <c r="AB8">
        <v>0</v>
      </c>
      <c r="AC8">
        <v>1215</v>
      </c>
      <c r="AD8">
        <v>0</v>
      </c>
      <c r="AE8">
        <v>0</v>
      </c>
      <c r="AF8">
        <v>3595.5</v>
      </c>
      <c r="AG8">
        <v>2569.3000000000002</v>
      </c>
      <c r="AH8">
        <v>6424.3</v>
      </c>
      <c r="AI8">
        <v>8023.4</v>
      </c>
      <c r="AJ8">
        <v>9893.6</v>
      </c>
      <c r="AK8">
        <v>8762.5</v>
      </c>
      <c r="AL8">
        <v>7025.7000000000007</v>
      </c>
      <c r="AM8">
        <v>2346</v>
      </c>
      <c r="AN8">
        <v>1220.5</v>
      </c>
      <c r="AO8">
        <v>4499</v>
      </c>
      <c r="AP8">
        <v>1922.2</v>
      </c>
      <c r="AQ8">
        <v>924</v>
      </c>
      <c r="AR8">
        <v>2113</v>
      </c>
      <c r="AS8">
        <v>6107.4</v>
      </c>
      <c r="AT8">
        <v>3898.7000000000003</v>
      </c>
      <c r="AU8">
        <v>6057.5</v>
      </c>
      <c r="AV8">
        <v>8698.1</v>
      </c>
      <c r="AW8">
        <v>2494.1999999999998</v>
      </c>
      <c r="AX8">
        <v>5198.1000000000004</v>
      </c>
      <c r="AY8">
        <v>2462.9</v>
      </c>
      <c r="AZ8">
        <v>2266.3000000000002</v>
      </c>
      <c r="BA8">
        <v>641.79999999999995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s="24" customFormat="1" x14ac:dyDescent="0.2">
      <c r="A9" t="s">
        <v>4</v>
      </c>
      <c r="B9">
        <v>154.6</v>
      </c>
      <c r="C9">
        <v>12.2</v>
      </c>
      <c r="D9">
        <v>135.19999999999999</v>
      </c>
      <c r="E9">
        <v>207.2</v>
      </c>
      <c r="F9">
        <v>377.09999999999997</v>
      </c>
      <c r="G9">
        <v>141.19999999999999</v>
      </c>
      <c r="H9">
        <v>177.89999999999998</v>
      </c>
      <c r="I9">
        <v>428.5</v>
      </c>
      <c r="J9">
        <v>350.1</v>
      </c>
      <c r="K9">
        <v>165</v>
      </c>
      <c r="L9">
        <v>20.900000000000002</v>
      </c>
      <c r="M9">
        <v>26.1</v>
      </c>
      <c r="N9">
        <v>42.7</v>
      </c>
      <c r="O9">
        <v>21.599999999999998</v>
      </c>
      <c r="P9">
        <v>21.4</v>
      </c>
      <c r="Q9">
        <v>30.4</v>
      </c>
      <c r="R9">
        <v>79.199999999999989</v>
      </c>
      <c r="S9">
        <v>82.5</v>
      </c>
      <c r="T9">
        <v>16.3</v>
      </c>
      <c r="U9">
        <v>138.19999999999999</v>
      </c>
      <c r="V9">
        <v>3.3</v>
      </c>
      <c r="W9">
        <v>180.29999999999998</v>
      </c>
      <c r="X9">
        <v>2.9</v>
      </c>
      <c r="Y9">
        <v>60.6</v>
      </c>
      <c r="Z9">
        <v>60.700000000000031</v>
      </c>
      <c r="AA9">
        <v>123.2</v>
      </c>
      <c r="AB9">
        <v>276.90000000000003</v>
      </c>
      <c r="AC9">
        <v>147.1</v>
      </c>
      <c r="AD9">
        <v>197.8</v>
      </c>
      <c r="AE9">
        <v>166</v>
      </c>
      <c r="AF9">
        <v>455.59999999999997</v>
      </c>
      <c r="AG9">
        <v>545.00000000000034</v>
      </c>
      <c r="AH9">
        <v>534.60000000000036</v>
      </c>
      <c r="AI9">
        <v>255.5</v>
      </c>
      <c r="AJ9">
        <v>652.8000000000003</v>
      </c>
      <c r="AK9">
        <v>1223.4000000000001</v>
      </c>
      <c r="AL9">
        <v>594.30000000000007</v>
      </c>
      <c r="AM9">
        <v>700.80000000000052</v>
      </c>
      <c r="AN9">
        <v>617.9</v>
      </c>
      <c r="AO9">
        <v>262.59999999999991</v>
      </c>
      <c r="AP9">
        <v>1216.1000000000001</v>
      </c>
      <c r="AQ9">
        <v>1738.4999999999998</v>
      </c>
      <c r="AR9">
        <v>1996.6</v>
      </c>
      <c r="AS9">
        <v>518.79999999999995</v>
      </c>
      <c r="AT9">
        <v>1615.3</v>
      </c>
      <c r="AU9">
        <v>1953.5</v>
      </c>
      <c r="AV9">
        <v>573.1</v>
      </c>
      <c r="AW9">
        <v>1083.8</v>
      </c>
      <c r="AX9">
        <v>200.8</v>
      </c>
      <c r="AY9">
        <v>1158.6999999999996</v>
      </c>
      <c r="AZ9">
        <v>855.7</v>
      </c>
      <c r="BA9">
        <v>1154.7000000000003</v>
      </c>
      <c r="BB9">
        <v>1923.2000000000003</v>
      </c>
      <c r="BC9">
        <v>2367.8000000000006</v>
      </c>
      <c r="BD9">
        <v>1461.1000000000001</v>
      </c>
      <c r="BE9">
        <v>1572.1999999999998</v>
      </c>
      <c r="BF9">
        <v>2203.6999999999989</v>
      </c>
      <c r="BG9">
        <v>2058.2000000000016</v>
      </c>
      <c r="BH9">
        <v>2255.6999999999998</v>
      </c>
      <c r="BI9">
        <v>3144.3000000000006</v>
      </c>
      <c r="BJ9">
        <v>1414.8000000000002</v>
      </c>
      <c r="BK9">
        <v>1696.4</v>
      </c>
      <c r="BL9">
        <v>2787</v>
      </c>
      <c r="BM9">
        <v>1317.2</v>
      </c>
      <c r="BN9">
        <v>1201.9000000000001</v>
      </c>
      <c r="BO9">
        <v>1697</v>
      </c>
      <c r="BP9">
        <v>1282.9000000000003</v>
      </c>
      <c r="BQ9">
        <v>1825.5000000000002</v>
      </c>
      <c r="BR9">
        <v>1646.2000000000007</v>
      </c>
      <c r="BS9">
        <v>1318.3</v>
      </c>
      <c r="BT9">
        <v>1141.9999999999998</v>
      </c>
      <c r="BU9">
        <v>1258.2</v>
      </c>
      <c r="BV9">
        <v>784.30000000000018</v>
      </c>
      <c r="BW9">
        <v>169.4</v>
      </c>
      <c r="BX9">
        <v>46.1</v>
      </c>
      <c r="BY9">
        <v>384.1</v>
      </c>
      <c r="BZ9">
        <v>1011.2</v>
      </c>
      <c r="CA9">
        <v>1098.7</v>
      </c>
      <c r="CB9">
        <v>1096.9000000000003</v>
      </c>
      <c r="CC9">
        <v>748.3</v>
      </c>
      <c r="CD9">
        <v>440.2999999999999</v>
      </c>
      <c r="CE9">
        <v>500.99999999999989</v>
      </c>
      <c r="CF9">
        <v>585.00000000000011</v>
      </c>
      <c r="CG9">
        <v>353.2</v>
      </c>
      <c r="CH9">
        <v>723.4000000000002</v>
      </c>
      <c r="CI9">
        <v>70.699999999999989</v>
      </c>
      <c r="CJ9">
        <v>37.6</v>
      </c>
      <c r="CK9">
        <v>35</v>
      </c>
      <c r="CL9">
        <v>225.79999999999998</v>
      </c>
      <c r="CM9">
        <v>582.00000000000011</v>
      </c>
      <c r="CN9">
        <v>814.70000000000016</v>
      </c>
      <c r="CO9">
        <v>201.49999999999991</v>
      </c>
      <c r="CP9">
        <v>906.30000000000018</v>
      </c>
      <c r="CQ9">
        <v>410.10000000000008</v>
      </c>
      <c r="CR9">
        <v>273.10000000000008</v>
      </c>
      <c r="CS9">
        <v>691.39999999999986</v>
      </c>
      <c r="CT9">
        <v>517.29999999999995</v>
      </c>
      <c r="CU9">
        <v>390.10000000000008</v>
      </c>
      <c r="CV9">
        <v>166.09999999999997</v>
      </c>
      <c r="CW9">
        <v>228.99999999999991</v>
      </c>
      <c r="CX9">
        <v>102.49999999999999</v>
      </c>
      <c r="CY9">
        <v>233.79999999999998</v>
      </c>
      <c r="CZ9">
        <v>140.90000000000006</v>
      </c>
      <c r="DA9">
        <v>251.10000000000002</v>
      </c>
      <c r="DB9">
        <v>166.70000000000005</v>
      </c>
      <c r="DC9">
        <v>260.40000000000003</v>
      </c>
      <c r="DD9">
        <v>113.3</v>
      </c>
      <c r="DE9">
        <v>309.90000000000003</v>
      </c>
      <c r="DF9">
        <v>139.4</v>
      </c>
      <c r="DG9">
        <v>120.80000000000001</v>
      </c>
      <c r="DH9">
        <v>120.90000000000003</v>
      </c>
      <c r="DI9">
        <v>32.700000000000003</v>
      </c>
      <c r="DJ9">
        <v>45.899999999999991</v>
      </c>
      <c r="DK9">
        <v>99.800000000000011</v>
      </c>
      <c r="DL9">
        <v>26.899999999999995</v>
      </c>
      <c r="DM9">
        <v>35.9</v>
      </c>
      <c r="DN9">
        <v>22.1</v>
      </c>
      <c r="DO9">
        <v>38.799999999999997</v>
      </c>
      <c r="DP9">
        <v>1.4</v>
      </c>
      <c r="DQ9">
        <v>3.5</v>
      </c>
      <c r="DR9">
        <v>2.8</v>
      </c>
      <c r="DS9">
        <v>3.2</v>
      </c>
      <c r="DT9">
        <v>6</v>
      </c>
      <c r="DU9">
        <v>3.2</v>
      </c>
      <c r="DV9">
        <v>0.8</v>
      </c>
      <c r="DW9">
        <v>3.3999999999999995</v>
      </c>
      <c r="DX9" s="24">
        <v>3.3999999999999995</v>
      </c>
    </row>
    <row r="10" spans="1:128" s="24" customFormat="1" x14ac:dyDescent="0.2">
      <c r="A10" t="s">
        <v>5</v>
      </c>
      <c r="B10">
        <v>14444.500000000004</v>
      </c>
      <c r="C10">
        <v>9328.2000000000025</v>
      </c>
      <c r="D10">
        <v>6872.4000000000005</v>
      </c>
      <c r="E10">
        <v>6043.5</v>
      </c>
      <c r="F10">
        <v>8755.4</v>
      </c>
      <c r="G10">
        <v>8240.5</v>
      </c>
      <c r="H10">
        <v>4937.7</v>
      </c>
      <c r="I10">
        <v>852.49999999999989</v>
      </c>
      <c r="J10">
        <v>13235.199999999995</v>
      </c>
      <c r="K10">
        <v>6822.5</v>
      </c>
      <c r="L10">
        <v>4624.5</v>
      </c>
      <c r="M10">
        <v>9961.5</v>
      </c>
      <c r="N10">
        <v>8557.1</v>
      </c>
      <c r="O10">
        <v>5294.0999999999995</v>
      </c>
      <c r="P10">
        <v>2633.3999999999996</v>
      </c>
      <c r="Q10">
        <v>2144.8000000000002</v>
      </c>
      <c r="R10">
        <v>374.79999999999995</v>
      </c>
      <c r="S10">
        <v>1637.2999999999997</v>
      </c>
      <c r="T10">
        <v>657.6</v>
      </c>
      <c r="U10">
        <v>1505.1999999999998</v>
      </c>
      <c r="V10">
        <v>33.700000000000003</v>
      </c>
      <c r="W10">
        <v>532.6</v>
      </c>
      <c r="X10">
        <v>168.89999999999998</v>
      </c>
      <c r="Y10">
        <v>19.799999999999997</v>
      </c>
      <c r="Z10">
        <v>0</v>
      </c>
      <c r="AA10">
        <v>0</v>
      </c>
      <c r="AB10">
        <v>60</v>
      </c>
      <c r="AC10">
        <v>4.2</v>
      </c>
      <c r="AD10">
        <v>6.5</v>
      </c>
      <c r="AE10">
        <v>0</v>
      </c>
      <c r="AF10">
        <v>90.5</v>
      </c>
      <c r="AG10">
        <v>88.5</v>
      </c>
      <c r="AH10">
        <v>17.399999999999999</v>
      </c>
      <c r="AI10">
        <v>27.1</v>
      </c>
      <c r="AJ10">
        <v>37</v>
      </c>
      <c r="AK10">
        <v>16.3</v>
      </c>
      <c r="AL10">
        <v>134.6</v>
      </c>
      <c r="AM10">
        <v>31</v>
      </c>
      <c r="AN10">
        <v>3.5</v>
      </c>
      <c r="AO10">
        <v>17.3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16.5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8" s="24" customFormat="1" x14ac:dyDescent="0.2">
      <c r="A11" t="s">
        <v>6</v>
      </c>
      <c r="B11">
        <v>10387.800000000001</v>
      </c>
      <c r="C11">
        <v>5503.8</v>
      </c>
      <c r="D11">
        <v>4831.900000000006</v>
      </c>
      <c r="E11">
        <v>5169.5000000000009</v>
      </c>
      <c r="F11">
        <v>8084.299999999992</v>
      </c>
      <c r="G11">
        <v>3393.0000000000014</v>
      </c>
      <c r="H11">
        <v>3382.8000000000025</v>
      </c>
      <c r="I11">
        <v>2672.2000000000016</v>
      </c>
      <c r="J11">
        <v>1571.7</v>
      </c>
      <c r="K11">
        <v>748.30000000000018</v>
      </c>
      <c r="L11">
        <v>212.4</v>
      </c>
      <c r="M11">
        <v>90.8</v>
      </c>
      <c r="N11">
        <v>26.399999999999995</v>
      </c>
      <c r="O11">
        <v>16.799999999999997</v>
      </c>
      <c r="P11">
        <v>1.4</v>
      </c>
      <c r="Q11">
        <v>0</v>
      </c>
      <c r="R11">
        <v>0</v>
      </c>
      <c r="S11">
        <v>0</v>
      </c>
      <c r="T11">
        <v>3</v>
      </c>
      <c r="U11">
        <v>3.7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s="24" customFormat="1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125</v>
      </c>
      <c r="H12">
        <v>405</v>
      </c>
      <c r="I12">
        <v>797.8</v>
      </c>
      <c r="J12">
        <v>0</v>
      </c>
      <c r="K12">
        <v>0</v>
      </c>
      <c r="L12">
        <v>0</v>
      </c>
      <c r="M12">
        <v>0</v>
      </c>
      <c r="N12">
        <v>0</v>
      </c>
      <c r="O12">
        <v>75.7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92</v>
      </c>
      <c r="AG12">
        <v>92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s="24" customFormat="1" x14ac:dyDescent="0.2">
      <c r="A13" t="s">
        <v>8</v>
      </c>
      <c r="B13">
        <v>47.6</v>
      </c>
      <c r="C13">
        <v>26</v>
      </c>
      <c r="D13">
        <v>55.599999999999994</v>
      </c>
      <c r="E13">
        <v>37</v>
      </c>
      <c r="F13">
        <v>0</v>
      </c>
      <c r="G13">
        <v>73</v>
      </c>
      <c r="H13">
        <v>22.5</v>
      </c>
      <c r="I13">
        <v>91</v>
      </c>
      <c r="J13">
        <v>206</v>
      </c>
      <c r="K13">
        <v>3.6</v>
      </c>
      <c r="L13">
        <v>23.5</v>
      </c>
      <c r="M13">
        <v>214.70000000000005</v>
      </c>
      <c r="N13">
        <v>64</v>
      </c>
      <c r="O13">
        <v>47.6</v>
      </c>
      <c r="P13">
        <v>52.5</v>
      </c>
      <c r="Q13">
        <v>30</v>
      </c>
      <c r="R13">
        <v>0</v>
      </c>
      <c r="S13">
        <v>24</v>
      </c>
      <c r="T13">
        <v>6.5</v>
      </c>
      <c r="U13">
        <v>0</v>
      </c>
      <c r="V13">
        <v>69.8</v>
      </c>
      <c r="W13">
        <v>0</v>
      </c>
      <c r="X13">
        <v>0</v>
      </c>
      <c r="Y13">
        <v>0</v>
      </c>
      <c r="Z13">
        <v>47.5</v>
      </c>
      <c r="AA13">
        <v>0</v>
      </c>
      <c r="AB13">
        <v>0</v>
      </c>
      <c r="AC13">
        <v>48</v>
      </c>
      <c r="AD13">
        <v>71.400000000000006</v>
      </c>
      <c r="AE13">
        <v>0</v>
      </c>
      <c r="AF13">
        <v>50</v>
      </c>
      <c r="AG13">
        <v>256.39999999999998</v>
      </c>
      <c r="AH13">
        <v>278.7</v>
      </c>
      <c r="AI13">
        <v>32.200000000000003</v>
      </c>
      <c r="AJ13">
        <v>57.400000000000006</v>
      </c>
      <c r="AK13">
        <v>344.6</v>
      </c>
      <c r="AL13">
        <v>217.1</v>
      </c>
      <c r="AM13">
        <v>306</v>
      </c>
      <c r="AN13">
        <v>128</v>
      </c>
      <c r="AO13">
        <v>0</v>
      </c>
      <c r="AP13">
        <v>251</v>
      </c>
      <c r="AQ13">
        <v>110</v>
      </c>
      <c r="AR13">
        <v>0</v>
      </c>
      <c r="AS13">
        <v>0</v>
      </c>
      <c r="AT13">
        <v>0</v>
      </c>
      <c r="AU13">
        <v>110</v>
      </c>
      <c r="AV13">
        <v>0</v>
      </c>
      <c r="AW13">
        <v>0</v>
      </c>
      <c r="AX13">
        <v>110</v>
      </c>
      <c r="AY13">
        <v>110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5" spans="1:128" x14ac:dyDescent="0.2">
      <c r="A15" s="13" t="s">
        <v>30</v>
      </c>
    </row>
    <row r="16" spans="1:128" s="6" customFormat="1" ht="15" x14ac:dyDescent="0.2">
      <c r="B16" s="6">
        <v>2020</v>
      </c>
      <c r="C16" s="6">
        <v>2021</v>
      </c>
      <c r="D16" s="6">
        <v>2022</v>
      </c>
      <c r="E16" s="6">
        <v>2023</v>
      </c>
      <c r="F16" s="6">
        <v>2024</v>
      </c>
      <c r="G16" s="6">
        <v>2025</v>
      </c>
      <c r="H16" s="6">
        <v>2026</v>
      </c>
      <c r="I16" s="6">
        <v>2027</v>
      </c>
      <c r="J16" s="6">
        <v>2028</v>
      </c>
      <c r="K16" s="6">
        <v>2029</v>
      </c>
      <c r="L16" s="6">
        <v>2030</v>
      </c>
      <c r="M16" s="6">
        <v>2031</v>
      </c>
      <c r="N16" s="6">
        <v>2032</v>
      </c>
      <c r="O16" s="6">
        <v>2033</v>
      </c>
      <c r="P16" s="6">
        <v>2034</v>
      </c>
      <c r="Q16" s="6">
        <v>2035</v>
      </c>
      <c r="R16" s="6">
        <v>2036</v>
      </c>
      <c r="S16" s="6">
        <v>2037</v>
      </c>
      <c r="T16" s="6">
        <v>2038</v>
      </c>
      <c r="U16" s="6">
        <v>2039</v>
      </c>
      <c r="V16" s="6">
        <v>2040</v>
      </c>
      <c r="W16" s="6">
        <v>2041</v>
      </c>
      <c r="X16" s="6">
        <v>2042</v>
      </c>
      <c r="Y16" s="6">
        <v>2043</v>
      </c>
      <c r="Z16" s="6">
        <v>2044</v>
      </c>
      <c r="AA16" s="6">
        <v>2045</v>
      </c>
      <c r="AB16" s="6">
        <v>2046</v>
      </c>
      <c r="AC16" s="6">
        <v>2047</v>
      </c>
      <c r="AD16" s="6">
        <v>2048</v>
      </c>
      <c r="AE16" s="6">
        <v>2049</v>
      </c>
      <c r="AF16" s="6">
        <v>2050</v>
      </c>
      <c r="AG16" s="6">
        <v>2051</v>
      </c>
      <c r="AH16" s="6">
        <v>2052</v>
      </c>
      <c r="AI16" s="6">
        <v>2053</v>
      </c>
      <c r="AJ16" s="6">
        <v>2054</v>
      </c>
      <c r="AK16" s="6">
        <v>2055</v>
      </c>
      <c r="AL16" s="6">
        <v>2056</v>
      </c>
      <c r="AM16" s="6">
        <v>2057</v>
      </c>
      <c r="AN16" s="6">
        <v>2058</v>
      </c>
      <c r="AO16" s="6">
        <v>2059</v>
      </c>
      <c r="AP16" s="6">
        <v>2060</v>
      </c>
      <c r="AQ16" s="6">
        <v>2061</v>
      </c>
      <c r="AR16" s="6">
        <v>2062</v>
      </c>
      <c r="AS16" s="6">
        <v>2063</v>
      </c>
      <c r="AT16" s="6">
        <v>2064</v>
      </c>
      <c r="AU16" s="6">
        <v>2065</v>
      </c>
      <c r="AV16" s="6">
        <v>2066</v>
      </c>
      <c r="AW16" s="6">
        <v>2067</v>
      </c>
      <c r="AX16" s="6">
        <v>2068</v>
      </c>
      <c r="AY16" s="6">
        <v>2069</v>
      </c>
      <c r="AZ16" s="6">
        <v>2070</v>
      </c>
      <c r="BA16" s="6">
        <v>2071</v>
      </c>
      <c r="BB16" s="6">
        <v>2072</v>
      </c>
      <c r="BC16" s="6">
        <v>2073</v>
      </c>
      <c r="BD16" s="6">
        <v>2074</v>
      </c>
      <c r="BE16" s="6">
        <v>2075</v>
      </c>
      <c r="BF16" s="6">
        <v>2076</v>
      </c>
      <c r="BG16" s="6">
        <v>2077</v>
      </c>
      <c r="BH16" s="6">
        <v>2078</v>
      </c>
      <c r="BI16" s="6">
        <v>2079</v>
      </c>
      <c r="BJ16" s="6">
        <v>2080</v>
      </c>
      <c r="BK16" s="6">
        <v>2081</v>
      </c>
      <c r="BL16" s="6">
        <v>2082</v>
      </c>
      <c r="BM16" s="6">
        <v>2083</v>
      </c>
      <c r="BN16" s="6">
        <v>2084</v>
      </c>
      <c r="BO16" s="6">
        <v>2085</v>
      </c>
      <c r="BP16" s="6">
        <v>2086</v>
      </c>
      <c r="BQ16" s="6">
        <v>2087</v>
      </c>
      <c r="BR16" s="6">
        <v>2088</v>
      </c>
      <c r="BS16" s="6">
        <v>2089</v>
      </c>
      <c r="BT16" s="6">
        <v>2090</v>
      </c>
      <c r="BU16" s="6">
        <v>2091</v>
      </c>
      <c r="BV16" s="6">
        <v>2092</v>
      </c>
      <c r="BW16" s="6">
        <v>2093</v>
      </c>
      <c r="BX16" s="6">
        <v>2094</v>
      </c>
      <c r="BY16" s="6">
        <v>2095</v>
      </c>
      <c r="BZ16" s="6">
        <v>2096</v>
      </c>
      <c r="CA16" s="6">
        <v>2097</v>
      </c>
      <c r="CB16" s="6">
        <v>2098</v>
      </c>
      <c r="CC16" s="6">
        <v>2099</v>
      </c>
      <c r="CD16" s="6">
        <v>2100</v>
      </c>
      <c r="CE16" s="6">
        <v>2101</v>
      </c>
      <c r="CF16" s="6">
        <v>2102</v>
      </c>
      <c r="CG16" s="6">
        <v>2103</v>
      </c>
      <c r="CH16" s="6">
        <v>2104</v>
      </c>
      <c r="CI16" s="6">
        <v>2105</v>
      </c>
      <c r="CJ16" s="6">
        <v>2106</v>
      </c>
      <c r="CK16" s="6">
        <v>2107</v>
      </c>
      <c r="CL16" s="6">
        <v>2108</v>
      </c>
      <c r="CM16" s="6">
        <v>2109</v>
      </c>
      <c r="CN16" s="6">
        <v>2110</v>
      </c>
    </row>
    <row r="17" spans="1:98" s="2" customFormat="1" x14ac:dyDescent="0.2">
      <c r="A17" s="7" t="s">
        <v>31</v>
      </c>
      <c r="B17" s="9">
        <v>4061202881</v>
      </c>
      <c r="C17" s="9">
        <v>4087226318</v>
      </c>
      <c r="D17" s="9">
        <v>4176259766</v>
      </c>
      <c r="E17" s="9">
        <v>4229464355</v>
      </c>
      <c r="F17" s="9">
        <v>4278296387.0000005</v>
      </c>
      <c r="G17" s="9">
        <v>4336319336</v>
      </c>
      <c r="H17" s="9">
        <v>4366855469</v>
      </c>
      <c r="I17" s="9">
        <v>4392780762</v>
      </c>
      <c r="J17" s="9">
        <v>4418811523</v>
      </c>
      <c r="K17" s="9">
        <v>4448598145</v>
      </c>
      <c r="L17" s="9">
        <v>4475012207</v>
      </c>
      <c r="M17" s="9">
        <v>4511879883</v>
      </c>
      <c r="N17" s="9">
        <v>4541201660</v>
      </c>
      <c r="O17" s="9">
        <v>4574926270</v>
      </c>
      <c r="P17" s="9">
        <v>4610452148</v>
      </c>
      <c r="Q17" s="9">
        <v>4649956543</v>
      </c>
      <c r="R17" s="9">
        <v>4692053223</v>
      </c>
      <c r="S17" s="9">
        <v>4735790039</v>
      </c>
      <c r="T17" s="9">
        <v>4782095215</v>
      </c>
      <c r="U17" s="9">
        <v>4828448242</v>
      </c>
      <c r="V17" s="9">
        <v>4871091309</v>
      </c>
      <c r="W17" s="9">
        <v>4919213867</v>
      </c>
      <c r="X17" s="9">
        <v>4972240234</v>
      </c>
      <c r="Y17" s="9">
        <v>5030078613</v>
      </c>
      <c r="Z17" s="9">
        <v>5085935547</v>
      </c>
      <c r="AA17" s="9">
        <v>5141791016</v>
      </c>
      <c r="AB17" s="9">
        <v>5199989258</v>
      </c>
      <c r="AC17" s="9">
        <v>5259506348</v>
      </c>
      <c r="AD17" s="9">
        <v>5321525879</v>
      </c>
      <c r="AE17" s="9">
        <v>5388478516</v>
      </c>
      <c r="AF17" s="9">
        <v>5457644531</v>
      </c>
      <c r="AG17" s="9">
        <v>5504858613.8376808</v>
      </c>
      <c r="AH17" s="9">
        <v>5504858613.8376808</v>
      </c>
      <c r="AI17" s="9">
        <v>5504858613.8376808</v>
      </c>
      <c r="AJ17" s="9">
        <v>5504858613.8376808</v>
      </c>
      <c r="AK17" s="9">
        <v>5504858613.8376808</v>
      </c>
      <c r="AL17" s="9">
        <v>5504858613.8376808</v>
      </c>
      <c r="AM17" s="9">
        <v>5504858613.8376808</v>
      </c>
      <c r="AN17" s="9">
        <v>5504858613.8376808</v>
      </c>
      <c r="AO17" s="9">
        <v>5504858613.8376808</v>
      </c>
      <c r="AP17" s="9">
        <v>5504858613.8376808</v>
      </c>
      <c r="AQ17" s="9">
        <v>5504858613.8376808</v>
      </c>
      <c r="AR17" s="9">
        <v>5504858613.8376808</v>
      </c>
      <c r="AS17" s="9">
        <v>5504858613.8376808</v>
      </c>
      <c r="AT17" s="9">
        <v>5504858613.8376808</v>
      </c>
      <c r="AU17" s="9">
        <v>5504858613.8376808</v>
      </c>
      <c r="AV17" s="9">
        <v>5504858613.8376808</v>
      </c>
      <c r="AW17" s="9">
        <v>5504858613.8376808</v>
      </c>
      <c r="AX17" s="9">
        <v>5504858613.8376808</v>
      </c>
      <c r="AY17" s="9">
        <v>5504858613.8376808</v>
      </c>
      <c r="AZ17" s="9">
        <v>5504858613.8376808</v>
      </c>
      <c r="BA17" s="9">
        <v>5504858613.8376808</v>
      </c>
      <c r="BB17" s="9">
        <v>5504858613.8376808</v>
      </c>
      <c r="BC17" s="9">
        <v>5504858613.8376808</v>
      </c>
      <c r="BD17" s="9">
        <v>5504858613.8376808</v>
      </c>
      <c r="BE17" s="9">
        <v>5504858613.8376808</v>
      </c>
      <c r="BF17" s="9">
        <v>5504858613.8376808</v>
      </c>
      <c r="BG17" s="9">
        <v>5504858613.8376808</v>
      </c>
      <c r="BH17" s="9">
        <v>5504858613.8376808</v>
      </c>
      <c r="BI17" s="9">
        <v>5504858613.8376808</v>
      </c>
      <c r="BJ17" s="9">
        <v>5504858613.8376808</v>
      </c>
      <c r="BK17" s="9">
        <v>5504858613.8376808</v>
      </c>
      <c r="BL17" s="9">
        <v>5504858613.8376808</v>
      </c>
      <c r="BM17" s="9">
        <v>5504858613.8376808</v>
      </c>
      <c r="BN17" s="9">
        <v>5504858613.8376808</v>
      </c>
      <c r="BO17" s="9">
        <v>5504858613.8376808</v>
      </c>
      <c r="BP17" s="9">
        <v>5504858613.8376808</v>
      </c>
      <c r="BQ17" s="9">
        <v>5504858613.8376808</v>
      </c>
      <c r="BR17" s="9">
        <v>5504858613.8376808</v>
      </c>
      <c r="BS17" s="9">
        <v>5504858613.8376808</v>
      </c>
      <c r="BT17" s="9">
        <v>5504858613.8376808</v>
      </c>
      <c r="BU17" s="9">
        <v>5504858613.8376808</v>
      </c>
      <c r="BV17" s="9">
        <v>5504858613.8376808</v>
      </c>
      <c r="BW17" s="9">
        <v>5504858613.8376808</v>
      </c>
      <c r="BX17" s="9">
        <v>5504858613.8376808</v>
      </c>
      <c r="BY17" s="9">
        <v>5504858613.8376808</v>
      </c>
      <c r="BZ17" s="9">
        <v>5504858613.8376808</v>
      </c>
      <c r="CA17" s="9">
        <v>5504858613.8376808</v>
      </c>
      <c r="CB17" s="9">
        <v>5504858613.8376808</v>
      </c>
      <c r="CC17" s="9">
        <v>5504858613.8376808</v>
      </c>
      <c r="CD17" s="9">
        <v>5504858613.8376808</v>
      </c>
      <c r="CE17" s="9">
        <v>5504858613.8376808</v>
      </c>
      <c r="CF17" s="9">
        <v>5504858613.8376808</v>
      </c>
      <c r="CG17" s="9">
        <v>5504858613.8376808</v>
      </c>
      <c r="CH17" s="9">
        <v>5504858613.8376808</v>
      </c>
      <c r="CI17" s="9">
        <v>5504858613.8376808</v>
      </c>
      <c r="CJ17" s="9">
        <v>5504858613.8376808</v>
      </c>
      <c r="CK17" s="9">
        <v>5504858613.8376808</v>
      </c>
      <c r="CL17" s="9">
        <v>5504858613.8376808</v>
      </c>
      <c r="CM17" s="9">
        <v>5504858613.8376808</v>
      </c>
      <c r="CN17" s="9">
        <v>5504858613.8376808</v>
      </c>
      <c r="CO17" s="9">
        <v>5504858613.8376808</v>
      </c>
      <c r="CP17" s="9">
        <v>5504858613.8376808</v>
      </c>
      <c r="CQ17" s="9">
        <v>5504858613.8376808</v>
      </c>
      <c r="CR17" s="9">
        <v>5504858613.8376808</v>
      </c>
      <c r="CS17" s="9">
        <v>5504858613.8376808</v>
      </c>
    </row>
    <row r="18" spans="1:98" x14ac:dyDescent="0.2">
      <c r="B18" s="22"/>
      <c r="C18" s="22"/>
    </row>
    <row r="19" spans="1:98" x14ac:dyDescent="0.2">
      <c r="A19" t="s">
        <v>58</v>
      </c>
      <c r="B19" t="s">
        <v>333</v>
      </c>
    </row>
    <row r="20" spans="1:98" x14ac:dyDescent="0.2">
      <c r="A20" t="s">
        <v>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8" s="24" customFormat="1" x14ac:dyDescent="0.2">
      <c r="A21" s="23" t="s">
        <v>253</v>
      </c>
      <c r="B21">
        <v>0.37683301559826698</v>
      </c>
      <c r="C21">
        <v>0.49707008089391463</v>
      </c>
      <c r="D21">
        <v>0.5359666292881331</v>
      </c>
      <c r="E21">
        <v>0.51929187497527807</v>
      </c>
      <c r="F21">
        <v>0.4943534728748053</v>
      </c>
      <c r="G21">
        <v>0.57974052139465848</v>
      </c>
      <c r="H21">
        <v>0.61315123296274188</v>
      </c>
      <c r="I21">
        <v>0.62011029440825138</v>
      </c>
      <c r="J21">
        <v>0.63752136730285058</v>
      </c>
      <c r="K21">
        <v>0.65215893279088266</v>
      </c>
      <c r="L21">
        <v>0.65695444185668217</v>
      </c>
      <c r="M21">
        <v>0.65311683743402316</v>
      </c>
      <c r="N21">
        <v>0.65262898988606921</v>
      </c>
      <c r="O21">
        <v>0.65814961148377327</v>
      </c>
      <c r="P21">
        <v>0.66001926664707344</v>
      </c>
      <c r="Q21">
        <v>0.65799956453169861</v>
      </c>
      <c r="R21">
        <v>0.65686609298016907</v>
      </c>
      <c r="S21">
        <v>0.65448299371783725</v>
      </c>
      <c r="T21">
        <v>0.65539782536051017</v>
      </c>
      <c r="U21">
        <v>0.65475522553196541</v>
      </c>
      <c r="V21">
        <v>0.65290172739859165</v>
      </c>
      <c r="W21">
        <v>0.65114046585737684</v>
      </c>
      <c r="X21">
        <v>0.65156165975208757</v>
      </c>
      <c r="Y21">
        <v>0.64447918919177349</v>
      </c>
      <c r="Z21">
        <v>0.63942588883787388</v>
      </c>
      <c r="AA21">
        <v>0.64133162012885092</v>
      </c>
      <c r="AB21">
        <v>0.63880450947000167</v>
      </c>
      <c r="AC21">
        <v>0.64088225989578707</v>
      </c>
      <c r="AD21">
        <v>0.64395894731715009</v>
      </c>
      <c r="AE21">
        <v>0.64645941641721905</v>
      </c>
      <c r="AF21">
        <v>0.64470097604167886</v>
      </c>
      <c r="AG21">
        <v>0.64470097604167886</v>
      </c>
      <c r="AH21">
        <v>0.64470097604167886</v>
      </c>
      <c r="AI21">
        <v>0.64470097604167886</v>
      </c>
      <c r="AJ21">
        <v>0.64470097604167886</v>
      </c>
      <c r="AK21">
        <v>0.64470097604167886</v>
      </c>
      <c r="AL21">
        <v>0.64470097604167886</v>
      </c>
      <c r="AM21">
        <v>0.64470097604167886</v>
      </c>
      <c r="AN21">
        <v>0.64470097604167886</v>
      </c>
      <c r="AO21">
        <v>0.64470097604167886</v>
      </c>
      <c r="AP21">
        <v>0.64470097604167886</v>
      </c>
      <c r="AQ21">
        <v>0.64470097604167886</v>
      </c>
      <c r="AR21">
        <v>0.64470097604167886</v>
      </c>
      <c r="AS21">
        <v>0.64470097604167886</v>
      </c>
      <c r="AT21">
        <v>0.64470097604167886</v>
      </c>
      <c r="AU21">
        <v>0.64470097604167886</v>
      </c>
      <c r="AV21">
        <v>0.64470097604167886</v>
      </c>
      <c r="AW21">
        <v>0.64470097604167886</v>
      </c>
      <c r="AX21">
        <v>0.64470097604167886</v>
      </c>
      <c r="AY21">
        <v>0.64470097604167886</v>
      </c>
      <c r="AZ21">
        <v>0.64470097604167886</v>
      </c>
      <c r="BA21">
        <v>0.64470097604167886</v>
      </c>
      <c r="BB21">
        <v>0.64470097604167886</v>
      </c>
      <c r="BC21">
        <v>0.64470097604167897</v>
      </c>
      <c r="BD21">
        <v>0.64470097604167897</v>
      </c>
      <c r="BE21">
        <v>0.64470097604167897</v>
      </c>
      <c r="BF21">
        <v>0.64470097604167897</v>
      </c>
      <c r="BG21">
        <v>0.64470097604167897</v>
      </c>
      <c r="BH21">
        <v>0.64470097604167897</v>
      </c>
      <c r="BI21">
        <v>0.64470097604167897</v>
      </c>
      <c r="BJ21">
        <v>0.64470097604167897</v>
      </c>
      <c r="BK21">
        <v>0.64470097604167897</v>
      </c>
      <c r="BL21">
        <v>0.64470097604167897</v>
      </c>
      <c r="BM21">
        <v>0.64470097604167897</v>
      </c>
      <c r="BN21">
        <v>0.64470097604167897</v>
      </c>
      <c r="BO21">
        <v>0.64470097604167897</v>
      </c>
      <c r="BP21">
        <v>0.64470097604167897</v>
      </c>
      <c r="BQ21">
        <v>0.64470097604167897</v>
      </c>
      <c r="BR21">
        <v>0.64470097604167897</v>
      </c>
      <c r="BS21">
        <v>0.64470097604167897</v>
      </c>
      <c r="BT21">
        <v>0.64470097604167897</v>
      </c>
      <c r="BU21">
        <v>0.64470097604167897</v>
      </c>
      <c r="BV21">
        <v>0.64470097604167897</v>
      </c>
      <c r="BW21">
        <v>0.64470097604167897</v>
      </c>
      <c r="BX21">
        <v>0.64470097604167897</v>
      </c>
      <c r="BY21">
        <v>0.64470097604167897</v>
      </c>
      <c r="BZ21">
        <v>0.64470097604167897</v>
      </c>
      <c r="CA21">
        <v>0.64470097604167897</v>
      </c>
    </row>
    <row r="22" spans="1:98" s="24" customFormat="1" x14ac:dyDescent="0.2">
      <c r="A22" s="23" t="s">
        <v>254</v>
      </c>
      <c r="B22">
        <v>0.139745191529866</v>
      </c>
      <c r="C22" s="24">
        <v>0.125</v>
      </c>
      <c r="D22" s="24">
        <v>0.125</v>
      </c>
      <c r="E22" s="24">
        <v>0.125</v>
      </c>
      <c r="F22" s="24">
        <v>0.125</v>
      </c>
      <c r="G22" s="24">
        <v>0.125</v>
      </c>
      <c r="H22" s="24">
        <v>0.125</v>
      </c>
      <c r="I22" s="24">
        <v>0.125</v>
      </c>
      <c r="J22" s="24">
        <v>0.125</v>
      </c>
      <c r="K22" s="24">
        <v>0.125</v>
      </c>
      <c r="L22" s="24">
        <v>0.125</v>
      </c>
      <c r="M22" s="24">
        <v>0.125</v>
      </c>
      <c r="N22" s="24">
        <v>0.125</v>
      </c>
      <c r="O22" s="24">
        <v>0.125</v>
      </c>
      <c r="P22" s="24">
        <v>0.125</v>
      </c>
      <c r="Q22" s="24">
        <v>0.125</v>
      </c>
      <c r="R22" s="24">
        <v>0.125</v>
      </c>
      <c r="S22" s="24">
        <v>0.125</v>
      </c>
      <c r="T22" s="24">
        <v>0.125</v>
      </c>
      <c r="U22" s="24">
        <v>0.125</v>
      </c>
      <c r="V22" s="24">
        <v>0.125</v>
      </c>
      <c r="W22" s="24">
        <v>0.125</v>
      </c>
      <c r="X22" s="24">
        <v>0.125</v>
      </c>
      <c r="Y22" s="24">
        <v>0.125</v>
      </c>
      <c r="Z22" s="24">
        <v>0.125</v>
      </c>
      <c r="AA22" s="24">
        <v>0.125</v>
      </c>
      <c r="AB22" s="24">
        <v>0.125</v>
      </c>
      <c r="AC22" s="24">
        <v>0.125</v>
      </c>
      <c r="AD22" s="24">
        <v>0.125</v>
      </c>
      <c r="AE22" s="24">
        <v>0.125</v>
      </c>
      <c r="AF22" s="24">
        <v>0.125</v>
      </c>
      <c r="AG22" s="24">
        <v>0.125</v>
      </c>
      <c r="AH22" s="24">
        <v>0.125</v>
      </c>
      <c r="AI22" s="24">
        <v>0.125</v>
      </c>
      <c r="AJ22" s="24">
        <v>0.125</v>
      </c>
      <c r="AK22" s="24">
        <v>0.125</v>
      </c>
      <c r="AL22" s="24">
        <v>0.125</v>
      </c>
      <c r="AM22" s="24">
        <v>0.125</v>
      </c>
      <c r="AN22" s="24">
        <v>0.125</v>
      </c>
      <c r="AO22" s="24">
        <v>0.125</v>
      </c>
      <c r="AP22" s="24">
        <v>0.125</v>
      </c>
      <c r="AQ22" s="24">
        <v>0.125</v>
      </c>
      <c r="AR22" s="24">
        <v>0.125</v>
      </c>
      <c r="AS22" s="24">
        <v>0.125</v>
      </c>
      <c r="AT22" s="24">
        <v>0.125</v>
      </c>
      <c r="AU22" s="24">
        <v>0.125</v>
      </c>
      <c r="AV22" s="24">
        <v>0.125</v>
      </c>
      <c r="AW22" s="24">
        <v>0.125</v>
      </c>
      <c r="AX22" s="24">
        <v>0.125</v>
      </c>
      <c r="AY22" s="24">
        <v>0.125</v>
      </c>
      <c r="AZ22" s="24">
        <v>0.125</v>
      </c>
      <c r="BA22" s="24">
        <v>0.125</v>
      </c>
      <c r="BB22" s="24">
        <v>0.125</v>
      </c>
      <c r="BC22" s="24">
        <v>0.125</v>
      </c>
      <c r="BD22" s="24">
        <v>0.125</v>
      </c>
      <c r="BE22" s="24">
        <v>0.125</v>
      </c>
      <c r="BF22" s="24">
        <v>0.125</v>
      </c>
      <c r="BG22" s="24">
        <v>0.125</v>
      </c>
      <c r="BH22" s="24">
        <v>0.125</v>
      </c>
      <c r="BI22" s="24">
        <v>0.125</v>
      </c>
      <c r="BJ22" s="24">
        <v>0.125</v>
      </c>
      <c r="BK22" s="24">
        <v>0.125</v>
      </c>
      <c r="BL22" s="24">
        <v>0.125</v>
      </c>
      <c r="BM22" s="24">
        <v>0.125</v>
      </c>
      <c r="BN22" s="24">
        <v>0.125</v>
      </c>
      <c r="BO22" s="24">
        <v>0.125</v>
      </c>
      <c r="BP22" s="24">
        <v>0.125</v>
      </c>
      <c r="BQ22" s="24">
        <v>0.125</v>
      </c>
      <c r="BR22" s="24">
        <v>0.125</v>
      </c>
      <c r="BS22" s="24">
        <v>0.125</v>
      </c>
      <c r="BT22" s="24">
        <v>0.125</v>
      </c>
      <c r="BU22" s="24">
        <v>0.125</v>
      </c>
      <c r="BV22" s="24">
        <v>0.125</v>
      </c>
      <c r="BW22" s="24">
        <v>0.125</v>
      </c>
      <c r="BX22" s="24">
        <v>0.125</v>
      </c>
      <c r="BY22" s="24">
        <v>0.125</v>
      </c>
      <c r="BZ22" s="24">
        <v>0.125</v>
      </c>
      <c r="CA22" s="24">
        <v>0.125</v>
      </c>
    </row>
    <row r="23" spans="1:98" s="24" customFormat="1" x14ac:dyDescent="0.2">
      <c r="A23" s="23" t="s">
        <v>255</v>
      </c>
      <c r="B23">
        <v>0.56844633068822004</v>
      </c>
      <c r="C23">
        <v>0.55229358924436189</v>
      </c>
      <c r="D23">
        <v>0.52875969153971047</v>
      </c>
      <c r="E23">
        <v>0.54695054807216614</v>
      </c>
      <c r="F23">
        <v>0.53469855655620735</v>
      </c>
      <c r="G23">
        <v>0.53407574715082251</v>
      </c>
      <c r="H23">
        <v>0.52598732314554431</v>
      </c>
      <c r="I23">
        <v>0.52019639898062464</v>
      </c>
      <c r="J23">
        <v>0.50811198370611566</v>
      </c>
      <c r="K23">
        <v>0.5028299158681927</v>
      </c>
      <c r="L23">
        <v>0.49341826785308046</v>
      </c>
      <c r="M23">
        <v>0.49008868877312611</v>
      </c>
      <c r="N23">
        <v>0.48470584351140372</v>
      </c>
      <c r="O23">
        <v>0.48067667726726498</v>
      </c>
      <c r="P23">
        <v>0.47723623302997265</v>
      </c>
      <c r="Q23">
        <v>0.4678420493195522</v>
      </c>
      <c r="R23">
        <v>0.4659615404824225</v>
      </c>
      <c r="S23">
        <v>0.46676185821254934</v>
      </c>
      <c r="T23">
        <v>0.47103950309154935</v>
      </c>
      <c r="U23">
        <v>0.47580529117897952</v>
      </c>
      <c r="V23">
        <v>0.47755072882334021</v>
      </c>
      <c r="W23">
        <v>0.4775059997376046</v>
      </c>
      <c r="X23">
        <v>0.48176452041507867</v>
      </c>
      <c r="Y23">
        <v>0.48413661508532985</v>
      </c>
      <c r="Z23">
        <v>0.48604897414415515</v>
      </c>
      <c r="AA23">
        <v>0.48740941587176378</v>
      </c>
      <c r="AB23">
        <v>0.4863013387170344</v>
      </c>
      <c r="AC23">
        <v>0.48434226839162614</v>
      </c>
      <c r="AD23">
        <v>0.48347746400645997</v>
      </c>
      <c r="AE23">
        <v>0.48043008495931122</v>
      </c>
      <c r="AF23">
        <v>0.48023652042514703</v>
      </c>
      <c r="AG23">
        <v>0.48023652042514703</v>
      </c>
      <c r="AH23">
        <v>0.48023652042514703</v>
      </c>
      <c r="AI23">
        <v>0.48023652042514703</v>
      </c>
      <c r="AJ23">
        <v>0.48023652042514703</v>
      </c>
      <c r="AK23">
        <v>0.48023652042514703</v>
      </c>
      <c r="AL23">
        <v>0.48023652042514703</v>
      </c>
      <c r="AM23">
        <v>0.48023652042514703</v>
      </c>
      <c r="AN23">
        <v>0.48023652042514703</v>
      </c>
      <c r="AO23">
        <v>0.48023652042514703</v>
      </c>
      <c r="AP23">
        <v>0.48023652042514703</v>
      </c>
      <c r="AQ23">
        <v>0.48023652042514703</v>
      </c>
      <c r="AR23">
        <v>0.48023652042514703</v>
      </c>
      <c r="AS23">
        <v>0.48023652042514703</v>
      </c>
      <c r="AT23">
        <v>0.48023652042514703</v>
      </c>
      <c r="AU23">
        <v>0.48023652042514703</v>
      </c>
      <c r="AV23">
        <v>0.48023652042514703</v>
      </c>
      <c r="AW23">
        <v>0.48023652042514703</v>
      </c>
      <c r="AX23">
        <v>0.48023652042514703</v>
      </c>
      <c r="AY23">
        <v>0.48023652042514703</v>
      </c>
      <c r="AZ23">
        <v>0.48023652042514703</v>
      </c>
      <c r="BA23">
        <v>0.48023652042514703</v>
      </c>
      <c r="BB23">
        <v>0.48023652042514703</v>
      </c>
      <c r="BC23">
        <v>0.48023652042514697</v>
      </c>
      <c r="BD23">
        <v>0.48023652042514697</v>
      </c>
      <c r="BE23">
        <v>0.48023652042514697</v>
      </c>
      <c r="BF23">
        <v>0.48023652042514697</v>
      </c>
      <c r="BG23">
        <v>0.48023652042514697</v>
      </c>
      <c r="BH23">
        <v>0.48023652042514697</v>
      </c>
      <c r="BI23">
        <v>0.48023652042514697</v>
      </c>
      <c r="BJ23">
        <v>0.48023652042514697</v>
      </c>
      <c r="BK23">
        <v>0.48023652042514697</v>
      </c>
      <c r="BL23">
        <v>0.48023652042514697</v>
      </c>
      <c r="BM23">
        <v>0.48023652042514697</v>
      </c>
      <c r="BN23">
        <v>0.48023652042514697</v>
      </c>
      <c r="BO23">
        <v>0.48023652042514697</v>
      </c>
      <c r="BP23">
        <v>0.48023652042514697</v>
      </c>
      <c r="BQ23">
        <v>0.48023652042514697</v>
      </c>
      <c r="BR23">
        <v>0.48023652042514697</v>
      </c>
      <c r="BS23">
        <v>0.48023652042514697</v>
      </c>
      <c r="BT23">
        <v>0.48023652042514697</v>
      </c>
      <c r="BU23">
        <v>0.48023652042514697</v>
      </c>
      <c r="BV23">
        <v>0.48023652042514697</v>
      </c>
      <c r="BW23">
        <v>0.48023652042514697</v>
      </c>
      <c r="BX23">
        <v>0.48023652042514697</v>
      </c>
      <c r="BY23">
        <v>0.48023652042514697</v>
      </c>
      <c r="BZ23">
        <v>0.48023652042514697</v>
      </c>
      <c r="CA23">
        <v>0.48023652042514697</v>
      </c>
    </row>
    <row r="24" spans="1:98" s="24" customFormat="1" x14ac:dyDescent="0.2">
      <c r="A24" s="23" t="s">
        <v>256</v>
      </c>
      <c r="B24">
        <v>0.27235784272943397</v>
      </c>
      <c r="C24" s="24">
        <v>0.125</v>
      </c>
      <c r="D24" s="24">
        <v>0.125</v>
      </c>
      <c r="E24" s="24">
        <v>0.125</v>
      </c>
      <c r="F24" s="24">
        <v>0.125</v>
      </c>
      <c r="G24" s="24">
        <v>0.125</v>
      </c>
      <c r="H24" s="24">
        <v>0.125</v>
      </c>
      <c r="I24" s="24">
        <v>0.125</v>
      </c>
      <c r="J24" s="24">
        <v>0.125</v>
      </c>
      <c r="K24" s="24">
        <v>0.125</v>
      </c>
      <c r="L24" s="24">
        <v>0.125</v>
      </c>
      <c r="M24" s="24">
        <v>0.125</v>
      </c>
      <c r="N24" s="24">
        <v>0.125</v>
      </c>
      <c r="O24" s="24">
        <v>0.125</v>
      </c>
      <c r="P24" s="24">
        <v>0.125</v>
      </c>
      <c r="Q24" s="24">
        <v>0.125</v>
      </c>
      <c r="R24" s="24">
        <v>0.125</v>
      </c>
      <c r="S24" s="24">
        <v>0.125</v>
      </c>
      <c r="T24" s="24">
        <v>0.125</v>
      </c>
      <c r="U24" s="24">
        <v>0.125</v>
      </c>
      <c r="V24" s="24">
        <v>0.125</v>
      </c>
      <c r="W24" s="24">
        <v>0.125</v>
      </c>
      <c r="X24" s="24">
        <v>0.125</v>
      </c>
      <c r="Y24" s="24">
        <v>0.125</v>
      </c>
      <c r="Z24" s="24">
        <v>0.125</v>
      </c>
      <c r="AA24" s="24">
        <v>0.125</v>
      </c>
      <c r="AB24" s="24">
        <v>0.125</v>
      </c>
      <c r="AC24" s="24">
        <v>0.125</v>
      </c>
      <c r="AD24" s="24">
        <v>0.125</v>
      </c>
      <c r="AE24" s="24">
        <v>0.125</v>
      </c>
      <c r="AF24" s="24">
        <v>0.125</v>
      </c>
      <c r="AG24" s="24">
        <v>0.125</v>
      </c>
      <c r="AH24" s="24">
        <v>0.125</v>
      </c>
      <c r="AI24" s="24">
        <v>0.125</v>
      </c>
      <c r="AJ24" s="24">
        <v>0.125</v>
      </c>
      <c r="AK24" s="24">
        <v>0.125</v>
      </c>
      <c r="AL24" s="24">
        <v>0.125</v>
      </c>
      <c r="AM24" s="24">
        <v>0.125</v>
      </c>
      <c r="AN24" s="24">
        <v>0.125</v>
      </c>
      <c r="AO24" s="24">
        <v>0.125</v>
      </c>
      <c r="AP24" s="24">
        <v>0.125</v>
      </c>
      <c r="AQ24" s="24">
        <v>0.125</v>
      </c>
      <c r="AR24" s="24">
        <v>0.125</v>
      </c>
      <c r="AS24" s="24">
        <v>0.125</v>
      </c>
      <c r="AT24" s="24">
        <v>0.125</v>
      </c>
      <c r="AU24" s="24">
        <v>0.125</v>
      </c>
      <c r="AV24" s="24">
        <v>0.125</v>
      </c>
      <c r="AW24" s="24">
        <v>0.125</v>
      </c>
      <c r="AX24" s="24">
        <v>0.125</v>
      </c>
      <c r="AY24" s="24">
        <v>0.125</v>
      </c>
      <c r="AZ24" s="24">
        <v>0.125</v>
      </c>
      <c r="BA24" s="24">
        <v>0.125</v>
      </c>
      <c r="BB24" s="24">
        <v>0.125</v>
      </c>
      <c r="BC24" s="24">
        <v>0.125</v>
      </c>
      <c r="BD24" s="24">
        <v>0.125</v>
      </c>
      <c r="BE24" s="24">
        <v>0.125</v>
      </c>
      <c r="BF24" s="24">
        <v>0.125</v>
      </c>
      <c r="BG24" s="24">
        <v>0.125</v>
      </c>
      <c r="BH24" s="24">
        <v>0.125</v>
      </c>
      <c r="BI24" s="24">
        <v>0.125</v>
      </c>
      <c r="BJ24" s="24">
        <v>0.125</v>
      </c>
      <c r="BK24" s="24">
        <v>0.125</v>
      </c>
      <c r="BL24" s="24">
        <v>0.125</v>
      </c>
      <c r="BM24" s="24">
        <v>0.125</v>
      </c>
      <c r="BN24" s="24">
        <v>0.125</v>
      </c>
      <c r="BO24" s="24">
        <v>0.125</v>
      </c>
      <c r="BP24" s="24">
        <v>0.125</v>
      </c>
      <c r="BQ24" s="24">
        <v>0.125</v>
      </c>
      <c r="BR24" s="24">
        <v>0.125</v>
      </c>
      <c r="BS24" s="24">
        <v>0.125</v>
      </c>
      <c r="BT24" s="24">
        <v>0.125</v>
      </c>
      <c r="BU24" s="24">
        <v>0.125</v>
      </c>
      <c r="BV24" s="24">
        <v>0.125</v>
      </c>
      <c r="BW24" s="24">
        <v>0.125</v>
      </c>
      <c r="BX24" s="24">
        <v>0.125</v>
      </c>
      <c r="BY24" s="24">
        <v>0.125</v>
      </c>
      <c r="BZ24" s="24">
        <v>0.125</v>
      </c>
      <c r="CA24" s="24">
        <v>0.125</v>
      </c>
    </row>
    <row r="25" spans="1:98" s="24" customFormat="1" x14ac:dyDescent="0.2">
      <c r="A25" s="23" t="s">
        <v>2</v>
      </c>
      <c r="B25">
        <v>0.27278938097913003</v>
      </c>
      <c r="C25" s="26">
        <v>0.63500000000000001</v>
      </c>
      <c r="D25" s="26">
        <v>0.63500000000000001</v>
      </c>
      <c r="E25" s="26">
        <v>0.63500000000000001</v>
      </c>
      <c r="F25" s="26">
        <v>0.63500000000000001</v>
      </c>
      <c r="G25" s="26">
        <v>0.63500000000000001</v>
      </c>
      <c r="H25" s="26">
        <v>0.63500000000000001</v>
      </c>
      <c r="I25" s="26">
        <v>0.63500000000000001</v>
      </c>
      <c r="J25" s="26">
        <v>0.63500000000000001</v>
      </c>
      <c r="K25" s="26">
        <v>0.63500000000000001</v>
      </c>
      <c r="L25" s="26">
        <v>0.63500000000000001</v>
      </c>
      <c r="M25" s="26">
        <v>0.63500000000000001</v>
      </c>
      <c r="N25" s="26">
        <v>0.63500000000000001</v>
      </c>
      <c r="O25" s="26">
        <v>0.63500000000000001</v>
      </c>
      <c r="P25" s="26">
        <v>0.63500000000000001</v>
      </c>
      <c r="Q25" s="26">
        <v>0.63500000000000001</v>
      </c>
      <c r="R25" s="26">
        <v>0.63500000000000001</v>
      </c>
      <c r="S25" s="26">
        <v>0.63500000000000001</v>
      </c>
      <c r="T25" s="26">
        <v>0.63500000000000001</v>
      </c>
      <c r="U25" s="26">
        <v>0.63500000000000001</v>
      </c>
      <c r="V25" s="26">
        <v>0.63500000000000001</v>
      </c>
      <c r="W25" s="26">
        <v>0.63500000000000001</v>
      </c>
      <c r="X25" s="26">
        <v>0.63500000000000001</v>
      </c>
      <c r="Y25" s="26">
        <v>0.63500000000000001</v>
      </c>
      <c r="Z25" s="26">
        <v>0.63500000000000001</v>
      </c>
      <c r="AA25" s="26">
        <v>0.63500000000000001</v>
      </c>
      <c r="AB25" s="26">
        <v>0.63500000000000001</v>
      </c>
      <c r="AC25" s="26">
        <v>0.63500000000000001</v>
      </c>
      <c r="AD25" s="26">
        <v>0.63500000000000001</v>
      </c>
      <c r="AE25" s="26">
        <v>0.63500000000000001</v>
      </c>
      <c r="AF25" s="26">
        <v>0.63500000000000001</v>
      </c>
      <c r="AG25" s="26">
        <v>0.63500000000000001</v>
      </c>
      <c r="AH25" s="26">
        <v>0.63500000000000001</v>
      </c>
      <c r="AI25" s="26">
        <v>0.63500000000000001</v>
      </c>
      <c r="AJ25" s="26">
        <v>0.63500000000000001</v>
      </c>
      <c r="AK25" s="26">
        <v>0.63500000000000001</v>
      </c>
      <c r="AL25" s="26">
        <v>0.63500000000000001</v>
      </c>
      <c r="AM25" s="26">
        <v>0.63500000000000001</v>
      </c>
      <c r="AN25" s="26">
        <v>0.63500000000000001</v>
      </c>
      <c r="AO25" s="26">
        <v>0.63500000000000001</v>
      </c>
      <c r="AP25" s="26">
        <v>0.63500000000000001</v>
      </c>
      <c r="AQ25" s="26">
        <v>0.63500000000000001</v>
      </c>
      <c r="AR25" s="26">
        <v>0.63500000000000001</v>
      </c>
      <c r="AS25" s="26">
        <v>0.63500000000000001</v>
      </c>
      <c r="AT25" s="26">
        <v>0.63500000000000001</v>
      </c>
      <c r="AU25" s="26">
        <v>0.63500000000000001</v>
      </c>
      <c r="AV25" s="26">
        <v>0.63500000000000001</v>
      </c>
      <c r="AW25" s="26">
        <v>0.63500000000000001</v>
      </c>
      <c r="AX25" s="26">
        <v>0.63500000000000001</v>
      </c>
      <c r="AY25" s="26">
        <v>0.63500000000000001</v>
      </c>
      <c r="AZ25" s="26">
        <v>0.63500000000000001</v>
      </c>
      <c r="BA25" s="26">
        <v>0.63500000000000001</v>
      </c>
      <c r="BB25" s="26">
        <v>0.63500000000000001</v>
      </c>
      <c r="BC25" s="26">
        <v>0.63500000000000001</v>
      </c>
      <c r="BD25" s="26">
        <v>0.63500000000000001</v>
      </c>
      <c r="BE25" s="26">
        <v>0.63500000000000001</v>
      </c>
      <c r="BF25" s="26">
        <v>0.63500000000000001</v>
      </c>
      <c r="BG25" s="26">
        <v>0.63500000000000001</v>
      </c>
      <c r="BH25" s="26">
        <v>0.63500000000000001</v>
      </c>
      <c r="BI25" s="26">
        <v>0.63500000000000001</v>
      </c>
      <c r="BJ25" s="26">
        <v>0.63500000000000001</v>
      </c>
      <c r="BK25" s="26">
        <v>0.63500000000000001</v>
      </c>
      <c r="BL25" s="26">
        <v>0.63500000000000001</v>
      </c>
      <c r="BM25" s="26">
        <v>0.63500000000000001</v>
      </c>
      <c r="BN25" s="26">
        <v>0.63500000000000001</v>
      </c>
      <c r="BO25" s="26">
        <v>0.63500000000000001</v>
      </c>
      <c r="BP25" s="26">
        <v>0.63500000000000001</v>
      </c>
      <c r="BQ25" s="26">
        <v>0.63500000000000001</v>
      </c>
      <c r="BR25" s="26">
        <v>0.63500000000000001</v>
      </c>
      <c r="BS25" s="26">
        <v>0.63500000000000001</v>
      </c>
      <c r="BT25" s="26">
        <v>0.63500000000000001</v>
      </c>
      <c r="BU25" s="26">
        <v>0.63500000000000001</v>
      </c>
      <c r="BV25" s="26">
        <v>0.63500000000000001</v>
      </c>
      <c r="BW25" s="26">
        <v>0.63500000000000001</v>
      </c>
      <c r="BX25" s="26">
        <v>0.63500000000000001</v>
      </c>
      <c r="BY25" s="26">
        <v>0.63500000000000001</v>
      </c>
      <c r="BZ25" s="26">
        <v>0.63500000000000001</v>
      </c>
      <c r="CA25" s="26">
        <v>0.63500000000000001</v>
      </c>
      <c r="CT25" s="24" t="s">
        <v>260</v>
      </c>
    </row>
    <row r="26" spans="1:98" s="24" customFormat="1" x14ac:dyDescent="0.2">
      <c r="A26" s="23" t="s">
        <v>3</v>
      </c>
      <c r="B26" s="25">
        <v>0.93700000000000006</v>
      </c>
      <c r="C26" s="25">
        <v>0.93700000000000006</v>
      </c>
      <c r="D26" s="25">
        <v>0.93700000000000006</v>
      </c>
      <c r="E26" s="25">
        <v>0.93700000000000006</v>
      </c>
      <c r="F26" s="25">
        <v>0.93700000000000006</v>
      </c>
      <c r="G26" s="25">
        <v>0.93700000000000006</v>
      </c>
      <c r="H26" s="25">
        <v>0.93700000000000006</v>
      </c>
      <c r="I26" s="25">
        <v>0.93700000000000006</v>
      </c>
      <c r="J26" s="25">
        <v>0.93700000000000006</v>
      </c>
      <c r="K26" s="25">
        <v>0.93700000000000006</v>
      </c>
      <c r="L26" s="25">
        <v>0.93700000000000006</v>
      </c>
      <c r="M26" s="25">
        <v>0.93700000000000006</v>
      </c>
      <c r="N26" s="25">
        <v>0.93700000000000006</v>
      </c>
      <c r="O26" s="25">
        <v>0.93700000000000006</v>
      </c>
      <c r="P26" s="25">
        <v>0.93700000000000006</v>
      </c>
      <c r="Q26" s="25">
        <v>0.93700000000000006</v>
      </c>
      <c r="R26" s="25">
        <v>0.93700000000000006</v>
      </c>
      <c r="S26" s="25">
        <v>0.93700000000000006</v>
      </c>
      <c r="T26" s="25">
        <v>0.93700000000000006</v>
      </c>
      <c r="U26" s="25">
        <v>0.93700000000000006</v>
      </c>
      <c r="V26" s="25">
        <v>0.93700000000000006</v>
      </c>
      <c r="W26" s="25">
        <v>0.93700000000000006</v>
      </c>
      <c r="X26" s="25">
        <v>0.93700000000000006</v>
      </c>
      <c r="Y26" s="25">
        <v>0.93700000000000006</v>
      </c>
      <c r="Z26" s="25">
        <v>0.93700000000000006</v>
      </c>
      <c r="AA26" s="25">
        <v>0.93700000000000006</v>
      </c>
      <c r="AB26" s="25">
        <v>0.93700000000000006</v>
      </c>
      <c r="AC26" s="25">
        <v>0.93700000000000006</v>
      </c>
      <c r="AD26" s="25">
        <v>0.93700000000000006</v>
      </c>
      <c r="AE26" s="25">
        <v>0.93700000000000006</v>
      </c>
      <c r="AF26" s="25">
        <v>0.93700000000000006</v>
      </c>
      <c r="AG26" s="25">
        <v>0.93700000000000006</v>
      </c>
      <c r="AH26" s="25">
        <v>0.93700000000000006</v>
      </c>
      <c r="AI26" s="25">
        <v>0.93700000000000006</v>
      </c>
      <c r="AJ26" s="25">
        <v>0.93700000000000006</v>
      </c>
      <c r="AK26" s="25">
        <v>0.93700000000000006</v>
      </c>
      <c r="AL26" s="25">
        <v>0.93700000000000006</v>
      </c>
      <c r="AM26" s="25">
        <v>0.93700000000000006</v>
      </c>
      <c r="AN26" s="25">
        <v>0.93700000000000006</v>
      </c>
      <c r="AO26" s="25">
        <v>0.93700000000000006</v>
      </c>
      <c r="AP26" s="25">
        <v>0.93700000000000006</v>
      </c>
      <c r="AQ26" s="25">
        <v>0.93700000000000006</v>
      </c>
      <c r="AR26" s="25">
        <v>0.93700000000000006</v>
      </c>
      <c r="AS26" s="25">
        <v>0.93700000000000006</v>
      </c>
      <c r="AT26" s="25">
        <v>0.93700000000000006</v>
      </c>
      <c r="AU26" s="25">
        <v>0.93700000000000006</v>
      </c>
      <c r="AV26" s="25">
        <v>0.93700000000000006</v>
      </c>
      <c r="AW26" s="25">
        <v>0.93700000000000006</v>
      </c>
      <c r="AX26" s="25">
        <v>0.93700000000000006</v>
      </c>
      <c r="AY26" s="25">
        <v>0.93700000000000006</v>
      </c>
      <c r="AZ26" s="25">
        <v>0.93700000000000006</v>
      </c>
      <c r="BA26" s="25">
        <v>0.93700000000000006</v>
      </c>
      <c r="BB26" s="25">
        <v>0.93700000000000006</v>
      </c>
      <c r="BC26" s="25">
        <v>0.93700000000000006</v>
      </c>
      <c r="BD26" s="25">
        <v>0.93700000000000006</v>
      </c>
      <c r="BE26" s="25">
        <v>0.93700000000000006</v>
      </c>
      <c r="BF26" s="25">
        <v>0.93700000000000006</v>
      </c>
      <c r="BG26" s="25">
        <v>0.93700000000000006</v>
      </c>
      <c r="BH26" s="25">
        <v>0.93700000000000006</v>
      </c>
      <c r="BI26" s="25">
        <v>0.93700000000000006</v>
      </c>
      <c r="BJ26" s="25">
        <v>0.93700000000000006</v>
      </c>
      <c r="BK26" s="25">
        <v>0.93700000000000006</v>
      </c>
      <c r="BL26" s="25">
        <v>0.93700000000000006</v>
      </c>
      <c r="BM26" s="25">
        <v>0.93700000000000006</v>
      </c>
      <c r="BN26" s="25">
        <v>0.93700000000000006</v>
      </c>
      <c r="BO26" s="25">
        <v>0.93700000000000006</v>
      </c>
      <c r="BP26" s="25">
        <v>0.93700000000000006</v>
      </c>
      <c r="BQ26" s="25">
        <v>0.93700000000000006</v>
      </c>
      <c r="BR26" s="25">
        <v>0.93700000000000006</v>
      </c>
      <c r="BS26" s="25">
        <v>0.93700000000000006</v>
      </c>
      <c r="BT26" s="25">
        <v>0.93700000000000006</v>
      </c>
      <c r="BU26" s="25">
        <v>0.93700000000000006</v>
      </c>
      <c r="BV26" s="25">
        <v>0.93700000000000006</v>
      </c>
      <c r="BW26" s="25">
        <v>0.93700000000000006</v>
      </c>
      <c r="BX26" s="25">
        <v>0.93700000000000006</v>
      </c>
      <c r="BY26" s="25">
        <v>0.93700000000000006</v>
      </c>
      <c r="BZ26" s="25">
        <v>0.93700000000000006</v>
      </c>
      <c r="CA26" s="25">
        <v>0.93700000000000006</v>
      </c>
      <c r="CT26" s="24" t="s">
        <v>259</v>
      </c>
    </row>
    <row r="27" spans="1:98" s="24" customFormat="1" x14ac:dyDescent="0.2">
      <c r="A27" s="23" t="s">
        <v>4</v>
      </c>
      <c r="B27" s="25">
        <v>0.34319942420655802</v>
      </c>
      <c r="C27" s="25">
        <v>0.34319942420655802</v>
      </c>
      <c r="D27" s="25">
        <v>0.34319942420655802</v>
      </c>
      <c r="E27" s="25">
        <v>0.34319942420655802</v>
      </c>
      <c r="F27" s="25">
        <v>0.34319942420655802</v>
      </c>
      <c r="G27" s="25">
        <v>0.34319942420655802</v>
      </c>
      <c r="H27" s="25">
        <v>0.34319942420655802</v>
      </c>
      <c r="I27" s="25">
        <v>0.34319942420655802</v>
      </c>
      <c r="J27" s="25">
        <v>0.34319942420655802</v>
      </c>
      <c r="K27" s="25">
        <v>0.34319942420655802</v>
      </c>
      <c r="L27" s="25">
        <v>0.34319942420655802</v>
      </c>
      <c r="M27" s="25">
        <v>0.34319942420655802</v>
      </c>
      <c r="N27" s="25">
        <v>0.34319942420655802</v>
      </c>
      <c r="O27" s="25">
        <v>0.34319942420655802</v>
      </c>
      <c r="P27" s="25">
        <v>0.34319942420655802</v>
      </c>
      <c r="Q27" s="25">
        <v>0.34319942420655802</v>
      </c>
      <c r="R27" s="25">
        <v>0.34319942420655802</v>
      </c>
      <c r="S27" s="25">
        <v>0.34319942420655802</v>
      </c>
      <c r="T27" s="25">
        <v>0.34319942420655802</v>
      </c>
      <c r="U27" s="25">
        <v>0.34319942420655802</v>
      </c>
      <c r="V27" s="25">
        <v>0.34319942420655802</v>
      </c>
      <c r="W27" s="25">
        <v>0.34319942420655802</v>
      </c>
      <c r="X27" s="25">
        <v>0.34319942420655802</v>
      </c>
      <c r="Y27" s="25">
        <v>0.34319942420655802</v>
      </c>
      <c r="Z27" s="25">
        <v>0.34319942420655802</v>
      </c>
      <c r="AA27" s="25">
        <v>0.34319942420655802</v>
      </c>
      <c r="AB27" s="25">
        <v>0.34319942420655802</v>
      </c>
      <c r="AC27" s="25">
        <v>0.34319942420655802</v>
      </c>
      <c r="AD27" s="25">
        <v>0.34319942420655802</v>
      </c>
      <c r="AE27" s="25">
        <v>0.34319942420655802</v>
      </c>
      <c r="AF27" s="25">
        <v>0.34319942420655802</v>
      </c>
      <c r="AG27" s="25">
        <v>0.34319942420655802</v>
      </c>
      <c r="AH27" s="25">
        <v>0.34319942420655802</v>
      </c>
      <c r="AI27" s="25">
        <v>0.34319942420655802</v>
      </c>
      <c r="AJ27" s="25">
        <v>0.34319942420655802</v>
      </c>
      <c r="AK27" s="25">
        <v>0.34319942420655802</v>
      </c>
      <c r="AL27" s="25">
        <v>0.34319942420655802</v>
      </c>
      <c r="AM27" s="25">
        <v>0.34319942420655802</v>
      </c>
      <c r="AN27" s="25">
        <v>0.34319942420655802</v>
      </c>
      <c r="AO27" s="25">
        <v>0.34319942420655802</v>
      </c>
      <c r="AP27" s="25">
        <v>0.34319942420655802</v>
      </c>
      <c r="AQ27" s="25">
        <v>0.34319942420655802</v>
      </c>
      <c r="AR27" s="25">
        <v>0.34319942420655802</v>
      </c>
      <c r="AS27" s="25">
        <v>0.34319942420655802</v>
      </c>
      <c r="AT27" s="25">
        <v>0.34319942420655802</v>
      </c>
      <c r="AU27" s="25">
        <v>0.34319942420655802</v>
      </c>
      <c r="AV27" s="25">
        <v>0.34319942420655802</v>
      </c>
      <c r="AW27" s="25">
        <v>0.34319942420655802</v>
      </c>
      <c r="AX27" s="25">
        <v>0.34319942420655802</v>
      </c>
      <c r="AY27" s="25">
        <v>0.34319942420655802</v>
      </c>
      <c r="AZ27" s="25">
        <v>0.34319942420655802</v>
      </c>
      <c r="BA27" s="25">
        <v>0.34319942420655802</v>
      </c>
      <c r="BB27" s="25">
        <v>0.34319942420655802</v>
      </c>
      <c r="BC27" s="25">
        <v>0.34319942420655802</v>
      </c>
      <c r="BD27" s="25">
        <v>0.34319942420655802</v>
      </c>
      <c r="BE27" s="25">
        <v>0.34319942420655802</v>
      </c>
      <c r="BF27" s="25">
        <v>0.34319942420655802</v>
      </c>
      <c r="BG27" s="25">
        <v>0.34319942420655802</v>
      </c>
      <c r="BH27" s="25">
        <v>0.34319942420655802</v>
      </c>
      <c r="BI27" s="25">
        <v>0.34319942420655802</v>
      </c>
      <c r="BJ27" s="25">
        <v>0.34319942420655802</v>
      </c>
      <c r="BK27" s="25">
        <v>0.34319942420655802</v>
      </c>
      <c r="BL27" s="25">
        <v>0.34319942420655802</v>
      </c>
      <c r="BM27" s="25">
        <v>0.34319942420655802</v>
      </c>
      <c r="BN27" s="25">
        <v>0.34319942420655802</v>
      </c>
      <c r="BO27" s="25">
        <v>0.34319942420655802</v>
      </c>
      <c r="BP27" s="25">
        <v>0.34319942420655802</v>
      </c>
      <c r="BQ27" s="25">
        <v>0.34319942420655802</v>
      </c>
      <c r="BR27" s="25">
        <v>0.34319942420655802</v>
      </c>
      <c r="BS27" s="25">
        <v>0.34319942420655802</v>
      </c>
      <c r="BT27" s="25">
        <v>0.34319942420655802</v>
      </c>
      <c r="BU27" s="25">
        <v>0.34319942420655802</v>
      </c>
      <c r="BV27" s="25">
        <v>0.34319942420655802</v>
      </c>
      <c r="BW27" s="25">
        <v>0.34319942420655802</v>
      </c>
      <c r="BX27" s="25">
        <v>0.34319942420655802</v>
      </c>
      <c r="BY27" s="25">
        <v>0.34319942420655802</v>
      </c>
      <c r="BZ27" s="25">
        <v>0.34319942420655802</v>
      </c>
      <c r="CA27" s="25">
        <v>0.34319942420655802</v>
      </c>
      <c r="CT27" s="24" t="s">
        <v>258</v>
      </c>
    </row>
    <row r="28" spans="1:98" s="24" customFormat="1" x14ac:dyDescent="0.2">
      <c r="A28" s="23" t="s">
        <v>5</v>
      </c>
      <c r="B28" s="25">
        <v>0.437</v>
      </c>
      <c r="C28" s="25">
        <v>0.4403608</v>
      </c>
      <c r="D28" s="25">
        <v>0.44372160000000005</v>
      </c>
      <c r="E28" s="25">
        <v>0.44708240000000005</v>
      </c>
      <c r="F28" s="25">
        <v>0.45044319999999993</v>
      </c>
      <c r="G28" s="25">
        <v>0.45380400000000004</v>
      </c>
      <c r="H28" s="25">
        <v>0.45716480000000004</v>
      </c>
      <c r="I28" s="25">
        <v>0.46052560000000009</v>
      </c>
      <c r="J28" s="25">
        <v>0.46388639999999998</v>
      </c>
      <c r="K28" s="25">
        <v>0.46724720000000008</v>
      </c>
      <c r="L28" s="25">
        <v>0.47060800000000003</v>
      </c>
      <c r="M28" s="25">
        <v>0.47119625999999998</v>
      </c>
      <c r="N28" s="25">
        <v>0.47178452000000004</v>
      </c>
      <c r="O28" s="25">
        <v>0.47237278000000005</v>
      </c>
      <c r="P28" s="25">
        <v>0.47296104000000005</v>
      </c>
      <c r="Q28" s="25">
        <v>0.47354930000000001</v>
      </c>
      <c r="R28" s="25">
        <v>0.47413756000000007</v>
      </c>
      <c r="S28" s="25">
        <v>0.47472582000000002</v>
      </c>
      <c r="T28" s="25">
        <v>0.47531408000000008</v>
      </c>
      <c r="U28" s="25">
        <v>0.47590234000000003</v>
      </c>
      <c r="V28" s="25">
        <v>0.47649059999999999</v>
      </c>
      <c r="W28" s="25">
        <v>0.47707886000000005</v>
      </c>
      <c r="X28" s="25">
        <v>0.47766712</v>
      </c>
      <c r="Y28" s="25">
        <v>0.47825538000000006</v>
      </c>
      <c r="Z28" s="25">
        <v>0.47884364000000001</v>
      </c>
      <c r="AA28" s="25">
        <v>0.47943189999999997</v>
      </c>
      <c r="AB28" s="25">
        <v>0.48002016000000003</v>
      </c>
      <c r="AC28" s="25">
        <v>0.48060842000000009</v>
      </c>
      <c r="AD28" s="25">
        <v>0.48119668000000004</v>
      </c>
      <c r="AE28" s="25">
        <v>0.48178493999999999</v>
      </c>
      <c r="AF28" s="25">
        <v>0.4823732</v>
      </c>
      <c r="AG28" s="25">
        <v>0.4823732</v>
      </c>
      <c r="AH28" s="25">
        <v>0.4823732</v>
      </c>
      <c r="AI28" s="25">
        <v>0.4823732</v>
      </c>
      <c r="AJ28" s="25">
        <v>0.4823732</v>
      </c>
      <c r="AK28" s="25">
        <v>0.4823732</v>
      </c>
      <c r="AL28" s="25">
        <v>0.4823732</v>
      </c>
      <c r="AM28" s="25">
        <v>0.4823732</v>
      </c>
      <c r="AN28" s="25">
        <v>0.4823732</v>
      </c>
      <c r="AO28" s="25">
        <v>0.4823732</v>
      </c>
      <c r="AP28" s="25">
        <v>0.4823732</v>
      </c>
      <c r="AQ28" s="25">
        <v>0.4823732</v>
      </c>
      <c r="AR28" s="25">
        <v>0.4823732</v>
      </c>
      <c r="AS28" s="25">
        <v>0.4823732</v>
      </c>
      <c r="AT28" s="25">
        <v>0.4823732</v>
      </c>
      <c r="AU28" s="25">
        <v>0.4823732</v>
      </c>
      <c r="AV28" s="25">
        <v>0.4823732</v>
      </c>
      <c r="AW28" s="25">
        <v>0.4823732</v>
      </c>
      <c r="AX28" s="25">
        <v>0.4823732</v>
      </c>
      <c r="AY28" s="25">
        <v>0.4823732</v>
      </c>
      <c r="AZ28" s="25">
        <v>0.4823732</v>
      </c>
      <c r="BA28" s="25">
        <v>0.4823732</v>
      </c>
      <c r="BB28" s="25">
        <v>0.4823732</v>
      </c>
      <c r="BC28" s="25">
        <v>0.4823732</v>
      </c>
      <c r="BD28" s="25">
        <v>0.4823732</v>
      </c>
      <c r="BE28" s="25">
        <v>0.4823732</v>
      </c>
      <c r="BF28" s="25">
        <v>0.4823732</v>
      </c>
      <c r="BG28" s="25">
        <v>0.4823732</v>
      </c>
      <c r="BH28" s="25">
        <v>0.4823732</v>
      </c>
      <c r="BI28" s="25">
        <v>0.4823732</v>
      </c>
      <c r="BJ28" s="25">
        <v>0.4823732</v>
      </c>
      <c r="BK28" s="25">
        <v>0.4823732</v>
      </c>
      <c r="BL28" s="25">
        <v>0.4823732</v>
      </c>
      <c r="BM28" s="25">
        <v>0.4823732</v>
      </c>
      <c r="BN28" s="25">
        <v>0.4823732</v>
      </c>
      <c r="BO28" s="25">
        <v>0.4823732</v>
      </c>
      <c r="BP28" s="25">
        <v>0.4823732</v>
      </c>
      <c r="BQ28" s="25">
        <v>0.4823732</v>
      </c>
      <c r="BR28" s="25">
        <v>0.4823732</v>
      </c>
      <c r="BS28" s="25">
        <v>0.4823732</v>
      </c>
      <c r="BT28" s="25">
        <v>0.4823732</v>
      </c>
      <c r="BU28" s="25">
        <v>0.4823732</v>
      </c>
      <c r="BV28" s="25">
        <v>0.4823732</v>
      </c>
      <c r="BW28" s="25">
        <v>0.4823732</v>
      </c>
      <c r="BX28" s="25">
        <v>0.4823732</v>
      </c>
      <c r="BY28" s="25">
        <v>0.4823732</v>
      </c>
      <c r="BZ28" s="25">
        <v>0.4823732</v>
      </c>
      <c r="CA28" s="25">
        <v>0.4823732</v>
      </c>
      <c r="CT28" s="24" t="s">
        <v>252</v>
      </c>
    </row>
    <row r="29" spans="1:98" s="24" customFormat="1" x14ac:dyDescent="0.2">
      <c r="A29" s="23" t="s">
        <v>6</v>
      </c>
      <c r="B29" s="27">
        <v>0.24368540488531945</v>
      </c>
      <c r="C29" s="27">
        <v>0.24628736959825129</v>
      </c>
      <c r="D29" s="27">
        <v>0.24888933431118312</v>
      </c>
      <c r="E29" s="27">
        <v>0.25149129902411493</v>
      </c>
      <c r="F29" s="27">
        <v>0.25409326373704677</v>
      </c>
      <c r="G29" s="27">
        <v>0.25669522844997861</v>
      </c>
      <c r="H29" s="27">
        <v>0.25929719316291044</v>
      </c>
      <c r="I29" s="27">
        <v>0.26189915787584228</v>
      </c>
      <c r="J29" s="27">
        <v>0.26450112258877412</v>
      </c>
      <c r="K29" s="27">
        <v>0.26710308730170595</v>
      </c>
      <c r="L29" s="27">
        <v>0.26970505201463779</v>
      </c>
      <c r="M29" s="27">
        <v>0.27068209069333959</v>
      </c>
      <c r="N29" s="27">
        <v>0.2716591293720414</v>
      </c>
      <c r="O29" s="27">
        <v>0.2726361680507432</v>
      </c>
      <c r="P29" s="27">
        <v>0.273613206729445</v>
      </c>
      <c r="Q29" s="27">
        <v>0.2745902454081468</v>
      </c>
      <c r="R29" s="27">
        <v>0.27556728408684861</v>
      </c>
      <c r="S29" s="27">
        <v>0.27654432276555041</v>
      </c>
      <c r="T29" s="27">
        <v>0.27752136144425221</v>
      </c>
      <c r="U29" s="27">
        <v>0.27849840012295402</v>
      </c>
      <c r="V29" s="27">
        <v>0.27947543880165582</v>
      </c>
      <c r="W29" s="27">
        <v>0.28045247748035762</v>
      </c>
      <c r="X29" s="27">
        <v>0.28142951615905942</v>
      </c>
      <c r="Y29" s="27">
        <v>0.28240655483776123</v>
      </c>
      <c r="Z29" s="27">
        <v>0.28338359351646303</v>
      </c>
      <c r="AA29" s="27">
        <v>0.28436063219516483</v>
      </c>
      <c r="AB29" s="27">
        <v>0.28533767087386663</v>
      </c>
      <c r="AC29" s="27">
        <v>0.28631470955256844</v>
      </c>
      <c r="AD29" s="27">
        <v>0.28729174823127024</v>
      </c>
      <c r="AE29" s="27">
        <v>0.28826878690997204</v>
      </c>
      <c r="AF29" s="27">
        <v>0.28924582558867362</v>
      </c>
      <c r="AG29" s="27">
        <v>0.28924582558867362</v>
      </c>
      <c r="AH29" s="27">
        <v>0.28924582558867362</v>
      </c>
      <c r="AI29" s="27">
        <v>0.28924582558867362</v>
      </c>
      <c r="AJ29" s="27">
        <v>0.28924582558867362</v>
      </c>
      <c r="AK29" s="27">
        <v>0.28924582558867362</v>
      </c>
      <c r="AL29" s="27">
        <v>0.28924582558867362</v>
      </c>
      <c r="AM29" s="27">
        <v>0.28924582558867362</v>
      </c>
      <c r="AN29" s="27">
        <v>0.28924582558867362</v>
      </c>
      <c r="AO29" s="27">
        <v>0.28924582558867362</v>
      </c>
      <c r="AP29" s="27">
        <v>0.28924582558867362</v>
      </c>
      <c r="AQ29" s="27">
        <v>0.28924582558867362</v>
      </c>
      <c r="AR29" s="27">
        <v>0.28924582558867362</v>
      </c>
      <c r="AS29" s="27">
        <v>0.28924582558867362</v>
      </c>
      <c r="AT29" s="27">
        <v>0.28924582558867362</v>
      </c>
      <c r="AU29" s="27">
        <v>0.28924582558867362</v>
      </c>
      <c r="AV29" s="27">
        <v>0.28924582558867362</v>
      </c>
      <c r="AW29" s="27">
        <v>0.28924582558867362</v>
      </c>
      <c r="AX29" s="27">
        <v>0.28924582558867362</v>
      </c>
      <c r="AY29" s="27">
        <v>0.28924582558867362</v>
      </c>
      <c r="AZ29" s="27">
        <v>0.28924582558867362</v>
      </c>
      <c r="BA29" s="27">
        <v>0.28924582558867362</v>
      </c>
      <c r="BB29" s="27">
        <v>0.28924582558867362</v>
      </c>
      <c r="BC29" s="27">
        <v>0.28924582558867401</v>
      </c>
      <c r="BD29" s="27">
        <v>0.28924582558867401</v>
      </c>
      <c r="BE29" s="27">
        <v>0.28924582558867401</v>
      </c>
      <c r="BF29" s="27">
        <v>0.28924582558867401</v>
      </c>
      <c r="BG29" s="27">
        <v>0.28924582558867401</v>
      </c>
      <c r="BH29" s="27">
        <v>0.28924582558867401</v>
      </c>
      <c r="BI29" s="27">
        <v>0.28924582558867401</v>
      </c>
      <c r="BJ29" s="27">
        <v>0.28924582558867401</v>
      </c>
      <c r="BK29" s="27">
        <v>0.28924582558867401</v>
      </c>
      <c r="BL29" s="27">
        <v>0.28924582558867401</v>
      </c>
      <c r="BM29" s="27">
        <v>0.28924582558867401</v>
      </c>
      <c r="BN29" s="27">
        <v>0.28924582558867401</v>
      </c>
      <c r="BO29" s="27">
        <v>0.28924582558867401</v>
      </c>
      <c r="BP29" s="27">
        <v>0.28924582558867401</v>
      </c>
      <c r="BQ29" s="27">
        <v>0.28924582558867401</v>
      </c>
      <c r="BR29" s="27">
        <v>0.28924582558867401</v>
      </c>
      <c r="BS29" s="27">
        <v>0.28924582558867401</v>
      </c>
      <c r="BT29" s="27">
        <v>0.28924582558867401</v>
      </c>
      <c r="BU29" s="27">
        <v>0.28924582558867401</v>
      </c>
      <c r="BV29" s="27">
        <v>0.28924582558867401</v>
      </c>
      <c r="BW29" s="27">
        <v>0.28924582558867401</v>
      </c>
      <c r="BX29" s="27">
        <v>0.28924582558867401</v>
      </c>
      <c r="BY29" s="27">
        <v>0.28924582558867401</v>
      </c>
      <c r="BZ29" s="27">
        <v>0.28924582558867401</v>
      </c>
      <c r="CA29" s="27">
        <v>0.28924582558867401</v>
      </c>
      <c r="CT29" s="24" t="s">
        <v>257</v>
      </c>
    </row>
    <row r="30" spans="1:98" s="24" customFormat="1" x14ac:dyDescent="0.2">
      <c r="A30" s="23" t="s">
        <v>7</v>
      </c>
      <c r="B30" s="28">
        <v>0.63</v>
      </c>
      <c r="C30" s="28">
        <v>0.63</v>
      </c>
      <c r="D30" s="28">
        <v>0.63</v>
      </c>
      <c r="E30" s="28">
        <v>0.63</v>
      </c>
      <c r="F30" s="28">
        <v>0.63</v>
      </c>
      <c r="G30" s="28">
        <v>0.63</v>
      </c>
      <c r="H30" s="28">
        <v>0.63</v>
      </c>
      <c r="I30" s="28">
        <v>0.63</v>
      </c>
      <c r="J30" s="28">
        <v>0.63</v>
      </c>
      <c r="K30" s="28">
        <v>0.63</v>
      </c>
      <c r="L30" s="28">
        <v>0.63</v>
      </c>
      <c r="M30" s="28">
        <v>0.63</v>
      </c>
      <c r="N30" s="28">
        <v>0.63</v>
      </c>
      <c r="O30" s="28">
        <v>0.63</v>
      </c>
      <c r="P30" s="28">
        <v>0.63</v>
      </c>
      <c r="Q30" s="28">
        <v>0.63</v>
      </c>
      <c r="R30" s="28">
        <v>0.63</v>
      </c>
      <c r="S30" s="28">
        <v>0.63</v>
      </c>
      <c r="T30" s="28">
        <v>0.63</v>
      </c>
      <c r="U30" s="28">
        <v>0.63</v>
      </c>
      <c r="V30" s="28">
        <v>0.63</v>
      </c>
      <c r="W30" s="28">
        <v>0.63</v>
      </c>
      <c r="X30" s="28">
        <v>0.63</v>
      </c>
      <c r="Y30" s="28">
        <v>0.63</v>
      </c>
      <c r="Z30" s="28">
        <v>0.63</v>
      </c>
      <c r="AA30" s="28">
        <v>0.63</v>
      </c>
      <c r="AB30" s="28">
        <v>0.63</v>
      </c>
      <c r="AC30" s="28">
        <v>0.63</v>
      </c>
      <c r="AD30" s="28">
        <v>0.63</v>
      </c>
      <c r="AE30" s="28">
        <v>0.63</v>
      </c>
      <c r="AF30" s="28">
        <v>0.63</v>
      </c>
      <c r="AG30" s="28">
        <v>0.63</v>
      </c>
      <c r="AH30" s="28">
        <v>0.63</v>
      </c>
      <c r="AI30" s="28">
        <v>0.63</v>
      </c>
      <c r="AJ30" s="28">
        <v>0.63</v>
      </c>
      <c r="AK30" s="28">
        <v>0.63</v>
      </c>
      <c r="AL30" s="28">
        <v>0.63</v>
      </c>
      <c r="AM30" s="28">
        <v>0.63</v>
      </c>
      <c r="AN30" s="28">
        <v>0.63</v>
      </c>
      <c r="AO30" s="28">
        <v>0.63</v>
      </c>
      <c r="AP30" s="28">
        <v>0.63</v>
      </c>
      <c r="AQ30" s="28">
        <v>0.63</v>
      </c>
      <c r="AR30" s="28">
        <v>0.63</v>
      </c>
      <c r="AS30" s="28">
        <v>0.63</v>
      </c>
      <c r="AT30" s="28">
        <v>0.63</v>
      </c>
      <c r="AU30" s="28">
        <v>0.63</v>
      </c>
      <c r="AV30" s="28">
        <v>0.63</v>
      </c>
      <c r="AW30" s="28">
        <v>0.63</v>
      </c>
      <c r="AX30" s="28">
        <v>0.63</v>
      </c>
      <c r="AY30" s="28">
        <v>0.63</v>
      </c>
      <c r="AZ30" s="28">
        <v>0.63</v>
      </c>
      <c r="BA30" s="28">
        <v>0.63</v>
      </c>
      <c r="BB30" s="28">
        <v>0.63</v>
      </c>
      <c r="BC30" s="28">
        <v>0.63</v>
      </c>
      <c r="BD30" s="28">
        <v>0.63</v>
      </c>
      <c r="BE30" s="28">
        <v>0.63</v>
      </c>
      <c r="BF30" s="28">
        <v>0.63</v>
      </c>
      <c r="BG30" s="28">
        <v>0.63</v>
      </c>
      <c r="BH30" s="28">
        <v>0.63</v>
      </c>
      <c r="BI30" s="28">
        <v>0.63</v>
      </c>
      <c r="BJ30" s="28">
        <v>0.63</v>
      </c>
      <c r="BK30" s="28">
        <v>0.63</v>
      </c>
      <c r="BL30" s="28">
        <v>0.63</v>
      </c>
      <c r="BM30" s="28">
        <v>0.63</v>
      </c>
      <c r="BN30" s="28">
        <v>0.63</v>
      </c>
      <c r="BO30" s="28">
        <v>0.63</v>
      </c>
      <c r="BP30" s="28">
        <v>0.63</v>
      </c>
      <c r="BQ30" s="28">
        <v>0.63</v>
      </c>
      <c r="BR30" s="28">
        <v>0.63</v>
      </c>
      <c r="BS30" s="28">
        <v>0.63</v>
      </c>
      <c r="BT30" s="28">
        <v>0.63</v>
      </c>
      <c r="BU30" s="28">
        <v>0.63</v>
      </c>
      <c r="BV30" s="28">
        <v>0.63</v>
      </c>
      <c r="BW30" s="28">
        <v>0.63</v>
      </c>
      <c r="BX30" s="28">
        <v>0.63</v>
      </c>
      <c r="BY30" s="28">
        <v>0.63</v>
      </c>
      <c r="BZ30" s="28">
        <v>0.63</v>
      </c>
      <c r="CA30" s="28">
        <v>0.63</v>
      </c>
      <c r="CT30" s="24" t="s">
        <v>62</v>
      </c>
    </row>
    <row r="31" spans="1:98" s="24" customFormat="1" x14ac:dyDescent="0.2">
      <c r="A31" s="23" t="s">
        <v>8</v>
      </c>
      <c r="B31" s="25">
        <v>0.9</v>
      </c>
      <c r="C31" s="25">
        <v>0.9</v>
      </c>
      <c r="D31" s="25">
        <v>0.9</v>
      </c>
      <c r="E31" s="25">
        <v>0.9</v>
      </c>
      <c r="F31" s="25">
        <v>0.9</v>
      </c>
      <c r="G31" s="25">
        <v>0.9</v>
      </c>
      <c r="H31" s="25">
        <v>0.9</v>
      </c>
      <c r="I31" s="25">
        <v>0.9</v>
      </c>
      <c r="J31" s="25">
        <v>0.9</v>
      </c>
      <c r="K31" s="25">
        <v>0.9</v>
      </c>
      <c r="L31" s="25">
        <v>0.9</v>
      </c>
      <c r="M31" s="25">
        <v>0.9</v>
      </c>
      <c r="N31" s="25">
        <v>0.9</v>
      </c>
      <c r="O31" s="25">
        <v>0.9</v>
      </c>
      <c r="P31" s="25">
        <v>0.9</v>
      </c>
      <c r="Q31" s="25">
        <v>0.9</v>
      </c>
      <c r="R31" s="25">
        <v>0.9</v>
      </c>
      <c r="S31" s="25">
        <v>0.9</v>
      </c>
      <c r="T31" s="25">
        <v>0.9</v>
      </c>
      <c r="U31" s="25">
        <v>0.9</v>
      </c>
      <c r="V31" s="25">
        <v>0.9</v>
      </c>
      <c r="W31" s="25">
        <v>0.9</v>
      </c>
      <c r="X31" s="25">
        <v>0.9</v>
      </c>
      <c r="Y31" s="25">
        <v>0.9</v>
      </c>
      <c r="Z31" s="25">
        <v>0.9</v>
      </c>
      <c r="AA31" s="25">
        <v>0.9</v>
      </c>
      <c r="AB31" s="25">
        <v>0.9</v>
      </c>
      <c r="AC31" s="25">
        <v>0.9</v>
      </c>
      <c r="AD31" s="25">
        <v>0.9</v>
      </c>
      <c r="AE31" s="25">
        <v>0.9</v>
      </c>
      <c r="AF31" s="25">
        <v>0.9</v>
      </c>
      <c r="AG31" s="25">
        <v>0.9</v>
      </c>
      <c r="AH31" s="25">
        <v>0.9</v>
      </c>
      <c r="AI31" s="25">
        <v>0.9</v>
      </c>
      <c r="AJ31" s="25">
        <v>0.9</v>
      </c>
      <c r="AK31" s="25">
        <v>0.9</v>
      </c>
      <c r="AL31" s="25">
        <v>0.9</v>
      </c>
      <c r="AM31" s="25">
        <v>0.9</v>
      </c>
      <c r="AN31" s="25">
        <v>0.9</v>
      </c>
      <c r="AO31" s="25">
        <v>0.9</v>
      </c>
      <c r="AP31" s="25">
        <v>0.9</v>
      </c>
      <c r="AQ31" s="25">
        <v>0.9</v>
      </c>
      <c r="AR31" s="25">
        <v>0.9</v>
      </c>
      <c r="AS31" s="25">
        <v>0.9</v>
      </c>
      <c r="AT31" s="25">
        <v>0.9</v>
      </c>
      <c r="AU31" s="25">
        <v>0.9</v>
      </c>
      <c r="AV31" s="25">
        <v>0.9</v>
      </c>
      <c r="AW31" s="25">
        <v>0.9</v>
      </c>
      <c r="AX31" s="25">
        <v>0.9</v>
      </c>
      <c r="AY31" s="25">
        <v>0.9</v>
      </c>
      <c r="AZ31" s="25">
        <v>0.9</v>
      </c>
      <c r="BA31" s="25">
        <v>0.9</v>
      </c>
      <c r="BB31" s="25">
        <v>0.9</v>
      </c>
      <c r="BC31" s="25">
        <v>0.9</v>
      </c>
      <c r="BD31" s="25">
        <v>0.9</v>
      </c>
      <c r="BE31" s="25">
        <v>0.9</v>
      </c>
      <c r="BF31" s="25">
        <v>0.9</v>
      </c>
      <c r="BG31" s="25">
        <v>0.9</v>
      </c>
      <c r="BH31" s="25">
        <v>0.9</v>
      </c>
      <c r="BI31" s="25">
        <v>0.9</v>
      </c>
      <c r="BJ31" s="25">
        <v>0.9</v>
      </c>
      <c r="BK31" s="25">
        <v>0.9</v>
      </c>
      <c r="BL31" s="25">
        <v>0.9</v>
      </c>
      <c r="BM31" s="25">
        <v>0.9</v>
      </c>
      <c r="BN31" s="25">
        <v>0.9</v>
      </c>
      <c r="BO31" s="25">
        <v>0.9</v>
      </c>
      <c r="BP31" s="25">
        <v>0.9</v>
      </c>
      <c r="BQ31" s="25">
        <v>0.9</v>
      </c>
      <c r="BR31" s="25">
        <v>0.9</v>
      </c>
      <c r="BS31" s="25">
        <v>0.9</v>
      </c>
      <c r="BT31" s="25">
        <v>0.9</v>
      </c>
      <c r="BU31" s="25">
        <v>0.9</v>
      </c>
      <c r="BV31" s="25">
        <v>0.9</v>
      </c>
      <c r="BW31" s="25">
        <v>0.9</v>
      </c>
      <c r="BX31" s="25">
        <v>0.9</v>
      </c>
      <c r="BY31" s="25">
        <v>0.9</v>
      </c>
      <c r="BZ31" s="25">
        <v>0.9</v>
      </c>
      <c r="CA31" s="25">
        <v>0.9</v>
      </c>
      <c r="CT31" s="24" t="s">
        <v>60</v>
      </c>
    </row>
    <row r="33" spans="1:127" x14ac:dyDescent="0.2">
      <c r="A33" t="s">
        <v>114</v>
      </c>
      <c r="B33" t="s">
        <v>115</v>
      </c>
      <c r="C33" t="s">
        <v>116</v>
      </c>
      <c r="D33" t="s">
        <v>117</v>
      </c>
      <c r="E33" t="s">
        <v>118</v>
      </c>
      <c r="F33" t="s">
        <v>119</v>
      </c>
      <c r="G33" t="s">
        <v>120</v>
      </c>
      <c r="H33" t="s">
        <v>121</v>
      </c>
      <c r="I33" t="s">
        <v>122</v>
      </c>
      <c r="J33" t="s">
        <v>123</v>
      </c>
      <c r="K33" t="s">
        <v>124</v>
      </c>
      <c r="L33" t="s">
        <v>125</v>
      </c>
      <c r="M33" t="s">
        <v>126</v>
      </c>
      <c r="N33" t="s">
        <v>127</v>
      </c>
      <c r="O33" t="s">
        <v>128</v>
      </c>
      <c r="P33" t="s">
        <v>129</v>
      </c>
      <c r="Q33" t="s">
        <v>130</v>
      </c>
      <c r="R33" t="s">
        <v>131</v>
      </c>
      <c r="S33" t="s">
        <v>132</v>
      </c>
      <c r="T33" t="s">
        <v>133</v>
      </c>
      <c r="U33" t="s">
        <v>134</v>
      </c>
      <c r="V33" t="s">
        <v>135</v>
      </c>
      <c r="W33" t="s">
        <v>136</v>
      </c>
      <c r="X33" t="s">
        <v>137</v>
      </c>
      <c r="Y33" t="s">
        <v>138</v>
      </c>
      <c r="Z33" t="s">
        <v>139</v>
      </c>
      <c r="AA33" t="s">
        <v>140</v>
      </c>
      <c r="AB33" t="s">
        <v>141</v>
      </c>
      <c r="AC33" t="s">
        <v>142</v>
      </c>
      <c r="AD33" t="s">
        <v>143</v>
      </c>
      <c r="AE33" t="s">
        <v>144</v>
      </c>
      <c r="AF33" t="s">
        <v>145</v>
      </c>
      <c r="AG33" t="s">
        <v>146</v>
      </c>
      <c r="AH33" t="s">
        <v>147</v>
      </c>
      <c r="AI33" t="s">
        <v>148</v>
      </c>
      <c r="AJ33" t="s">
        <v>149</v>
      </c>
      <c r="AK33" t="s">
        <v>150</v>
      </c>
      <c r="AL33" t="s">
        <v>151</v>
      </c>
      <c r="AM33" t="s">
        <v>152</v>
      </c>
      <c r="AN33" t="s">
        <v>153</v>
      </c>
      <c r="AO33" t="s">
        <v>154</v>
      </c>
      <c r="AP33" t="s">
        <v>155</v>
      </c>
      <c r="AQ33" t="s">
        <v>156</v>
      </c>
      <c r="AR33" t="s">
        <v>157</v>
      </c>
      <c r="AS33" t="s">
        <v>158</v>
      </c>
      <c r="AT33" t="s">
        <v>159</v>
      </c>
      <c r="AU33" t="s">
        <v>160</v>
      </c>
      <c r="AV33" t="s">
        <v>161</v>
      </c>
      <c r="AW33" t="s">
        <v>162</v>
      </c>
      <c r="AX33" t="s">
        <v>163</v>
      </c>
      <c r="AY33" t="s">
        <v>164</v>
      </c>
      <c r="AZ33" t="s">
        <v>165</v>
      </c>
      <c r="BA33" t="s">
        <v>166</v>
      </c>
      <c r="BB33" t="s">
        <v>167</v>
      </c>
      <c r="BC33" t="s">
        <v>168</v>
      </c>
      <c r="BD33" t="s">
        <v>169</v>
      </c>
      <c r="BE33" t="s">
        <v>170</v>
      </c>
      <c r="BF33" t="s">
        <v>171</v>
      </c>
      <c r="BG33" t="s">
        <v>172</v>
      </c>
      <c r="BH33" t="s">
        <v>173</v>
      </c>
      <c r="BI33" t="s">
        <v>174</v>
      </c>
      <c r="BJ33" t="s">
        <v>175</v>
      </c>
      <c r="BK33" t="s">
        <v>176</v>
      </c>
      <c r="BL33" t="s">
        <v>177</v>
      </c>
      <c r="BM33" t="s">
        <v>178</v>
      </c>
      <c r="BN33" t="s">
        <v>179</v>
      </c>
      <c r="BO33" t="s">
        <v>180</v>
      </c>
      <c r="BP33" t="s">
        <v>181</v>
      </c>
      <c r="BQ33" t="s">
        <v>182</v>
      </c>
      <c r="BR33" t="s">
        <v>183</v>
      </c>
      <c r="BS33" t="s">
        <v>184</v>
      </c>
      <c r="BT33" t="s">
        <v>185</v>
      </c>
      <c r="BU33" t="s">
        <v>186</v>
      </c>
      <c r="BV33" t="s">
        <v>187</v>
      </c>
      <c r="BW33" t="s">
        <v>188</v>
      </c>
      <c r="BX33" t="s">
        <v>189</v>
      </c>
      <c r="BY33" t="s">
        <v>190</v>
      </c>
      <c r="BZ33" t="s">
        <v>191</v>
      </c>
      <c r="CA33" t="s">
        <v>192</v>
      </c>
      <c r="CB33" t="s">
        <v>193</v>
      </c>
      <c r="CC33" t="s">
        <v>194</v>
      </c>
      <c r="CD33" t="s">
        <v>195</v>
      </c>
      <c r="CE33" t="s">
        <v>196</v>
      </c>
      <c r="CF33" t="s">
        <v>197</v>
      </c>
      <c r="CG33" t="s">
        <v>198</v>
      </c>
      <c r="CH33" t="s">
        <v>199</v>
      </c>
      <c r="CI33" t="s">
        <v>200</v>
      </c>
      <c r="CJ33" t="s">
        <v>201</v>
      </c>
      <c r="CK33" t="s">
        <v>202</v>
      </c>
      <c r="CL33" t="s">
        <v>203</v>
      </c>
      <c r="CM33" t="s">
        <v>204</v>
      </c>
      <c r="CN33" t="s">
        <v>205</v>
      </c>
      <c r="CO33" t="s">
        <v>206</v>
      </c>
      <c r="CP33" t="s">
        <v>207</v>
      </c>
      <c r="CQ33" t="s">
        <v>208</v>
      </c>
      <c r="CR33" t="s">
        <v>209</v>
      </c>
      <c r="CS33" t="s">
        <v>210</v>
      </c>
      <c r="CT33" t="s">
        <v>211</v>
      </c>
      <c r="CU33" t="s">
        <v>212</v>
      </c>
      <c r="CV33" t="s">
        <v>213</v>
      </c>
      <c r="CW33" t="s">
        <v>214</v>
      </c>
      <c r="CX33" t="s">
        <v>215</v>
      </c>
      <c r="CY33" t="s">
        <v>216</v>
      </c>
      <c r="CZ33" t="s">
        <v>217</v>
      </c>
      <c r="DA33" t="s">
        <v>218</v>
      </c>
      <c r="DB33" t="s">
        <v>219</v>
      </c>
      <c r="DC33" t="s">
        <v>220</v>
      </c>
      <c r="DD33" t="s">
        <v>221</v>
      </c>
      <c r="DE33" t="s">
        <v>222</v>
      </c>
      <c r="DF33" t="s">
        <v>223</v>
      </c>
      <c r="DG33" t="s">
        <v>224</v>
      </c>
      <c r="DH33" t="s">
        <v>225</v>
      </c>
      <c r="DI33" t="s">
        <v>226</v>
      </c>
      <c r="DJ33" t="s">
        <v>227</v>
      </c>
      <c r="DK33" t="s">
        <v>228</v>
      </c>
      <c r="DL33" t="s">
        <v>229</v>
      </c>
      <c r="DM33" t="s">
        <v>230</v>
      </c>
      <c r="DN33" t="s">
        <v>231</v>
      </c>
      <c r="DO33" t="s">
        <v>232</v>
      </c>
      <c r="DP33" t="s">
        <v>233</v>
      </c>
      <c r="DQ33" t="s">
        <v>234</v>
      </c>
      <c r="DR33" t="s">
        <v>235</v>
      </c>
      <c r="DS33" t="s">
        <v>236</v>
      </c>
      <c r="DT33" t="s">
        <v>237</v>
      </c>
      <c r="DU33" t="s">
        <v>238</v>
      </c>
      <c r="DV33" t="s">
        <v>239</v>
      </c>
      <c r="DW33" t="s">
        <v>240</v>
      </c>
    </row>
    <row r="34" spans="1:127" s="24" customFormat="1" x14ac:dyDescent="0.2">
      <c r="A34" t="s">
        <v>241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10.336483534209778</v>
      </c>
      <c r="J34">
        <v>10.136960950859599</v>
      </c>
      <c r="K34">
        <v>9.7812441498923501</v>
      </c>
      <c r="L34">
        <v>10.109302185428486</v>
      </c>
      <c r="M34">
        <v>11.047177918143449</v>
      </c>
      <c r="N34">
        <v>10.613307531955403</v>
      </c>
      <c r="O34">
        <v>10.783770738127206</v>
      </c>
      <c r="P34">
        <v>12.385225342220958</v>
      </c>
      <c r="Q34">
        <v>9.9234714240454061</v>
      </c>
      <c r="R34">
        <v>0</v>
      </c>
      <c r="S34">
        <v>12.533467140858409</v>
      </c>
      <c r="T34">
        <v>0</v>
      </c>
      <c r="U34">
        <v>5.6017528321760999</v>
      </c>
      <c r="V34">
        <v>46.695870314294666</v>
      </c>
      <c r="W34">
        <v>12.490298802545313</v>
      </c>
      <c r="X34">
        <v>20.393417305904229</v>
      </c>
      <c r="Y34">
        <v>49.007350233540713</v>
      </c>
      <c r="Z34">
        <v>10.99551400433797</v>
      </c>
      <c r="AA34">
        <v>12.044126316024999</v>
      </c>
      <c r="AB34">
        <v>11.043644357850864</v>
      </c>
      <c r="AC34">
        <v>0</v>
      </c>
      <c r="AD34">
        <v>9.4920963342806175</v>
      </c>
      <c r="AE34">
        <v>10.463341742677528</v>
      </c>
      <c r="AF34">
        <v>9.6779545719498756</v>
      </c>
      <c r="AG34">
        <v>11.192727322653164</v>
      </c>
      <c r="AH34">
        <v>11.586454211712198</v>
      </c>
      <c r="AI34">
        <v>10.44066236430994</v>
      </c>
      <c r="AJ34">
        <v>11.206711678171029</v>
      </c>
      <c r="AK34">
        <v>11.105395655920212</v>
      </c>
      <c r="AL34">
        <v>10.863560960261587</v>
      </c>
      <c r="AM34">
        <v>11.342076299713639</v>
      </c>
      <c r="AN34">
        <v>11.352121028323333</v>
      </c>
      <c r="AO34">
        <v>11.414289973656153</v>
      </c>
      <c r="AP34">
        <v>10.672645525003386</v>
      </c>
      <c r="AQ34">
        <v>10.862495888847604</v>
      </c>
      <c r="AR34">
        <v>11.010249004193732</v>
      </c>
      <c r="AS34">
        <v>10.690209937243026</v>
      </c>
      <c r="AT34">
        <v>11.39195873129075</v>
      </c>
      <c r="AU34">
        <v>10.894778445714737</v>
      </c>
      <c r="AV34">
        <v>10.74143801089205</v>
      </c>
      <c r="AW34">
        <v>10.488466342019713</v>
      </c>
      <c r="AX34">
        <v>9.8120943437704593</v>
      </c>
      <c r="AY34">
        <v>10.595415289891568</v>
      </c>
      <c r="AZ34">
        <v>10.597680764521003</v>
      </c>
      <c r="BA34">
        <v>10.955225651933668</v>
      </c>
      <c r="BB34">
        <v>10.628961002822429</v>
      </c>
      <c r="BC34">
        <v>11.015837462223363</v>
      </c>
      <c r="BD34">
        <v>11.233951300930515</v>
      </c>
      <c r="BE34">
        <v>11.201521594073149</v>
      </c>
      <c r="BF34">
        <v>11.249547126973768</v>
      </c>
      <c r="BG34">
        <v>17.153444846208153</v>
      </c>
      <c r="BH34">
        <v>12.806437725577677</v>
      </c>
      <c r="BI34">
        <v>13.839217562758563</v>
      </c>
      <c r="BJ34">
        <v>12.022723978995931</v>
      </c>
      <c r="BK34">
        <v>13.550425199285321</v>
      </c>
      <c r="BL34">
        <v>14.854773603553262</v>
      </c>
      <c r="BM34">
        <v>18.11604767047691</v>
      </c>
      <c r="BN34">
        <v>11.305420752600501</v>
      </c>
      <c r="BO34">
        <v>11.428440838843454</v>
      </c>
      <c r="BP34">
        <v>13.010134037835385</v>
      </c>
      <c r="BQ34">
        <v>11.526093533687991</v>
      </c>
      <c r="BR34">
        <v>20.397104366910007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s="24" customFormat="1" x14ac:dyDescent="0.2">
      <c r="A35" t="s">
        <v>242</v>
      </c>
      <c r="B35">
        <v>14.528522801239328</v>
      </c>
      <c r="C35">
        <v>10.139947889630804</v>
      </c>
      <c r="D35">
        <v>11.169240199648161</v>
      </c>
      <c r="E35">
        <v>22.59721762315781</v>
      </c>
      <c r="F35">
        <v>10.79453772495148</v>
      </c>
      <c r="G35">
        <v>10.557602441489834</v>
      </c>
      <c r="H35">
        <v>10.078744270815601</v>
      </c>
      <c r="I35">
        <v>9.4591580919564446</v>
      </c>
      <c r="J35">
        <v>10.129347699705958</v>
      </c>
      <c r="K35">
        <v>10.233921936386816</v>
      </c>
      <c r="L35">
        <v>11.174771828217105</v>
      </c>
      <c r="M35">
        <v>9.3043208843454064</v>
      </c>
      <c r="N35">
        <v>12.412236199094622</v>
      </c>
      <c r="O35">
        <v>12.254015867540318</v>
      </c>
      <c r="P35">
        <v>10.50062032083766</v>
      </c>
      <c r="Q35">
        <v>11.62804997268762</v>
      </c>
      <c r="R35">
        <v>9.1972207610012831</v>
      </c>
      <c r="S35">
        <v>11.345106307866027</v>
      </c>
      <c r="T35">
        <v>12.155675886001568</v>
      </c>
      <c r="U35">
        <v>10.585370061653849</v>
      </c>
      <c r="V35">
        <v>12.75071638864957</v>
      </c>
      <c r="W35">
        <v>9.9700370495997817</v>
      </c>
      <c r="X35">
        <v>11.823494970610339</v>
      </c>
      <c r="Y35">
        <v>17.65855462873623</v>
      </c>
      <c r="Z35">
        <v>19.103527653306333</v>
      </c>
      <c r="AA35">
        <v>12.928344869339579</v>
      </c>
      <c r="AB35">
        <v>11.46528109327172</v>
      </c>
      <c r="AC35">
        <v>17.212883556140781</v>
      </c>
      <c r="AD35">
        <v>18.51630820926848</v>
      </c>
      <c r="AE35">
        <v>12.808921094087774</v>
      </c>
      <c r="AF35">
        <v>12.750836378545714</v>
      </c>
      <c r="AG35">
        <v>13.023762010720386</v>
      </c>
      <c r="AH35">
        <v>11.646047981711172</v>
      </c>
      <c r="AI35">
        <v>11.946931576886216</v>
      </c>
      <c r="AJ35">
        <v>15.196708791617457</v>
      </c>
      <c r="AK35">
        <v>12.525865056640733</v>
      </c>
      <c r="AL35">
        <v>13.008569283709564</v>
      </c>
      <c r="AM35">
        <v>7.3178444911751024</v>
      </c>
      <c r="AN35">
        <v>15.997332166363488</v>
      </c>
      <c r="AO35">
        <v>14.870139760216819</v>
      </c>
      <c r="AP35">
        <v>16.705855154796517</v>
      </c>
      <c r="AQ35">
        <v>28.115005974737667</v>
      </c>
      <c r="AR35">
        <v>11.376072511856217</v>
      </c>
      <c r="AS35">
        <v>18.179165801086238</v>
      </c>
      <c r="AT35">
        <v>16.267088268810308</v>
      </c>
      <c r="AU35">
        <v>5.7907466240155587</v>
      </c>
      <c r="AV35">
        <v>29.833441538979685</v>
      </c>
      <c r="AW35">
        <v>26.072936243396406</v>
      </c>
      <c r="AX35">
        <v>21.091999113707654</v>
      </c>
      <c r="AY35">
        <v>72.929954056383366</v>
      </c>
      <c r="AZ35">
        <v>28.617094325301959</v>
      </c>
      <c r="BA35">
        <v>84.07291858893683</v>
      </c>
      <c r="BB35">
        <v>23.032731174948982</v>
      </c>
      <c r="BC35">
        <v>68.319881009044153</v>
      </c>
      <c r="BD35">
        <v>112.45803140122437</v>
      </c>
      <c r="BE35">
        <v>58.797001360734576</v>
      </c>
      <c r="BF35">
        <v>19.807692307692307</v>
      </c>
      <c r="BG35">
        <v>19.658133492238427</v>
      </c>
      <c r="BH35">
        <v>11.904160516069192</v>
      </c>
      <c r="BI35">
        <v>14.90232508644975</v>
      </c>
      <c r="BJ35">
        <v>11.198330414699209</v>
      </c>
      <c r="BK35">
        <v>11.34375451316294</v>
      </c>
      <c r="BL35">
        <v>15.133299797098275</v>
      </c>
      <c r="BM35">
        <v>28.312052554360566</v>
      </c>
      <c r="BN35">
        <v>10.929134302425537</v>
      </c>
      <c r="BO35">
        <v>10.768917012786218</v>
      </c>
      <c r="BP35">
        <v>11.584265204985636</v>
      </c>
      <c r="BQ35">
        <v>11.951988294313782</v>
      </c>
      <c r="BR35">
        <v>11.993740232337355</v>
      </c>
      <c r="BS35">
        <v>13.716404270880295</v>
      </c>
      <c r="BT35">
        <v>13.248963378617004</v>
      </c>
      <c r="BU35">
        <v>11.177835841707321</v>
      </c>
      <c r="BV35">
        <v>36.219403468223852</v>
      </c>
      <c r="BW35">
        <v>10.309567667266636</v>
      </c>
      <c r="BX35">
        <v>13.248721291288932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</row>
    <row r="36" spans="1:127" s="45" customFormat="1" x14ac:dyDescent="0.2">
      <c r="A36" s="45" t="s">
        <v>243</v>
      </c>
      <c r="B36" s="45">
        <v>10.669805354075102</v>
      </c>
      <c r="C36" s="45">
        <v>10.168464631434423</v>
      </c>
      <c r="D36" s="45">
        <v>9.2692607384665706</v>
      </c>
      <c r="E36" s="45">
        <v>10.847236348176292</v>
      </c>
      <c r="F36" s="45">
        <v>5.4149732472282377</v>
      </c>
      <c r="G36" s="45">
        <v>10.988561032115868</v>
      </c>
      <c r="H36" s="45">
        <v>8.2915136091231751</v>
      </c>
      <c r="I36" s="45">
        <v>9.0720354424259604</v>
      </c>
      <c r="J36" s="45">
        <v>11.636286146207075</v>
      </c>
      <c r="K36" s="45">
        <v>10.325170521100679</v>
      </c>
      <c r="L36" s="45">
        <v>10.882625873667489</v>
      </c>
      <c r="M36" s="45">
        <v>10.847888567357307</v>
      </c>
      <c r="N36" s="45">
        <v>11.681630832470283</v>
      </c>
      <c r="O36" s="45">
        <v>10.153916791702672</v>
      </c>
      <c r="P36" s="45">
        <v>11.72603174638531</v>
      </c>
      <c r="Q36" s="45">
        <v>11.212433454187689</v>
      </c>
      <c r="R36" s="45">
        <v>11.617161649154436</v>
      </c>
      <c r="S36" s="45">
        <v>11.321325603095685</v>
      </c>
      <c r="T36" s="45">
        <v>11.506253051402084</v>
      </c>
      <c r="U36" s="45">
        <v>11.180469192984924</v>
      </c>
      <c r="V36" s="45">
        <v>11.33251209715214</v>
      </c>
      <c r="W36" s="45">
        <v>12.201980507480775</v>
      </c>
      <c r="X36" s="45">
        <v>11.484423872214194</v>
      </c>
      <c r="Y36" s="45">
        <v>11.396268569029216</v>
      </c>
      <c r="Z36" s="45">
        <v>12.104205451268294</v>
      </c>
      <c r="AA36" s="45">
        <v>12.090139080484985</v>
      </c>
      <c r="AB36" s="45">
        <v>10.00774349726149</v>
      </c>
      <c r="AC36" s="45">
        <v>11.872082738131288</v>
      </c>
      <c r="AD36" s="45">
        <v>13.484386673241392</v>
      </c>
      <c r="AE36" s="45">
        <v>12.747479993605005</v>
      </c>
      <c r="AF36" s="45">
        <v>10.075776900267719</v>
      </c>
      <c r="AG36" s="45">
        <v>11.224828434148581</v>
      </c>
      <c r="AH36" s="45">
        <v>12.126266710560214</v>
      </c>
      <c r="AI36" s="45">
        <v>13.596154743210359</v>
      </c>
      <c r="AJ36" s="45">
        <v>14.000577855115573</v>
      </c>
      <c r="AK36" s="45">
        <v>14.279982201331604</v>
      </c>
      <c r="AL36" s="45">
        <v>0</v>
      </c>
      <c r="AM36" s="45">
        <v>0</v>
      </c>
      <c r="AN36" s="45">
        <v>11.572350161661497</v>
      </c>
      <c r="AO36" s="45">
        <v>13.658933489310131</v>
      </c>
      <c r="AP36" s="45">
        <v>22.564511096003542</v>
      </c>
      <c r="AQ36" s="45">
        <v>11.109165899127397</v>
      </c>
      <c r="AR36" s="45">
        <v>12.006083086119011</v>
      </c>
      <c r="AS36" s="45">
        <v>11.364006808462014</v>
      </c>
      <c r="AT36" s="45">
        <v>9.7635165952871326</v>
      </c>
      <c r="AU36" s="45">
        <v>12.980043132695837</v>
      </c>
      <c r="AV36" s="45">
        <v>11.452492071298348</v>
      </c>
      <c r="AW36" s="45">
        <v>9.8096176941270077</v>
      </c>
      <c r="AX36" s="45">
        <v>11.153404395851053</v>
      </c>
      <c r="AY36" s="45">
        <v>9.8428357879178208</v>
      </c>
      <c r="AZ36" s="45">
        <v>12.846912681063989</v>
      </c>
      <c r="BA36" s="45">
        <v>11.14436560779877</v>
      </c>
      <c r="BB36" s="45">
        <v>10.900921260770987</v>
      </c>
      <c r="BC36" s="45">
        <v>10.392389760486445</v>
      </c>
      <c r="BD36" s="45">
        <v>10.573034873465229</v>
      </c>
      <c r="BE36" s="45">
        <v>9.4466432401628193</v>
      </c>
      <c r="BF36" s="45">
        <v>8.4535914717287959</v>
      </c>
      <c r="BG36" s="45">
        <v>11.064503097067053</v>
      </c>
      <c r="BH36" s="45">
        <v>9.952964013894487</v>
      </c>
      <c r="BI36" s="45">
        <v>13.911392668965048</v>
      </c>
      <c r="BJ36" s="45">
        <v>13.030796356717872</v>
      </c>
      <c r="BK36" s="45">
        <v>11.226465424493393</v>
      </c>
      <c r="BL36" s="45">
        <v>11.279725074529368</v>
      </c>
      <c r="BM36" s="45">
        <v>15.230444370070304</v>
      </c>
      <c r="BN36" s="45">
        <v>11.136990719630456</v>
      </c>
      <c r="BO36" s="45">
        <v>39.532656903423941</v>
      </c>
      <c r="BP36" s="45">
        <v>16.968190816710276</v>
      </c>
      <c r="BQ36" s="45">
        <v>14.877878470672471</v>
      </c>
      <c r="BR36" s="45">
        <v>25.153011908927319</v>
      </c>
      <c r="BS36" s="45">
        <v>8.0589795835062716</v>
      </c>
      <c r="BT36" s="45">
        <v>0</v>
      </c>
      <c r="BU36" s="45">
        <v>17.383931049866163</v>
      </c>
      <c r="BV36" s="45">
        <v>382.42535184151785</v>
      </c>
      <c r="BW36" s="45">
        <v>0</v>
      </c>
      <c r="BX36" s="45">
        <v>0</v>
      </c>
      <c r="BY36" s="45">
        <v>0</v>
      </c>
      <c r="BZ36" s="45">
        <v>0</v>
      </c>
      <c r="CA36" s="45">
        <v>0</v>
      </c>
      <c r="CB36" s="45">
        <v>0</v>
      </c>
      <c r="CC36" s="45">
        <v>0</v>
      </c>
      <c r="CD36" s="45">
        <v>0</v>
      </c>
      <c r="CE36" s="45">
        <v>0</v>
      </c>
      <c r="CF36" s="45">
        <v>28.072539960178602</v>
      </c>
      <c r="CG36" s="45">
        <v>0</v>
      </c>
      <c r="CH36" s="45">
        <v>0</v>
      </c>
      <c r="CI36" s="45">
        <v>0</v>
      </c>
      <c r="CJ36" s="45">
        <v>0</v>
      </c>
      <c r="CK36" s="45">
        <v>0</v>
      </c>
      <c r="CL36" s="45">
        <v>0</v>
      </c>
      <c r="CM36" s="45">
        <v>0</v>
      </c>
      <c r="CN36" s="45">
        <v>0</v>
      </c>
      <c r="CO36" s="45">
        <v>0</v>
      </c>
      <c r="CP36" s="45">
        <v>0</v>
      </c>
      <c r="CQ36" s="45">
        <v>0</v>
      </c>
      <c r="CR36" s="45">
        <v>0</v>
      </c>
      <c r="CS36" s="45">
        <v>0</v>
      </c>
      <c r="CT36" s="45">
        <v>0</v>
      </c>
      <c r="CU36" s="45">
        <v>0</v>
      </c>
      <c r="CV36" s="45">
        <v>0</v>
      </c>
      <c r="CW36" s="45">
        <v>0</v>
      </c>
      <c r="CX36" s="45">
        <v>0</v>
      </c>
      <c r="CY36" s="45">
        <v>0</v>
      </c>
      <c r="CZ36" s="45">
        <v>0</v>
      </c>
      <c r="DA36" s="45">
        <v>0</v>
      </c>
      <c r="DB36" s="45">
        <v>0</v>
      </c>
      <c r="DC36" s="45">
        <v>0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0</v>
      </c>
      <c r="DK36" s="45">
        <v>0</v>
      </c>
      <c r="DL36" s="45">
        <v>0</v>
      </c>
      <c r="DM36" s="45">
        <v>0</v>
      </c>
      <c r="DN36" s="45">
        <v>0</v>
      </c>
      <c r="DO36" s="45">
        <v>0</v>
      </c>
      <c r="DP36" s="45">
        <v>0</v>
      </c>
      <c r="DQ36" s="45">
        <v>0</v>
      </c>
      <c r="DR36" s="45">
        <v>0</v>
      </c>
      <c r="DS36" s="45">
        <v>0</v>
      </c>
      <c r="DT36" s="45">
        <v>0</v>
      </c>
      <c r="DU36" s="45">
        <v>0</v>
      </c>
      <c r="DV36" s="45">
        <v>0</v>
      </c>
      <c r="DW36" s="45">
        <v>0</v>
      </c>
    </row>
    <row r="37" spans="1:127" s="24" customFormat="1" x14ac:dyDescent="0.2">
      <c r="A37" t="s">
        <v>244</v>
      </c>
      <c r="B37">
        <v>10.198982200417658</v>
      </c>
      <c r="C37">
        <v>9.546206966776424</v>
      </c>
      <c r="D37">
        <v>11.294045842098406</v>
      </c>
      <c r="E37">
        <v>9.8495411270543425</v>
      </c>
      <c r="F37">
        <v>10.183556536440069</v>
      </c>
      <c r="G37">
        <v>9.4788571373328221</v>
      </c>
      <c r="H37">
        <v>10.250721828514804</v>
      </c>
      <c r="I37">
        <v>10.315333823834383</v>
      </c>
      <c r="J37">
        <v>9.9986868223760688</v>
      </c>
      <c r="K37">
        <v>12.844568320533815</v>
      </c>
      <c r="L37">
        <v>5.8649831356624755</v>
      </c>
      <c r="M37">
        <v>8.9495144232080861</v>
      </c>
      <c r="N37">
        <v>10.511998753929827</v>
      </c>
      <c r="O37">
        <v>10.725524893430627</v>
      </c>
      <c r="P37">
        <v>3.3110590021669291</v>
      </c>
      <c r="Q37">
        <v>10.135368151614472</v>
      </c>
      <c r="R37">
        <v>11.842032627289123</v>
      </c>
      <c r="S37">
        <v>10.885341169457414</v>
      </c>
      <c r="T37">
        <v>9.7370101312878479</v>
      </c>
      <c r="U37">
        <v>10.870920771613797</v>
      </c>
      <c r="V37">
        <v>12.582136940169612</v>
      </c>
      <c r="W37">
        <v>12.267317315870971</v>
      </c>
      <c r="X37">
        <v>11.954927652131998</v>
      </c>
      <c r="Y37">
        <v>3.8010627402039665</v>
      </c>
      <c r="Z37">
        <v>10.163366427155283</v>
      </c>
      <c r="AA37">
        <v>8.6351063453771388</v>
      </c>
      <c r="AB37">
        <v>10.468047866663435</v>
      </c>
      <c r="AC37">
        <v>7.7653499958129144</v>
      </c>
      <c r="AD37">
        <v>10.444536709988377</v>
      </c>
      <c r="AE37">
        <v>7.2038724196485324</v>
      </c>
      <c r="AF37">
        <v>9.9774467587332829</v>
      </c>
      <c r="AG37">
        <v>11.175452173529992</v>
      </c>
      <c r="AH37">
        <v>12.942642812423951</v>
      </c>
      <c r="AI37">
        <v>10.166289152893773</v>
      </c>
      <c r="AJ37">
        <v>10.678147917427966</v>
      </c>
      <c r="AK37">
        <v>10.090334655263746</v>
      </c>
      <c r="AL37">
        <v>10.185790542078475</v>
      </c>
      <c r="AM37">
        <v>14.236883954631796</v>
      </c>
      <c r="AN37">
        <v>19.392454868245217</v>
      </c>
      <c r="AO37">
        <v>10.475653445260775</v>
      </c>
      <c r="AP37">
        <v>12.237559123691788</v>
      </c>
      <c r="AQ37">
        <v>15.68237969298907</v>
      </c>
      <c r="AR37">
        <v>11.35116344333953</v>
      </c>
      <c r="AS37">
        <v>12.810141414073906</v>
      </c>
      <c r="AT37">
        <v>10.280015891677456</v>
      </c>
      <c r="AU37">
        <v>11.38917974725592</v>
      </c>
      <c r="AV37">
        <v>9.3352899429319169</v>
      </c>
      <c r="AW37">
        <v>13.420363916327627</v>
      </c>
      <c r="AX37">
        <v>10.171189829102621</v>
      </c>
      <c r="AY37">
        <v>18.821870640478391</v>
      </c>
      <c r="AZ37">
        <v>11.542087597540235</v>
      </c>
      <c r="BA37">
        <v>23.510838028359835</v>
      </c>
      <c r="BB37">
        <v>10.580382162037548</v>
      </c>
      <c r="BC37">
        <v>4.155345585406236</v>
      </c>
      <c r="BD37">
        <v>11.550002778162735</v>
      </c>
      <c r="BE37">
        <v>13.64726353990309</v>
      </c>
      <c r="BF37">
        <v>11.267906646958016</v>
      </c>
      <c r="BG37">
        <v>11.117398751922755</v>
      </c>
      <c r="BH37">
        <v>22.653756079990323</v>
      </c>
      <c r="BI37">
        <v>12.000109182835166</v>
      </c>
      <c r="BJ37">
        <v>15.986497765286519</v>
      </c>
      <c r="BK37">
        <v>12.457706721413107</v>
      </c>
      <c r="BL37">
        <v>10.924345836678272</v>
      </c>
      <c r="BM37">
        <v>7.0877830025549091</v>
      </c>
      <c r="BN37">
        <v>13.164021744785117</v>
      </c>
      <c r="BO37">
        <v>14.415444722230484</v>
      </c>
      <c r="BP37">
        <v>14.924797777845285</v>
      </c>
      <c r="BQ37">
        <v>10.925328079258742</v>
      </c>
      <c r="BR37">
        <v>10.452801599940646</v>
      </c>
      <c r="BS37">
        <v>9.9080586254405638</v>
      </c>
      <c r="BT37">
        <v>16.53311650076612</v>
      </c>
      <c r="BU37">
        <v>17.379653226138842</v>
      </c>
      <c r="BV37">
        <v>17.229679378060457</v>
      </c>
      <c r="BW37">
        <v>12.101700037365781</v>
      </c>
      <c r="BX37">
        <v>11.183461194500566</v>
      </c>
      <c r="BY37">
        <v>7.3029311344701444</v>
      </c>
      <c r="BZ37">
        <v>11.965091279426183</v>
      </c>
      <c r="CA37">
        <v>0</v>
      </c>
      <c r="CB37">
        <v>0</v>
      </c>
      <c r="CC37">
        <v>11.236594728020316</v>
      </c>
      <c r="CD37">
        <v>10.879408790939067</v>
      </c>
      <c r="CE37">
        <v>10.945750429049969</v>
      </c>
      <c r="CF37">
        <v>0</v>
      </c>
      <c r="CG37">
        <v>13.249259274933186</v>
      </c>
      <c r="CH37">
        <v>12.479452892994107</v>
      </c>
      <c r="CI37">
        <v>18.000000196954478</v>
      </c>
      <c r="CJ37">
        <v>12.246706385812375</v>
      </c>
      <c r="CK37">
        <v>0</v>
      </c>
      <c r="CL37">
        <v>0</v>
      </c>
      <c r="CM37">
        <v>11.989383940484121</v>
      </c>
      <c r="CN37">
        <v>13.9923402231067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11.507692092504257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s="24" customFormat="1" x14ac:dyDescent="0.2">
      <c r="A38" t="s">
        <v>245</v>
      </c>
      <c r="B38">
        <v>13.669045191980972</v>
      </c>
      <c r="C38">
        <v>9.9363550792846276</v>
      </c>
      <c r="D38">
        <v>11.459745920349073</v>
      </c>
      <c r="E38">
        <v>10.052963895058252</v>
      </c>
      <c r="F38">
        <v>12.174025974025975</v>
      </c>
      <c r="G38">
        <v>11.266686297605027</v>
      </c>
      <c r="H38">
        <v>10.012134286099501</v>
      </c>
      <c r="I38">
        <v>15.913530041791185</v>
      </c>
      <c r="J38">
        <v>11.034149321623381</v>
      </c>
      <c r="K38">
        <v>11.296165001611344</v>
      </c>
      <c r="L38">
        <v>11.505563884111009</v>
      </c>
      <c r="M38">
        <v>10.815240429195919</v>
      </c>
      <c r="N38">
        <v>0</v>
      </c>
      <c r="O38">
        <v>0</v>
      </c>
      <c r="P38">
        <v>9.1834499543656829</v>
      </c>
      <c r="Q38">
        <v>10.578947368421053</v>
      </c>
      <c r="R38">
        <v>0</v>
      </c>
      <c r="S38">
        <v>0</v>
      </c>
      <c r="T38">
        <v>0</v>
      </c>
      <c r="U38">
        <v>0</v>
      </c>
      <c r="V38">
        <v>16.260626465460231</v>
      </c>
      <c r="W38">
        <v>0</v>
      </c>
      <c r="X38">
        <v>0</v>
      </c>
      <c r="Y38">
        <v>62.56956851017555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13.265886144019104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</row>
    <row r="39" spans="1:127" s="24" customFormat="1" x14ac:dyDescent="0.2">
      <c r="A39" t="s">
        <v>246</v>
      </c>
      <c r="B39" s="31">
        <v>10.443</v>
      </c>
      <c r="C39" s="31">
        <v>10.443</v>
      </c>
      <c r="D39" s="31">
        <v>10.443</v>
      </c>
      <c r="E39" s="31">
        <v>10.443</v>
      </c>
      <c r="F39" s="31">
        <v>10.443</v>
      </c>
      <c r="G39" s="31">
        <v>10.443</v>
      </c>
      <c r="H39" s="31">
        <v>10.443</v>
      </c>
      <c r="I39" s="31">
        <v>10.443</v>
      </c>
      <c r="J39" s="31">
        <v>10.443</v>
      </c>
      <c r="K39" s="31">
        <v>10.443</v>
      </c>
      <c r="L39" s="31">
        <v>10.443</v>
      </c>
      <c r="M39" s="31">
        <v>10.443</v>
      </c>
      <c r="N39" s="31">
        <v>10.443</v>
      </c>
      <c r="O39" s="31">
        <v>10.443</v>
      </c>
      <c r="P39" s="31">
        <v>10.443</v>
      </c>
      <c r="Q39" s="31">
        <v>10.443</v>
      </c>
      <c r="R39" s="31">
        <v>10.443</v>
      </c>
      <c r="S39" s="31">
        <v>10.443</v>
      </c>
      <c r="T39" s="31">
        <v>10.443</v>
      </c>
      <c r="U39" s="31">
        <v>10.443</v>
      </c>
      <c r="V39" s="31">
        <v>10.443</v>
      </c>
      <c r="W39" s="31">
        <v>10.443</v>
      </c>
      <c r="X39" s="31">
        <v>10.443</v>
      </c>
      <c r="Y39" s="31">
        <v>10.443</v>
      </c>
      <c r="Z39" s="31">
        <v>10.443</v>
      </c>
      <c r="AA39" s="31">
        <v>10.443</v>
      </c>
      <c r="AB39" s="31">
        <v>10.443</v>
      </c>
      <c r="AC39" s="31">
        <v>10.443</v>
      </c>
      <c r="AD39" s="31">
        <v>10.443</v>
      </c>
      <c r="AE39" s="31">
        <v>10.443</v>
      </c>
      <c r="AF39" s="31">
        <v>10.443</v>
      </c>
      <c r="AG39" s="31">
        <v>10.443</v>
      </c>
      <c r="AH39" s="31">
        <v>10.443</v>
      </c>
      <c r="AI39" s="31">
        <v>10.443</v>
      </c>
      <c r="AJ39" s="31">
        <v>10.443</v>
      </c>
      <c r="AK39" s="31">
        <v>10.443</v>
      </c>
      <c r="AL39" s="31">
        <v>10.443</v>
      </c>
      <c r="AM39" s="31">
        <v>10.443</v>
      </c>
      <c r="AN39" s="31">
        <v>10.443</v>
      </c>
      <c r="AO39" s="31">
        <v>10.443</v>
      </c>
      <c r="AP39" s="31">
        <v>10.443</v>
      </c>
      <c r="AQ39" s="31">
        <v>10.443</v>
      </c>
      <c r="AR39" s="31">
        <v>10.443</v>
      </c>
      <c r="AS39" s="31">
        <v>10.443</v>
      </c>
      <c r="AT39" s="31">
        <v>10.443</v>
      </c>
      <c r="AU39" s="31">
        <v>10.443</v>
      </c>
      <c r="AV39" s="31">
        <v>10.443</v>
      </c>
      <c r="AW39" s="31">
        <v>10.443</v>
      </c>
      <c r="AX39" s="31">
        <v>10.443</v>
      </c>
      <c r="AY39" s="31">
        <v>10.443</v>
      </c>
      <c r="AZ39" s="31">
        <v>10.443</v>
      </c>
      <c r="BA39" s="31">
        <v>10.443</v>
      </c>
      <c r="BB39" s="31">
        <v>10.443</v>
      </c>
      <c r="BC39" s="31">
        <v>10.443</v>
      </c>
      <c r="BD39" s="31">
        <v>10.443</v>
      </c>
      <c r="BE39" s="31">
        <v>10.443</v>
      </c>
      <c r="BF39" s="31">
        <v>10.443</v>
      </c>
      <c r="BG39" s="31">
        <v>10.443</v>
      </c>
      <c r="BH39" s="31">
        <v>10.443</v>
      </c>
      <c r="BI39" s="31">
        <v>10.443</v>
      </c>
      <c r="BJ39" s="31">
        <v>10.443</v>
      </c>
      <c r="BK39" s="31">
        <v>10.443</v>
      </c>
      <c r="BL39" s="31">
        <v>10.443</v>
      </c>
      <c r="BM39" s="31">
        <v>10.443</v>
      </c>
      <c r="BN39" s="31">
        <v>10.443</v>
      </c>
      <c r="BO39" s="31">
        <v>10.443</v>
      </c>
      <c r="BP39" s="31">
        <v>10.443</v>
      </c>
      <c r="BQ39" s="31">
        <v>10.443</v>
      </c>
      <c r="BR39" s="31">
        <v>10.443</v>
      </c>
      <c r="BS39" s="31">
        <v>10.443</v>
      </c>
      <c r="BT39" s="31">
        <v>10.443</v>
      </c>
      <c r="BU39" s="31">
        <v>10.443</v>
      </c>
      <c r="BV39" s="31">
        <v>10.443</v>
      </c>
      <c r="BW39" s="31">
        <v>10.443</v>
      </c>
      <c r="BX39" s="31">
        <v>10.443</v>
      </c>
      <c r="BY39" s="31">
        <v>10.443</v>
      </c>
      <c r="BZ39" s="31">
        <v>10.443</v>
      </c>
      <c r="CA39" s="31">
        <v>10.443</v>
      </c>
      <c r="CB39" s="31">
        <v>10.443</v>
      </c>
      <c r="CC39" s="31">
        <v>10.443</v>
      </c>
      <c r="CD39" s="31">
        <v>10.443</v>
      </c>
      <c r="CE39" s="31">
        <v>10.443</v>
      </c>
      <c r="CF39" s="31">
        <v>10.443</v>
      </c>
      <c r="CG39" s="31">
        <v>10.443</v>
      </c>
      <c r="CH39" s="31">
        <v>10.443</v>
      </c>
      <c r="CI39" s="31">
        <v>10.443</v>
      </c>
      <c r="CJ39" s="31">
        <v>10.443</v>
      </c>
      <c r="CK39" s="31">
        <v>10.443</v>
      </c>
      <c r="CL39" s="31">
        <v>10.443</v>
      </c>
      <c r="CM39" s="31">
        <v>10.443</v>
      </c>
      <c r="CN39" s="31">
        <v>10.443</v>
      </c>
      <c r="CO39" s="31">
        <v>10.443</v>
      </c>
      <c r="CP39" s="31">
        <v>10.443</v>
      </c>
      <c r="CQ39" s="31">
        <v>10.443</v>
      </c>
      <c r="CR39" s="31">
        <v>10.443</v>
      </c>
      <c r="CS39" s="31">
        <v>10.443</v>
      </c>
      <c r="CT39" s="31">
        <v>10.443</v>
      </c>
      <c r="CU39" s="31">
        <v>10.443</v>
      </c>
      <c r="CV39" s="31">
        <v>10.443</v>
      </c>
      <c r="CW39" s="31">
        <v>10.443</v>
      </c>
      <c r="CX39" s="31">
        <v>10.443</v>
      </c>
      <c r="CY39" s="31">
        <v>10.443</v>
      </c>
      <c r="CZ39" s="31">
        <v>10.443</v>
      </c>
      <c r="DA39" s="31">
        <v>10.443</v>
      </c>
      <c r="DB39" s="31">
        <v>10.443</v>
      </c>
      <c r="DC39" s="31">
        <v>10.443</v>
      </c>
      <c r="DD39" s="31">
        <v>10.443</v>
      </c>
      <c r="DE39" s="31">
        <v>10.443</v>
      </c>
      <c r="DF39" s="31">
        <v>10.443</v>
      </c>
      <c r="DG39" s="31">
        <v>10.443</v>
      </c>
      <c r="DH39" s="31">
        <v>10.443</v>
      </c>
      <c r="DI39" s="31">
        <v>10.443</v>
      </c>
      <c r="DJ39" s="31">
        <v>10.443</v>
      </c>
      <c r="DK39" s="31">
        <v>10.443</v>
      </c>
      <c r="DL39" s="31">
        <v>10.443</v>
      </c>
      <c r="DM39" s="31">
        <v>10.443</v>
      </c>
      <c r="DN39" s="31">
        <v>10.443</v>
      </c>
      <c r="DO39" s="31">
        <v>10.443</v>
      </c>
      <c r="DP39" s="31">
        <v>10.443</v>
      </c>
      <c r="DQ39" s="31">
        <v>10.443</v>
      </c>
      <c r="DR39" s="31">
        <v>10.443</v>
      </c>
      <c r="DS39" s="31">
        <v>10.443</v>
      </c>
      <c r="DT39" s="31">
        <v>10.443</v>
      </c>
      <c r="DU39" s="31">
        <v>10.443</v>
      </c>
      <c r="DV39" s="31">
        <v>10.443</v>
      </c>
      <c r="DW39" s="31">
        <v>10.443</v>
      </c>
    </row>
    <row r="40" spans="1:127" s="24" customFormat="1" x14ac:dyDescent="0.2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s="24" customFormat="1" x14ac:dyDescent="0.2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</row>
    <row r="42" spans="1:127" s="24" customFormat="1" x14ac:dyDescent="0.2">
      <c r="A42" t="s">
        <v>249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</row>
    <row r="43" spans="1:127" s="24" customFormat="1" x14ac:dyDescent="0.2">
      <c r="A43" t="s">
        <v>250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</row>
    <row r="44" spans="1:127" s="24" customFormat="1" x14ac:dyDescent="0.2">
      <c r="A44" t="s">
        <v>251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</row>
    <row r="47" spans="1:127" s="6" customFormat="1" ht="15" x14ac:dyDescent="0.2">
      <c r="A47" s="19" t="s">
        <v>72</v>
      </c>
      <c r="B47" s="6">
        <v>2020</v>
      </c>
      <c r="C47" s="6">
        <v>2021</v>
      </c>
      <c r="D47" s="6">
        <v>2022</v>
      </c>
      <c r="E47" s="6">
        <v>2023</v>
      </c>
      <c r="F47" s="6">
        <v>2024</v>
      </c>
      <c r="G47" s="6">
        <v>2025</v>
      </c>
      <c r="H47" s="6">
        <v>2026</v>
      </c>
      <c r="I47" s="6">
        <v>2027</v>
      </c>
      <c r="J47" s="6">
        <v>2028</v>
      </c>
      <c r="K47" s="6">
        <v>2029</v>
      </c>
      <c r="L47" s="6">
        <v>2030</v>
      </c>
      <c r="M47" s="6">
        <v>2031</v>
      </c>
      <c r="N47" s="6">
        <v>2032</v>
      </c>
      <c r="O47" s="6">
        <v>2033</v>
      </c>
      <c r="P47" s="6">
        <v>2034</v>
      </c>
      <c r="Q47" s="6">
        <v>2035</v>
      </c>
      <c r="R47" s="6">
        <v>2036</v>
      </c>
      <c r="S47" s="6">
        <v>2037</v>
      </c>
      <c r="T47" s="6">
        <v>2038</v>
      </c>
      <c r="U47" s="6">
        <v>2039</v>
      </c>
      <c r="V47" s="6">
        <v>2040</v>
      </c>
      <c r="W47" s="6">
        <v>2041</v>
      </c>
      <c r="X47" s="6">
        <v>2042</v>
      </c>
      <c r="Y47" s="6">
        <v>2043</v>
      </c>
      <c r="Z47" s="6">
        <v>2044</v>
      </c>
      <c r="AA47" s="6">
        <v>2045</v>
      </c>
      <c r="AB47" s="6">
        <v>2046</v>
      </c>
      <c r="AC47" s="6">
        <v>2047</v>
      </c>
      <c r="AD47" s="6">
        <v>2048</v>
      </c>
      <c r="AE47" s="6">
        <v>2049</v>
      </c>
      <c r="AF47" s="6">
        <v>2050</v>
      </c>
    </row>
    <row r="48" spans="1:127" x14ac:dyDescent="0.2">
      <c r="A48" s="15" t="s">
        <v>1</v>
      </c>
      <c r="B48" s="32">
        <v>8.4700000000000006</v>
      </c>
      <c r="C48" s="32">
        <v>8.4700000000000006</v>
      </c>
      <c r="D48" s="32">
        <v>8.4700000000000006</v>
      </c>
      <c r="E48" s="32">
        <v>8.4700000000000006</v>
      </c>
      <c r="F48" s="32">
        <v>8.4700000000000006</v>
      </c>
      <c r="G48" s="32">
        <v>8.4700000000000006</v>
      </c>
      <c r="H48" s="32">
        <v>8.39</v>
      </c>
      <c r="I48" s="32">
        <v>8.3000000000000007</v>
      </c>
      <c r="J48" s="32">
        <v>8.2100000000000009</v>
      </c>
      <c r="K48" s="32">
        <v>8.1300000000000008</v>
      </c>
      <c r="L48" s="32">
        <v>8.0399999999999991</v>
      </c>
      <c r="M48" s="32">
        <v>7.95</v>
      </c>
      <c r="N48" s="32">
        <v>7.87</v>
      </c>
      <c r="O48" s="32">
        <v>7.78</v>
      </c>
      <c r="P48" s="32">
        <v>7.78</v>
      </c>
      <c r="Q48" s="32">
        <v>7.78</v>
      </c>
      <c r="R48" s="32">
        <v>7.78</v>
      </c>
      <c r="S48" s="32">
        <v>7.78</v>
      </c>
      <c r="T48" s="32">
        <v>7.78</v>
      </c>
      <c r="U48" s="32">
        <v>7.78</v>
      </c>
      <c r="V48" s="32">
        <v>7.78</v>
      </c>
      <c r="W48" s="32">
        <v>7.78</v>
      </c>
      <c r="X48" s="32">
        <v>7.78</v>
      </c>
      <c r="Y48" s="32">
        <v>7.78</v>
      </c>
      <c r="Z48" s="32">
        <v>7.78</v>
      </c>
      <c r="AA48" s="32">
        <v>7.78</v>
      </c>
      <c r="AB48" s="32">
        <v>7.78</v>
      </c>
      <c r="AC48" s="32">
        <v>7.78</v>
      </c>
      <c r="AD48" s="32">
        <v>7.78</v>
      </c>
      <c r="AE48" s="32">
        <v>7.78</v>
      </c>
      <c r="AF48" s="32">
        <v>7.78</v>
      </c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</row>
    <row r="49" spans="1:97" x14ac:dyDescent="0.2">
      <c r="A49" s="15" t="s">
        <v>64</v>
      </c>
      <c r="B49" s="32">
        <v>9.7200000000000006</v>
      </c>
      <c r="C49" s="32">
        <v>9.7200000000000006</v>
      </c>
      <c r="D49" s="32">
        <v>9.7200000000000006</v>
      </c>
      <c r="E49" s="32">
        <v>9.7200000000000006</v>
      </c>
      <c r="F49" s="32">
        <v>9.7200000000000006</v>
      </c>
      <c r="G49" s="32">
        <v>9.7200000000000006</v>
      </c>
      <c r="H49" s="32">
        <v>9.7200000000000006</v>
      </c>
      <c r="I49" s="32">
        <v>9.7200000000000006</v>
      </c>
      <c r="J49" s="32">
        <v>9.7200000000000006</v>
      </c>
      <c r="K49" s="32">
        <v>9.7200000000000006</v>
      </c>
      <c r="L49" s="32">
        <v>9.7200000000000006</v>
      </c>
      <c r="M49" s="32">
        <v>9.7200000000000006</v>
      </c>
      <c r="N49" s="32">
        <v>9.7200000000000006</v>
      </c>
      <c r="O49" s="32">
        <v>9.7200000000000006</v>
      </c>
      <c r="P49" s="32">
        <v>9.7200000000000006</v>
      </c>
      <c r="Q49" s="32">
        <v>9.7200000000000006</v>
      </c>
      <c r="R49" s="32">
        <v>9.7200000000000006</v>
      </c>
      <c r="S49" s="32">
        <v>9.7200000000000006</v>
      </c>
      <c r="T49" s="32">
        <v>9.7200000000000006</v>
      </c>
      <c r="U49" s="32">
        <v>9.7200000000000006</v>
      </c>
      <c r="V49" s="32">
        <v>9.7200000000000006</v>
      </c>
      <c r="W49" s="32">
        <v>9.7200000000000006</v>
      </c>
      <c r="X49" s="32">
        <v>9.7200000000000006</v>
      </c>
      <c r="Y49" s="32">
        <v>9.7200000000000006</v>
      </c>
      <c r="Z49" s="32">
        <v>9.7200000000000006</v>
      </c>
      <c r="AA49" s="32">
        <v>9.7200000000000006</v>
      </c>
      <c r="AB49" s="32">
        <v>9.7200000000000006</v>
      </c>
      <c r="AC49" s="32">
        <v>9.7200000000000006</v>
      </c>
      <c r="AD49" s="32">
        <v>9.7200000000000006</v>
      </c>
      <c r="AE49" s="32">
        <v>9.7200000000000006</v>
      </c>
      <c r="AF49" s="32">
        <v>9.7200000000000006</v>
      </c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</row>
    <row r="50" spans="1:97" s="45" customFormat="1" x14ac:dyDescent="0.2">
      <c r="A50" s="46" t="s">
        <v>65</v>
      </c>
      <c r="B50" s="47">
        <v>6.36</v>
      </c>
      <c r="C50" s="48">
        <v>6.36</v>
      </c>
      <c r="D50" s="48">
        <v>6.36</v>
      </c>
      <c r="E50" s="48">
        <v>6.36</v>
      </c>
      <c r="F50" s="48">
        <v>6.36</v>
      </c>
      <c r="G50" s="48">
        <v>6.36</v>
      </c>
      <c r="H50" s="48">
        <v>6.36</v>
      </c>
      <c r="I50" s="48">
        <v>6.36</v>
      </c>
      <c r="J50" s="48">
        <v>6.36</v>
      </c>
      <c r="K50" s="48">
        <v>6.36</v>
      </c>
      <c r="L50" s="48">
        <v>6.36</v>
      </c>
      <c r="M50" s="48">
        <v>6.36</v>
      </c>
      <c r="N50" s="48">
        <v>6.36</v>
      </c>
      <c r="O50" s="48">
        <v>6.36</v>
      </c>
      <c r="P50" s="48">
        <v>6.36</v>
      </c>
      <c r="Q50" s="48">
        <v>6.36</v>
      </c>
      <c r="R50" s="48">
        <v>6.36</v>
      </c>
      <c r="S50" s="48">
        <v>6.36</v>
      </c>
      <c r="T50" s="48">
        <v>6.36</v>
      </c>
      <c r="U50" s="48">
        <v>6.36</v>
      </c>
      <c r="V50" s="48">
        <v>6.36</v>
      </c>
      <c r="W50" s="48">
        <v>6.36</v>
      </c>
      <c r="X50" s="48">
        <v>6.36</v>
      </c>
      <c r="Y50" s="48">
        <v>6.36</v>
      </c>
      <c r="Z50" s="48">
        <v>6.36</v>
      </c>
      <c r="AA50" s="48">
        <v>6.36</v>
      </c>
      <c r="AB50" s="48">
        <v>6.36</v>
      </c>
      <c r="AC50" s="48">
        <v>6.36</v>
      </c>
      <c r="AD50" s="48">
        <v>6.36</v>
      </c>
      <c r="AE50" s="48">
        <v>6.36</v>
      </c>
      <c r="AF50" s="48">
        <v>6.36</v>
      </c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</row>
    <row r="51" spans="1:97" x14ac:dyDescent="0.2">
      <c r="A51" s="15" t="s">
        <v>59</v>
      </c>
      <c r="B51" s="33">
        <f>10713*(1000/1000000)</f>
        <v>10.713000000000001</v>
      </c>
      <c r="C51" s="33">
        <f t="shared" ref="C51:AF51" si="0">10713*(1000/1000000)</f>
        <v>10.713000000000001</v>
      </c>
      <c r="D51" s="33">
        <f t="shared" si="0"/>
        <v>10.713000000000001</v>
      </c>
      <c r="E51" s="33">
        <f t="shared" si="0"/>
        <v>10.713000000000001</v>
      </c>
      <c r="F51" s="33">
        <f t="shared" si="0"/>
        <v>10.713000000000001</v>
      </c>
      <c r="G51" s="33">
        <f t="shared" si="0"/>
        <v>10.713000000000001</v>
      </c>
      <c r="H51" s="33">
        <f t="shared" si="0"/>
        <v>10.713000000000001</v>
      </c>
      <c r="I51" s="33">
        <f t="shared" si="0"/>
        <v>10.713000000000001</v>
      </c>
      <c r="J51" s="33">
        <f t="shared" si="0"/>
        <v>10.713000000000001</v>
      </c>
      <c r="K51" s="33">
        <f t="shared" si="0"/>
        <v>10.713000000000001</v>
      </c>
      <c r="L51" s="33">
        <f t="shared" si="0"/>
        <v>10.713000000000001</v>
      </c>
      <c r="M51" s="33">
        <f t="shared" si="0"/>
        <v>10.713000000000001</v>
      </c>
      <c r="N51" s="33">
        <f t="shared" si="0"/>
        <v>10.713000000000001</v>
      </c>
      <c r="O51" s="33">
        <f t="shared" si="0"/>
        <v>10.713000000000001</v>
      </c>
      <c r="P51" s="33">
        <f t="shared" si="0"/>
        <v>10.713000000000001</v>
      </c>
      <c r="Q51" s="33">
        <f t="shared" si="0"/>
        <v>10.713000000000001</v>
      </c>
      <c r="R51" s="33">
        <f t="shared" si="0"/>
        <v>10.713000000000001</v>
      </c>
      <c r="S51" s="33">
        <f t="shared" si="0"/>
        <v>10.713000000000001</v>
      </c>
      <c r="T51" s="33">
        <f t="shared" si="0"/>
        <v>10.713000000000001</v>
      </c>
      <c r="U51" s="33">
        <f t="shared" si="0"/>
        <v>10.713000000000001</v>
      </c>
      <c r="V51" s="33">
        <f t="shared" si="0"/>
        <v>10.713000000000001</v>
      </c>
      <c r="W51" s="33">
        <f t="shared" si="0"/>
        <v>10.713000000000001</v>
      </c>
      <c r="X51" s="33">
        <f t="shared" si="0"/>
        <v>10.713000000000001</v>
      </c>
      <c r="Y51" s="33">
        <f t="shared" si="0"/>
        <v>10.713000000000001</v>
      </c>
      <c r="Z51" s="33">
        <f t="shared" si="0"/>
        <v>10.713000000000001</v>
      </c>
      <c r="AA51" s="33">
        <f t="shared" si="0"/>
        <v>10.713000000000001</v>
      </c>
      <c r="AB51" s="33">
        <f t="shared" si="0"/>
        <v>10.713000000000001</v>
      </c>
      <c r="AC51" s="33">
        <f t="shared" si="0"/>
        <v>10.713000000000001</v>
      </c>
      <c r="AD51" s="33">
        <f t="shared" si="0"/>
        <v>10.713000000000001</v>
      </c>
      <c r="AE51" s="33">
        <f t="shared" si="0"/>
        <v>10.713000000000001</v>
      </c>
      <c r="AF51" s="33">
        <f t="shared" si="0"/>
        <v>10.713000000000001</v>
      </c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</row>
    <row r="52" spans="1:97" x14ac:dyDescent="0.2">
      <c r="A52" s="15" t="s">
        <v>2</v>
      </c>
      <c r="B52" s="30">
        <v>13.5</v>
      </c>
      <c r="C52" s="30">
        <v>13.5</v>
      </c>
      <c r="D52" s="30">
        <v>13.5</v>
      </c>
      <c r="E52" s="30">
        <v>13.5</v>
      </c>
      <c r="F52" s="30">
        <v>13.5</v>
      </c>
      <c r="G52" s="30">
        <v>13.5</v>
      </c>
      <c r="H52" s="30">
        <v>13.5</v>
      </c>
      <c r="I52" s="30">
        <v>13.5</v>
      </c>
      <c r="J52" s="30">
        <v>13.5</v>
      </c>
      <c r="K52" s="30">
        <v>13.5</v>
      </c>
      <c r="L52" s="30">
        <v>13.5</v>
      </c>
      <c r="M52" s="30">
        <v>13.5</v>
      </c>
      <c r="N52" s="30">
        <v>13.5</v>
      </c>
      <c r="O52" s="30">
        <v>13.5</v>
      </c>
      <c r="P52" s="30">
        <v>13.5</v>
      </c>
      <c r="Q52" s="30">
        <v>13.5</v>
      </c>
      <c r="R52" s="30">
        <v>13.5</v>
      </c>
      <c r="S52" s="30">
        <v>13.5</v>
      </c>
      <c r="T52" s="30">
        <v>13.5</v>
      </c>
      <c r="U52" s="30">
        <v>13.5</v>
      </c>
      <c r="V52" s="30">
        <v>13.5</v>
      </c>
      <c r="W52" s="30">
        <v>13.5</v>
      </c>
      <c r="X52" s="30">
        <v>13.5</v>
      </c>
      <c r="Y52" s="30">
        <v>13.5</v>
      </c>
      <c r="Z52" s="30">
        <v>13.5</v>
      </c>
      <c r="AA52" s="30">
        <v>13.5</v>
      </c>
      <c r="AB52" s="30">
        <v>13.5</v>
      </c>
      <c r="AC52" s="30">
        <v>13.5</v>
      </c>
      <c r="AD52" s="30">
        <v>13.5</v>
      </c>
      <c r="AE52" s="30">
        <v>13.5</v>
      </c>
      <c r="AF52" s="30">
        <v>13.5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</row>
    <row r="53" spans="1:97" x14ac:dyDescent="0.2">
      <c r="A53" s="15" t="s">
        <v>3</v>
      </c>
      <c r="B53" s="31">
        <v>10.443</v>
      </c>
      <c r="C53" s="31">
        <v>10.443</v>
      </c>
      <c r="D53" s="31">
        <v>10.443</v>
      </c>
      <c r="E53" s="31">
        <v>10.443</v>
      </c>
      <c r="F53" s="31">
        <v>10.443</v>
      </c>
      <c r="G53" s="31">
        <v>10.443</v>
      </c>
      <c r="H53" s="31">
        <v>10.443</v>
      </c>
      <c r="I53" s="31">
        <v>10.443</v>
      </c>
      <c r="J53" s="31">
        <v>10.443</v>
      </c>
      <c r="K53" s="31">
        <v>10.443</v>
      </c>
      <c r="L53" s="31">
        <v>10.443</v>
      </c>
      <c r="M53" s="31">
        <v>10.443</v>
      </c>
      <c r="N53" s="31">
        <v>10.443</v>
      </c>
      <c r="O53" s="31">
        <v>10.443</v>
      </c>
      <c r="P53" s="31">
        <v>10.443</v>
      </c>
      <c r="Q53" s="31">
        <v>10.443</v>
      </c>
      <c r="R53" s="31">
        <v>10.443</v>
      </c>
      <c r="S53" s="31">
        <v>10.443</v>
      </c>
      <c r="T53" s="31">
        <v>10.443</v>
      </c>
      <c r="U53" s="31">
        <v>10.443</v>
      </c>
      <c r="V53" s="31">
        <v>10.443</v>
      </c>
      <c r="W53" s="31">
        <v>10.443</v>
      </c>
      <c r="X53" s="31">
        <v>10.443</v>
      </c>
      <c r="Y53" s="31">
        <v>10.443</v>
      </c>
      <c r="Z53" s="31">
        <v>10.443</v>
      </c>
      <c r="AA53" s="31">
        <v>10.443</v>
      </c>
      <c r="AB53" s="31">
        <v>10.443</v>
      </c>
      <c r="AC53" s="31">
        <v>10.443</v>
      </c>
      <c r="AD53" s="31">
        <v>10.443</v>
      </c>
      <c r="AE53" s="31">
        <v>10.443</v>
      </c>
      <c r="AF53" s="31">
        <v>10.443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</row>
    <row r="54" spans="1:97" x14ac:dyDescent="0.2">
      <c r="A54" s="15" t="s">
        <v>4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</row>
    <row r="55" spans="1:97" x14ac:dyDescent="0.2">
      <c r="A55" s="15" t="s">
        <v>5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</row>
    <row r="56" spans="1:97" x14ac:dyDescent="0.2">
      <c r="A56" s="15" t="s">
        <v>6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</row>
    <row r="57" spans="1:97" x14ac:dyDescent="0.2">
      <c r="A57" s="15" t="s">
        <v>7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</row>
    <row r="58" spans="1:97" x14ac:dyDescent="0.2">
      <c r="A58" s="15" t="s">
        <v>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</row>
  </sheetData>
  <conditionalFormatting sqref="B3:DX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2942-D461-F44A-9C1C-8E13CD3E1720}">
  <dimension ref="A1:CS73"/>
  <sheetViews>
    <sheetView workbookViewId="0">
      <selection activeCell="E13" sqref="E13"/>
    </sheetView>
  </sheetViews>
  <sheetFormatPr baseColWidth="10" defaultRowHeight="16" x14ac:dyDescent="0.2"/>
  <cols>
    <col min="5" max="5" width="14.33203125" customWidth="1"/>
  </cols>
  <sheetData>
    <row r="1" spans="1:97" x14ac:dyDescent="0.2">
      <c r="A1" t="s">
        <v>22</v>
      </c>
      <c r="AG1" t="s">
        <v>48</v>
      </c>
    </row>
    <row r="2" spans="1:97" x14ac:dyDescent="0.2">
      <c r="A2" s="1" t="s">
        <v>21</v>
      </c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2">
      <c r="A3" s="14" t="s">
        <v>1</v>
      </c>
      <c r="B3" s="16">
        <v>2568</v>
      </c>
      <c r="C3" s="16">
        <v>2568</v>
      </c>
      <c r="D3" s="16">
        <v>2396</v>
      </c>
      <c r="E3" s="16">
        <v>2381</v>
      </c>
      <c r="F3" s="16">
        <v>2366</v>
      </c>
      <c r="G3" s="16">
        <v>2337</v>
      </c>
      <c r="H3" s="16">
        <v>2309</v>
      </c>
      <c r="I3" s="16">
        <v>2281</v>
      </c>
      <c r="J3" s="16">
        <v>2253</v>
      </c>
      <c r="K3" s="16">
        <v>2225</v>
      </c>
      <c r="L3" s="16">
        <v>2198</v>
      </c>
      <c r="M3" s="16">
        <v>2170</v>
      </c>
      <c r="N3" s="16">
        <v>2143</v>
      </c>
      <c r="O3" s="16">
        <v>2116</v>
      </c>
      <c r="P3" s="16">
        <v>2102</v>
      </c>
      <c r="Q3" s="16">
        <v>2087</v>
      </c>
      <c r="R3" s="16">
        <v>2073</v>
      </c>
      <c r="S3" s="16">
        <v>2059</v>
      </c>
      <c r="T3" s="16">
        <v>2044</v>
      </c>
      <c r="U3" s="16">
        <v>2030</v>
      </c>
      <c r="V3" s="16">
        <v>2015</v>
      </c>
      <c r="W3" s="16">
        <v>2001</v>
      </c>
      <c r="X3" s="16">
        <v>1987</v>
      </c>
      <c r="Y3" s="16">
        <v>1972</v>
      </c>
      <c r="Z3" s="16">
        <v>1958</v>
      </c>
      <c r="AA3" s="16">
        <v>1943</v>
      </c>
      <c r="AB3" s="16">
        <v>1929</v>
      </c>
      <c r="AC3" s="16">
        <v>1915</v>
      </c>
      <c r="AD3" s="16">
        <v>1900</v>
      </c>
      <c r="AE3" s="16">
        <v>1886</v>
      </c>
      <c r="AF3" s="16">
        <v>1871</v>
      </c>
      <c r="AG3" s="4" t="s">
        <v>50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</row>
    <row r="4" spans="1:97" x14ac:dyDescent="0.2">
      <c r="A4" s="14" t="s">
        <v>64</v>
      </c>
      <c r="B4" s="16">
        <v>841</v>
      </c>
      <c r="C4" s="16">
        <v>841</v>
      </c>
      <c r="D4" s="16">
        <v>785</v>
      </c>
      <c r="E4" s="16">
        <v>778</v>
      </c>
      <c r="F4" s="16">
        <v>760</v>
      </c>
      <c r="G4" s="16">
        <v>746</v>
      </c>
      <c r="H4" s="16">
        <v>738</v>
      </c>
      <c r="I4" s="16">
        <v>728</v>
      </c>
      <c r="J4" s="16">
        <v>722</v>
      </c>
      <c r="K4" s="16">
        <v>716</v>
      </c>
      <c r="L4" s="16">
        <v>712</v>
      </c>
      <c r="M4" s="16">
        <v>707</v>
      </c>
      <c r="N4" s="16">
        <v>703</v>
      </c>
      <c r="O4" s="16">
        <v>699</v>
      </c>
      <c r="P4" s="16">
        <v>696</v>
      </c>
      <c r="Q4" s="16">
        <v>692</v>
      </c>
      <c r="R4" s="16">
        <v>688</v>
      </c>
      <c r="S4" s="16">
        <v>684</v>
      </c>
      <c r="T4" s="16">
        <v>681</v>
      </c>
      <c r="U4" s="16">
        <v>677</v>
      </c>
      <c r="V4" s="16">
        <v>673</v>
      </c>
      <c r="W4" s="16">
        <v>669</v>
      </c>
      <c r="X4" s="16">
        <v>666</v>
      </c>
      <c r="Y4" s="16">
        <v>662</v>
      </c>
      <c r="Z4" s="16">
        <v>658</v>
      </c>
      <c r="AA4" s="16">
        <v>654</v>
      </c>
      <c r="AB4" s="16">
        <v>651</v>
      </c>
      <c r="AC4" s="16">
        <v>647</v>
      </c>
      <c r="AD4" s="16">
        <v>644</v>
      </c>
      <c r="AE4" s="16">
        <v>643</v>
      </c>
      <c r="AF4" s="16">
        <v>641</v>
      </c>
      <c r="AG4" t="s">
        <v>56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</row>
    <row r="5" spans="1:97" x14ac:dyDescent="0.2">
      <c r="A5" s="14" t="s">
        <v>65</v>
      </c>
      <c r="B5" s="16">
        <v>947</v>
      </c>
      <c r="C5" s="16">
        <v>947</v>
      </c>
      <c r="D5" s="16">
        <v>883</v>
      </c>
      <c r="E5" s="16">
        <v>878</v>
      </c>
      <c r="F5" s="16">
        <v>866</v>
      </c>
      <c r="G5" s="16">
        <v>858</v>
      </c>
      <c r="H5" s="16">
        <v>852</v>
      </c>
      <c r="I5" s="16">
        <v>845</v>
      </c>
      <c r="J5" s="16">
        <v>840</v>
      </c>
      <c r="K5" s="16">
        <v>835</v>
      </c>
      <c r="L5" s="16">
        <v>832</v>
      </c>
      <c r="M5" s="16">
        <v>827</v>
      </c>
      <c r="N5" s="16">
        <v>824</v>
      </c>
      <c r="O5" s="16">
        <v>820</v>
      </c>
      <c r="P5" s="16">
        <v>817</v>
      </c>
      <c r="Q5" s="16">
        <v>813</v>
      </c>
      <c r="R5" s="16">
        <v>810</v>
      </c>
      <c r="S5" s="16">
        <v>806</v>
      </c>
      <c r="T5" s="16">
        <v>803</v>
      </c>
      <c r="U5" s="16">
        <v>799</v>
      </c>
      <c r="V5" s="16">
        <v>796</v>
      </c>
      <c r="W5" s="16">
        <v>793</v>
      </c>
      <c r="X5" s="16">
        <v>789</v>
      </c>
      <c r="Y5" s="16">
        <v>786</v>
      </c>
      <c r="Z5" s="16">
        <v>782</v>
      </c>
      <c r="AA5" s="16">
        <v>779</v>
      </c>
      <c r="AB5" s="16">
        <v>775</v>
      </c>
      <c r="AC5" s="16">
        <v>772</v>
      </c>
      <c r="AD5" s="16">
        <v>768</v>
      </c>
      <c r="AE5" s="16">
        <v>766</v>
      </c>
      <c r="AF5" s="16">
        <v>764</v>
      </c>
      <c r="AG5" s="4" t="s">
        <v>55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97" x14ac:dyDescent="0.2">
      <c r="A6" s="14" t="s">
        <v>2</v>
      </c>
      <c r="B6" s="16">
        <v>4083.4127060439764</v>
      </c>
      <c r="C6" s="16">
        <v>4057.5392530137728</v>
      </c>
      <c r="D6" s="16">
        <v>4031.6657999835693</v>
      </c>
      <c r="E6" s="16">
        <v>4005.7923469533657</v>
      </c>
      <c r="F6" s="16">
        <v>3980.1798669656205</v>
      </c>
      <c r="G6" s="16">
        <v>3954.0075544849242</v>
      </c>
      <c r="H6" s="16">
        <v>3928.4030912727167</v>
      </c>
      <c r="I6" s="16">
        <v>3902.7968170373251</v>
      </c>
      <c r="J6" s="16">
        <v>3877.1916932070831</v>
      </c>
      <c r="K6" s="16">
        <v>3851.5853052879406</v>
      </c>
      <c r="L6" s="16">
        <v>3825.9786252739491</v>
      </c>
      <c r="M6" s="16">
        <v>3800.3714558196352</v>
      </c>
      <c r="N6" s="16">
        <v>3774.7644386527886</v>
      </c>
      <c r="O6" s="16">
        <v>3749.160075386169</v>
      </c>
      <c r="P6" s="16">
        <v>3723.5508722328896</v>
      </c>
      <c r="Q6" s="16">
        <v>3697.9450481319327</v>
      </c>
      <c r="R6" s="16">
        <v>3672.3385661985999</v>
      </c>
      <c r="S6" s="16">
        <v>3646.7342189013816</v>
      </c>
      <c r="T6" s="16">
        <v>3621.1276792304939</v>
      </c>
      <c r="U6" s="16">
        <v>3595.5216744932395</v>
      </c>
      <c r="V6" s="16">
        <v>3569.9162517273935</v>
      </c>
      <c r="W6" s="16">
        <v>3544.3072720009245</v>
      </c>
      <c r="X6" s="16">
        <v>3518.7010091963557</v>
      </c>
      <c r="Y6" s="16">
        <v>3493.0946336056145</v>
      </c>
      <c r="Z6" s="16">
        <v>3467.4889548941187</v>
      </c>
      <c r="AA6" s="16">
        <v>3441.8855594591323</v>
      </c>
      <c r="AB6" s="16">
        <v>3416.2789542756504</v>
      </c>
      <c r="AC6" s="16">
        <v>3390.6723038677069</v>
      </c>
      <c r="AD6" s="16">
        <v>3365.064434297944</v>
      </c>
      <c r="AE6" s="16">
        <v>3339.4583732332567</v>
      </c>
      <c r="AF6" s="16">
        <v>3313.8522817851544</v>
      </c>
      <c r="AG6" s="4" t="s">
        <v>57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:97" x14ac:dyDescent="0.2">
      <c r="A7" s="14" t="s">
        <v>59</v>
      </c>
      <c r="B7" s="16">
        <v>1342</v>
      </c>
      <c r="C7" s="16">
        <v>1342</v>
      </c>
      <c r="D7" s="16">
        <v>1342</v>
      </c>
      <c r="E7" s="16">
        <v>1342</v>
      </c>
      <c r="F7" s="16">
        <v>1342</v>
      </c>
      <c r="G7" s="16">
        <v>1342</v>
      </c>
      <c r="H7" s="16">
        <v>1342</v>
      </c>
      <c r="I7" s="16">
        <v>1342</v>
      </c>
      <c r="J7" s="16">
        <v>1342</v>
      </c>
      <c r="K7" s="16">
        <v>1342</v>
      </c>
      <c r="L7" s="16">
        <v>1342</v>
      </c>
      <c r="M7" s="16">
        <v>1342</v>
      </c>
      <c r="N7" s="16">
        <v>1342</v>
      </c>
      <c r="O7" s="16">
        <v>1342</v>
      </c>
      <c r="P7" s="16">
        <v>1342</v>
      </c>
      <c r="Q7" s="16">
        <v>1342</v>
      </c>
      <c r="R7" s="16">
        <v>1342</v>
      </c>
      <c r="S7" s="16">
        <v>1342</v>
      </c>
      <c r="T7" s="16">
        <v>1342</v>
      </c>
      <c r="U7" s="16">
        <v>1342</v>
      </c>
      <c r="V7" s="16">
        <v>1342</v>
      </c>
      <c r="W7" s="16">
        <v>1342</v>
      </c>
      <c r="X7" s="16">
        <v>1342</v>
      </c>
      <c r="Y7" s="16">
        <v>1342</v>
      </c>
      <c r="Z7" s="16">
        <v>1342</v>
      </c>
      <c r="AA7" s="16">
        <v>1342</v>
      </c>
      <c r="AB7" s="16">
        <v>1342</v>
      </c>
      <c r="AC7" s="16">
        <v>1342</v>
      </c>
      <c r="AD7" s="16">
        <v>1342</v>
      </c>
      <c r="AE7" s="16">
        <v>1342</v>
      </c>
      <c r="AF7" s="16">
        <v>1342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</row>
    <row r="8" spans="1:97" x14ac:dyDescent="0.2">
      <c r="A8" s="14" t="s">
        <v>3</v>
      </c>
      <c r="B8" s="16">
        <v>6343</v>
      </c>
      <c r="C8" s="16">
        <v>6303</v>
      </c>
      <c r="D8" s="16">
        <v>6264</v>
      </c>
      <c r="E8" s="16">
        <v>6224</v>
      </c>
      <c r="F8" s="16">
        <v>6040</v>
      </c>
      <c r="G8" s="16">
        <v>6001</v>
      </c>
      <c r="H8" s="16">
        <v>5962</v>
      </c>
      <c r="I8" s="16">
        <v>5923</v>
      </c>
      <c r="J8" s="16">
        <v>5884</v>
      </c>
      <c r="K8" s="16">
        <v>5844</v>
      </c>
      <c r="L8" s="16">
        <v>5805</v>
      </c>
      <c r="M8" s="16">
        <v>5766</v>
      </c>
      <c r="N8" s="16">
        <v>5727</v>
      </c>
      <c r="O8" s="16">
        <v>5688</v>
      </c>
      <c r="P8" s="16">
        <v>5649</v>
      </c>
      <c r="Q8" s="16">
        <v>5609</v>
      </c>
      <c r="R8" s="16">
        <v>5570</v>
      </c>
      <c r="S8" s="16">
        <v>5531</v>
      </c>
      <c r="T8" s="16">
        <v>5492</v>
      </c>
      <c r="U8" s="16">
        <v>5453</v>
      </c>
      <c r="V8" s="16">
        <v>5414</v>
      </c>
      <c r="W8" s="16">
        <v>5374</v>
      </c>
      <c r="X8" s="16">
        <v>5335</v>
      </c>
      <c r="Y8" s="16">
        <v>5296</v>
      </c>
      <c r="Z8" s="16">
        <v>5257</v>
      </c>
      <c r="AA8" s="16">
        <v>5218</v>
      </c>
      <c r="AB8" s="16">
        <v>5179</v>
      </c>
      <c r="AC8" s="16">
        <v>5140</v>
      </c>
      <c r="AD8" s="16">
        <v>5100</v>
      </c>
      <c r="AE8" s="16">
        <v>5061</v>
      </c>
      <c r="AF8" s="16">
        <v>5022</v>
      </c>
      <c r="AG8" s="4" t="s">
        <v>49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</row>
    <row r="9" spans="1:97" x14ac:dyDescent="0.2">
      <c r="A9" s="14" t="s">
        <v>4</v>
      </c>
      <c r="B9" s="17">
        <v>2462.3945541343096</v>
      </c>
      <c r="C9" s="17">
        <v>2462.3945541343096</v>
      </c>
      <c r="D9" s="17">
        <v>2462.3945541343096</v>
      </c>
      <c r="E9" s="17">
        <v>2462.3945541343096</v>
      </c>
      <c r="F9" s="17">
        <v>2462.3945541343096</v>
      </c>
      <c r="G9" s="17">
        <v>2462.3945541343096</v>
      </c>
      <c r="H9" s="17">
        <v>2437.7705902376406</v>
      </c>
      <c r="I9" s="17">
        <v>2413.146626340972</v>
      </c>
      <c r="J9" s="17">
        <v>2388.522662444303</v>
      </c>
      <c r="K9" s="17">
        <v>2363.8986985476345</v>
      </c>
      <c r="L9" s="17">
        <v>2339.2747346509655</v>
      </c>
      <c r="M9" s="17">
        <v>2318.0981489608016</v>
      </c>
      <c r="N9" s="17">
        <v>2296.9215632706378</v>
      </c>
      <c r="O9" s="17">
        <v>2275.7449775804735</v>
      </c>
      <c r="P9" s="17">
        <v>2254.5683918903096</v>
      </c>
      <c r="Q9" s="17">
        <v>2233.3918062001458</v>
      </c>
      <c r="R9" s="17">
        <v>2212.2152205099815</v>
      </c>
      <c r="S9" s="17">
        <v>2191.0386348198176</v>
      </c>
      <c r="T9" s="17">
        <v>2169.8620491296538</v>
      </c>
      <c r="U9" s="17">
        <v>2148.6854634394899</v>
      </c>
      <c r="V9" s="17">
        <v>2127.5088777493256</v>
      </c>
      <c r="W9" s="17">
        <v>2127.5088777493265</v>
      </c>
      <c r="X9" s="17">
        <v>2127.5088777493265</v>
      </c>
      <c r="Y9" s="17">
        <v>2127.5088777493265</v>
      </c>
      <c r="Z9" s="17">
        <v>2127.5088777493265</v>
      </c>
      <c r="AA9" s="17">
        <v>2127.5088777493265</v>
      </c>
      <c r="AB9" s="17">
        <v>2127.5088777493265</v>
      </c>
      <c r="AC9" s="17">
        <v>2127.5088777493265</v>
      </c>
      <c r="AD9" s="17">
        <v>2127.5088777493265</v>
      </c>
      <c r="AE9" s="17">
        <v>2127.5088777493265</v>
      </c>
      <c r="AF9" s="17">
        <v>2127.5088777493265</v>
      </c>
      <c r="AG9" s="4" t="s">
        <v>63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:97" x14ac:dyDescent="0.2">
      <c r="A10" s="14" t="s">
        <v>5</v>
      </c>
      <c r="B10" s="16">
        <v>1405.1658156023161</v>
      </c>
      <c r="C10" s="16">
        <v>1355.9561782843689</v>
      </c>
      <c r="D10" s="16">
        <v>1306.7465409664219</v>
      </c>
      <c r="E10" s="16">
        <v>1257.5369036484749</v>
      </c>
      <c r="F10" s="16">
        <v>1208.3272663305279</v>
      </c>
      <c r="G10" s="16">
        <v>1159.1176290125809</v>
      </c>
      <c r="H10" s="16">
        <v>1109.9079916946337</v>
      </c>
      <c r="I10" s="16">
        <v>1060.6983543766867</v>
      </c>
      <c r="J10" s="16">
        <v>1011.4887170587398</v>
      </c>
      <c r="K10" s="16">
        <v>962.27907974079267</v>
      </c>
      <c r="L10" s="16">
        <v>913.06944242284555</v>
      </c>
      <c r="M10" s="16">
        <v>903.93874799861715</v>
      </c>
      <c r="N10" s="16">
        <v>894.80805357438862</v>
      </c>
      <c r="O10" s="16">
        <v>885.67735915016021</v>
      </c>
      <c r="P10" s="16">
        <v>876.54666472593169</v>
      </c>
      <c r="Q10" s="16">
        <v>867.41597030170328</v>
      </c>
      <c r="R10" s="16">
        <v>858.28527587747487</v>
      </c>
      <c r="S10" s="16">
        <v>849.15458145324635</v>
      </c>
      <c r="T10" s="16">
        <v>840.02388702901794</v>
      </c>
      <c r="U10" s="16">
        <v>830.89319260478942</v>
      </c>
      <c r="V10" s="16">
        <v>821.76249818056101</v>
      </c>
      <c r="W10" s="16">
        <v>812.6318037563326</v>
      </c>
      <c r="X10" s="16">
        <v>803.50110933210408</v>
      </c>
      <c r="Y10" s="16">
        <v>794.37041490787567</v>
      </c>
      <c r="Z10" s="16">
        <v>785.23972048364715</v>
      </c>
      <c r="AA10" s="16">
        <v>776.10902605941874</v>
      </c>
      <c r="AB10" s="16">
        <v>766.97833163519033</v>
      </c>
      <c r="AC10" s="16">
        <v>757.84763721096181</v>
      </c>
      <c r="AD10" s="16">
        <v>748.7169427867334</v>
      </c>
      <c r="AE10" s="16">
        <v>739.58624836250488</v>
      </c>
      <c r="AF10" s="16">
        <v>730.45555393827647</v>
      </c>
      <c r="AG10" s="4" t="s">
        <v>66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7" x14ac:dyDescent="0.2">
      <c r="A11" s="14" t="s">
        <v>6</v>
      </c>
      <c r="B11" s="17">
        <v>1302.7736478333236</v>
      </c>
      <c r="C11" s="17">
        <v>1139.2</v>
      </c>
      <c r="D11" s="17">
        <v>1094.2145409940688</v>
      </c>
      <c r="E11" s="17">
        <v>1049.2290819881375</v>
      </c>
      <c r="F11" s="17">
        <v>1004.2436229822064</v>
      </c>
      <c r="G11" s="17">
        <v>959.25816397627523</v>
      </c>
      <c r="H11" s="17">
        <v>914.27270497034408</v>
      </c>
      <c r="I11" s="17">
        <v>869.28724596441293</v>
      </c>
      <c r="J11" s="17">
        <v>824.30178695848178</v>
      </c>
      <c r="K11" s="17">
        <v>779.31632795255064</v>
      </c>
      <c r="L11" s="17">
        <v>734.33086894661949</v>
      </c>
      <c r="M11" s="17">
        <v>727.78735219760699</v>
      </c>
      <c r="N11" s="17">
        <v>721.2438354485945</v>
      </c>
      <c r="O11" s="17">
        <v>714.700318699582</v>
      </c>
      <c r="P11" s="17">
        <v>708.1568019505695</v>
      </c>
      <c r="Q11" s="17">
        <v>701.61328520155701</v>
      </c>
      <c r="R11" s="17">
        <v>695.06976845254451</v>
      </c>
      <c r="S11" s="17">
        <v>688.52625170353201</v>
      </c>
      <c r="T11" s="17">
        <v>681.98273495451951</v>
      </c>
      <c r="U11" s="17">
        <v>675.43921820550702</v>
      </c>
      <c r="V11" s="17">
        <v>668.89570145649452</v>
      </c>
      <c r="W11" s="17">
        <v>662.35218470748202</v>
      </c>
      <c r="X11" s="17">
        <v>655.80866795846953</v>
      </c>
      <c r="Y11" s="17">
        <v>649.26515120945703</v>
      </c>
      <c r="Z11" s="17">
        <v>642.72163446044453</v>
      </c>
      <c r="AA11" s="17">
        <v>636.17811771143204</v>
      </c>
      <c r="AB11" s="17">
        <v>629.63460096241954</v>
      </c>
      <c r="AC11" s="17">
        <v>623.09108421340704</v>
      </c>
      <c r="AD11" s="17">
        <v>616.54756746439455</v>
      </c>
      <c r="AE11" s="17">
        <v>610.00405071538205</v>
      </c>
      <c r="AF11" s="17">
        <v>603.46053396636967</v>
      </c>
      <c r="AG11" s="4" t="s">
        <v>61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:97" x14ac:dyDescent="0.2">
      <c r="A12" s="14" t="s">
        <v>7</v>
      </c>
      <c r="B12" s="16">
        <v>6242.1026958466182</v>
      </c>
      <c r="C12" s="16">
        <v>6035.5924262619565</v>
      </c>
      <c r="D12" s="16">
        <v>5829.0821566772947</v>
      </c>
      <c r="E12" s="16">
        <v>5622.571887092633</v>
      </c>
      <c r="F12" s="16">
        <v>5416.0616175079713</v>
      </c>
      <c r="G12" s="16">
        <v>5209.5513479233086</v>
      </c>
      <c r="H12" s="16">
        <v>5003.0410783386469</v>
      </c>
      <c r="I12" s="16">
        <v>4796.5308087539852</v>
      </c>
      <c r="J12" s="16">
        <v>4590.0205391693235</v>
      </c>
      <c r="K12" s="16">
        <v>4383.5102695846617</v>
      </c>
      <c r="L12" s="16">
        <v>4177</v>
      </c>
      <c r="M12" s="16">
        <v>4155.45</v>
      </c>
      <c r="N12" s="16">
        <v>4133.8999999999996</v>
      </c>
      <c r="O12" s="16">
        <v>4112.3500000000004</v>
      </c>
      <c r="P12" s="16">
        <v>4090.8</v>
      </c>
      <c r="Q12" s="16">
        <v>4069.25</v>
      </c>
      <c r="R12" s="16">
        <v>4047.7</v>
      </c>
      <c r="S12" s="16">
        <v>4026.15</v>
      </c>
      <c r="T12" s="16">
        <v>4004.6</v>
      </c>
      <c r="U12" s="16">
        <v>3983.05</v>
      </c>
      <c r="V12" s="16">
        <v>3961.5</v>
      </c>
      <c r="W12" s="16">
        <v>3939.95</v>
      </c>
      <c r="X12" s="16">
        <v>3918.4</v>
      </c>
      <c r="Y12" s="16">
        <v>3896.85</v>
      </c>
      <c r="Z12" s="16">
        <v>3875.3</v>
      </c>
      <c r="AA12" s="16">
        <v>3853.75</v>
      </c>
      <c r="AB12" s="16">
        <v>3832.2</v>
      </c>
      <c r="AC12" s="16">
        <v>3810.65</v>
      </c>
      <c r="AD12" s="16">
        <v>3789.1</v>
      </c>
      <c r="AE12" s="16">
        <v>3767.55</v>
      </c>
      <c r="AF12" s="16">
        <v>3746</v>
      </c>
      <c r="AG12" s="4" t="s">
        <v>62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:97" x14ac:dyDescent="0.2">
      <c r="A13" s="14" t="s">
        <v>8</v>
      </c>
      <c r="B13" s="17">
        <v>4559.2782029260652</v>
      </c>
      <c r="C13" s="17">
        <v>4493.6040858861579</v>
      </c>
      <c r="D13" s="17">
        <v>4427.9299688462506</v>
      </c>
      <c r="E13" s="17">
        <v>4362.2558518063433</v>
      </c>
      <c r="F13" s="17">
        <v>4296.5817347664361</v>
      </c>
      <c r="G13" s="17">
        <v>4230.9076177265288</v>
      </c>
      <c r="H13" s="17">
        <v>4165.2335006866215</v>
      </c>
      <c r="I13" s="17">
        <v>4099.5593836467142</v>
      </c>
      <c r="J13" s="17">
        <v>4033.8852666068069</v>
      </c>
      <c r="K13" s="17">
        <v>3968.2111495668996</v>
      </c>
      <c r="L13" s="17">
        <v>3902.5370325269942</v>
      </c>
      <c r="M13" s="17">
        <v>3883.0243473643591</v>
      </c>
      <c r="N13" s="17">
        <v>3863.6092256275374</v>
      </c>
      <c r="O13" s="17">
        <v>3844.2911794993997</v>
      </c>
      <c r="P13" s="17">
        <v>3825.0697236019028</v>
      </c>
      <c r="Q13" s="17">
        <v>3805.9443749838933</v>
      </c>
      <c r="R13" s="17">
        <v>3786.9146531089737</v>
      </c>
      <c r="S13" s="17">
        <v>3767.9800798434289</v>
      </c>
      <c r="T13" s="17">
        <v>3749.1401794442118</v>
      </c>
      <c r="U13" s="17">
        <v>3730.3944785469907</v>
      </c>
      <c r="V13" s="17">
        <v>3711.7425061542558</v>
      </c>
      <c r="W13" s="17">
        <v>3693.1837936234847</v>
      </c>
      <c r="X13" s="17">
        <v>3674.7178746553673</v>
      </c>
      <c r="Y13" s="17">
        <v>3656.3442852820904</v>
      </c>
      <c r="Z13" s="17">
        <v>3638.0625638556799</v>
      </c>
      <c r="AA13" s="17">
        <v>3619.8722510364014</v>
      </c>
      <c r="AB13" s="17">
        <v>3601.7728897812194</v>
      </c>
      <c r="AC13" s="17">
        <v>3583.7640253323134</v>
      </c>
      <c r="AD13" s="17">
        <v>3565.8452052056518</v>
      </c>
      <c r="AE13" s="17">
        <v>3548.0159791796236</v>
      </c>
      <c r="AF13" s="17">
        <v>3530.2758992837257</v>
      </c>
      <c r="AG13" s="4" t="s">
        <v>60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</row>
    <row r="14" spans="1:97" x14ac:dyDescent="0.2">
      <c r="AG14" t="s">
        <v>51</v>
      </c>
      <c r="AI14" t="s">
        <v>53</v>
      </c>
    </row>
    <row r="15" spans="1:97" x14ac:dyDescent="0.2">
      <c r="A15" t="s">
        <v>10</v>
      </c>
      <c r="AG15" t="s">
        <v>52</v>
      </c>
      <c r="AI15" t="s">
        <v>54</v>
      </c>
    </row>
    <row r="16" spans="1:97" x14ac:dyDescent="0.2">
      <c r="A16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">
      <c r="A17" s="15" t="s">
        <v>1</v>
      </c>
      <c r="B17" s="2">
        <v>74</v>
      </c>
      <c r="C17" s="2">
        <v>74</v>
      </c>
      <c r="D17" s="2">
        <v>74</v>
      </c>
      <c r="E17" s="2">
        <v>74</v>
      </c>
      <c r="F17" s="2">
        <v>74</v>
      </c>
      <c r="G17" s="2">
        <v>73</v>
      </c>
      <c r="H17" s="2">
        <v>73</v>
      </c>
      <c r="I17" s="2">
        <v>72</v>
      </c>
      <c r="J17" s="2">
        <v>72</v>
      </c>
      <c r="K17" s="2">
        <v>72</v>
      </c>
      <c r="L17" s="2">
        <v>71</v>
      </c>
      <c r="M17" s="2">
        <v>71</v>
      </c>
      <c r="N17" s="2">
        <v>70</v>
      </c>
      <c r="O17" s="2">
        <v>70</v>
      </c>
      <c r="P17" s="2">
        <v>70</v>
      </c>
      <c r="Q17" s="2">
        <v>70</v>
      </c>
      <c r="R17" s="2">
        <v>70</v>
      </c>
      <c r="S17" s="2">
        <v>70</v>
      </c>
      <c r="T17" s="2">
        <v>70</v>
      </c>
      <c r="U17" s="2">
        <v>70</v>
      </c>
      <c r="V17" s="2">
        <v>70</v>
      </c>
      <c r="W17" s="2">
        <v>70</v>
      </c>
      <c r="X17" s="2">
        <v>70</v>
      </c>
      <c r="Y17" s="2">
        <v>70</v>
      </c>
      <c r="Z17" s="2">
        <v>70</v>
      </c>
      <c r="AA17" s="2">
        <v>70</v>
      </c>
      <c r="AB17" s="2">
        <v>70</v>
      </c>
      <c r="AC17" s="2">
        <v>70</v>
      </c>
      <c r="AD17" s="2">
        <v>70</v>
      </c>
      <c r="AE17" s="2">
        <v>70</v>
      </c>
      <c r="AF17" s="2">
        <v>70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1:97" x14ac:dyDescent="0.2">
      <c r="A18" s="15" t="s">
        <v>74</v>
      </c>
      <c r="B18" s="2">
        <v>21</v>
      </c>
      <c r="C18" s="2">
        <v>21</v>
      </c>
      <c r="D18" s="2">
        <v>21</v>
      </c>
      <c r="E18" s="2">
        <v>21</v>
      </c>
      <c r="F18" s="2">
        <v>21</v>
      </c>
      <c r="G18" s="2">
        <v>21</v>
      </c>
      <c r="H18" s="2">
        <v>21</v>
      </c>
      <c r="I18" s="2">
        <v>21</v>
      </c>
      <c r="J18" s="2">
        <v>21</v>
      </c>
      <c r="K18" s="2">
        <v>21</v>
      </c>
      <c r="L18" s="2">
        <v>21</v>
      </c>
      <c r="M18" s="2">
        <v>21</v>
      </c>
      <c r="N18" s="2">
        <v>21</v>
      </c>
      <c r="O18" s="2">
        <v>21</v>
      </c>
      <c r="P18" s="2">
        <v>21</v>
      </c>
      <c r="Q18" s="2">
        <v>21</v>
      </c>
      <c r="R18" s="2">
        <v>21</v>
      </c>
      <c r="S18" s="2">
        <v>21</v>
      </c>
      <c r="T18" s="2">
        <v>21</v>
      </c>
      <c r="U18" s="2">
        <v>21</v>
      </c>
      <c r="V18" s="2">
        <v>21</v>
      </c>
      <c r="W18" s="2">
        <v>21</v>
      </c>
      <c r="X18" s="2">
        <v>21</v>
      </c>
      <c r="Y18" s="2">
        <v>21</v>
      </c>
      <c r="Z18" s="2">
        <v>21</v>
      </c>
      <c r="AA18" s="2">
        <v>21</v>
      </c>
      <c r="AB18" s="2">
        <v>21</v>
      </c>
      <c r="AC18" s="2">
        <v>21</v>
      </c>
      <c r="AD18" s="2">
        <v>21</v>
      </c>
      <c r="AE18" s="2">
        <v>21</v>
      </c>
      <c r="AF18" s="2">
        <v>21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1:97" x14ac:dyDescent="0.2">
      <c r="A19" s="15" t="s">
        <v>65</v>
      </c>
      <c r="B19" s="2">
        <v>28</v>
      </c>
      <c r="C19" s="2">
        <v>28</v>
      </c>
      <c r="D19" s="2">
        <v>28</v>
      </c>
      <c r="E19" s="2">
        <v>28</v>
      </c>
      <c r="F19" s="2">
        <v>28</v>
      </c>
      <c r="G19" s="2">
        <v>28</v>
      </c>
      <c r="H19" s="2">
        <v>28</v>
      </c>
      <c r="I19" s="2">
        <v>28</v>
      </c>
      <c r="J19" s="2">
        <v>28</v>
      </c>
      <c r="K19" s="2">
        <v>28</v>
      </c>
      <c r="L19" s="2">
        <v>28</v>
      </c>
      <c r="M19" s="2">
        <v>28</v>
      </c>
      <c r="N19" s="2">
        <v>28</v>
      </c>
      <c r="O19" s="2">
        <v>28</v>
      </c>
      <c r="P19" s="2">
        <v>28</v>
      </c>
      <c r="Q19" s="2">
        <v>28</v>
      </c>
      <c r="R19" s="2">
        <v>28</v>
      </c>
      <c r="S19" s="2">
        <v>28</v>
      </c>
      <c r="T19" s="2">
        <v>28</v>
      </c>
      <c r="U19" s="2">
        <v>28</v>
      </c>
      <c r="V19" s="2">
        <v>28</v>
      </c>
      <c r="W19" s="2">
        <v>28</v>
      </c>
      <c r="X19" s="2">
        <v>28</v>
      </c>
      <c r="Y19" s="2">
        <v>28</v>
      </c>
      <c r="Z19" s="2">
        <v>28</v>
      </c>
      <c r="AA19" s="2">
        <v>28</v>
      </c>
      <c r="AB19" s="2">
        <v>28</v>
      </c>
      <c r="AC19" s="2">
        <v>28</v>
      </c>
      <c r="AD19" s="2">
        <v>28</v>
      </c>
      <c r="AE19" s="2">
        <v>28</v>
      </c>
      <c r="AF19" s="2">
        <v>28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x14ac:dyDescent="0.2">
      <c r="A20" s="15" t="s">
        <v>73</v>
      </c>
      <c r="B20" s="2">
        <v>6.9</v>
      </c>
      <c r="C20" s="29">
        <v>6.9</v>
      </c>
      <c r="D20" s="29">
        <v>6.9</v>
      </c>
      <c r="E20" s="29">
        <v>6.9</v>
      </c>
      <c r="F20" s="29">
        <v>6.9</v>
      </c>
      <c r="G20" s="29">
        <v>6.9</v>
      </c>
      <c r="H20" s="29">
        <v>6.9</v>
      </c>
      <c r="I20" s="29">
        <v>6.9</v>
      </c>
      <c r="J20" s="29">
        <v>6.9</v>
      </c>
      <c r="K20" s="29">
        <v>6.9</v>
      </c>
      <c r="L20" s="29">
        <v>6.9</v>
      </c>
      <c r="M20" s="29">
        <v>6.9</v>
      </c>
      <c r="N20" s="29">
        <v>6.9</v>
      </c>
      <c r="O20" s="29">
        <v>6.9</v>
      </c>
      <c r="P20" s="29">
        <v>6.9</v>
      </c>
      <c r="Q20" s="29">
        <v>6.9</v>
      </c>
      <c r="R20" s="29">
        <v>6.9</v>
      </c>
      <c r="S20" s="29">
        <v>6.9</v>
      </c>
      <c r="T20" s="29">
        <v>6.9</v>
      </c>
      <c r="U20" s="29">
        <v>6.9</v>
      </c>
      <c r="V20" s="29">
        <v>6.9</v>
      </c>
      <c r="W20" s="29">
        <v>6.9</v>
      </c>
      <c r="X20" s="29">
        <v>6.9</v>
      </c>
      <c r="Y20" s="29">
        <v>6.9</v>
      </c>
      <c r="Z20" s="29">
        <v>6.9</v>
      </c>
      <c r="AA20" s="29">
        <v>6.9</v>
      </c>
      <c r="AB20" s="29">
        <v>6.9</v>
      </c>
      <c r="AC20" s="29">
        <v>6.9</v>
      </c>
      <c r="AD20" s="29">
        <v>6.9</v>
      </c>
      <c r="AE20" s="29">
        <v>6.9</v>
      </c>
      <c r="AF20" s="29">
        <v>6.9</v>
      </c>
      <c r="AG20" s="2" t="s">
        <v>261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1:97" x14ac:dyDescent="0.2">
      <c r="A21" s="15" t="s">
        <v>2</v>
      </c>
      <c r="B21" s="2">
        <v>150.85</v>
      </c>
      <c r="C21" s="2">
        <v>150.85</v>
      </c>
      <c r="D21" s="2">
        <v>150.85</v>
      </c>
      <c r="E21" s="2">
        <v>150.85</v>
      </c>
      <c r="F21" s="2">
        <v>150.85</v>
      </c>
      <c r="G21" s="2">
        <v>150.85</v>
      </c>
      <c r="H21" s="2">
        <v>150.85</v>
      </c>
      <c r="I21" s="2">
        <v>150.85</v>
      </c>
      <c r="J21" s="2">
        <v>150.85</v>
      </c>
      <c r="K21" s="2">
        <v>150.85</v>
      </c>
      <c r="L21" s="2">
        <v>150.85</v>
      </c>
      <c r="M21" s="2">
        <v>150.85</v>
      </c>
      <c r="N21" s="2">
        <v>150.85</v>
      </c>
      <c r="O21" s="2">
        <v>150.85</v>
      </c>
      <c r="P21" s="2">
        <v>150.85</v>
      </c>
      <c r="Q21" s="2">
        <v>150.85</v>
      </c>
      <c r="R21" s="2">
        <v>150.85</v>
      </c>
      <c r="S21" s="2">
        <v>150.85</v>
      </c>
      <c r="T21" s="2">
        <v>150.85</v>
      </c>
      <c r="U21" s="2">
        <v>150.85</v>
      </c>
      <c r="V21" s="2">
        <v>150.85</v>
      </c>
      <c r="W21" s="2">
        <v>150.85</v>
      </c>
      <c r="X21" s="2">
        <v>150.85</v>
      </c>
      <c r="Y21" s="2">
        <v>150.85</v>
      </c>
      <c r="Z21" s="2">
        <v>150.85</v>
      </c>
      <c r="AA21" s="2">
        <v>150.85</v>
      </c>
      <c r="AB21" s="2">
        <v>150.85</v>
      </c>
      <c r="AC21" s="2">
        <v>150.85</v>
      </c>
      <c r="AD21" s="2">
        <v>150.85</v>
      </c>
      <c r="AE21" s="2">
        <v>150.85</v>
      </c>
      <c r="AF21" s="2">
        <v>150.85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1:97" x14ac:dyDescent="0.2">
      <c r="A22" s="15" t="s">
        <v>3</v>
      </c>
      <c r="B22" s="2">
        <v>145.96</v>
      </c>
      <c r="C22" s="2">
        <v>145.96</v>
      </c>
      <c r="D22" s="2">
        <v>145.96</v>
      </c>
      <c r="E22" s="2">
        <v>145.96</v>
      </c>
      <c r="F22" s="2">
        <v>145.96</v>
      </c>
      <c r="G22" s="2">
        <v>145.96</v>
      </c>
      <c r="H22" s="2">
        <v>145.96</v>
      </c>
      <c r="I22" s="2">
        <v>145.96</v>
      </c>
      <c r="J22" s="2">
        <v>145.96</v>
      </c>
      <c r="K22" s="2">
        <v>145.96</v>
      </c>
      <c r="L22" s="2">
        <v>145.96</v>
      </c>
      <c r="M22" s="2">
        <v>145.96</v>
      </c>
      <c r="N22" s="2">
        <v>145.96</v>
      </c>
      <c r="O22" s="2">
        <v>145.96</v>
      </c>
      <c r="P22" s="2">
        <v>145.96</v>
      </c>
      <c r="Q22" s="2">
        <v>145.96</v>
      </c>
      <c r="R22" s="2">
        <v>145.96</v>
      </c>
      <c r="S22" s="2">
        <v>145.96</v>
      </c>
      <c r="T22" s="2">
        <v>145.96</v>
      </c>
      <c r="U22" s="2">
        <v>145.96</v>
      </c>
      <c r="V22" s="2">
        <v>145.96</v>
      </c>
      <c r="W22" s="2">
        <v>145.96</v>
      </c>
      <c r="X22" s="2">
        <v>145.96</v>
      </c>
      <c r="Y22" s="2">
        <v>145.96</v>
      </c>
      <c r="Z22" s="2">
        <v>145.96</v>
      </c>
      <c r="AA22" s="2">
        <v>145.96</v>
      </c>
      <c r="AB22" s="2">
        <v>145.96</v>
      </c>
      <c r="AC22" s="2">
        <v>145.96</v>
      </c>
      <c r="AD22" s="2">
        <v>145.96</v>
      </c>
      <c r="AE22" s="2">
        <v>145.96</v>
      </c>
      <c r="AF22" s="2">
        <v>145.96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1:97" x14ac:dyDescent="0.2">
      <c r="A23" s="15" t="s">
        <v>4</v>
      </c>
      <c r="B23" s="2">
        <v>64.40596112203167</v>
      </c>
      <c r="C23" s="2">
        <v>64.40596112203167</v>
      </c>
      <c r="D23" s="2">
        <v>64.40596112203167</v>
      </c>
      <c r="E23" s="2">
        <v>64.40596112203167</v>
      </c>
      <c r="F23" s="2">
        <v>64.40596112203167</v>
      </c>
      <c r="G23" s="2">
        <v>64.40596112203167</v>
      </c>
      <c r="H23" s="2">
        <v>64.40596112203167</v>
      </c>
      <c r="I23" s="2">
        <v>64.40596112203167</v>
      </c>
      <c r="J23" s="2">
        <v>64.40596112203167</v>
      </c>
      <c r="K23" s="2">
        <v>64.40596112203167</v>
      </c>
      <c r="L23" s="2">
        <v>64.40596112203167</v>
      </c>
      <c r="M23" s="2">
        <v>64.40596112203167</v>
      </c>
      <c r="N23" s="2">
        <v>64.40596112203167</v>
      </c>
      <c r="O23" s="2">
        <v>64.40596112203167</v>
      </c>
      <c r="P23" s="2">
        <v>64.40596112203167</v>
      </c>
      <c r="Q23" s="2">
        <v>64.40596112203167</v>
      </c>
      <c r="R23" s="2">
        <v>64.40596112203167</v>
      </c>
      <c r="S23" s="2">
        <v>64.40596112203167</v>
      </c>
      <c r="T23" s="2">
        <v>64.40596112203167</v>
      </c>
      <c r="U23" s="2">
        <v>64.40596112203167</v>
      </c>
      <c r="V23" s="2">
        <v>61.829721048158774</v>
      </c>
      <c r="W23" s="2">
        <v>61.829721048158774</v>
      </c>
      <c r="X23" s="2">
        <v>61.829721048158774</v>
      </c>
      <c r="Y23" s="2">
        <v>61.829721048158774</v>
      </c>
      <c r="Z23" s="2">
        <v>61.829721048158774</v>
      </c>
      <c r="AA23" s="2">
        <v>61.829721048158774</v>
      </c>
      <c r="AB23" s="2">
        <v>61.829721048158774</v>
      </c>
      <c r="AC23" s="2">
        <v>61.829721048158774</v>
      </c>
      <c r="AD23" s="2">
        <v>61.829721048158774</v>
      </c>
      <c r="AE23" s="2">
        <v>61.829721048158774</v>
      </c>
      <c r="AF23" s="2">
        <v>61.829721048158774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1:97" x14ac:dyDescent="0.2">
      <c r="A24" s="15" t="s">
        <v>5</v>
      </c>
      <c r="B24" s="2">
        <v>43</v>
      </c>
      <c r="C24" s="2">
        <v>42.594999999999999</v>
      </c>
      <c r="D24" s="2">
        <v>42.19</v>
      </c>
      <c r="E24" s="2">
        <v>41.785000000000004</v>
      </c>
      <c r="F24" s="2">
        <v>41.38</v>
      </c>
      <c r="G24" s="2">
        <v>40.975000000000001</v>
      </c>
      <c r="H24" s="2">
        <v>40.570000000000007</v>
      </c>
      <c r="I24" s="2">
        <v>40.165000000000006</v>
      </c>
      <c r="J24" s="2">
        <v>39.760000000000005</v>
      </c>
      <c r="K24" s="2">
        <v>39.355000000000004</v>
      </c>
      <c r="L24" s="2">
        <v>38.950000000000003</v>
      </c>
      <c r="M24" s="2">
        <v>38.657875000000004</v>
      </c>
      <c r="N24" s="2">
        <v>38.365750000000006</v>
      </c>
      <c r="O24" s="2">
        <v>38.073625000000007</v>
      </c>
      <c r="P24" s="2">
        <v>37.781500000000008</v>
      </c>
      <c r="Q24" s="2">
        <v>37.489375000000003</v>
      </c>
      <c r="R24" s="2">
        <v>37.197250000000004</v>
      </c>
      <c r="S24" s="2">
        <v>36.905124999999998</v>
      </c>
      <c r="T24" s="2">
        <v>36.613</v>
      </c>
      <c r="U24" s="2">
        <v>36.320875000000001</v>
      </c>
      <c r="V24" s="2">
        <v>36.028750000000002</v>
      </c>
      <c r="W24" s="2">
        <v>35.736625000000004</v>
      </c>
      <c r="X24" s="2">
        <v>35.444500000000005</v>
      </c>
      <c r="Y24" s="2">
        <v>35.152375000000006</v>
      </c>
      <c r="Z24" s="2">
        <v>34.860250000000001</v>
      </c>
      <c r="AA24" s="2">
        <v>34.568124999999995</v>
      </c>
      <c r="AB24" s="2">
        <v>34.275999999999996</v>
      </c>
      <c r="AC24" s="2">
        <v>33.983874999999998</v>
      </c>
      <c r="AD24" s="2">
        <v>33.691749999999999</v>
      </c>
      <c r="AE24" s="2">
        <v>33.399625</v>
      </c>
      <c r="AF24" s="2">
        <v>33.107500000000002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1:97" x14ac:dyDescent="0.2">
      <c r="A25" s="15" t="s">
        <v>6</v>
      </c>
      <c r="B25" s="2">
        <v>22.623690239999998</v>
      </c>
      <c r="C25" s="2">
        <v>20.556799999999999</v>
      </c>
      <c r="D25" s="2">
        <v>19.951730956305958</v>
      </c>
      <c r="E25" s="2">
        <v>19.354429860626116</v>
      </c>
      <c r="F25" s="2">
        <v>18.75899579306332</v>
      </c>
      <c r="G25" s="2">
        <v>18.165351904966844</v>
      </c>
      <c r="H25" s="2">
        <v>17.573425508154287</v>
      </c>
      <c r="I25" s="2">
        <v>16.983147797119678</v>
      </c>
      <c r="J25" s="2">
        <v>16.3944535932058</v>
      </c>
      <c r="K25" s="2">
        <v>15.80728110874111</v>
      </c>
      <c r="L25" s="2">
        <v>15.221571729346822</v>
      </c>
      <c r="M25" s="2">
        <v>15.120869365086181</v>
      </c>
      <c r="N25" s="2">
        <v>15.020426131446611</v>
      </c>
      <c r="O25" s="2">
        <v>14.920237780385147</v>
      </c>
      <c r="P25" s="2">
        <v>14.820300156207578</v>
      </c>
      <c r="Q25" s="2">
        <v>14.720609193072546</v>
      </c>
      <c r="R25" s="2">
        <v>14.621160912576137</v>
      </c>
      <c r="S25" s="2">
        <v>14.521951421413991</v>
      </c>
      <c r="T25" s="2">
        <v>14.422976909118004</v>
      </c>
      <c r="U25" s="2">
        <v>14.32423364586491</v>
      </c>
      <c r="V25" s="2">
        <v>14.225717980354025</v>
      </c>
      <c r="W25" s="2">
        <v>14.127426337751704</v>
      </c>
      <c r="X25" s="2">
        <v>14.029355217700001</v>
      </c>
      <c r="Y25" s="2">
        <v>13.93150119238725</v>
      </c>
      <c r="Z25" s="2">
        <v>13.833860904678309</v>
      </c>
      <c r="AA25" s="2">
        <v>13.736431066302353</v>
      </c>
      <c r="AB25" s="2">
        <v>13.639208456096123</v>
      </c>
      <c r="AC25" s="2">
        <v>13.542189918300684</v>
      </c>
      <c r="AD25" s="2">
        <v>13.445372360909818</v>
      </c>
      <c r="AE25" s="2">
        <v>13.348752754068176</v>
      </c>
      <c r="AF25" s="2">
        <v>13.252328128517522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1:97" x14ac:dyDescent="0.2">
      <c r="A26" s="15" t="s">
        <v>7</v>
      </c>
      <c r="B26" s="2">
        <v>66</v>
      </c>
      <c r="C26" s="2">
        <v>65.062222222222218</v>
      </c>
      <c r="D26" s="2">
        <v>64.124444444444435</v>
      </c>
      <c r="E26" s="2">
        <v>63.18666666666666</v>
      </c>
      <c r="F26" s="2">
        <v>62.248888888888885</v>
      </c>
      <c r="G26" s="2">
        <v>61.311111111111103</v>
      </c>
      <c r="H26" s="2">
        <v>60.373333333333328</v>
      </c>
      <c r="I26" s="2">
        <v>59.435555555555545</v>
      </c>
      <c r="J26" s="2">
        <v>58.49777777777777</v>
      </c>
      <c r="K26" s="2">
        <v>57.559999999999988</v>
      </c>
      <c r="L26" s="2">
        <v>56.622222222222227</v>
      </c>
      <c r="M26" s="2">
        <v>56.593721574568754</v>
      </c>
      <c r="N26" s="2">
        <v>56.565220926915273</v>
      </c>
      <c r="O26" s="2">
        <v>56.5367202792618</v>
      </c>
      <c r="P26" s="2">
        <v>56.508219631608327</v>
      </c>
      <c r="Q26" s="2">
        <v>56.479718983954861</v>
      </c>
      <c r="R26" s="2">
        <v>56.451218336301388</v>
      </c>
      <c r="S26" s="2">
        <v>56.422717688647914</v>
      </c>
      <c r="T26" s="2">
        <v>56.394217040994441</v>
      </c>
      <c r="U26" s="2">
        <v>56.365716393340961</v>
      </c>
      <c r="V26" s="2">
        <v>56.337215745687487</v>
      </c>
      <c r="W26" s="2">
        <v>56.308715098034021</v>
      </c>
      <c r="X26" s="2">
        <v>56.280214450380548</v>
      </c>
      <c r="Y26" s="2">
        <v>56.251713802727075</v>
      </c>
      <c r="Z26" s="2">
        <v>56.223213155073601</v>
      </c>
      <c r="AA26" s="2">
        <v>56.194712507420121</v>
      </c>
      <c r="AB26" s="2">
        <v>56.166211859766648</v>
      </c>
      <c r="AC26" s="2">
        <v>56.137711212113174</v>
      </c>
      <c r="AD26" s="2">
        <v>56.109210564459708</v>
      </c>
      <c r="AE26" s="2">
        <v>56.080709916806235</v>
      </c>
      <c r="AF26" s="2">
        <v>56.052209269152769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1:97" x14ac:dyDescent="0.2">
      <c r="A27" s="15" t="s">
        <v>8</v>
      </c>
      <c r="B27" s="2">
        <v>107.38936857780548</v>
      </c>
      <c r="C27" s="2">
        <v>106.58285429810317</v>
      </c>
      <c r="D27" s="2">
        <v>105.77634001840086</v>
      </c>
      <c r="E27" s="2">
        <v>104.96982573869855</v>
      </c>
      <c r="F27" s="2">
        <v>104.16331145899623</v>
      </c>
      <c r="G27" s="2">
        <v>103.35679717929392</v>
      </c>
      <c r="H27" s="2">
        <v>102.55028289959161</v>
      </c>
      <c r="I27" s="2">
        <v>101.74376861988929</v>
      </c>
      <c r="J27" s="2">
        <v>100.93725434018698</v>
      </c>
      <c r="K27" s="2">
        <v>100.13074006048467</v>
      </c>
      <c r="L27" s="2">
        <v>99.324225780782413</v>
      </c>
      <c r="M27" s="2">
        <v>99.324225780782413</v>
      </c>
      <c r="N27" s="2">
        <v>99.324225780782413</v>
      </c>
      <c r="O27" s="2">
        <v>99.324225780782413</v>
      </c>
      <c r="P27" s="2">
        <v>99.324225780782413</v>
      </c>
      <c r="Q27" s="2">
        <v>99.324225780782413</v>
      </c>
      <c r="R27" s="2">
        <v>99.324225780782413</v>
      </c>
      <c r="S27" s="2">
        <v>99.324225780782413</v>
      </c>
      <c r="T27" s="2">
        <v>99.324225780782413</v>
      </c>
      <c r="U27" s="2">
        <v>99.324225780782413</v>
      </c>
      <c r="V27" s="2">
        <v>99.324225780782413</v>
      </c>
      <c r="W27" s="2">
        <v>99.324225780782413</v>
      </c>
      <c r="X27" s="2">
        <v>99.324225780782413</v>
      </c>
      <c r="Y27" s="2">
        <v>99.324225780782413</v>
      </c>
      <c r="Z27" s="2">
        <v>99.324225780782413</v>
      </c>
      <c r="AA27" s="2">
        <v>99.324225780782413</v>
      </c>
      <c r="AB27" s="2">
        <v>99.324225780782413</v>
      </c>
      <c r="AC27" s="2">
        <v>99.324225780782413</v>
      </c>
      <c r="AD27" s="2">
        <v>99.324225780782413</v>
      </c>
      <c r="AE27" s="2">
        <v>99.324225780782413</v>
      </c>
      <c r="AF27" s="2">
        <v>99.324225780782413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9" spans="1:97" x14ac:dyDescent="0.2">
      <c r="A29" t="s">
        <v>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x14ac:dyDescent="0.2">
      <c r="A30" t="s">
        <v>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x14ac:dyDescent="0.2">
      <c r="A31" s="15" t="s">
        <v>1</v>
      </c>
      <c r="B31" s="2">
        <v>8</v>
      </c>
      <c r="C31" s="2">
        <v>8</v>
      </c>
      <c r="D31" s="2">
        <v>8</v>
      </c>
      <c r="E31" s="2">
        <v>8</v>
      </c>
      <c r="F31" s="2">
        <v>8</v>
      </c>
      <c r="G31" s="2">
        <v>8</v>
      </c>
      <c r="H31" s="2">
        <v>8</v>
      </c>
      <c r="I31" s="2">
        <v>8</v>
      </c>
      <c r="J31" s="2">
        <v>8</v>
      </c>
      <c r="K31" s="2">
        <v>8</v>
      </c>
      <c r="L31" s="2">
        <v>8</v>
      </c>
      <c r="M31" s="2">
        <v>8</v>
      </c>
      <c r="N31" s="2">
        <v>8</v>
      </c>
      <c r="O31" s="2">
        <v>8</v>
      </c>
      <c r="P31" s="2">
        <v>8</v>
      </c>
      <c r="Q31" s="2">
        <v>8</v>
      </c>
      <c r="R31" s="2">
        <v>8</v>
      </c>
      <c r="S31" s="2">
        <v>8</v>
      </c>
      <c r="T31" s="2">
        <v>8</v>
      </c>
      <c r="U31" s="2">
        <v>8</v>
      </c>
      <c r="V31" s="2">
        <v>8</v>
      </c>
      <c r="W31" s="2">
        <v>8</v>
      </c>
      <c r="X31" s="2">
        <v>8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1:97" x14ac:dyDescent="0.2">
      <c r="A32" s="15" t="s">
        <v>64</v>
      </c>
      <c r="B32" s="2">
        <v>5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5</v>
      </c>
      <c r="L32" s="2">
        <v>5</v>
      </c>
      <c r="M32" s="2">
        <v>5</v>
      </c>
      <c r="N32" s="2">
        <v>5</v>
      </c>
      <c r="O32" s="2">
        <v>5</v>
      </c>
      <c r="P32" s="2">
        <v>5</v>
      </c>
      <c r="Q32" s="2">
        <v>5</v>
      </c>
      <c r="R32" s="2">
        <v>5</v>
      </c>
      <c r="S32" s="2">
        <v>5</v>
      </c>
      <c r="T32" s="2">
        <v>5</v>
      </c>
      <c r="U32" s="2">
        <v>5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5</v>
      </c>
      <c r="AC32" s="2">
        <v>5</v>
      </c>
      <c r="AD32" s="2">
        <v>5</v>
      </c>
      <c r="AE32" s="2">
        <v>5</v>
      </c>
      <c r="AF32" s="2">
        <v>5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1:97" x14ac:dyDescent="0.2">
      <c r="A33" s="15" t="s">
        <v>65</v>
      </c>
      <c r="B33" s="2">
        <v>2</v>
      </c>
      <c r="C33" s="2">
        <v>2</v>
      </c>
      <c r="D33" s="2">
        <v>2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 s="2">
        <v>2</v>
      </c>
      <c r="X33" s="2">
        <v>2</v>
      </c>
      <c r="Y33" s="2">
        <v>2</v>
      </c>
      <c r="Z33" s="2">
        <v>2</v>
      </c>
      <c r="AA33" s="2">
        <v>2</v>
      </c>
      <c r="AB33" s="2">
        <v>2</v>
      </c>
      <c r="AC33" s="2">
        <v>2</v>
      </c>
      <c r="AD33" s="2">
        <v>2</v>
      </c>
      <c r="AE33" s="2">
        <v>2</v>
      </c>
      <c r="AF33" s="2">
        <v>2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1:97" x14ac:dyDescent="0.2">
      <c r="A34" s="15" t="s">
        <v>59</v>
      </c>
      <c r="B34" s="2">
        <v>5.85</v>
      </c>
      <c r="C34" s="2">
        <v>5.85</v>
      </c>
      <c r="D34" s="2">
        <v>5.85</v>
      </c>
      <c r="E34" s="2">
        <v>5.85</v>
      </c>
      <c r="F34" s="2">
        <v>5.85</v>
      </c>
      <c r="G34" s="2">
        <v>5.85</v>
      </c>
      <c r="H34" s="2">
        <v>5.85</v>
      </c>
      <c r="I34" s="2">
        <v>5.85</v>
      </c>
      <c r="J34" s="2">
        <v>5.85</v>
      </c>
      <c r="K34" s="2">
        <v>5.85</v>
      </c>
      <c r="L34" s="2">
        <v>5.85</v>
      </c>
      <c r="M34" s="2">
        <v>5.85</v>
      </c>
      <c r="N34" s="2">
        <v>5.85</v>
      </c>
      <c r="O34" s="2">
        <v>5.85</v>
      </c>
      <c r="P34" s="2">
        <v>5.85</v>
      </c>
      <c r="Q34" s="2">
        <v>5.85</v>
      </c>
      <c r="R34" s="2">
        <v>5.85</v>
      </c>
      <c r="S34" s="2">
        <v>5.85</v>
      </c>
      <c r="T34" s="2">
        <v>5.85</v>
      </c>
      <c r="U34" s="2">
        <v>5.85</v>
      </c>
      <c r="V34" s="2">
        <v>5.85</v>
      </c>
      <c r="W34" s="2">
        <v>5.85</v>
      </c>
      <c r="X34" s="2">
        <v>5.85</v>
      </c>
      <c r="Y34" s="2">
        <v>5.85</v>
      </c>
      <c r="Z34" s="2">
        <v>5.85</v>
      </c>
      <c r="AA34" s="2">
        <v>5.85</v>
      </c>
      <c r="AB34" s="2">
        <v>5.85</v>
      </c>
      <c r="AC34" s="2">
        <v>5.85</v>
      </c>
      <c r="AD34" s="2">
        <v>5.85</v>
      </c>
      <c r="AE34" s="2">
        <v>5.85</v>
      </c>
      <c r="AF34" s="2">
        <v>5.85</v>
      </c>
      <c r="AG34" s="2" t="s">
        <v>261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2">
      <c r="A35" s="15" t="s">
        <v>2</v>
      </c>
      <c r="B35" s="2">
        <v>5.8</v>
      </c>
      <c r="C35" s="2">
        <v>5.8</v>
      </c>
      <c r="D35" s="2">
        <v>5.8</v>
      </c>
      <c r="E35" s="2">
        <v>5.8</v>
      </c>
      <c r="F35" s="2">
        <v>5.8</v>
      </c>
      <c r="G35" s="2">
        <v>5.8</v>
      </c>
      <c r="H35" s="2">
        <v>5.8</v>
      </c>
      <c r="I35" s="2">
        <v>5.8</v>
      </c>
      <c r="J35" s="2">
        <v>5.8</v>
      </c>
      <c r="K35" s="2">
        <v>5.8</v>
      </c>
      <c r="L35" s="2">
        <v>5.8</v>
      </c>
      <c r="M35" s="2">
        <v>5.8</v>
      </c>
      <c r="N35" s="2">
        <v>5.8</v>
      </c>
      <c r="O35" s="2">
        <v>5.8</v>
      </c>
      <c r="P35" s="2">
        <v>5.8</v>
      </c>
      <c r="Q35" s="2">
        <v>5.8</v>
      </c>
      <c r="R35" s="2">
        <v>5.8</v>
      </c>
      <c r="S35" s="2">
        <v>5.8</v>
      </c>
      <c r="T35" s="2">
        <v>5.8</v>
      </c>
      <c r="U35" s="2">
        <v>5.8</v>
      </c>
      <c r="V35" s="2">
        <v>5.8</v>
      </c>
      <c r="W35" s="2">
        <v>5.8</v>
      </c>
      <c r="X35" s="2">
        <v>5.8</v>
      </c>
      <c r="Y35" s="2">
        <v>5.8</v>
      </c>
      <c r="Z35" s="2">
        <v>5.8</v>
      </c>
      <c r="AA35" s="2">
        <v>5.8</v>
      </c>
      <c r="AB35" s="2">
        <v>5.8</v>
      </c>
      <c r="AC35" s="2">
        <v>5.8</v>
      </c>
      <c r="AD35" s="2">
        <v>5.8</v>
      </c>
      <c r="AE35" s="2">
        <v>5.8</v>
      </c>
      <c r="AF35" s="2">
        <v>5.8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2">
      <c r="A36" s="15" t="s">
        <v>3</v>
      </c>
      <c r="B36" s="2">
        <v>2.84</v>
      </c>
      <c r="C36" s="2">
        <v>2.84</v>
      </c>
      <c r="D36" s="2">
        <v>2.84</v>
      </c>
      <c r="E36" s="2">
        <v>2.84</v>
      </c>
      <c r="F36" s="2">
        <v>2.84</v>
      </c>
      <c r="G36" s="2">
        <v>2.84</v>
      </c>
      <c r="H36" s="2">
        <v>2.84</v>
      </c>
      <c r="I36" s="2">
        <v>2.84</v>
      </c>
      <c r="J36" s="2">
        <v>2.84</v>
      </c>
      <c r="K36" s="2">
        <v>2.84</v>
      </c>
      <c r="L36" s="2">
        <v>2.84</v>
      </c>
      <c r="M36" s="2">
        <v>2.84</v>
      </c>
      <c r="N36" s="2">
        <v>2.84</v>
      </c>
      <c r="O36" s="2">
        <v>2.84</v>
      </c>
      <c r="P36" s="2">
        <v>2.84</v>
      </c>
      <c r="Q36" s="2">
        <v>2.84</v>
      </c>
      <c r="R36" s="2">
        <v>2.84</v>
      </c>
      <c r="S36" s="2">
        <v>2.84</v>
      </c>
      <c r="T36" s="2">
        <v>2.84</v>
      </c>
      <c r="U36" s="2">
        <v>2.84</v>
      </c>
      <c r="V36" s="2">
        <v>2.84</v>
      </c>
      <c r="W36" s="2">
        <v>2.84</v>
      </c>
      <c r="X36" s="2">
        <v>2.84</v>
      </c>
      <c r="Y36" s="2">
        <v>2.84</v>
      </c>
      <c r="Z36" s="2">
        <v>2.84</v>
      </c>
      <c r="AA36" s="2">
        <v>2.84</v>
      </c>
      <c r="AB36" s="2">
        <v>2.84</v>
      </c>
      <c r="AC36" s="2">
        <v>2.84</v>
      </c>
      <c r="AD36" s="2">
        <v>2.84</v>
      </c>
      <c r="AE36" s="2">
        <v>2.84</v>
      </c>
      <c r="AF36" s="2">
        <v>2.84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2">
      <c r="A37" s="15" t="s">
        <v>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2">
      <c r="A38" s="15" t="s">
        <v>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1:97" x14ac:dyDescent="0.2">
      <c r="A39" s="15" t="s">
        <v>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x14ac:dyDescent="0.2">
      <c r="A40" s="15" t="s">
        <v>7</v>
      </c>
      <c r="B40" s="2">
        <v>3.5</v>
      </c>
      <c r="C40" s="2">
        <v>3.5</v>
      </c>
      <c r="D40" s="2">
        <v>2.91</v>
      </c>
      <c r="E40" s="2">
        <v>2.91</v>
      </c>
      <c r="F40" s="2">
        <v>2.91</v>
      </c>
      <c r="G40" s="2">
        <v>2.91</v>
      </c>
      <c r="H40" s="2">
        <v>2.91</v>
      </c>
      <c r="I40" s="2">
        <v>2.91</v>
      </c>
      <c r="J40" s="2">
        <v>2.91</v>
      </c>
      <c r="K40" s="2">
        <v>2.91</v>
      </c>
      <c r="L40" s="2">
        <v>2.91</v>
      </c>
      <c r="M40" s="2">
        <v>2.91</v>
      </c>
      <c r="N40" s="2">
        <v>2.91</v>
      </c>
      <c r="O40" s="2">
        <v>2.91</v>
      </c>
      <c r="P40" s="2">
        <v>2.91</v>
      </c>
      <c r="Q40" s="2">
        <v>2.91</v>
      </c>
      <c r="R40" s="2">
        <v>2.91</v>
      </c>
      <c r="S40" s="2">
        <v>2.91</v>
      </c>
      <c r="T40" s="2">
        <v>2.91</v>
      </c>
      <c r="U40" s="2">
        <v>2.91</v>
      </c>
      <c r="V40" s="2">
        <v>2.91</v>
      </c>
      <c r="W40" s="2">
        <v>2.91</v>
      </c>
      <c r="X40" s="2">
        <v>2.91</v>
      </c>
      <c r="Y40" s="2">
        <v>2.91</v>
      </c>
      <c r="Z40" s="2">
        <v>2.91</v>
      </c>
      <c r="AA40" s="2">
        <v>2.91</v>
      </c>
      <c r="AB40" s="2">
        <v>2.91</v>
      </c>
      <c r="AC40" s="2">
        <v>2.91</v>
      </c>
      <c r="AD40" s="2">
        <v>2.91</v>
      </c>
      <c r="AE40" s="2">
        <v>2.91</v>
      </c>
      <c r="AF40" s="2">
        <v>2.91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1:97" x14ac:dyDescent="0.2">
      <c r="A41" s="15" t="s">
        <v>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3" spans="1:97" x14ac:dyDescent="0.2">
      <c r="A43" t="s">
        <v>27</v>
      </c>
      <c r="C43" t="s">
        <v>28</v>
      </c>
    </row>
    <row r="44" spans="1:97" x14ac:dyDescent="0.2">
      <c r="B44" s="5">
        <v>7.4926649999999997</v>
      </c>
      <c r="C44" s="5">
        <v>7.7805710000000001</v>
      </c>
      <c r="D44" s="5">
        <v>7.9707489999999996</v>
      </c>
      <c r="E44" s="5">
        <v>8.1891079999999992</v>
      </c>
      <c r="F44" s="5">
        <v>8.3134169999999994</v>
      </c>
      <c r="G44" s="5">
        <v>8.5631819999999994</v>
      </c>
      <c r="H44" s="5">
        <v>8.7378269999999993</v>
      </c>
      <c r="I44" s="5">
        <v>8.9205240000000003</v>
      </c>
      <c r="J44" s="5">
        <v>9.0869250000000008</v>
      </c>
      <c r="K44" s="5">
        <v>9.1855840000000004</v>
      </c>
      <c r="L44" s="5">
        <v>9.3324669999999994</v>
      </c>
      <c r="M44" s="5">
        <v>9.5021190000000004</v>
      </c>
      <c r="N44" s="5">
        <v>9.7464259999999996</v>
      </c>
      <c r="O44" s="5">
        <v>9.9939129999999992</v>
      </c>
      <c r="P44" s="5">
        <v>10.229839999999999</v>
      </c>
      <c r="Q44" s="5">
        <v>10.479808999999999</v>
      </c>
      <c r="R44" s="5">
        <v>10.734988</v>
      </c>
      <c r="S44" s="5">
        <v>11.027430000000001</v>
      </c>
      <c r="T44" s="5">
        <v>11.404828</v>
      </c>
      <c r="U44" s="5">
        <v>11.830589</v>
      </c>
      <c r="V44" s="5">
        <v>12.283802</v>
      </c>
      <c r="W44" s="5">
        <v>12.566329445999999</v>
      </c>
      <c r="X44" s="5">
        <v>12.855355023257998</v>
      </c>
      <c r="Y44" s="5">
        <v>13.15102818879293</v>
      </c>
      <c r="Z44" s="5">
        <v>13.453501837135166</v>
      </c>
      <c r="AA44" s="5">
        <v>13.762932379389273</v>
      </c>
      <c r="AB44" s="5">
        <v>14.079479824115225</v>
      </c>
      <c r="AC44" s="5">
        <v>14.403307860069875</v>
      </c>
      <c r="AD44" s="5">
        <v>14.734583940851481</v>
      </c>
      <c r="AE44" s="5">
        <v>15.073479371491064</v>
      </c>
      <c r="AF44" s="5">
        <v>15.420169397035357</v>
      </c>
      <c r="AG44" s="18" t="s">
        <v>71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">
      <c r="B45" s="5">
        <v>7.4926649999999997</v>
      </c>
      <c r="C45" s="5">
        <v>7.7805710000000001</v>
      </c>
      <c r="D45" s="5">
        <v>7.9707489999999996</v>
      </c>
      <c r="E45" s="5">
        <v>8.1891079999999992</v>
      </c>
      <c r="F45" s="5">
        <v>8.3134169999999994</v>
      </c>
      <c r="G45" s="5">
        <v>8.5631819999999994</v>
      </c>
      <c r="H45" s="5">
        <v>8.7378269999999993</v>
      </c>
      <c r="I45" s="5">
        <v>8.9205240000000003</v>
      </c>
      <c r="J45" s="5">
        <v>9.0869250000000008</v>
      </c>
      <c r="K45" s="5">
        <v>9.1855840000000004</v>
      </c>
      <c r="L45" s="5">
        <v>9.3324669999999994</v>
      </c>
      <c r="M45" s="5">
        <v>9.5021190000000004</v>
      </c>
      <c r="N45" s="5">
        <v>9.7464259999999996</v>
      </c>
      <c r="O45" s="5">
        <v>9.9939129999999992</v>
      </c>
      <c r="P45" s="5">
        <v>10.229839999999999</v>
      </c>
      <c r="Q45" s="5">
        <v>10.479808999999999</v>
      </c>
      <c r="R45" s="5">
        <v>10.734988</v>
      </c>
      <c r="S45" s="5">
        <v>11.027430000000001</v>
      </c>
      <c r="T45" s="5">
        <v>11.404828</v>
      </c>
      <c r="U45" s="5">
        <v>11.830589</v>
      </c>
      <c r="V45" s="5">
        <v>12.283802</v>
      </c>
      <c r="W45" s="5">
        <v>12.566329445999999</v>
      </c>
      <c r="X45" s="5">
        <v>12.855355023257998</v>
      </c>
      <c r="Y45" s="5">
        <v>13.15102818879293</v>
      </c>
      <c r="Z45" s="5">
        <v>13.453501837135166</v>
      </c>
      <c r="AA45" s="5">
        <v>13.762932379389273</v>
      </c>
      <c r="AB45" s="5">
        <v>14.079479824115225</v>
      </c>
      <c r="AC45" s="5">
        <v>14.403307860069875</v>
      </c>
      <c r="AD45" s="5">
        <v>14.734583940851481</v>
      </c>
      <c r="AE45" s="5">
        <v>15.073479371491064</v>
      </c>
      <c r="AF45" s="5">
        <v>15.420169397035357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">
      <c r="A46" s="13" t="s">
        <v>47</v>
      </c>
    </row>
    <row r="47" spans="1:97" s="6" customFormat="1" ht="15" x14ac:dyDescent="0.2">
      <c r="B47" s="6">
        <v>2020</v>
      </c>
      <c r="C47" s="6">
        <v>2021</v>
      </c>
      <c r="D47" s="6">
        <v>2022</v>
      </c>
      <c r="E47" s="6">
        <v>2023</v>
      </c>
      <c r="F47" s="6">
        <v>2024</v>
      </c>
      <c r="G47" s="6">
        <v>2025</v>
      </c>
      <c r="H47" s="6">
        <v>2026</v>
      </c>
      <c r="I47" s="6">
        <v>2027</v>
      </c>
      <c r="J47" s="6">
        <v>2028</v>
      </c>
      <c r="K47" s="6">
        <v>2029</v>
      </c>
      <c r="L47" s="6">
        <v>2030</v>
      </c>
      <c r="M47" s="6">
        <v>2031</v>
      </c>
      <c r="N47" s="6">
        <v>2032</v>
      </c>
      <c r="O47" s="6">
        <v>2033</v>
      </c>
      <c r="P47" s="6">
        <v>2034</v>
      </c>
      <c r="Q47" s="6">
        <v>2035</v>
      </c>
      <c r="R47" s="6">
        <v>2036</v>
      </c>
      <c r="S47" s="6">
        <v>2037</v>
      </c>
      <c r="T47" s="6">
        <v>2038</v>
      </c>
      <c r="U47" s="6">
        <v>2039</v>
      </c>
      <c r="V47" s="6">
        <v>2040</v>
      </c>
      <c r="W47" s="6">
        <v>2041</v>
      </c>
      <c r="X47" s="6">
        <v>2042</v>
      </c>
      <c r="Y47" s="6">
        <v>2043</v>
      </c>
      <c r="Z47" s="6">
        <v>2044</v>
      </c>
      <c r="AA47" s="6">
        <v>2045</v>
      </c>
      <c r="AB47" s="6">
        <v>2046</v>
      </c>
      <c r="AC47" s="6">
        <v>2047</v>
      </c>
      <c r="AD47" s="6">
        <v>2048</v>
      </c>
      <c r="AE47" s="6">
        <v>2049</v>
      </c>
      <c r="AF47" s="6">
        <v>2050</v>
      </c>
      <c r="AG47" s="6" t="s">
        <v>48</v>
      </c>
    </row>
    <row r="48" spans="1:97" x14ac:dyDescent="0.2">
      <c r="A48" s="15" t="s">
        <v>1</v>
      </c>
      <c r="B48" s="5">
        <v>1.9632609999999999</v>
      </c>
      <c r="C48" s="5">
        <v>2.0121150000000001</v>
      </c>
      <c r="D48" s="5">
        <v>2.0682290000000001</v>
      </c>
      <c r="E48" s="5">
        <v>2.019965</v>
      </c>
      <c r="F48" s="5">
        <v>2.0346150000000001</v>
      </c>
      <c r="G48" s="5">
        <v>2.036772</v>
      </c>
      <c r="H48" s="5">
        <v>2.0671729999999999</v>
      </c>
      <c r="I48" s="5">
        <v>2.1063879999999999</v>
      </c>
      <c r="J48" s="5">
        <v>2.134655</v>
      </c>
      <c r="K48" s="5">
        <v>2.192672</v>
      </c>
      <c r="L48" s="5">
        <v>2.2348849999999998</v>
      </c>
      <c r="M48" s="5">
        <v>2.2953229999999998</v>
      </c>
      <c r="N48" s="5">
        <v>2.3353069999999998</v>
      </c>
      <c r="O48" s="5">
        <v>2.3811279999999999</v>
      </c>
      <c r="P48" s="5">
        <v>2.4342429999999999</v>
      </c>
      <c r="Q48" s="5">
        <v>2.4771480000000001</v>
      </c>
      <c r="R48" s="5">
        <v>2.5268190000000001</v>
      </c>
      <c r="S48" s="5">
        <v>2.5770870000000001</v>
      </c>
      <c r="T48" s="5">
        <v>2.6476660000000001</v>
      </c>
      <c r="U48" s="5">
        <v>2.691961</v>
      </c>
      <c r="V48" s="5">
        <v>2.748564</v>
      </c>
      <c r="W48" s="5">
        <v>2.8048790000000001</v>
      </c>
      <c r="X48" s="5">
        <v>2.8663500000000002</v>
      </c>
      <c r="Y48" s="5">
        <v>2.932194</v>
      </c>
      <c r="Z48" s="5">
        <v>2.9814560000000001</v>
      </c>
      <c r="AA48" s="5">
        <v>3.0506790000000001</v>
      </c>
      <c r="AB48" s="5">
        <v>3.1311939999999998</v>
      </c>
      <c r="AC48" s="5">
        <v>3.2108789999999998</v>
      </c>
      <c r="AD48" s="5">
        <v>3.293377</v>
      </c>
      <c r="AE48" s="5">
        <v>3.3895249999999999</v>
      </c>
      <c r="AF48" s="5">
        <v>3.4910009999999998</v>
      </c>
      <c r="AG48" s="5" t="s">
        <v>67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">
      <c r="A49" s="15" t="s">
        <v>64</v>
      </c>
      <c r="B49" s="5">
        <v>2.4477679999999999</v>
      </c>
      <c r="C49" s="5">
        <v>3.6240589999999999</v>
      </c>
      <c r="D49" s="5">
        <v>4.0439350000000003</v>
      </c>
      <c r="E49" s="5">
        <v>4.0346970000000004</v>
      </c>
      <c r="F49" s="5">
        <v>3.9833210000000001</v>
      </c>
      <c r="G49" s="5">
        <v>4.3058730000000001</v>
      </c>
      <c r="H49" s="5">
        <v>4.5854799999999996</v>
      </c>
      <c r="I49" s="5">
        <v>4.7882980000000002</v>
      </c>
      <c r="J49" s="5">
        <v>4.9049899999999997</v>
      </c>
      <c r="K49" s="5">
        <v>5.0206289999999996</v>
      </c>
      <c r="L49" s="5">
        <v>5.1482869999999998</v>
      </c>
      <c r="M49" s="5">
        <v>5.27475</v>
      </c>
      <c r="N49" s="5">
        <v>5.4220059999999997</v>
      </c>
      <c r="O49" s="5">
        <v>5.5862790000000002</v>
      </c>
      <c r="P49" s="5">
        <v>5.6899290000000002</v>
      </c>
      <c r="Q49" s="5">
        <v>5.7355790000000004</v>
      </c>
      <c r="R49" s="5">
        <v>5.8039300000000003</v>
      </c>
      <c r="S49" s="5">
        <v>5.8542360000000002</v>
      </c>
      <c r="T49" s="5">
        <v>5.9357980000000001</v>
      </c>
      <c r="U49" s="5">
        <v>6.039606</v>
      </c>
      <c r="V49" s="5">
        <v>6.1086900000000002</v>
      </c>
      <c r="W49" s="5">
        <v>6.1454839999999997</v>
      </c>
      <c r="X49" s="5">
        <v>6.2379810000000004</v>
      </c>
      <c r="Y49" s="5">
        <v>6.2651709999999996</v>
      </c>
      <c r="Z49" s="5">
        <v>6.3884660000000002</v>
      </c>
      <c r="AA49" s="5">
        <v>6.4253850000000003</v>
      </c>
      <c r="AB49" s="5">
        <v>6.5071750000000002</v>
      </c>
      <c r="AC49" s="5">
        <v>6.5879409999999998</v>
      </c>
      <c r="AD49" s="5">
        <v>6.6761540000000004</v>
      </c>
      <c r="AE49" s="5">
        <v>6.6993819999999999</v>
      </c>
      <c r="AF49" s="5">
        <v>6.8193440000000001</v>
      </c>
      <c r="AG49" s="5" t="s">
        <v>68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">
      <c r="A50" s="15" t="s">
        <v>65</v>
      </c>
      <c r="B50" s="5">
        <v>2.4477679999999999</v>
      </c>
      <c r="C50" s="5">
        <v>3.6240589999999999</v>
      </c>
      <c r="D50" s="5">
        <v>4.0439350000000003</v>
      </c>
      <c r="E50" s="5">
        <v>4.0346970000000004</v>
      </c>
      <c r="F50" s="5">
        <v>3.9833210000000001</v>
      </c>
      <c r="G50" s="5">
        <v>4.3058730000000001</v>
      </c>
      <c r="H50" s="5">
        <v>4.5854799999999996</v>
      </c>
      <c r="I50" s="5">
        <v>4.7882980000000002</v>
      </c>
      <c r="J50" s="5">
        <v>4.9049899999999997</v>
      </c>
      <c r="K50" s="5">
        <v>5.0206289999999996</v>
      </c>
      <c r="L50" s="5">
        <v>5.1482869999999998</v>
      </c>
      <c r="M50" s="5">
        <v>5.27475</v>
      </c>
      <c r="N50" s="5">
        <v>5.4220059999999997</v>
      </c>
      <c r="O50" s="5">
        <v>5.5862790000000002</v>
      </c>
      <c r="P50" s="5">
        <v>5.6899290000000002</v>
      </c>
      <c r="Q50" s="5">
        <v>5.7355790000000004</v>
      </c>
      <c r="R50" s="5">
        <v>5.8039300000000003</v>
      </c>
      <c r="S50" s="5">
        <v>5.8542360000000002</v>
      </c>
      <c r="T50" s="5">
        <v>5.9357980000000001</v>
      </c>
      <c r="U50" s="5">
        <v>6.039606</v>
      </c>
      <c r="V50" s="5">
        <v>6.1086900000000002</v>
      </c>
      <c r="W50" s="5">
        <v>6.1454839999999997</v>
      </c>
      <c r="X50" s="5">
        <v>6.2379810000000004</v>
      </c>
      <c r="Y50" s="5">
        <v>6.2651709999999996</v>
      </c>
      <c r="Z50" s="5">
        <v>6.3884660000000002</v>
      </c>
      <c r="AA50" s="5">
        <v>6.4253850000000003</v>
      </c>
      <c r="AB50" s="5">
        <v>6.5071750000000002</v>
      </c>
      <c r="AC50" s="5">
        <v>6.5879409999999998</v>
      </c>
      <c r="AD50" s="5">
        <v>6.6761540000000004</v>
      </c>
      <c r="AE50" s="5">
        <v>6.6993819999999999</v>
      </c>
      <c r="AF50" s="5">
        <v>6.8193440000000001</v>
      </c>
      <c r="AG50" s="5" t="s">
        <v>68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">
      <c r="A51" s="15" t="s">
        <v>59</v>
      </c>
      <c r="B51" s="5">
        <v>8.29148</v>
      </c>
      <c r="C51" s="5">
        <v>8.8553499999999996</v>
      </c>
      <c r="D51" s="5">
        <v>9.8835169999999994</v>
      </c>
      <c r="E51" s="5">
        <v>11.175212999999999</v>
      </c>
      <c r="F51" s="5">
        <v>12.269453</v>
      </c>
      <c r="G51" s="5">
        <v>13.070226999999999</v>
      </c>
      <c r="H51" s="5">
        <v>13.777343</v>
      </c>
      <c r="I51" s="5">
        <v>14.303622000000001</v>
      </c>
      <c r="J51" s="5">
        <v>14.70478</v>
      </c>
      <c r="K51" s="5">
        <v>15.02736</v>
      </c>
      <c r="L51" s="5">
        <v>15.358349</v>
      </c>
      <c r="M51" s="5">
        <v>15.809424999999999</v>
      </c>
      <c r="N51" s="5">
        <v>16.117805000000001</v>
      </c>
      <c r="O51" s="5">
        <v>16.510912000000001</v>
      </c>
      <c r="P51" s="5">
        <v>16.760695999999999</v>
      </c>
      <c r="Q51" s="5">
        <v>16.878627999999999</v>
      </c>
      <c r="R51" s="5">
        <v>17.127521999999999</v>
      </c>
      <c r="S51" s="5">
        <v>17.235009999999999</v>
      </c>
      <c r="T51" s="5">
        <v>17.417853999999998</v>
      </c>
      <c r="U51" s="5">
        <v>17.561147999999999</v>
      </c>
      <c r="V51" s="5">
        <v>17.980753</v>
      </c>
      <c r="W51" s="5">
        <v>17.858805</v>
      </c>
      <c r="X51" s="5">
        <v>17.771274999999999</v>
      </c>
      <c r="Y51" s="5">
        <v>18.043388</v>
      </c>
      <c r="Z51" s="5">
        <v>18.174042</v>
      </c>
      <c r="AA51" s="5">
        <v>18.034075000000001</v>
      </c>
      <c r="AB51" s="5">
        <v>18.355684</v>
      </c>
      <c r="AC51" s="5">
        <v>18.502813</v>
      </c>
      <c r="AD51" s="5">
        <v>18.535931000000001</v>
      </c>
      <c r="AE51" s="5">
        <v>18.739384000000001</v>
      </c>
      <c r="AF51" s="5">
        <v>18.905653000000001</v>
      </c>
      <c r="AG51" s="5" t="s">
        <v>77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">
      <c r="A52" s="15" t="s">
        <v>2</v>
      </c>
      <c r="B52">
        <v>2.64</v>
      </c>
      <c r="C52">
        <v>3.6150738624990559</v>
      </c>
      <c r="D52">
        <v>3.5184493219265649</v>
      </c>
      <c r="E52">
        <v>3.5664389566878603</v>
      </c>
      <c r="F52">
        <v>3.6135479978175491</v>
      </c>
      <c r="G52">
        <v>3.6598081810430676</v>
      </c>
      <c r="H52">
        <v>3.7052495568281314</v>
      </c>
      <c r="I52">
        <v>3.7499006076238013</v>
      </c>
      <c r="J52">
        <v>3.7937883550965372</v>
      </c>
      <c r="K52">
        <v>3.8369384583441759</v>
      </c>
      <c r="L52">
        <v>3.8793753039937373</v>
      </c>
      <c r="M52">
        <v>3.9211220889731626</v>
      </c>
      <c r="N52">
        <v>3.9622008966604687</v>
      </c>
      <c r="O52">
        <v>4.002632767036105</v>
      </c>
      <c r="P52">
        <v>4.0424377613964717</v>
      </c>
      <c r="Q52">
        <v>4.0816350221268793</v>
      </c>
      <c r="R52">
        <v>4.1202428279797632</v>
      </c>
      <c r="S52">
        <v>4.1582786452577567</v>
      </c>
      <c r="T52">
        <v>4.1957591752603536</v>
      </c>
      <c r="U52">
        <v>4.2327003983167879</v>
      </c>
      <c r="V52">
        <v>4.269117614695662</v>
      </c>
      <c r="W52">
        <v>4.3050254826535079</v>
      </c>
      <c r="X52">
        <v>4.3404380538590166</v>
      </c>
      <c r="Y52">
        <v>4.3753688064072476</v>
      </c>
      <c r="Z52">
        <v>4.4098306756178944</v>
      </c>
      <c r="AA52">
        <v>4.4438360827937808</v>
      </c>
      <c r="AB52">
        <v>4.4773969620994913</v>
      </c>
      <c r="AC52">
        <v>4.5105247857058037</v>
      </c>
      <c r="AD52">
        <v>4.5432305873324106</v>
      </c>
      <c r="AE52">
        <v>4.5755249843098236</v>
      </c>
      <c r="AF52">
        <v>4.6074181982709108</v>
      </c>
      <c r="AG52" s="5" t="s">
        <v>70</v>
      </c>
    </row>
    <row r="53" spans="1:97" x14ac:dyDescent="0.2">
      <c r="A53" s="15" t="s">
        <v>3</v>
      </c>
      <c r="B53" s="5">
        <v>0.68612300000000004</v>
      </c>
      <c r="C53" s="5">
        <v>0.68712899999999999</v>
      </c>
      <c r="D53" s="5">
        <v>0.68813500000000005</v>
      </c>
      <c r="E53" s="5">
        <v>0.69014699999999995</v>
      </c>
      <c r="F53" s="5">
        <v>0.69115300000000002</v>
      </c>
      <c r="G53" s="5">
        <v>0.69316500000000003</v>
      </c>
      <c r="H53" s="5">
        <v>0.69417099999999998</v>
      </c>
      <c r="I53" s="5">
        <v>0.696183</v>
      </c>
      <c r="J53" s="5">
        <v>0.69718899999999995</v>
      </c>
      <c r="K53" s="5">
        <v>0.69920099999999996</v>
      </c>
      <c r="L53" s="5">
        <v>0.70121299999999998</v>
      </c>
      <c r="M53" s="5">
        <v>0.70221900000000004</v>
      </c>
      <c r="N53" s="5">
        <v>0.70423100000000005</v>
      </c>
      <c r="O53" s="5">
        <v>0.70624299999999995</v>
      </c>
      <c r="P53" s="5">
        <v>0.70724900000000002</v>
      </c>
      <c r="Q53" s="5">
        <v>0.70926199999999995</v>
      </c>
      <c r="R53" s="5">
        <v>0.71127399999999996</v>
      </c>
      <c r="S53" s="5">
        <v>0.71228000000000002</v>
      </c>
      <c r="T53" s="5">
        <v>0.71429200000000004</v>
      </c>
      <c r="U53" s="5">
        <v>0.71630400000000005</v>
      </c>
      <c r="V53" s="5">
        <v>0.71831599999999995</v>
      </c>
      <c r="W53" s="5">
        <v>0.72032799999999997</v>
      </c>
      <c r="X53" s="5">
        <v>0.72233999999999998</v>
      </c>
      <c r="Y53" s="5">
        <v>0.724352</v>
      </c>
      <c r="Z53" s="5">
        <v>0.72636400000000001</v>
      </c>
      <c r="AA53" s="5">
        <v>0.72837600000000002</v>
      </c>
      <c r="AB53" s="5">
        <v>0.73038800000000004</v>
      </c>
      <c r="AC53" s="5">
        <v>0.73240000000000005</v>
      </c>
      <c r="AD53" s="5">
        <v>0.73441299999999998</v>
      </c>
      <c r="AE53" s="5">
        <v>0.736425</v>
      </c>
      <c r="AF53" s="5">
        <v>0.73843700000000001</v>
      </c>
      <c r="AG53" s="5" t="s">
        <v>69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</row>
    <row r="54" spans="1:97" x14ac:dyDescent="0.2">
      <c r="A54" s="15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97" x14ac:dyDescent="0.2">
      <c r="A55" s="1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97" x14ac:dyDescent="0.2">
      <c r="A56" s="15" t="s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97" x14ac:dyDescent="0.2">
      <c r="A57" s="15" t="s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97" x14ac:dyDescent="0.2">
      <c r="A58" s="15" t="s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60" spans="1:97" x14ac:dyDescent="0.2">
      <c r="A60" s="1" t="s">
        <v>23</v>
      </c>
    </row>
    <row r="61" spans="1:97" x14ac:dyDescent="0.2">
      <c r="B61" t="s">
        <v>24</v>
      </c>
      <c r="C61" t="s">
        <v>25</v>
      </c>
      <c r="E61" t="s">
        <v>26</v>
      </c>
    </row>
    <row r="62" spans="1:97" x14ac:dyDescent="0.2">
      <c r="A62" s="3" t="s">
        <v>11</v>
      </c>
      <c r="B62" s="4">
        <v>606000</v>
      </c>
      <c r="C62" s="4">
        <f>B62/1000</f>
        <v>606</v>
      </c>
      <c r="D62" s="4">
        <v>6060000</v>
      </c>
      <c r="E62" s="20">
        <f>D62/C62</f>
        <v>10000</v>
      </c>
    </row>
    <row r="63" spans="1:97" x14ac:dyDescent="0.2">
      <c r="A63" s="3" t="s">
        <v>12</v>
      </c>
      <c r="B63" s="4">
        <v>211000</v>
      </c>
      <c r="C63" s="4">
        <f t="shared" ref="C63:C72" si="0">B63/1000</f>
        <v>211</v>
      </c>
      <c r="D63" s="4">
        <v>6060000</v>
      </c>
      <c r="E63" s="20">
        <f t="shared" ref="E63:E72" si="1">D63/C63</f>
        <v>28720.379146919433</v>
      </c>
    </row>
    <row r="64" spans="1:97" x14ac:dyDescent="0.2">
      <c r="A64" s="3" t="s">
        <v>13</v>
      </c>
      <c r="B64" s="4">
        <v>580000</v>
      </c>
      <c r="C64" s="4">
        <f t="shared" si="0"/>
        <v>580</v>
      </c>
      <c r="D64" s="4">
        <v>6060000</v>
      </c>
      <c r="E64" s="20">
        <f t="shared" si="1"/>
        <v>10448.275862068966</v>
      </c>
    </row>
    <row r="65" spans="1:5" x14ac:dyDescent="0.2">
      <c r="A65" s="3" t="s">
        <v>76</v>
      </c>
      <c r="B65" s="4">
        <v>85000</v>
      </c>
      <c r="C65" s="4">
        <f t="shared" si="0"/>
        <v>85</v>
      </c>
      <c r="D65" s="4">
        <v>6060000</v>
      </c>
      <c r="E65" s="4">
        <f t="shared" si="1"/>
        <v>71294.117647058825</v>
      </c>
    </row>
    <row r="66" spans="1:5" x14ac:dyDescent="0.2">
      <c r="A66" s="3" t="s">
        <v>14</v>
      </c>
      <c r="B66" s="4">
        <v>50000</v>
      </c>
      <c r="C66" s="21">
        <f>B66/1000</f>
        <v>50</v>
      </c>
      <c r="D66" s="4">
        <v>6060000</v>
      </c>
      <c r="E66" s="20">
        <f>D66/C66</f>
        <v>121200</v>
      </c>
    </row>
    <row r="67" spans="1:5" x14ac:dyDescent="0.2">
      <c r="A67" s="3" t="s">
        <v>15</v>
      </c>
      <c r="B67" s="4">
        <v>1125000</v>
      </c>
      <c r="C67" s="4">
        <f t="shared" si="0"/>
        <v>1125</v>
      </c>
      <c r="D67" s="4">
        <v>300000000</v>
      </c>
      <c r="E67" s="20">
        <f t="shared" si="1"/>
        <v>266666.66666666669</v>
      </c>
    </row>
    <row r="68" spans="1:5" x14ac:dyDescent="0.2">
      <c r="A68" s="3" t="s">
        <v>16</v>
      </c>
      <c r="B68" s="4">
        <v>500000</v>
      </c>
      <c r="C68" s="4">
        <f t="shared" si="0"/>
        <v>500</v>
      </c>
      <c r="D68" s="4">
        <v>8000000</v>
      </c>
      <c r="E68" s="20">
        <f t="shared" si="1"/>
        <v>16000</v>
      </c>
    </row>
    <row r="69" spans="1:5" x14ac:dyDescent="0.2">
      <c r="A69" s="3" t="s">
        <v>17</v>
      </c>
      <c r="B69" s="4">
        <v>100000</v>
      </c>
      <c r="C69" s="4">
        <f t="shared" si="0"/>
        <v>100</v>
      </c>
      <c r="D69" s="4">
        <v>5593333.333333334</v>
      </c>
      <c r="E69" s="20">
        <f t="shared" si="1"/>
        <v>55933.333333333343</v>
      </c>
    </row>
    <row r="70" spans="1:5" x14ac:dyDescent="0.2">
      <c r="A70" s="3" t="s">
        <v>18</v>
      </c>
      <c r="B70" s="4">
        <v>100000</v>
      </c>
      <c r="C70" s="4">
        <f t="shared" si="0"/>
        <v>100</v>
      </c>
      <c r="D70" s="4">
        <v>440000</v>
      </c>
      <c r="E70" s="20">
        <f t="shared" si="1"/>
        <v>4400</v>
      </c>
    </row>
    <row r="71" spans="1:5" x14ac:dyDescent="0.2">
      <c r="A71" s="3" t="s">
        <v>19</v>
      </c>
      <c r="B71" s="4">
        <v>200000</v>
      </c>
      <c r="C71" s="4">
        <f t="shared" si="0"/>
        <v>200</v>
      </c>
      <c r="D71" s="4">
        <v>440000</v>
      </c>
      <c r="E71" s="20">
        <f t="shared" si="1"/>
        <v>2200</v>
      </c>
    </row>
    <row r="72" spans="1:5" x14ac:dyDescent="0.2">
      <c r="A72" s="3" t="s">
        <v>20</v>
      </c>
      <c r="B72" s="4">
        <v>50000</v>
      </c>
      <c r="C72" s="4">
        <f t="shared" si="0"/>
        <v>50</v>
      </c>
      <c r="D72" s="4">
        <v>6060000</v>
      </c>
      <c r="E72" s="20">
        <f t="shared" si="1"/>
        <v>121200</v>
      </c>
    </row>
    <row r="73" spans="1:5" x14ac:dyDescent="0.2">
      <c r="E73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11EB-3C8F-574D-B73C-319DAD2125F2}">
  <dimension ref="A1:T75"/>
  <sheetViews>
    <sheetView tabSelected="1" topLeftCell="A10" workbookViewId="0">
      <selection activeCell="C27" sqref="C27"/>
    </sheetView>
  </sheetViews>
  <sheetFormatPr baseColWidth="10" defaultColWidth="8.83203125" defaultRowHeight="16" x14ac:dyDescent="0.2"/>
  <cols>
    <col min="1" max="1" width="27.6640625" bestFit="1" customWidth="1"/>
    <col min="2" max="2" width="10" bestFit="1" customWidth="1"/>
    <col min="3" max="10" width="10" customWidth="1"/>
    <col min="20" max="20" width="12.1640625" bestFit="1" customWidth="1"/>
  </cols>
  <sheetData>
    <row r="1" spans="1:12" x14ac:dyDescent="0.2">
      <c r="A1" t="s">
        <v>307</v>
      </c>
      <c r="B1">
        <v>11</v>
      </c>
    </row>
    <row r="2" spans="1:12" x14ac:dyDescent="0.2">
      <c r="A2" s="10" t="s">
        <v>310</v>
      </c>
      <c r="B2">
        <v>31</v>
      </c>
    </row>
    <row r="3" spans="1:12" x14ac:dyDescent="0.2">
      <c r="A3" s="10" t="s">
        <v>32</v>
      </c>
      <c r="B3">
        <v>20</v>
      </c>
      <c r="C3" t="s">
        <v>33</v>
      </c>
    </row>
    <row r="4" spans="1:12" x14ac:dyDescent="0.2">
      <c r="A4" s="10" t="s">
        <v>34</v>
      </c>
      <c r="B4" s="11">
        <v>0.03</v>
      </c>
    </row>
    <row r="5" spans="1:12" x14ac:dyDescent="0.2">
      <c r="A5" s="10" t="s">
        <v>35</v>
      </c>
      <c r="B5" s="11">
        <v>0.12</v>
      </c>
    </row>
    <row r="6" spans="1:12" x14ac:dyDescent="0.2">
      <c r="A6" s="10" t="s">
        <v>36</v>
      </c>
      <c r="B6" s="11">
        <v>0.05</v>
      </c>
    </row>
    <row r="7" spans="1:12" x14ac:dyDescent="0.2">
      <c r="A7" s="10" t="s">
        <v>37</v>
      </c>
      <c r="B7" s="11">
        <f>B4+B5+B6</f>
        <v>0.2</v>
      </c>
    </row>
    <row r="8" spans="1:12" x14ac:dyDescent="0.2">
      <c r="A8" s="10" t="s">
        <v>38</v>
      </c>
      <c r="B8" s="12">
        <f>B7*(1+B7)^B3/((1+B7)^B3-1)</f>
        <v>0.20535653069304277</v>
      </c>
      <c r="C8" t="s">
        <v>39</v>
      </c>
    </row>
    <row r="10" spans="1:12" x14ac:dyDescent="0.2">
      <c r="A10" s="19" t="s">
        <v>263</v>
      </c>
      <c r="B10" s="10" t="s">
        <v>25</v>
      </c>
      <c r="C10" s="10" t="s">
        <v>40</v>
      </c>
      <c r="D10" s="10" t="s">
        <v>41</v>
      </c>
      <c r="E10" s="10" t="s">
        <v>42</v>
      </c>
      <c r="F10" s="10" t="s">
        <v>43</v>
      </c>
      <c r="G10" s="10" t="s">
        <v>264</v>
      </c>
      <c r="H10" s="10" t="s">
        <v>265</v>
      </c>
      <c r="I10" s="10" t="s">
        <v>266</v>
      </c>
      <c r="J10" s="10" t="s">
        <v>267</v>
      </c>
      <c r="K10" s="10" t="s">
        <v>304</v>
      </c>
      <c r="L10" s="10" t="s">
        <v>328</v>
      </c>
    </row>
    <row r="11" spans="1:12" x14ac:dyDescent="0.2">
      <c r="A11" s="10" t="s">
        <v>11</v>
      </c>
      <c r="B11">
        <v>606</v>
      </c>
      <c r="C11">
        <v>60</v>
      </c>
      <c r="D11" s="37">
        <v>97.522359550000004</v>
      </c>
      <c r="E11" s="11">
        <v>0</v>
      </c>
      <c r="F11" s="11">
        <v>0.35</v>
      </c>
      <c r="G11">
        <v>5</v>
      </c>
      <c r="H11">
        <v>3</v>
      </c>
      <c r="I11" t="b">
        <v>1</v>
      </c>
      <c r="J11" t="b">
        <v>1</v>
      </c>
      <c r="K11" t="b">
        <v>0</v>
      </c>
      <c r="L11">
        <v>68</v>
      </c>
    </row>
    <row r="12" spans="1:12" x14ac:dyDescent="0.2">
      <c r="A12" s="10" t="s">
        <v>12</v>
      </c>
      <c r="B12">
        <v>211</v>
      </c>
      <c r="C12">
        <v>40</v>
      </c>
      <c r="D12" s="37">
        <v>53.070307290000002</v>
      </c>
      <c r="E12" s="11">
        <v>-0.25</v>
      </c>
      <c r="F12" s="11">
        <v>0.25</v>
      </c>
      <c r="G12">
        <v>1</v>
      </c>
      <c r="H12">
        <v>1</v>
      </c>
      <c r="I12" t="b">
        <v>1</v>
      </c>
      <c r="J12" t="b">
        <v>1</v>
      </c>
      <c r="K12" t="b">
        <v>0</v>
      </c>
      <c r="L12">
        <v>77</v>
      </c>
    </row>
    <row r="13" spans="1:12" x14ac:dyDescent="0.2">
      <c r="A13" s="10" t="s">
        <v>13</v>
      </c>
      <c r="B13">
        <v>580</v>
      </c>
      <c r="C13">
        <v>60</v>
      </c>
      <c r="D13" s="37">
        <v>53.070307290000002</v>
      </c>
      <c r="E13" s="11">
        <v>0</v>
      </c>
      <c r="F13" s="11">
        <v>0.25</v>
      </c>
      <c r="G13">
        <v>2</v>
      </c>
      <c r="H13">
        <v>2</v>
      </c>
      <c r="I13" t="b">
        <v>1</v>
      </c>
      <c r="J13" t="b">
        <v>1</v>
      </c>
      <c r="K13" t="b">
        <v>0</v>
      </c>
      <c r="L13">
        <v>83</v>
      </c>
    </row>
    <row r="14" spans="1:12" x14ac:dyDescent="0.2">
      <c r="A14" s="10" t="s">
        <v>76</v>
      </c>
      <c r="B14">
        <v>85</v>
      </c>
      <c r="C14">
        <v>40</v>
      </c>
      <c r="D14" s="37">
        <v>73.164449281000003</v>
      </c>
      <c r="E14" s="11">
        <f>E12</f>
        <v>-0.25</v>
      </c>
      <c r="F14" s="11">
        <f>F12</f>
        <v>0.25</v>
      </c>
      <c r="G14">
        <v>0</v>
      </c>
      <c r="H14">
        <v>1</v>
      </c>
      <c r="I14" t="b">
        <v>1</v>
      </c>
      <c r="J14" t="b">
        <v>1</v>
      </c>
      <c r="K14" t="b">
        <v>0</v>
      </c>
      <c r="L14">
        <v>106</v>
      </c>
    </row>
    <row r="15" spans="1:12" x14ac:dyDescent="0.2">
      <c r="A15" s="10" t="s">
        <v>14</v>
      </c>
      <c r="B15">
        <v>50</v>
      </c>
      <c r="C15">
        <v>30</v>
      </c>
      <c r="D15" s="37">
        <v>24.49398798</v>
      </c>
      <c r="E15" s="11">
        <v>-0.25</v>
      </c>
      <c r="F15" s="11">
        <v>0.5</v>
      </c>
      <c r="G15">
        <v>0</v>
      </c>
      <c r="H15">
        <v>1</v>
      </c>
      <c r="I15" t="b">
        <v>1</v>
      </c>
      <c r="J15" t="b">
        <v>1</v>
      </c>
      <c r="K15" t="b">
        <v>0</v>
      </c>
      <c r="L15">
        <v>34</v>
      </c>
    </row>
    <row r="16" spans="1:12" x14ac:dyDescent="0.2">
      <c r="A16" s="10" t="s">
        <v>15</v>
      </c>
      <c r="B16">
        <v>1125</v>
      </c>
      <c r="C16">
        <v>60</v>
      </c>
      <c r="D16" s="37">
        <v>0</v>
      </c>
      <c r="E16" s="11">
        <v>-0.1</v>
      </c>
      <c r="F16" s="11">
        <v>0.3</v>
      </c>
      <c r="G16">
        <v>0</v>
      </c>
      <c r="H16">
        <v>1</v>
      </c>
      <c r="I16" t="b">
        <v>1</v>
      </c>
      <c r="J16" t="b">
        <v>0</v>
      </c>
      <c r="K16" t="b">
        <v>1</v>
      </c>
      <c r="L16">
        <v>52</v>
      </c>
    </row>
    <row r="17" spans="1:20" x14ac:dyDescent="0.2">
      <c r="A17" s="10" t="s">
        <v>16</v>
      </c>
      <c r="B17">
        <v>500</v>
      </c>
      <c r="C17">
        <v>60</v>
      </c>
      <c r="D17" s="37">
        <v>0</v>
      </c>
      <c r="E17" s="11">
        <v>0</v>
      </c>
      <c r="F17" s="11">
        <v>0.35</v>
      </c>
      <c r="G17">
        <v>0</v>
      </c>
      <c r="H17">
        <v>1</v>
      </c>
      <c r="I17" t="b">
        <v>0</v>
      </c>
      <c r="J17" t="b">
        <v>0</v>
      </c>
      <c r="K17" t="b">
        <v>1</v>
      </c>
      <c r="L17">
        <v>126</v>
      </c>
    </row>
    <row r="18" spans="1:20" x14ac:dyDescent="0.2">
      <c r="A18" s="10" t="s">
        <v>17</v>
      </c>
      <c r="B18">
        <v>100</v>
      </c>
      <c r="C18">
        <v>30</v>
      </c>
      <c r="D18" s="37">
        <v>0</v>
      </c>
      <c r="E18" s="11">
        <v>0</v>
      </c>
      <c r="F18" s="11">
        <v>0.25</v>
      </c>
      <c r="G18">
        <v>0</v>
      </c>
      <c r="H18">
        <v>1</v>
      </c>
      <c r="I18" t="b">
        <v>0</v>
      </c>
      <c r="J18" t="b">
        <v>0</v>
      </c>
      <c r="K18" t="b">
        <v>0</v>
      </c>
      <c r="L18">
        <v>46</v>
      </c>
    </row>
    <row r="19" spans="1:20" x14ac:dyDescent="0.2">
      <c r="A19" s="10" t="s">
        <v>18</v>
      </c>
      <c r="B19">
        <v>100</v>
      </c>
      <c r="C19">
        <v>30</v>
      </c>
      <c r="D19" s="37">
        <v>0</v>
      </c>
      <c r="E19" s="11">
        <v>0</v>
      </c>
      <c r="F19" s="11">
        <v>0</v>
      </c>
      <c r="G19">
        <v>0</v>
      </c>
      <c r="H19">
        <v>1</v>
      </c>
      <c r="I19" t="b">
        <v>0</v>
      </c>
      <c r="J19" t="b">
        <v>0</v>
      </c>
      <c r="K19" t="b">
        <v>0</v>
      </c>
      <c r="L19">
        <v>20</v>
      </c>
    </row>
    <row r="20" spans="1:20" x14ac:dyDescent="0.2">
      <c r="A20" s="10" t="s">
        <v>19</v>
      </c>
      <c r="B20">
        <v>200</v>
      </c>
      <c r="C20">
        <v>30</v>
      </c>
      <c r="D20" s="37">
        <v>0</v>
      </c>
      <c r="E20" s="11">
        <v>-0.35</v>
      </c>
      <c r="F20" s="11">
        <v>0.15</v>
      </c>
      <c r="G20">
        <v>0</v>
      </c>
      <c r="H20">
        <v>1</v>
      </c>
      <c r="I20" t="b">
        <v>0</v>
      </c>
      <c r="J20" t="b">
        <v>0</v>
      </c>
      <c r="K20" t="b">
        <v>0</v>
      </c>
      <c r="L20">
        <v>32</v>
      </c>
    </row>
    <row r="21" spans="1:20" x14ac:dyDescent="0.2">
      <c r="A21" s="10" t="s">
        <v>20</v>
      </c>
      <c r="B21">
        <v>50</v>
      </c>
      <c r="C21">
        <v>40</v>
      </c>
      <c r="D21" s="37">
        <v>0</v>
      </c>
      <c r="E21" s="11">
        <v>0</v>
      </c>
      <c r="F21" s="11">
        <v>0</v>
      </c>
      <c r="G21">
        <v>0</v>
      </c>
      <c r="H21">
        <v>1</v>
      </c>
      <c r="I21" t="b">
        <v>0</v>
      </c>
      <c r="J21" t="b">
        <v>0</v>
      </c>
      <c r="K21" t="b">
        <v>0</v>
      </c>
      <c r="L21">
        <v>50</v>
      </c>
    </row>
    <row r="23" spans="1:20" x14ac:dyDescent="0.2">
      <c r="A23" s="10" t="s">
        <v>44</v>
      </c>
      <c r="B23">
        <v>7.0000000000000007E-2</v>
      </c>
      <c r="C23">
        <v>7.0000000000000007E-2</v>
      </c>
    </row>
    <row r="24" spans="1:20" x14ac:dyDescent="0.2">
      <c r="A24" s="10" t="s">
        <v>45</v>
      </c>
      <c r="B24">
        <v>1E-3</v>
      </c>
      <c r="C24" t="s">
        <v>327</v>
      </c>
    </row>
    <row r="25" spans="1:20" x14ac:dyDescent="0.2">
      <c r="A25" s="10" t="s">
        <v>46</v>
      </c>
      <c r="B25">
        <v>20</v>
      </c>
    </row>
    <row r="26" spans="1:20" x14ac:dyDescent="0.2">
      <c r="A26" s="10"/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</row>
    <row r="27" spans="1:20" x14ac:dyDescent="0.2">
      <c r="B27" s="34" t="s">
        <v>287</v>
      </c>
      <c r="C27" s="34" t="s">
        <v>359</v>
      </c>
      <c r="D27" t="s">
        <v>290</v>
      </c>
      <c r="E27" s="58" t="s">
        <v>293</v>
      </c>
      <c r="F27" s="58"/>
      <c r="G27" s="58" t="s">
        <v>294</v>
      </c>
      <c r="H27" s="58"/>
      <c r="I27" s="58" t="s">
        <v>295</v>
      </c>
      <c r="J27" s="58"/>
      <c r="K27" s="58" t="s">
        <v>296</v>
      </c>
      <c r="L27" s="58"/>
      <c r="M27" s="58" t="s">
        <v>297</v>
      </c>
      <c r="N27" s="58"/>
      <c r="O27" s="58" t="s">
        <v>298</v>
      </c>
      <c r="P27" s="58"/>
      <c r="Q27" t="s">
        <v>344</v>
      </c>
      <c r="R27" t="s">
        <v>351</v>
      </c>
      <c r="S27" t="s">
        <v>350</v>
      </c>
      <c r="T27" t="s">
        <v>353</v>
      </c>
    </row>
    <row r="28" spans="1:20" x14ac:dyDescent="0.2">
      <c r="A28" s="10" t="s">
        <v>289</v>
      </c>
      <c r="E28" t="s">
        <v>291</v>
      </c>
      <c r="F28" t="s">
        <v>292</v>
      </c>
      <c r="G28" t="s">
        <v>291</v>
      </c>
      <c r="H28" t="s">
        <v>292</v>
      </c>
      <c r="I28" t="s">
        <v>291</v>
      </c>
      <c r="J28" t="s">
        <v>292</v>
      </c>
      <c r="K28" t="s">
        <v>291</v>
      </c>
      <c r="L28" t="s">
        <v>292</v>
      </c>
      <c r="M28" t="s">
        <v>291</v>
      </c>
      <c r="N28" t="s">
        <v>292</v>
      </c>
      <c r="O28" t="s">
        <v>291</v>
      </c>
      <c r="P28" t="s">
        <v>292</v>
      </c>
      <c r="Q28" t="s">
        <v>345</v>
      </c>
      <c r="R28" t="s">
        <v>345</v>
      </c>
      <c r="S28" t="s">
        <v>352</v>
      </c>
    </row>
    <row r="29" spans="1:20" x14ac:dyDescent="0.2">
      <c r="A29" s="10" t="s">
        <v>275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-9999</v>
      </c>
      <c r="L29">
        <v>-9999</v>
      </c>
      <c r="M29">
        <v>-9999</v>
      </c>
      <c r="N29">
        <v>-9999</v>
      </c>
      <c r="O29">
        <v>-9999</v>
      </c>
      <c r="P29">
        <v>-9999</v>
      </c>
    </row>
    <row r="30" spans="1:20" s="36" customFormat="1" x14ac:dyDescent="0.2">
      <c r="A30" s="35" t="s">
        <v>268</v>
      </c>
      <c r="B30" s="36" t="s">
        <v>302</v>
      </c>
      <c r="C30" s="36">
        <v>2</v>
      </c>
      <c r="D30" s="36">
        <v>0</v>
      </c>
      <c r="E30" s="36">
        <v>0.59847660500544064</v>
      </c>
      <c r="F30" s="36">
        <v>-9999</v>
      </c>
      <c r="G30" s="39">
        <v>1.5733333333333333</v>
      </c>
      <c r="H30" s="36">
        <v>-9999</v>
      </c>
      <c r="I30" s="39">
        <v>2.1301084239999999</v>
      </c>
      <c r="J30" s="36">
        <v>-9999</v>
      </c>
      <c r="K30" s="36">
        <v>1.4479046075480435</v>
      </c>
      <c r="L30" s="36">
        <v>-9999</v>
      </c>
      <c r="M30" s="36">
        <v>0.1</v>
      </c>
      <c r="N30" s="36">
        <v>-9999</v>
      </c>
      <c r="O30" s="36">
        <v>1</v>
      </c>
      <c r="P30" s="36">
        <v>-9999</v>
      </c>
      <c r="Q30" s="36" t="b">
        <v>1</v>
      </c>
      <c r="R30" s="36" t="b">
        <v>1</v>
      </c>
      <c r="S30" s="54">
        <v>8.5694834789213843</v>
      </c>
      <c r="T30" s="36">
        <v>0</v>
      </c>
    </row>
    <row r="31" spans="1:20" s="40" customFormat="1" x14ac:dyDescent="0.2">
      <c r="A31" s="44" t="s">
        <v>269</v>
      </c>
      <c r="B31" s="40" t="s">
        <v>306</v>
      </c>
      <c r="C31" s="40">
        <v>1</v>
      </c>
      <c r="D31" s="40">
        <v>0</v>
      </c>
      <c r="E31" s="40">
        <v>0.12768691588785047</v>
      </c>
      <c r="F31" s="40">
        <v>-9999</v>
      </c>
      <c r="G31" s="40">
        <v>1</v>
      </c>
      <c r="H31" s="40">
        <v>-9999</v>
      </c>
      <c r="I31" s="40">
        <v>1</v>
      </c>
      <c r="J31" s="40">
        <v>-9999</v>
      </c>
      <c r="K31" s="40">
        <v>0.96</v>
      </c>
      <c r="L31" s="40">
        <v>-9999</v>
      </c>
      <c r="M31" s="40">
        <v>1</v>
      </c>
      <c r="N31" s="40">
        <v>-9999</v>
      </c>
      <c r="O31" s="40">
        <v>1</v>
      </c>
      <c r="P31" s="40">
        <v>-9999</v>
      </c>
      <c r="Q31" s="40" t="b">
        <v>1</v>
      </c>
      <c r="R31" s="36" t="b">
        <v>0</v>
      </c>
    </row>
    <row r="32" spans="1:20" s="36" customFormat="1" x14ac:dyDescent="0.2">
      <c r="A32" s="35" t="s">
        <v>272</v>
      </c>
      <c r="B32" s="36" t="s">
        <v>273</v>
      </c>
      <c r="C32" s="36">
        <v>2</v>
      </c>
      <c r="D32" s="36">
        <v>0</v>
      </c>
      <c r="E32" s="36">
        <v>8.1775700934579434E-2</v>
      </c>
      <c r="F32" s="36">
        <v>-9999</v>
      </c>
      <c r="G32" s="36">
        <v>1</v>
      </c>
      <c r="H32" s="36">
        <v>2</v>
      </c>
      <c r="I32" s="36">
        <v>1</v>
      </c>
      <c r="J32" s="36">
        <v>2</v>
      </c>
      <c r="K32" s="36">
        <v>1.05</v>
      </c>
      <c r="L32" s="36">
        <v>2</v>
      </c>
      <c r="M32" s="36">
        <v>1</v>
      </c>
      <c r="N32" s="36">
        <v>2</v>
      </c>
      <c r="O32" s="36">
        <v>1</v>
      </c>
      <c r="P32" s="36">
        <v>2</v>
      </c>
      <c r="Q32" s="36" t="b">
        <v>0</v>
      </c>
      <c r="R32" s="36" t="b">
        <v>0</v>
      </c>
    </row>
    <row r="33" spans="1:20" s="36" customFormat="1" x14ac:dyDescent="0.2">
      <c r="A33" s="35" t="s">
        <v>270</v>
      </c>
      <c r="B33" s="36" t="s">
        <v>274</v>
      </c>
      <c r="C33" s="36">
        <v>2</v>
      </c>
      <c r="D33" s="36">
        <v>0</v>
      </c>
      <c r="E33" s="36">
        <v>0.23130841121495327</v>
      </c>
      <c r="F33" s="36">
        <v>-9999</v>
      </c>
      <c r="G33" s="36">
        <v>1</v>
      </c>
      <c r="H33" s="36">
        <v>4</v>
      </c>
      <c r="I33" s="36">
        <v>1</v>
      </c>
      <c r="J33" s="36">
        <v>4</v>
      </c>
      <c r="K33" s="36">
        <v>1</v>
      </c>
      <c r="L33" s="36">
        <v>4</v>
      </c>
      <c r="M33" s="36">
        <v>1</v>
      </c>
      <c r="N33" s="36">
        <v>4</v>
      </c>
      <c r="O33" s="36">
        <v>1</v>
      </c>
      <c r="P33" s="36">
        <v>4</v>
      </c>
      <c r="Q33" s="36" t="b">
        <v>0</v>
      </c>
      <c r="R33" s="36" t="b">
        <v>0</v>
      </c>
    </row>
    <row r="34" spans="1:20" s="36" customFormat="1" x14ac:dyDescent="0.2">
      <c r="A34" s="35" t="s">
        <v>271</v>
      </c>
      <c r="B34" s="38" t="s">
        <v>303</v>
      </c>
      <c r="C34" s="36">
        <v>0</v>
      </c>
      <c r="D34" s="36">
        <v>0</v>
      </c>
      <c r="E34" s="39">
        <v>0.23993471164309033</v>
      </c>
      <c r="F34" s="36">
        <v>-9999</v>
      </c>
      <c r="G34" s="36">
        <v>2.44</v>
      </c>
      <c r="H34" s="36">
        <v>-9999</v>
      </c>
      <c r="I34" s="39">
        <v>1.4672252341054708</v>
      </c>
      <c r="J34" s="36">
        <v>-9999</v>
      </c>
      <c r="K34" s="36">
        <v>1.1288492706645057</v>
      </c>
      <c r="L34" s="36">
        <v>-9999</v>
      </c>
      <c r="M34" s="36">
        <v>0.7</v>
      </c>
      <c r="N34" s="36">
        <v>-9999</v>
      </c>
      <c r="O34" s="36">
        <v>1</v>
      </c>
      <c r="P34" s="36">
        <v>-9999</v>
      </c>
      <c r="Q34" s="36" t="b">
        <v>1</v>
      </c>
      <c r="R34" s="36" t="b">
        <v>1</v>
      </c>
      <c r="S34" s="54">
        <v>8.5694834789213843</v>
      </c>
      <c r="T34" s="36">
        <v>0</v>
      </c>
    </row>
    <row r="35" spans="1:20" x14ac:dyDescent="0.2">
      <c r="A35" s="10" t="s">
        <v>276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</row>
    <row r="36" spans="1:20" s="36" customFormat="1" x14ac:dyDescent="0.2">
      <c r="A36" s="35" t="s">
        <v>268</v>
      </c>
      <c r="B36" s="50" t="s">
        <v>306</v>
      </c>
      <c r="C36" s="50">
        <v>2</v>
      </c>
      <c r="D36" s="50">
        <v>0</v>
      </c>
      <c r="E36" s="51">
        <v>0.37988384371700107</v>
      </c>
      <c r="F36" s="52">
        <v>-9999</v>
      </c>
      <c r="G36" s="51">
        <v>1</v>
      </c>
      <c r="H36" s="52">
        <v>-9999</v>
      </c>
      <c r="I36" s="51">
        <v>1</v>
      </c>
      <c r="J36" s="52">
        <v>-9999</v>
      </c>
      <c r="K36" s="51">
        <v>0.95</v>
      </c>
      <c r="L36" s="52">
        <v>-9999</v>
      </c>
      <c r="M36" s="51">
        <v>1</v>
      </c>
      <c r="N36" s="52">
        <v>-9999</v>
      </c>
      <c r="O36" s="51">
        <v>1</v>
      </c>
      <c r="P36" s="52">
        <v>-9999</v>
      </c>
      <c r="Q36" s="51" t="b">
        <v>1</v>
      </c>
      <c r="R36" s="36" t="b">
        <v>0</v>
      </c>
    </row>
    <row r="37" spans="1:20" x14ac:dyDescent="0.2">
      <c r="A37" s="10" t="s">
        <v>277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-9999</v>
      </c>
    </row>
    <row r="38" spans="1:20" s="36" customFormat="1" x14ac:dyDescent="0.2">
      <c r="A38" s="35" t="s">
        <v>268</v>
      </c>
      <c r="B38" s="53" t="s">
        <v>302</v>
      </c>
      <c r="C38" s="53">
        <v>4</v>
      </c>
      <c r="D38" s="53">
        <v>0</v>
      </c>
      <c r="E38" s="53">
        <v>1.2154593453009503</v>
      </c>
      <c r="F38" s="36">
        <v>-9999</v>
      </c>
      <c r="G38" s="53">
        <v>2.5344000000000002</v>
      </c>
      <c r="H38" s="36">
        <v>-9999</v>
      </c>
      <c r="I38" s="53">
        <v>1.9988571428571429</v>
      </c>
      <c r="J38" s="36">
        <v>-9999</v>
      </c>
      <c r="K38" s="53">
        <v>1.1200000000000001</v>
      </c>
      <c r="L38" s="36">
        <v>-9999</v>
      </c>
      <c r="M38" s="53">
        <v>0.1</v>
      </c>
      <c r="N38" s="36">
        <v>-9999</v>
      </c>
      <c r="O38" s="53">
        <v>1</v>
      </c>
      <c r="P38" s="36">
        <v>-9999</v>
      </c>
      <c r="Q38" s="53" t="b">
        <v>1</v>
      </c>
      <c r="R38" s="36" t="b">
        <v>1</v>
      </c>
      <c r="S38" s="54">
        <v>5.3590388287714834</v>
      </c>
      <c r="T38" s="36">
        <v>0</v>
      </c>
    </row>
    <row r="39" spans="1:20" s="56" customFormat="1" x14ac:dyDescent="0.2">
      <c r="A39" s="55" t="s">
        <v>269</v>
      </c>
      <c r="B39" s="56" t="s">
        <v>305</v>
      </c>
      <c r="C39" s="56">
        <v>2</v>
      </c>
      <c r="D39" s="56">
        <v>0</v>
      </c>
      <c r="E39" s="56">
        <v>0.37988384371700107</v>
      </c>
      <c r="F39" s="56">
        <v>-9999</v>
      </c>
      <c r="G39" s="56">
        <v>1</v>
      </c>
      <c r="H39" s="56">
        <v>-9999</v>
      </c>
      <c r="I39" s="56">
        <v>1</v>
      </c>
      <c r="J39" s="56">
        <v>-9999</v>
      </c>
      <c r="K39" s="56">
        <v>0.95</v>
      </c>
      <c r="L39" s="56">
        <v>-9999</v>
      </c>
      <c r="M39" s="56">
        <v>1</v>
      </c>
      <c r="N39" s="56">
        <v>-9999</v>
      </c>
      <c r="O39" s="56">
        <v>1</v>
      </c>
      <c r="P39" s="56">
        <v>-9999</v>
      </c>
      <c r="Q39" s="56" t="b">
        <v>1</v>
      </c>
      <c r="R39" s="57" t="b">
        <v>0</v>
      </c>
    </row>
    <row r="40" spans="1:20" x14ac:dyDescent="0.2">
      <c r="A40" s="10" t="s">
        <v>278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</row>
    <row r="41" spans="1:20" x14ac:dyDescent="0.2">
      <c r="A41" s="10" t="s">
        <v>279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-9999</v>
      </c>
      <c r="M41">
        <v>-9999</v>
      </c>
      <c r="N41">
        <v>-9999</v>
      </c>
      <c r="O41">
        <v>-9999</v>
      </c>
      <c r="P41">
        <v>-9999</v>
      </c>
    </row>
    <row r="42" spans="1:20" x14ac:dyDescent="0.2">
      <c r="A42" s="10" t="s">
        <v>280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>
        <v>-9999</v>
      </c>
      <c r="L42">
        <v>-9999</v>
      </c>
      <c r="M42">
        <v>-9999</v>
      </c>
      <c r="N42">
        <v>-9999</v>
      </c>
      <c r="O42">
        <v>-9999</v>
      </c>
      <c r="P42">
        <v>-9999</v>
      </c>
    </row>
    <row r="43" spans="1:20" x14ac:dyDescent="0.2">
      <c r="A43" s="10" t="s">
        <v>282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-9999</v>
      </c>
      <c r="O43">
        <v>-9999</v>
      </c>
      <c r="P43">
        <v>-9999</v>
      </c>
    </row>
    <row r="44" spans="1:20" x14ac:dyDescent="0.2">
      <c r="A44" s="10" t="s">
        <v>283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</row>
    <row r="45" spans="1:20" x14ac:dyDescent="0.2">
      <c r="A45" s="10" t="s">
        <v>284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-9999</v>
      </c>
      <c r="M45">
        <v>-9999</v>
      </c>
      <c r="N45">
        <v>-9999</v>
      </c>
      <c r="O45">
        <v>-9999</v>
      </c>
      <c r="P45">
        <v>-9999</v>
      </c>
    </row>
    <row r="46" spans="1:20" x14ac:dyDescent="0.2">
      <c r="A46" s="10" t="s">
        <v>285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>
        <v>-9999</v>
      </c>
      <c r="L46">
        <v>-9999</v>
      </c>
      <c r="M46">
        <v>-9999</v>
      </c>
      <c r="N46">
        <v>-9999</v>
      </c>
      <c r="O46">
        <v>-9999</v>
      </c>
      <c r="P46">
        <v>-9999</v>
      </c>
    </row>
    <row r="47" spans="1:20" x14ac:dyDescent="0.2">
      <c r="A47" s="10" t="s">
        <v>286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>
        <v>-9999</v>
      </c>
      <c r="L47">
        <v>-9999</v>
      </c>
      <c r="M47">
        <v>-9999</v>
      </c>
      <c r="N47">
        <v>-9999</v>
      </c>
      <c r="O47">
        <v>-9999</v>
      </c>
      <c r="P47">
        <v>-9999</v>
      </c>
    </row>
    <row r="49" spans="1:20" x14ac:dyDescent="0.2">
      <c r="A49" s="10" t="s">
        <v>288</v>
      </c>
      <c r="B49" s="34" t="s">
        <v>287</v>
      </c>
      <c r="C49" s="34" t="s">
        <v>301</v>
      </c>
      <c r="D49" t="s">
        <v>290</v>
      </c>
      <c r="E49" s="58" t="s">
        <v>293</v>
      </c>
      <c r="F49" s="58"/>
      <c r="G49" s="58" t="s">
        <v>294</v>
      </c>
      <c r="H49" s="58"/>
      <c r="I49" s="58" t="s">
        <v>295</v>
      </c>
      <c r="J49" s="58"/>
      <c r="K49" s="58" t="s">
        <v>296</v>
      </c>
      <c r="L49" s="58"/>
      <c r="M49" s="58" t="s">
        <v>297</v>
      </c>
      <c r="N49" s="58"/>
      <c r="O49" s="58" t="s">
        <v>298</v>
      </c>
      <c r="P49" s="58"/>
      <c r="Q49" t="s">
        <v>344</v>
      </c>
      <c r="R49" t="s">
        <v>347</v>
      </c>
      <c r="S49" t="s">
        <v>348</v>
      </c>
      <c r="T49" t="s">
        <v>349</v>
      </c>
    </row>
    <row r="50" spans="1:20" x14ac:dyDescent="0.2">
      <c r="A50" s="10"/>
      <c r="B50" s="34"/>
      <c r="C50" s="34"/>
      <c r="E50" t="s">
        <v>291</v>
      </c>
      <c r="F50" t="s">
        <v>292</v>
      </c>
      <c r="G50" t="s">
        <v>291</v>
      </c>
      <c r="H50" t="s">
        <v>292</v>
      </c>
      <c r="I50" t="s">
        <v>291</v>
      </c>
      <c r="J50" t="s">
        <v>292</v>
      </c>
      <c r="K50" t="s">
        <v>291</v>
      </c>
      <c r="L50" t="s">
        <v>292</v>
      </c>
      <c r="M50" t="s">
        <v>291</v>
      </c>
      <c r="N50" t="s">
        <v>292</v>
      </c>
      <c r="O50" t="s">
        <v>291</v>
      </c>
      <c r="P50" t="s">
        <v>292</v>
      </c>
      <c r="Q50" t="s">
        <v>345</v>
      </c>
    </row>
    <row r="51" spans="1:20" x14ac:dyDescent="0.2">
      <c r="A51" s="10" t="s">
        <v>275</v>
      </c>
      <c r="C51">
        <v>-9999</v>
      </c>
      <c r="D51">
        <v>-9999</v>
      </c>
      <c r="E51">
        <v>-9999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</row>
    <row r="52" spans="1:20" s="36" customFormat="1" x14ac:dyDescent="0.2">
      <c r="A52" s="35" t="s">
        <v>268</v>
      </c>
      <c r="B52" s="36" t="s">
        <v>281</v>
      </c>
      <c r="C52" s="36">
        <v>4</v>
      </c>
      <c r="D52" s="36">
        <v>-9999</v>
      </c>
      <c r="E52" s="36">
        <v>1</v>
      </c>
      <c r="F52" s="36">
        <v>-9999</v>
      </c>
      <c r="G52" s="36">
        <v>1</v>
      </c>
      <c r="H52" s="36">
        <v>-9999</v>
      </c>
      <c r="I52" s="36">
        <v>1</v>
      </c>
      <c r="J52" s="36">
        <v>-9999</v>
      </c>
      <c r="K52" s="36">
        <v>1</v>
      </c>
      <c r="L52" s="36">
        <v>-9999</v>
      </c>
      <c r="M52" s="36">
        <v>1</v>
      </c>
      <c r="N52" s="36">
        <v>-9999</v>
      </c>
      <c r="O52" s="36">
        <v>1</v>
      </c>
      <c r="P52" s="36">
        <v>-9999</v>
      </c>
      <c r="Q52" s="36" t="b">
        <v>0</v>
      </c>
      <c r="R52" s="36" t="b">
        <v>0</v>
      </c>
    </row>
    <row r="53" spans="1:20" s="36" customFormat="1" x14ac:dyDescent="0.2">
      <c r="A53" s="35" t="s">
        <v>269</v>
      </c>
      <c r="B53" s="36" t="s">
        <v>302</v>
      </c>
      <c r="C53" s="36">
        <v>4</v>
      </c>
      <c r="D53" s="36">
        <v>0.01</v>
      </c>
      <c r="E53" s="40">
        <v>1.8021806853582554</v>
      </c>
      <c r="F53" s="36">
        <v>-9999</v>
      </c>
      <c r="G53" s="40">
        <v>1.875</v>
      </c>
      <c r="H53" s="36">
        <v>-9999</v>
      </c>
      <c r="I53" s="40">
        <v>1.6891891891891893</v>
      </c>
      <c r="J53" s="36">
        <v>-9999</v>
      </c>
      <c r="K53" s="40">
        <v>1.1000000000000001</v>
      </c>
      <c r="L53" s="36">
        <v>-9999</v>
      </c>
      <c r="M53" s="40">
        <v>0.1</v>
      </c>
      <c r="N53" s="36">
        <v>-9999</v>
      </c>
      <c r="O53" s="40">
        <v>1</v>
      </c>
      <c r="P53" s="36">
        <v>-9999</v>
      </c>
      <c r="Q53" s="36" t="b">
        <v>0</v>
      </c>
      <c r="R53" s="36" t="b">
        <v>0</v>
      </c>
    </row>
    <row r="54" spans="1:20" s="36" customFormat="1" x14ac:dyDescent="0.2">
      <c r="A54" s="35" t="s">
        <v>272</v>
      </c>
      <c r="B54" s="38" t="s">
        <v>303</v>
      </c>
      <c r="C54" s="36">
        <v>4</v>
      </c>
      <c r="D54" s="36">
        <v>0.01</v>
      </c>
      <c r="E54" s="50">
        <v>1.2399347116430903</v>
      </c>
      <c r="F54" s="36">
        <v>-9999</v>
      </c>
      <c r="G54" s="50">
        <v>1.5733333333333333</v>
      </c>
      <c r="H54" s="36">
        <v>-9999</v>
      </c>
      <c r="I54" s="50">
        <v>1.3380975850172498</v>
      </c>
      <c r="J54" s="36">
        <v>-9999</v>
      </c>
      <c r="K54" s="50">
        <v>1.1288492706645057</v>
      </c>
      <c r="L54" s="36">
        <v>-9999</v>
      </c>
      <c r="M54" s="50">
        <v>0.7</v>
      </c>
      <c r="N54" s="36">
        <v>-9999</v>
      </c>
      <c r="O54" s="50">
        <v>1</v>
      </c>
      <c r="P54" s="36">
        <v>-9999</v>
      </c>
      <c r="Q54" s="36" t="b">
        <v>0</v>
      </c>
      <c r="R54" s="36" t="b">
        <v>0</v>
      </c>
    </row>
    <row r="55" spans="1:20" x14ac:dyDescent="0.2">
      <c r="A55" s="10" t="s">
        <v>276</v>
      </c>
      <c r="C55" s="36">
        <v>-9999</v>
      </c>
      <c r="D55">
        <v>-9999</v>
      </c>
      <c r="E55">
        <v>-9999</v>
      </c>
      <c r="F55">
        <v>-9999</v>
      </c>
      <c r="G55">
        <v>-9999</v>
      </c>
      <c r="H55">
        <v>-9999</v>
      </c>
      <c r="I55">
        <v>-9999</v>
      </c>
      <c r="J55">
        <v>-9999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</row>
    <row r="56" spans="1:20" s="36" customFormat="1" x14ac:dyDescent="0.2">
      <c r="A56" s="35" t="s">
        <v>268</v>
      </c>
      <c r="B56" s="36" t="s">
        <v>281</v>
      </c>
      <c r="C56" s="36">
        <v>2</v>
      </c>
      <c r="D56" s="36">
        <v>-9999</v>
      </c>
      <c r="E56" s="36">
        <v>1</v>
      </c>
      <c r="F56" s="36">
        <v>-9999</v>
      </c>
      <c r="G56" s="36">
        <v>1</v>
      </c>
      <c r="H56" s="36">
        <v>-9999</v>
      </c>
      <c r="I56" s="36">
        <v>1</v>
      </c>
      <c r="J56" s="36">
        <v>-9999</v>
      </c>
      <c r="K56" s="36">
        <v>1</v>
      </c>
      <c r="L56" s="36">
        <v>-9999</v>
      </c>
      <c r="M56" s="36">
        <v>1</v>
      </c>
      <c r="N56" s="36">
        <v>-9999</v>
      </c>
      <c r="O56" s="36">
        <v>1</v>
      </c>
      <c r="P56" s="36">
        <v>-9999</v>
      </c>
      <c r="Q56" s="36" t="b">
        <v>0</v>
      </c>
      <c r="R56" s="36" t="b">
        <v>0</v>
      </c>
    </row>
    <row r="57" spans="1:20" x14ac:dyDescent="0.2">
      <c r="A57" s="10" t="s">
        <v>277</v>
      </c>
      <c r="C57" s="36">
        <v>-9999</v>
      </c>
      <c r="D57">
        <v>-9999</v>
      </c>
      <c r="E57">
        <v>-9999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-9999</v>
      </c>
      <c r="M57">
        <v>-9999</v>
      </c>
      <c r="N57">
        <v>-9999</v>
      </c>
      <c r="O57">
        <v>-9999</v>
      </c>
      <c r="P57">
        <v>-9999</v>
      </c>
      <c r="Q57" t="b">
        <v>0</v>
      </c>
    </row>
    <row r="58" spans="1:20" s="36" customFormat="1" x14ac:dyDescent="0.2">
      <c r="A58" s="35" t="s">
        <v>268</v>
      </c>
      <c r="B58" s="36" t="s">
        <v>281</v>
      </c>
      <c r="C58" s="36">
        <v>3</v>
      </c>
      <c r="D58" s="36">
        <v>-9999</v>
      </c>
      <c r="E58" s="36">
        <v>1</v>
      </c>
      <c r="F58" s="36">
        <v>-9999</v>
      </c>
      <c r="G58" s="36">
        <v>1</v>
      </c>
      <c r="H58" s="36">
        <v>-9999</v>
      </c>
      <c r="I58" s="36">
        <v>1</v>
      </c>
      <c r="J58" s="36">
        <v>-9999</v>
      </c>
      <c r="K58" s="36">
        <v>1</v>
      </c>
      <c r="L58" s="36">
        <v>-9999</v>
      </c>
      <c r="M58" s="36">
        <v>1</v>
      </c>
      <c r="N58" s="36">
        <v>-9999</v>
      </c>
      <c r="O58" s="36">
        <v>1</v>
      </c>
      <c r="P58" s="36">
        <v>-9999</v>
      </c>
      <c r="Q58" s="36" t="b">
        <v>0</v>
      </c>
      <c r="R58" s="36" t="b">
        <v>0</v>
      </c>
    </row>
    <row r="59" spans="1:20" s="36" customFormat="1" x14ac:dyDescent="0.2">
      <c r="A59" s="35" t="s">
        <v>269</v>
      </c>
      <c r="B59" s="36" t="s">
        <v>302</v>
      </c>
      <c r="C59" s="36">
        <v>3</v>
      </c>
      <c r="D59" s="36">
        <v>0.01</v>
      </c>
      <c r="E59" s="34">
        <v>2.5332629355860612</v>
      </c>
      <c r="F59" s="36">
        <v>-9999</v>
      </c>
      <c r="G59" s="40">
        <v>3</v>
      </c>
      <c r="H59" s="36">
        <v>-9999</v>
      </c>
      <c r="I59" s="34">
        <v>2.3928571428571428</v>
      </c>
      <c r="J59" s="36">
        <v>-9999</v>
      </c>
      <c r="K59" s="40">
        <v>1.1000000000000001</v>
      </c>
      <c r="L59" s="36">
        <v>-9999</v>
      </c>
      <c r="M59" s="40">
        <v>0.1</v>
      </c>
      <c r="N59" s="36">
        <v>-9999</v>
      </c>
      <c r="O59" s="40">
        <v>1</v>
      </c>
      <c r="P59" s="36">
        <v>-9999</v>
      </c>
      <c r="Q59" s="36" t="b">
        <v>0</v>
      </c>
      <c r="R59" s="36" t="b">
        <v>0</v>
      </c>
    </row>
    <row r="60" spans="1:20" x14ac:dyDescent="0.2">
      <c r="A60" s="10" t="s">
        <v>278</v>
      </c>
      <c r="C60" s="36">
        <v>-9999</v>
      </c>
      <c r="D60">
        <v>-9999</v>
      </c>
      <c r="E60">
        <v>-9999</v>
      </c>
      <c r="F60">
        <v>-9999</v>
      </c>
      <c r="G60">
        <v>-9999</v>
      </c>
      <c r="H60">
        <v>-9999</v>
      </c>
      <c r="I60">
        <v>-9999</v>
      </c>
      <c r="J60">
        <v>-9999</v>
      </c>
      <c r="K60">
        <v>-9999</v>
      </c>
      <c r="L60">
        <v>-9999</v>
      </c>
      <c r="M60">
        <v>-9999</v>
      </c>
      <c r="N60">
        <v>-9999</v>
      </c>
      <c r="O60">
        <v>-9999</v>
      </c>
      <c r="P60">
        <v>-9999</v>
      </c>
    </row>
    <row r="61" spans="1:20" s="36" customFormat="1" x14ac:dyDescent="0.2">
      <c r="A61" s="35" t="s">
        <v>268</v>
      </c>
      <c r="B61" s="36" t="s">
        <v>281</v>
      </c>
      <c r="C61" s="36">
        <v>2</v>
      </c>
      <c r="D61" s="36">
        <v>-9999</v>
      </c>
      <c r="E61" s="36">
        <v>1</v>
      </c>
      <c r="F61" s="36">
        <v>-9999</v>
      </c>
      <c r="G61" s="36">
        <v>1</v>
      </c>
      <c r="H61" s="36">
        <v>-9999</v>
      </c>
      <c r="I61" s="36">
        <v>1</v>
      </c>
      <c r="J61" s="36">
        <v>-9999</v>
      </c>
      <c r="K61" s="36">
        <v>1</v>
      </c>
      <c r="L61" s="36">
        <v>-9999</v>
      </c>
      <c r="M61" s="36">
        <v>1</v>
      </c>
      <c r="N61" s="36">
        <v>-9999</v>
      </c>
      <c r="O61" s="36">
        <v>1</v>
      </c>
      <c r="P61" s="36">
        <v>-9999</v>
      </c>
      <c r="Q61" s="36" t="b">
        <v>0</v>
      </c>
      <c r="R61" s="36" t="b">
        <v>0</v>
      </c>
    </row>
    <row r="62" spans="1:20" x14ac:dyDescent="0.2">
      <c r="A62" s="10" t="s">
        <v>279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-9999</v>
      </c>
      <c r="O62">
        <v>-9999</v>
      </c>
      <c r="P62">
        <v>-9999</v>
      </c>
    </row>
    <row r="63" spans="1:20" s="36" customFormat="1" x14ac:dyDescent="0.2">
      <c r="A63" s="35" t="s">
        <v>268</v>
      </c>
      <c r="B63" s="36" t="s">
        <v>281</v>
      </c>
      <c r="C63" s="36">
        <v>4</v>
      </c>
      <c r="D63" s="36">
        <v>-9999</v>
      </c>
      <c r="E63" s="36">
        <v>1</v>
      </c>
      <c r="F63" s="36">
        <v>-9999</v>
      </c>
      <c r="G63" s="36">
        <v>1</v>
      </c>
      <c r="H63" s="36">
        <v>-9999</v>
      </c>
      <c r="I63" s="36">
        <v>1</v>
      </c>
      <c r="J63" s="36">
        <v>-9999</v>
      </c>
      <c r="K63" s="36">
        <v>1</v>
      </c>
      <c r="L63" s="36">
        <v>-9999</v>
      </c>
      <c r="M63" s="36">
        <v>1</v>
      </c>
      <c r="N63" s="36">
        <v>-9999</v>
      </c>
      <c r="O63" s="36">
        <v>1</v>
      </c>
      <c r="P63" s="36">
        <v>-9999</v>
      </c>
      <c r="Q63" s="36" t="b">
        <v>0</v>
      </c>
      <c r="R63" s="36" t="b">
        <v>0</v>
      </c>
    </row>
    <row r="64" spans="1:20" x14ac:dyDescent="0.2">
      <c r="A64" s="10" t="s">
        <v>280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-9999</v>
      </c>
    </row>
    <row r="65" spans="1:18" s="36" customFormat="1" x14ac:dyDescent="0.2">
      <c r="A65" s="35" t="s">
        <v>268</v>
      </c>
      <c r="B65" s="36" t="s">
        <v>281</v>
      </c>
      <c r="C65" s="36">
        <v>6</v>
      </c>
      <c r="D65" s="36">
        <v>-9999</v>
      </c>
      <c r="E65" s="36">
        <v>1</v>
      </c>
      <c r="F65" s="36">
        <v>-9999</v>
      </c>
      <c r="G65" s="36">
        <v>1</v>
      </c>
      <c r="H65" s="36">
        <v>-9999</v>
      </c>
      <c r="I65" s="36">
        <v>1</v>
      </c>
      <c r="J65" s="36">
        <v>-9999</v>
      </c>
      <c r="K65" s="36">
        <v>1</v>
      </c>
      <c r="L65" s="36">
        <v>-9999</v>
      </c>
      <c r="M65" s="36">
        <v>1</v>
      </c>
      <c r="N65" s="36">
        <v>-9999</v>
      </c>
      <c r="O65" s="36">
        <v>1</v>
      </c>
      <c r="P65" s="36">
        <v>-9999</v>
      </c>
      <c r="Q65" s="36" t="b">
        <v>0</v>
      </c>
      <c r="R65" s="36" t="b">
        <v>0</v>
      </c>
    </row>
    <row r="66" spans="1:18" x14ac:dyDescent="0.2">
      <c r="A66" s="10" t="s">
        <v>282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-9999</v>
      </c>
      <c r="J66">
        <v>-9999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-9999</v>
      </c>
    </row>
    <row r="67" spans="1:18" s="36" customFormat="1" x14ac:dyDescent="0.2">
      <c r="A67" s="35" t="s">
        <v>268</v>
      </c>
      <c r="B67" s="36" t="s">
        <v>281</v>
      </c>
      <c r="C67" s="36">
        <v>4</v>
      </c>
      <c r="D67" s="36">
        <v>-9999</v>
      </c>
      <c r="E67" s="36">
        <v>1</v>
      </c>
      <c r="F67" s="36">
        <v>-9999</v>
      </c>
      <c r="G67" s="36">
        <v>1</v>
      </c>
      <c r="H67" s="36">
        <v>-9999</v>
      </c>
      <c r="I67" s="36">
        <v>1</v>
      </c>
      <c r="J67" s="36">
        <v>-9999</v>
      </c>
      <c r="K67" s="36">
        <v>1</v>
      </c>
      <c r="L67" s="36">
        <v>-9999</v>
      </c>
      <c r="M67" s="36">
        <v>1</v>
      </c>
      <c r="N67" s="36">
        <v>-9999</v>
      </c>
      <c r="O67" s="36">
        <v>1</v>
      </c>
      <c r="P67" s="36">
        <v>-9999</v>
      </c>
      <c r="Q67" s="36" t="b">
        <v>0</v>
      </c>
      <c r="R67" s="36" t="b">
        <v>0</v>
      </c>
    </row>
    <row r="68" spans="1:18" x14ac:dyDescent="0.2">
      <c r="A68" s="10" t="s">
        <v>283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</row>
    <row r="69" spans="1:18" s="36" customFormat="1" x14ac:dyDescent="0.2">
      <c r="A69" s="35" t="s">
        <v>268</v>
      </c>
      <c r="B69" s="36" t="s">
        <v>281</v>
      </c>
      <c r="C69" s="36">
        <v>3</v>
      </c>
      <c r="D69" s="36">
        <v>-9999</v>
      </c>
      <c r="E69" s="36">
        <v>1</v>
      </c>
      <c r="F69" s="36">
        <v>-9999</v>
      </c>
      <c r="G69" s="36">
        <v>1</v>
      </c>
      <c r="H69" s="36">
        <v>-9999</v>
      </c>
      <c r="I69" s="36">
        <v>1</v>
      </c>
      <c r="J69" s="36">
        <v>-9999</v>
      </c>
      <c r="K69" s="36">
        <v>1</v>
      </c>
      <c r="L69" s="36">
        <v>-9999</v>
      </c>
      <c r="M69" s="36">
        <v>1</v>
      </c>
      <c r="N69" s="36">
        <v>-9999</v>
      </c>
      <c r="O69" s="36">
        <v>1</v>
      </c>
      <c r="P69" s="36">
        <v>-9999</v>
      </c>
      <c r="Q69" s="36" t="b">
        <v>0</v>
      </c>
      <c r="R69" s="36" t="b">
        <v>0</v>
      </c>
    </row>
    <row r="70" spans="1:18" x14ac:dyDescent="0.2">
      <c r="A70" s="10" t="s">
        <v>284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</row>
    <row r="71" spans="1:18" s="36" customFormat="1" x14ac:dyDescent="0.2">
      <c r="A71" s="35" t="s">
        <v>268</v>
      </c>
      <c r="B71" s="36" t="s">
        <v>281</v>
      </c>
      <c r="C71" s="36">
        <v>2</v>
      </c>
      <c r="D71" s="36">
        <v>-9999</v>
      </c>
      <c r="E71" s="36">
        <v>1</v>
      </c>
      <c r="F71" s="36">
        <v>-9999</v>
      </c>
      <c r="G71" s="36">
        <v>1</v>
      </c>
      <c r="H71" s="36">
        <v>-9999</v>
      </c>
      <c r="I71" s="36">
        <v>1</v>
      </c>
      <c r="J71" s="36">
        <v>-9999</v>
      </c>
      <c r="K71" s="36">
        <v>1</v>
      </c>
      <c r="L71" s="36">
        <v>-9999</v>
      </c>
      <c r="M71" s="36">
        <v>1</v>
      </c>
      <c r="N71" s="36">
        <v>-9999</v>
      </c>
      <c r="O71" s="36">
        <v>1</v>
      </c>
      <c r="P71" s="36">
        <v>-9999</v>
      </c>
      <c r="Q71" s="36" t="b">
        <v>0</v>
      </c>
      <c r="R71" s="36" t="b">
        <v>0</v>
      </c>
    </row>
    <row r="72" spans="1:18" x14ac:dyDescent="0.2">
      <c r="A72" s="10" t="s">
        <v>285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-9999</v>
      </c>
      <c r="O72">
        <v>-9999</v>
      </c>
      <c r="P72">
        <v>-9999</v>
      </c>
    </row>
    <row r="73" spans="1:18" s="36" customFormat="1" x14ac:dyDescent="0.2">
      <c r="A73" s="35" t="s">
        <v>268</v>
      </c>
      <c r="B73" s="36" t="s">
        <v>281</v>
      </c>
      <c r="C73" s="36">
        <v>3</v>
      </c>
      <c r="D73" s="36">
        <v>-9999</v>
      </c>
      <c r="E73" s="36">
        <v>1</v>
      </c>
      <c r="F73" s="36">
        <v>-9999</v>
      </c>
      <c r="G73" s="36">
        <v>1</v>
      </c>
      <c r="H73" s="36">
        <v>-9999</v>
      </c>
      <c r="I73" s="36">
        <v>1</v>
      </c>
      <c r="J73" s="36">
        <v>-9999</v>
      </c>
      <c r="K73" s="36">
        <v>1</v>
      </c>
      <c r="L73" s="36">
        <v>-9999</v>
      </c>
      <c r="M73" s="36">
        <v>1</v>
      </c>
      <c r="N73" s="36">
        <v>-9999</v>
      </c>
      <c r="O73" s="36">
        <v>1</v>
      </c>
      <c r="P73" s="36">
        <v>-9999</v>
      </c>
      <c r="Q73" s="36" t="b">
        <v>0</v>
      </c>
      <c r="R73" s="36" t="b">
        <v>0</v>
      </c>
    </row>
    <row r="74" spans="1:18" x14ac:dyDescent="0.2">
      <c r="A74" s="10" t="s">
        <v>286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</row>
    <row r="75" spans="1:18" s="36" customFormat="1" x14ac:dyDescent="0.2">
      <c r="A75" s="35" t="s">
        <v>268</v>
      </c>
      <c r="B75" s="36" t="s">
        <v>281</v>
      </c>
      <c r="C75" s="36">
        <v>4</v>
      </c>
      <c r="D75" s="36">
        <v>-9999</v>
      </c>
      <c r="E75" s="36">
        <v>1</v>
      </c>
      <c r="F75" s="36">
        <v>-9999</v>
      </c>
      <c r="G75" s="36">
        <v>1</v>
      </c>
      <c r="H75" s="36">
        <v>-9999</v>
      </c>
      <c r="I75" s="36">
        <v>1</v>
      </c>
      <c r="J75" s="36">
        <v>-9999</v>
      </c>
      <c r="K75" s="36">
        <v>1</v>
      </c>
      <c r="L75" s="36">
        <v>-9999</v>
      </c>
      <c r="M75" s="36">
        <v>1</v>
      </c>
      <c r="N75" s="36">
        <v>-9999</v>
      </c>
      <c r="O75" s="36">
        <v>1</v>
      </c>
      <c r="P75" s="36">
        <v>-9999</v>
      </c>
      <c r="Q75" s="36" t="b">
        <v>0</v>
      </c>
      <c r="R75" s="36" t="b">
        <v>0</v>
      </c>
    </row>
  </sheetData>
  <mergeCells count="12">
    <mergeCell ref="O27:P27"/>
    <mergeCell ref="E27:F27"/>
    <mergeCell ref="G27:H27"/>
    <mergeCell ref="I27:J27"/>
    <mergeCell ref="K27:L27"/>
    <mergeCell ref="M27:N27"/>
    <mergeCell ref="M49:N49"/>
    <mergeCell ref="O49:P49"/>
    <mergeCell ref="E49:F49"/>
    <mergeCell ref="G49:H49"/>
    <mergeCell ref="I49:J49"/>
    <mergeCell ref="K49:L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timeAttr</vt:lpstr>
      <vt:lpstr>costAttr</vt:lpstr>
      <vt:lpstr>invrAttr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2022-05-31T16:32:00Z</dcterms:created>
  <dcterms:modified xsi:type="dcterms:W3CDTF">2023-02-07T17:16:22Z</dcterms:modified>
</cp:coreProperties>
</file>