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สุวพงศ์\OneDrive\เดสก์ท็อป\โปรเจค\suwaphong\"/>
    </mc:Choice>
  </mc:AlternateContent>
  <xr:revisionPtr revIDLastSave="0" documentId="13_ncr:1_{14D29E17-F95A-419D-9075-C8D02117C6F4}" xr6:coauthVersionLast="47" xr6:coauthVersionMax="47" xr10:uidLastSave="{00000000-0000-0000-0000-000000000000}"/>
  <bookViews>
    <workbookView xWindow="-108" yWindow="-108" windowWidth="23256" windowHeight="12456" xr2:uid="{F3B71F66-2DD2-4E11-A9D9-C8B666C293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1" l="1"/>
  <c r="P12" i="1"/>
  <c r="O12" i="1"/>
  <c r="K12" i="1"/>
  <c r="O9" i="1"/>
  <c r="O7" i="1"/>
  <c r="P7" i="1"/>
  <c r="F37" i="1" l="1"/>
  <c r="F41" i="1"/>
  <c r="F33" i="1"/>
  <c r="F74" i="1"/>
  <c r="F73" i="1"/>
  <c r="F72" i="1"/>
  <c r="F71" i="1"/>
  <c r="F70" i="1"/>
  <c r="F69" i="1"/>
  <c r="F68" i="1"/>
  <c r="F67" i="1"/>
  <c r="F66" i="1"/>
  <c r="F65" i="1"/>
  <c r="F62" i="1"/>
  <c r="F61" i="1"/>
  <c r="F60" i="1"/>
  <c r="F59" i="1"/>
  <c r="F58" i="1"/>
  <c r="F57" i="1"/>
  <c r="F56" i="1"/>
  <c r="F42" i="1"/>
  <c r="F43" i="1"/>
  <c r="F44" i="1"/>
  <c r="F45" i="1"/>
  <c r="F46" i="1"/>
  <c r="F47" i="1"/>
  <c r="F48" i="1"/>
  <c r="F49" i="1"/>
  <c r="F50" i="1"/>
  <c r="F35" i="1"/>
  <c r="F36" i="1"/>
  <c r="F38" i="1"/>
  <c r="F34" i="1"/>
  <c r="F32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8" i="1"/>
  <c r="L7" i="1"/>
  <c r="K7" i="1"/>
  <c r="O8" i="1"/>
  <c r="P8" i="1" s="1"/>
  <c r="O10" i="1"/>
  <c r="P10" i="1" s="1"/>
  <c r="P11" i="1"/>
  <c r="O13" i="1"/>
  <c r="P13" i="1" s="1"/>
  <c r="O14" i="1"/>
  <c r="P14" i="1" s="1"/>
  <c r="O16" i="1"/>
  <c r="P16" i="1" s="1"/>
  <c r="O17" i="1"/>
  <c r="P17" i="1" s="1"/>
  <c r="O19" i="1"/>
  <c r="P19" i="1" s="1"/>
  <c r="O20" i="1"/>
  <c r="P20" i="1" s="1"/>
  <c r="O21" i="1"/>
  <c r="P21" i="1" s="1"/>
  <c r="O23" i="1"/>
  <c r="P23" i="1" s="1"/>
  <c r="O24" i="1"/>
  <c r="P24" i="1" s="1"/>
  <c r="O25" i="1"/>
  <c r="P25" i="1" s="1"/>
  <c r="P9" i="1"/>
  <c r="K8" i="1"/>
  <c r="L8" i="1" s="1"/>
  <c r="K9" i="1"/>
  <c r="L9" i="1" s="1"/>
  <c r="K10" i="1"/>
  <c r="L10" i="1" s="1"/>
  <c r="K11" i="1"/>
  <c r="L11" i="1" s="1"/>
  <c r="L12" i="1"/>
  <c r="K13" i="1"/>
  <c r="L13" i="1" s="1"/>
  <c r="K14" i="1"/>
  <c r="L14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</calcChain>
</file>

<file path=xl/sharedStrings.xml><?xml version="1.0" encoding="utf-8"?>
<sst xmlns="http://schemas.openxmlformats.org/spreadsheetml/2006/main" count="130" uniqueCount="38">
  <si>
    <t>รายการวัสดุ</t>
  </si>
  <si>
    <t>ปริมาณวัสดุจาก</t>
  </si>
  <si>
    <t>หน่วย</t>
  </si>
  <si>
    <t>เว็บแอปพลิเคชัน</t>
  </si>
  <si>
    <t xml:space="preserve">Microsoft Excel </t>
  </si>
  <si>
    <t>โครงการจริง</t>
  </si>
  <si>
    <t>SD30-16 mm</t>
  </si>
  <si>
    <t>กก.</t>
  </si>
  <si>
    <t>SR24-6 mm</t>
  </si>
  <si>
    <t>SD30-12 mm</t>
  </si>
  <si>
    <t>SD30-20 mm</t>
  </si>
  <si>
    <t>SR24-9 mm</t>
  </si>
  <si>
    <t>240 ksc</t>
  </si>
  <si>
    <t>ลบ.ม.</t>
  </si>
  <si>
    <t>280 ksc</t>
  </si>
  <si>
    <t xml:space="preserve">mire mesh 4 mm. </t>
  </si>
  <si>
    <t>@ 0.20 m</t>
  </si>
  <si>
    <t>ตร.ม.</t>
  </si>
  <si>
    <t>ไม้แบบ</t>
  </si>
  <si>
    <t>ค่าแรงไม้แบบ</t>
  </si>
  <si>
    <t>ค้ำยัน</t>
  </si>
  <si>
    <t>-</t>
  </si>
  <si>
    <t>ต้น</t>
  </si>
  <si>
    <t>ทรายหยาบ</t>
  </si>
  <si>
    <t>คอนกรีตหยาบ</t>
  </si>
  <si>
    <t>ลวดผูกเหล็ก</t>
  </si>
  <si>
    <t>ไม้เคร้า</t>
  </si>
  <si>
    <t>ลบ.ฟ.</t>
  </si>
  <si>
    <t>ตะปู</t>
  </si>
  <si>
    <t>แผ่นกันชื้น</t>
  </si>
  <si>
    <t>พื้นสำเร็จรูป</t>
  </si>
  <si>
    <t>เปรียบเทียบกับ Excel</t>
  </si>
  <si>
    <t>ปริมาณวัสดุของบันได</t>
  </si>
  <si>
    <t>คลาดเคลื่อน</t>
  </si>
  <si>
    <t>เปรียบเทียบกับ BOQ ที่มีอยู่</t>
  </si>
  <si>
    <t>เปรียบเทียบ</t>
  </si>
  <si>
    <t>คลองราก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</si>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</sst>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%"/>
  </numFmts>
  <fonts count="4" x14ac:knownFonts="1">
    <font>
      <sz val="11"/>
      <color theme="1"/>
      <name val="Tahoma"/>
      <family val="2"/>
      <charset val="222"/>
      <scheme val="minor"/>
    </font>
    <font>
      <sz val="16"/>
      <color rgb="FF000000"/>
      <name val="TH SarabunPSK"/>
      <family val="2"/>
      <charset val="222"/>
    </font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87" fontId="0" fillId="0" borderId="7" xfId="1" applyNumberFormat="1" applyFont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9" fontId="3" fillId="0" borderId="7" xfId="1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9" fontId="3" fillId="0" borderId="10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3" fillId="0" borderId="7" xfId="1" applyNumberFormat="1" applyFont="1" applyBorder="1" applyAlignment="1">
      <alignment horizontal="center" vertical="center"/>
    </xf>
    <xf numFmtId="9" fontId="3" fillId="0" borderId="7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0" fontId="0" fillId="0" borderId="0" xfId="0" applyNumberFormat="1"/>
  </cellXfs>
  <cellStyles count="2">
    <cellStyle name="ปกติ" xfId="0" builtinId="0"/>
    <cellStyle name="เปอร์เซ็นต์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194E-D410-48E7-B5CA-83637ACE75FF}">
  <dimension ref="C4:Q74"/>
  <sheetViews>
    <sheetView tabSelected="1" topLeftCell="A28" zoomScale="70" zoomScaleNormal="70" workbookViewId="0">
      <selection activeCell="T15" sqref="T15"/>
    </sheetView>
  </sheetViews>
  <sheetFormatPr defaultRowHeight="13.8" x14ac:dyDescent="0.25"/>
  <cols>
    <col min="3" max="3" width="25.09765625" customWidth="1"/>
    <col min="4" max="4" width="18.796875" customWidth="1"/>
    <col min="5" max="5" width="19.59765625" customWidth="1"/>
    <col min="6" max="6" width="21.296875" customWidth="1"/>
    <col min="7" max="7" width="20.19921875" customWidth="1"/>
    <col min="8" max="8" width="6.3984375" customWidth="1"/>
    <col min="9" max="9" width="11.5" customWidth="1"/>
    <col min="10" max="10" width="12.19921875" customWidth="1"/>
    <col min="11" max="11" width="14.8984375" style="7" customWidth="1"/>
    <col min="12" max="12" width="11.59765625" style="7" bestFit="1" customWidth="1"/>
    <col min="13" max="13" width="10.69921875" style="7" bestFit="1" customWidth="1"/>
    <col min="14" max="14" width="8.8984375" style="7"/>
    <col min="15" max="15" width="13.296875" style="7" customWidth="1"/>
    <col min="16" max="16" width="11.59765625" style="7" bestFit="1" customWidth="1"/>
  </cols>
  <sheetData>
    <row r="4" spans="3:17" ht="14.4" thickBot="1" x14ac:dyDescent="0.3"/>
    <row r="5" spans="3:17" ht="24" x14ac:dyDescent="0.25">
      <c r="C5" s="29" t="s">
        <v>0</v>
      </c>
      <c r="D5" s="2" t="s">
        <v>1</v>
      </c>
      <c r="E5" s="2" t="s">
        <v>1</v>
      </c>
      <c r="F5" s="2" t="s">
        <v>1</v>
      </c>
      <c r="G5" s="1" t="s">
        <v>32</v>
      </c>
      <c r="H5" s="1" t="s">
        <v>2</v>
      </c>
      <c r="I5" s="5" t="s">
        <v>36</v>
      </c>
      <c r="K5" s="31" t="s">
        <v>31</v>
      </c>
      <c r="L5" s="31"/>
      <c r="O5" s="31" t="s">
        <v>34</v>
      </c>
      <c r="P5" s="31"/>
    </row>
    <row r="6" spans="3:17" ht="24.6" thickBot="1" x14ac:dyDescent="0.3">
      <c r="C6" s="30"/>
      <c r="D6" s="3" t="s">
        <v>3</v>
      </c>
      <c r="E6" s="3" t="s">
        <v>4</v>
      </c>
      <c r="F6" s="3" t="s">
        <v>5</v>
      </c>
      <c r="G6" s="4"/>
      <c r="H6" s="6"/>
      <c r="K6" s="9" t="s">
        <v>35</v>
      </c>
      <c r="L6" s="9" t="s">
        <v>33</v>
      </c>
      <c r="O6" s="9" t="s">
        <v>35</v>
      </c>
      <c r="P6" s="9" t="s">
        <v>33</v>
      </c>
    </row>
    <row r="7" spans="3:17" ht="24.6" thickBot="1" x14ac:dyDescent="0.3">
      <c r="C7" s="4" t="s">
        <v>6</v>
      </c>
      <c r="D7" s="3">
        <v>6640.56</v>
      </c>
      <c r="E7" s="3">
        <v>6202.81</v>
      </c>
      <c r="F7" s="3">
        <v>6553.67</v>
      </c>
      <c r="G7" s="3">
        <v>116.11</v>
      </c>
      <c r="H7" s="3" t="s">
        <v>7</v>
      </c>
      <c r="K7" s="10">
        <f>D7/E7</f>
        <v>1.0705728532713399</v>
      </c>
      <c r="L7" s="10">
        <f>K7-1</f>
        <v>7.0572853271339886E-2</v>
      </c>
      <c r="M7" s="13"/>
      <c r="N7" s="8"/>
      <c r="O7" s="10">
        <f>D7/(F7-G7)</f>
        <v>1.0315336866763183</v>
      </c>
      <c r="P7" s="11">
        <f>O7-1</f>
        <v>3.1533686676318284E-2</v>
      </c>
      <c r="Q7" s="36">
        <v>1.3258220203336446E-2</v>
      </c>
    </row>
    <row r="8" spans="3:17" ht="24.6" thickBot="1" x14ac:dyDescent="0.3">
      <c r="C8" s="4" t="s">
        <v>8</v>
      </c>
      <c r="D8" s="3">
        <v>1527.5</v>
      </c>
      <c r="E8" s="3">
        <v>1212</v>
      </c>
      <c r="F8" s="3">
        <v>1850</v>
      </c>
      <c r="G8" s="3"/>
      <c r="H8" s="3" t="s">
        <v>7</v>
      </c>
      <c r="K8" s="10">
        <f t="shared" ref="K8:K14" si="0">D8/E8</f>
        <v>1.2603135313531353</v>
      </c>
      <c r="L8" s="10">
        <f t="shared" ref="L8:L25" si="1">K8-1</f>
        <v>0.26031353135313529</v>
      </c>
      <c r="M8" s="8">
        <f>((D8-E8)/E8)*1</f>
        <v>0.26031353135313534</v>
      </c>
      <c r="N8" s="8"/>
      <c r="O8" s="10">
        <f t="shared" ref="O8:O25" si="2">D8/(F8-G8)</f>
        <v>0.82567567567567568</v>
      </c>
      <c r="P8" s="11">
        <f t="shared" ref="P8:P25" si="3">O8-1</f>
        <v>-0.17432432432432432</v>
      </c>
      <c r="Q8" s="36">
        <v>-0.17432432432432432</v>
      </c>
    </row>
    <row r="9" spans="3:17" ht="24.6" thickBot="1" x14ac:dyDescent="0.3">
      <c r="C9" s="4" t="s">
        <v>9</v>
      </c>
      <c r="D9" s="3">
        <v>2888.61</v>
      </c>
      <c r="E9" s="3">
        <v>2595.52</v>
      </c>
      <c r="F9" s="3">
        <v>2065</v>
      </c>
      <c r="G9" s="3"/>
      <c r="H9" s="3" t="s">
        <v>7</v>
      </c>
      <c r="K9" s="10">
        <f t="shared" si="0"/>
        <v>1.1129214954999385</v>
      </c>
      <c r="L9" s="10">
        <f t="shared" si="1"/>
        <v>0.11292149549993846</v>
      </c>
      <c r="M9" s="14">
        <f t="shared" ref="M9:M25" si="4">((D9-E9)/E9)*1</f>
        <v>0.11292149549993841</v>
      </c>
      <c r="N9" s="8"/>
      <c r="O9" s="10">
        <f>D9/(F9-G9)</f>
        <v>1.3988426150121065</v>
      </c>
      <c r="P9" s="11">
        <f t="shared" si="3"/>
        <v>0.39884261501210649</v>
      </c>
      <c r="Q9" s="36">
        <v>0.39884261501210649</v>
      </c>
    </row>
    <row r="10" spans="3:17" ht="24.6" thickBot="1" x14ac:dyDescent="0.3">
      <c r="C10" s="4" t="s">
        <v>10</v>
      </c>
      <c r="D10" s="3">
        <v>1786.37</v>
      </c>
      <c r="E10" s="3">
        <v>1810.07</v>
      </c>
      <c r="F10" s="3">
        <v>1698.22</v>
      </c>
      <c r="G10" s="3"/>
      <c r="H10" s="3" t="s">
        <v>7</v>
      </c>
      <c r="K10" s="10">
        <f t="shared" si="0"/>
        <v>0.98690658372328144</v>
      </c>
      <c r="L10" s="10">
        <f>K10-1</f>
        <v>-1.3093416276718561E-2</v>
      </c>
      <c r="M10" s="8">
        <f t="shared" si="4"/>
        <v>-1.3093416276718605E-2</v>
      </c>
      <c r="N10" s="8"/>
      <c r="O10" s="10">
        <f t="shared" si="2"/>
        <v>1.0519072911636889</v>
      </c>
      <c r="P10" s="11">
        <f t="shared" si="3"/>
        <v>5.1907291163688862E-2</v>
      </c>
      <c r="Q10" s="36">
        <v>5.1907291163688862E-2</v>
      </c>
    </row>
    <row r="11" spans="3:17" ht="24.6" thickBot="1" x14ac:dyDescent="0.3">
      <c r="C11" s="4" t="s">
        <v>11</v>
      </c>
      <c r="D11" s="3">
        <v>58.3</v>
      </c>
      <c r="E11" s="3">
        <v>58.31</v>
      </c>
      <c r="F11" s="3">
        <v>218.67</v>
      </c>
      <c r="G11" s="3">
        <v>81.709999999999994</v>
      </c>
      <c r="H11" s="3" t="s">
        <v>7</v>
      </c>
      <c r="I11" s="12">
        <v>65.37</v>
      </c>
      <c r="K11" s="10">
        <f t="shared" si="0"/>
        <v>0.99982850282970326</v>
      </c>
      <c r="L11" s="10">
        <f t="shared" si="1"/>
        <v>-1.7149717029674161E-4</v>
      </c>
      <c r="M11" s="14">
        <f t="shared" si="4"/>
        <v>-1.7149717029677785E-4</v>
      </c>
      <c r="N11" s="8"/>
      <c r="O11" s="10">
        <f>D11/(F11-G11-I11)</f>
        <v>0.81435954742282468</v>
      </c>
      <c r="P11" s="11">
        <f t="shared" si="3"/>
        <v>-0.18564045257717532</v>
      </c>
      <c r="Q11" s="36">
        <v>-0.73338821054557091</v>
      </c>
    </row>
    <row r="12" spans="3:17" ht="24.6" thickBot="1" x14ac:dyDescent="0.3">
      <c r="C12" s="4" t="s">
        <v>12</v>
      </c>
      <c r="D12" s="3">
        <v>92.5</v>
      </c>
      <c r="E12" s="3">
        <v>92.36</v>
      </c>
      <c r="F12" s="3">
        <v>82</v>
      </c>
      <c r="G12" s="3"/>
      <c r="H12" s="3" t="s">
        <v>13</v>
      </c>
      <c r="K12" s="10">
        <f>D12/E12</f>
        <v>1.001515807708965</v>
      </c>
      <c r="L12" s="15">
        <f t="shared" si="1"/>
        <v>1.515807708964978E-3</v>
      </c>
      <c r="M12" s="14">
        <f t="shared" si="4"/>
        <v>1.5158077089649261E-3</v>
      </c>
      <c r="N12" s="8"/>
      <c r="O12" s="10">
        <f>D12/(F12-G12)</f>
        <v>1.1280487804878048</v>
      </c>
      <c r="P12" s="11">
        <f>O12-1</f>
        <v>0.12804878048780477</v>
      </c>
      <c r="Q12" s="36">
        <v>0.12804878048780477</v>
      </c>
    </row>
    <row r="13" spans="3:17" ht="24.6" thickBot="1" x14ac:dyDescent="0.3">
      <c r="C13" s="4" t="s">
        <v>14</v>
      </c>
      <c r="D13" s="3">
        <v>22.15</v>
      </c>
      <c r="E13" s="3">
        <v>20.6</v>
      </c>
      <c r="F13" s="3">
        <v>35</v>
      </c>
      <c r="G13" s="3">
        <v>2.4700000000000002</v>
      </c>
      <c r="H13" s="3" t="s">
        <v>13</v>
      </c>
      <c r="K13" s="10">
        <f t="shared" si="0"/>
        <v>1.0752427184466018</v>
      </c>
      <c r="L13" s="10">
        <f t="shared" si="1"/>
        <v>7.5242718446601797E-2</v>
      </c>
      <c r="M13" s="14">
        <f t="shared" si="4"/>
        <v>7.5242718446601797E-2</v>
      </c>
      <c r="N13" s="8"/>
      <c r="O13" s="10">
        <f t="shared" si="2"/>
        <v>0.68090992929603433</v>
      </c>
      <c r="P13" s="11">
        <f t="shared" si="3"/>
        <v>-0.31909007070396567</v>
      </c>
      <c r="Q13" s="36">
        <v>-0.36714285714285722</v>
      </c>
    </row>
    <row r="14" spans="3:17" ht="24" x14ac:dyDescent="0.25">
      <c r="C14" s="5" t="s">
        <v>15</v>
      </c>
      <c r="D14" s="1">
        <v>490.48</v>
      </c>
      <c r="E14" s="1">
        <v>491.55</v>
      </c>
      <c r="F14" s="1">
        <v>639.36</v>
      </c>
      <c r="G14" s="1"/>
      <c r="H14" s="1" t="s">
        <v>17</v>
      </c>
      <c r="K14" s="10">
        <f t="shared" si="0"/>
        <v>0.99782321228766147</v>
      </c>
      <c r="L14" s="10">
        <f t="shared" si="1"/>
        <v>-2.1767877123385349E-3</v>
      </c>
      <c r="M14" s="14">
        <f t="shared" si="4"/>
        <v>-2.1767877123385071E-3</v>
      </c>
      <c r="N14" s="8"/>
      <c r="O14" s="10">
        <f t="shared" si="2"/>
        <v>0.76714214214214216</v>
      </c>
      <c r="P14" s="11">
        <f t="shared" si="3"/>
        <v>-0.23285785785785784</v>
      </c>
      <c r="Q14" s="36">
        <v>7.5242718446601797E-2</v>
      </c>
    </row>
    <row r="15" spans="3:17" ht="24.6" thickBot="1" x14ac:dyDescent="0.3">
      <c r="C15" s="4" t="s">
        <v>16</v>
      </c>
      <c r="D15" s="4"/>
      <c r="E15" s="4"/>
      <c r="F15" s="4"/>
      <c r="G15" s="4"/>
      <c r="H15" s="4"/>
      <c r="K15" s="10"/>
      <c r="L15" s="10"/>
      <c r="M15" s="14" t="e">
        <f t="shared" si="4"/>
        <v>#DIV/0!</v>
      </c>
      <c r="N15" s="8"/>
      <c r="O15" s="10"/>
      <c r="P15" s="11"/>
      <c r="Q15" s="36"/>
    </row>
    <row r="16" spans="3:17" ht="24.6" thickBot="1" x14ac:dyDescent="0.3">
      <c r="C16" s="4" t="s">
        <v>18</v>
      </c>
      <c r="D16" s="3">
        <v>473.23</v>
      </c>
      <c r="E16" s="3">
        <v>472.4</v>
      </c>
      <c r="F16" s="3">
        <v>488.6</v>
      </c>
      <c r="G16" s="3"/>
      <c r="H16" s="3" t="s">
        <v>17</v>
      </c>
      <c r="K16" s="10">
        <f t="shared" ref="K16:K25" si="5">D16/E16</f>
        <v>1.0017569856054191</v>
      </c>
      <c r="L16" s="10">
        <f t="shared" si="1"/>
        <v>1.7569856054191479E-3</v>
      </c>
      <c r="M16" s="14">
        <f t="shared" si="4"/>
        <v>1.756985605419223E-3</v>
      </c>
      <c r="N16" s="8"/>
      <c r="O16" s="10">
        <f t="shared" si="2"/>
        <v>0.96854277527629962</v>
      </c>
      <c r="P16" s="11">
        <f t="shared" si="3"/>
        <v>-3.1457224723700383E-2</v>
      </c>
      <c r="Q16" s="36">
        <v>-3.1457224723700383E-2</v>
      </c>
    </row>
    <row r="17" spans="3:17" ht="24.6" thickBot="1" x14ac:dyDescent="0.3">
      <c r="C17" s="4" t="s">
        <v>19</v>
      </c>
      <c r="D17" s="3">
        <v>676.04</v>
      </c>
      <c r="E17" s="3">
        <v>674.85</v>
      </c>
      <c r="F17" s="3">
        <v>698</v>
      </c>
      <c r="G17" s="3">
        <v>18.489999999999998</v>
      </c>
      <c r="H17" s="3" t="s">
        <v>17</v>
      </c>
      <c r="K17" s="10">
        <f t="shared" si="5"/>
        <v>1.0017633548195894</v>
      </c>
      <c r="L17" s="16">
        <f t="shared" si="1"/>
        <v>1.7633548195894466E-3</v>
      </c>
      <c r="M17" s="14">
        <f t="shared" si="4"/>
        <v>1.7633548195894507E-3</v>
      </c>
      <c r="N17" s="8"/>
      <c r="O17" s="10">
        <f t="shared" si="2"/>
        <v>0.99489337905255248</v>
      </c>
      <c r="P17" s="11">
        <f t="shared" si="3"/>
        <v>-5.1066209474475155E-3</v>
      </c>
      <c r="Q17" s="36">
        <v>-3.1461318051576037E-2</v>
      </c>
    </row>
    <row r="18" spans="3:17" ht="24.6" thickBot="1" x14ac:dyDescent="0.3">
      <c r="C18" s="4" t="s">
        <v>20</v>
      </c>
      <c r="D18" s="3">
        <v>109</v>
      </c>
      <c r="E18" s="3">
        <v>109</v>
      </c>
      <c r="F18" s="3" t="s">
        <v>21</v>
      </c>
      <c r="G18" s="3"/>
      <c r="H18" s="3" t="s">
        <v>22</v>
      </c>
      <c r="K18" s="10">
        <f t="shared" si="5"/>
        <v>1</v>
      </c>
      <c r="L18" s="10">
        <f t="shared" si="1"/>
        <v>0</v>
      </c>
      <c r="M18" s="14">
        <f t="shared" si="4"/>
        <v>0</v>
      </c>
      <c r="N18" s="8"/>
      <c r="O18" s="10"/>
      <c r="P18" s="11"/>
      <c r="Q18" s="36" t="e">
        <v>#VALUE!</v>
      </c>
    </row>
    <row r="19" spans="3:17" ht="24.6" thickBot="1" x14ac:dyDescent="0.3">
      <c r="C19" s="4" t="s">
        <v>23</v>
      </c>
      <c r="D19" s="3">
        <v>21.83</v>
      </c>
      <c r="E19" s="3">
        <v>23.99</v>
      </c>
      <c r="F19" s="3">
        <v>23</v>
      </c>
      <c r="G19" s="3"/>
      <c r="H19" s="3" t="s">
        <v>7</v>
      </c>
      <c r="I19" s="12"/>
      <c r="K19" s="10">
        <f t="shared" si="5"/>
        <v>0.90996248436848681</v>
      </c>
      <c r="L19" s="10">
        <f t="shared" si="1"/>
        <v>-9.0037515631513187E-2</v>
      </c>
      <c r="M19" s="14">
        <f t="shared" si="4"/>
        <v>-9.0037515631513146E-2</v>
      </c>
      <c r="N19" s="8"/>
      <c r="O19" s="10">
        <f t="shared" si="2"/>
        <v>0.94913043478260861</v>
      </c>
      <c r="P19" s="11">
        <f t="shared" si="3"/>
        <v>-5.0869565217391388E-2</v>
      </c>
      <c r="Q19" s="36">
        <v>-5.0869565217391388E-2</v>
      </c>
    </row>
    <row r="20" spans="3:17" ht="24.6" thickBot="1" x14ac:dyDescent="0.3">
      <c r="C20" s="4" t="s">
        <v>24</v>
      </c>
      <c r="D20" s="3">
        <v>3.15</v>
      </c>
      <c r="E20" s="3">
        <v>3.15</v>
      </c>
      <c r="F20" s="3">
        <v>3</v>
      </c>
      <c r="G20" s="3"/>
      <c r="H20" s="3" t="s">
        <v>7</v>
      </c>
      <c r="I20" s="12"/>
      <c r="K20" s="10">
        <f t="shared" si="5"/>
        <v>1</v>
      </c>
      <c r="L20" s="10">
        <f t="shared" si="1"/>
        <v>0</v>
      </c>
      <c r="M20" s="14">
        <f t="shared" si="4"/>
        <v>0</v>
      </c>
      <c r="N20" s="8"/>
      <c r="O20" s="10">
        <f t="shared" si="2"/>
        <v>1.05</v>
      </c>
      <c r="P20" s="11">
        <f t="shared" si="3"/>
        <v>5.0000000000000044E-2</v>
      </c>
      <c r="Q20" s="36">
        <v>5.0000000000000044E-2</v>
      </c>
    </row>
    <row r="21" spans="3:17" ht="24.6" thickBot="1" x14ac:dyDescent="0.3">
      <c r="C21" s="4" t="s">
        <v>25</v>
      </c>
      <c r="D21" s="3">
        <v>387.04</v>
      </c>
      <c r="E21" s="3">
        <v>417.81</v>
      </c>
      <c r="F21" s="3">
        <v>371.59</v>
      </c>
      <c r="G21" s="3">
        <v>6</v>
      </c>
      <c r="H21" s="3" t="s">
        <v>7</v>
      </c>
      <c r="K21" s="10">
        <f t="shared" si="5"/>
        <v>0.92635408439242717</v>
      </c>
      <c r="L21" s="10">
        <f t="shared" si="1"/>
        <v>-7.3645915607572832E-2</v>
      </c>
      <c r="M21" s="8">
        <f t="shared" si="4"/>
        <v>-7.3645915607572776E-2</v>
      </c>
      <c r="N21" s="8"/>
      <c r="O21" s="10">
        <f t="shared" si="2"/>
        <v>1.0586722831587299</v>
      </c>
      <c r="P21" s="11">
        <f t="shared" si="3"/>
        <v>5.8672283158729854E-2</v>
      </c>
      <c r="Q21" s="36">
        <v>4.1578083371457852E-2</v>
      </c>
    </row>
    <row r="22" spans="3:17" ht="24.6" thickBot="1" x14ac:dyDescent="0.3">
      <c r="C22" s="4" t="s">
        <v>26</v>
      </c>
      <c r="D22" s="3">
        <v>141.97</v>
      </c>
      <c r="E22" s="3">
        <v>141.72</v>
      </c>
      <c r="F22" s="3" t="s">
        <v>21</v>
      </c>
      <c r="G22" s="3">
        <v>3.88</v>
      </c>
      <c r="H22" s="3" t="s">
        <v>27</v>
      </c>
      <c r="K22" s="10">
        <f t="shared" si="5"/>
        <v>1.0017640417725091</v>
      </c>
      <c r="L22" s="10">
        <f t="shared" si="1"/>
        <v>1.7640417725091062E-3</v>
      </c>
      <c r="M22" s="8">
        <f t="shared" si="4"/>
        <v>1.764041772509173E-3</v>
      </c>
      <c r="N22" s="8"/>
      <c r="O22" s="10"/>
      <c r="P22" s="11"/>
      <c r="Q22" s="36" t="e">
        <v>#VALUE!</v>
      </c>
    </row>
    <row r="23" spans="3:17" ht="24.6" thickBot="1" x14ac:dyDescent="0.3">
      <c r="C23" s="4" t="s">
        <v>28</v>
      </c>
      <c r="D23" s="3">
        <v>169.01</v>
      </c>
      <c r="E23" s="3">
        <v>168.71</v>
      </c>
      <c r="F23" s="3">
        <v>174.5</v>
      </c>
      <c r="G23" s="3">
        <v>4.62</v>
      </c>
      <c r="H23" s="3" t="s">
        <v>7</v>
      </c>
      <c r="K23" s="10">
        <f t="shared" si="5"/>
        <v>1.0017781992768655</v>
      </c>
      <c r="L23" s="10">
        <f t="shared" si="1"/>
        <v>1.7781992768655108E-3</v>
      </c>
      <c r="M23" s="8">
        <f t="shared" si="4"/>
        <v>1.7781992768655262E-3</v>
      </c>
      <c r="N23" s="8"/>
      <c r="O23" s="10">
        <f t="shared" si="2"/>
        <v>0.99487873793265835</v>
      </c>
      <c r="P23" s="11">
        <f t="shared" si="3"/>
        <v>-5.1212620673416476E-3</v>
      </c>
      <c r="Q23" s="36">
        <v>-3.1461318051576037E-2</v>
      </c>
    </row>
    <row r="24" spans="3:17" ht="24.6" thickBot="1" x14ac:dyDescent="0.3">
      <c r="C24" s="4" t="s">
        <v>29</v>
      </c>
      <c r="D24" s="3">
        <v>286.18</v>
      </c>
      <c r="E24" s="3">
        <v>293</v>
      </c>
      <c r="F24" s="3">
        <v>427</v>
      </c>
      <c r="G24" s="3"/>
      <c r="H24" s="3" t="s">
        <v>17</v>
      </c>
      <c r="K24" s="10">
        <f t="shared" si="5"/>
        <v>0.97672354948805462</v>
      </c>
      <c r="L24" s="10">
        <f t="shared" si="1"/>
        <v>-2.3276450511945379E-2</v>
      </c>
      <c r="M24" s="8">
        <f t="shared" si="4"/>
        <v>-2.3276450511945369E-2</v>
      </c>
      <c r="N24" s="8"/>
      <c r="O24" s="10">
        <f t="shared" si="2"/>
        <v>0.67021077283372366</v>
      </c>
      <c r="P24" s="11">
        <f t="shared" si="3"/>
        <v>-0.32978922716627634</v>
      </c>
      <c r="Q24" s="36">
        <v>-0.32978922716627634</v>
      </c>
    </row>
    <row r="25" spans="3:17" ht="24.6" thickBot="1" x14ac:dyDescent="0.3">
      <c r="C25" s="4" t="s">
        <v>30</v>
      </c>
      <c r="D25" s="3">
        <v>221.73</v>
      </c>
      <c r="E25" s="3">
        <v>220.3</v>
      </c>
      <c r="F25" s="3">
        <v>223</v>
      </c>
      <c r="G25" s="3"/>
      <c r="H25" s="3" t="s">
        <v>17</v>
      </c>
      <c r="K25" s="10">
        <f t="shared" si="5"/>
        <v>1.0064911484339536</v>
      </c>
      <c r="L25" s="10">
        <f t="shared" si="1"/>
        <v>6.4911484339535974E-3</v>
      </c>
      <c r="M25" s="14">
        <f t="shared" si="4"/>
        <v>6.4911484339536009E-3</v>
      </c>
      <c r="N25" s="8"/>
      <c r="O25" s="10">
        <f t="shared" si="2"/>
        <v>0.99430493273542597</v>
      </c>
      <c r="P25" s="11">
        <f t="shared" si="3"/>
        <v>-5.6950672645740275E-3</v>
      </c>
      <c r="Q25" s="36">
        <v>-5.6950672645740275E-3</v>
      </c>
    </row>
    <row r="26" spans="3:17" x14ac:dyDescent="0.25">
      <c r="L26" s="17"/>
    </row>
    <row r="30" spans="3:17" ht="24" x14ac:dyDescent="0.25">
      <c r="C30" s="23" t="s">
        <v>0</v>
      </c>
      <c r="D30" s="19" t="s">
        <v>1</v>
      </c>
      <c r="E30" s="19" t="s">
        <v>1</v>
      </c>
      <c r="F30" s="26" t="s">
        <v>33</v>
      </c>
      <c r="I30" t="s">
        <v>0</v>
      </c>
      <c r="J30" t="s">
        <v>1</v>
      </c>
      <c r="K30" s="7" t="s">
        <v>1</v>
      </c>
      <c r="L30" s="7" t="s">
        <v>33</v>
      </c>
      <c r="M30" s="7" t="s">
        <v>0</v>
      </c>
      <c r="N30" s="7" t="s">
        <v>1</v>
      </c>
      <c r="O30" s="7" t="s">
        <v>1</v>
      </c>
      <c r="P30" s="7" t="s">
        <v>33</v>
      </c>
    </row>
    <row r="31" spans="3:17" ht="24" x14ac:dyDescent="0.25">
      <c r="C31" s="23"/>
      <c r="D31" s="20" t="s">
        <v>3</v>
      </c>
      <c r="E31" s="20" t="s">
        <v>4</v>
      </c>
      <c r="F31" s="26"/>
      <c r="J31" t="s">
        <v>3</v>
      </c>
      <c r="K31" s="7" t="s">
        <v>4</v>
      </c>
      <c r="N31" s="7" t="s">
        <v>3</v>
      </c>
      <c r="O31" s="7" t="s">
        <v>5</v>
      </c>
    </row>
    <row r="32" spans="3:17" ht="24" x14ac:dyDescent="0.25">
      <c r="C32" s="18" t="s">
        <v>6</v>
      </c>
      <c r="D32" s="18">
        <v>6640.56</v>
      </c>
      <c r="E32" s="18">
        <v>6202.81</v>
      </c>
      <c r="F32" s="21">
        <f>(D32/E32)-1</f>
        <v>7.0572853271339886E-2</v>
      </c>
      <c r="I32" t="s">
        <v>6</v>
      </c>
      <c r="J32">
        <v>6640.56</v>
      </c>
      <c r="K32" s="7">
        <v>6202.81</v>
      </c>
      <c r="L32" s="35">
        <v>7.05728532713399E-2</v>
      </c>
      <c r="M32" s="7" t="s">
        <v>6</v>
      </c>
      <c r="N32" s="7">
        <v>6640.56</v>
      </c>
      <c r="O32" s="7">
        <v>6553.67</v>
      </c>
      <c r="P32" s="35">
        <v>1.3258220203336446E-2</v>
      </c>
    </row>
    <row r="33" spans="3:16" ht="24" x14ac:dyDescent="0.25">
      <c r="C33" s="18" t="s">
        <v>8</v>
      </c>
      <c r="D33" s="18">
        <v>1527.5</v>
      </c>
      <c r="E33" s="18">
        <v>1212</v>
      </c>
      <c r="F33" s="21">
        <f>(D33/E33)-1</f>
        <v>0.26031353135313529</v>
      </c>
      <c r="I33" t="s">
        <v>8</v>
      </c>
      <c r="J33">
        <v>1527.5</v>
      </c>
      <c r="K33" s="7">
        <v>1212</v>
      </c>
      <c r="L33" s="34">
        <v>0.26031353135313529</v>
      </c>
      <c r="M33" s="7" t="s">
        <v>8</v>
      </c>
      <c r="N33" s="7">
        <v>1527.5</v>
      </c>
      <c r="O33" s="7">
        <v>1850</v>
      </c>
      <c r="P33" s="34">
        <v>-0.17432432432432432</v>
      </c>
    </row>
    <row r="34" spans="3:16" ht="24" x14ac:dyDescent="0.25">
      <c r="C34" s="18" t="s">
        <v>9</v>
      </c>
      <c r="D34" s="18">
        <v>2888.61</v>
      </c>
      <c r="E34" s="18">
        <v>2595.52</v>
      </c>
      <c r="F34" s="21">
        <f t="shared" ref="F33:F38" si="6">(D34/E34)-1</f>
        <v>0.11292149549993846</v>
      </c>
      <c r="I34" t="s">
        <v>9</v>
      </c>
      <c r="J34">
        <v>2888.61</v>
      </c>
      <c r="K34" s="7">
        <v>2595.52</v>
      </c>
      <c r="L34" s="34">
        <v>0.11292149549993846</v>
      </c>
      <c r="M34" s="7" t="s">
        <v>9</v>
      </c>
      <c r="N34" s="7">
        <v>2888.61</v>
      </c>
      <c r="O34" s="7">
        <v>2065</v>
      </c>
      <c r="P34" s="34">
        <v>0.39884261501210649</v>
      </c>
    </row>
    <row r="35" spans="3:16" ht="24" x14ac:dyDescent="0.25">
      <c r="C35" s="18" t="s">
        <v>10</v>
      </c>
      <c r="D35" s="18">
        <v>1786.37</v>
      </c>
      <c r="E35" s="18">
        <v>1810.07</v>
      </c>
      <c r="F35" s="21">
        <f t="shared" si="6"/>
        <v>-1.3093416276718561E-2</v>
      </c>
      <c r="I35" t="s">
        <v>10</v>
      </c>
      <c r="J35">
        <v>1786.37</v>
      </c>
      <c r="K35" s="7">
        <v>1810.07</v>
      </c>
      <c r="L35" s="35">
        <v>-1.3093416276718561E-2</v>
      </c>
      <c r="M35" s="7" t="s">
        <v>10</v>
      </c>
      <c r="N35" s="7">
        <v>1786.37</v>
      </c>
      <c r="O35" s="7">
        <v>1698.22</v>
      </c>
      <c r="P35" s="35">
        <v>5.1907291163688862E-2</v>
      </c>
    </row>
    <row r="36" spans="3:16" ht="24" x14ac:dyDescent="0.25">
      <c r="C36" s="18" t="s">
        <v>11</v>
      </c>
      <c r="D36" s="18">
        <v>58.3</v>
      </c>
      <c r="E36" s="18">
        <v>58.31</v>
      </c>
      <c r="F36" s="33">
        <f t="shared" si="6"/>
        <v>-1.7149717029674161E-4</v>
      </c>
      <c r="I36" t="s">
        <v>11</v>
      </c>
      <c r="J36">
        <v>58.3</v>
      </c>
      <c r="K36" s="7">
        <v>58.31</v>
      </c>
      <c r="L36" s="35">
        <v>-1.7149717029674161E-4</v>
      </c>
      <c r="M36" s="7" t="s">
        <v>11</v>
      </c>
      <c r="N36" s="7">
        <v>58.3</v>
      </c>
      <c r="O36" s="7">
        <v>218.67</v>
      </c>
      <c r="P36" s="34">
        <v>-0.73338821054557091</v>
      </c>
    </row>
    <row r="37" spans="3:16" ht="24" x14ac:dyDescent="0.25">
      <c r="C37" s="18" t="s">
        <v>12</v>
      </c>
      <c r="D37" s="18">
        <v>92.5</v>
      </c>
      <c r="E37" s="18">
        <v>92.36</v>
      </c>
      <c r="F37" s="32">
        <f>(D37/E37)-1</f>
        <v>1.515807708964978E-3</v>
      </c>
      <c r="I37" t="s">
        <v>15</v>
      </c>
      <c r="J37">
        <v>490.48</v>
      </c>
      <c r="K37" s="7">
        <v>491.55</v>
      </c>
      <c r="L37" s="35">
        <v>7.5242718446601797E-2</v>
      </c>
      <c r="M37" s="7" t="s">
        <v>15</v>
      </c>
      <c r="N37" s="7">
        <v>490.48</v>
      </c>
      <c r="O37" s="7">
        <v>639.36</v>
      </c>
      <c r="P37" s="35">
        <v>7.5242718446601797E-2</v>
      </c>
    </row>
    <row r="38" spans="3:16" ht="24" x14ac:dyDescent="0.25">
      <c r="C38" s="18" t="s">
        <v>14</v>
      </c>
      <c r="D38" s="18">
        <v>22.15</v>
      </c>
      <c r="E38" s="18">
        <v>20.6</v>
      </c>
      <c r="F38" s="21">
        <f t="shared" si="6"/>
        <v>7.5242718446601797E-2</v>
      </c>
    </row>
    <row r="39" spans="3:16" ht="24" customHeight="1" x14ac:dyDescent="0.25">
      <c r="C39" s="24" t="s">
        <v>15</v>
      </c>
      <c r="D39" s="24">
        <v>490.48</v>
      </c>
      <c r="E39" s="24">
        <v>491.55</v>
      </c>
      <c r="F39" s="27">
        <v>7.5242718446601797E-2</v>
      </c>
    </row>
    <row r="40" spans="3:16" ht="10.199999999999999" customHeight="1" x14ac:dyDescent="0.25">
      <c r="C40" s="25"/>
      <c r="D40" s="25"/>
      <c r="E40" s="25"/>
      <c r="F40" s="28"/>
    </row>
    <row r="41" spans="3:16" ht="24" x14ac:dyDescent="0.25">
      <c r="C41" s="18" t="s">
        <v>18</v>
      </c>
      <c r="D41" s="18">
        <v>473.23</v>
      </c>
      <c r="E41" s="18">
        <v>472.4</v>
      </c>
      <c r="F41" s="32">
        <f>(D41/E41)-1</f>
        <v>1.7569856054191479E-3</v>
      </c>
    </row>
    <row r="42" spans="3:16" ht="24" x14ac:dyDescent="0.25">
      <c r="C42" s="18" t="s">
        <v>19</v>
      </c>
      <c r="D42" s="18">
        <v>676.04</v>
      </c>
      <c r="E42" s="18">
        <v>674.85</v>
      </c>
      <c r="F42" s="32">
        <f t="shared" ref="F41:F50" si="7">(D42/E42)-1</f>
        <v>1.7633548195894466E-3</v>
      </c>
    </row>
    <row r="43" spans="3:16" ht="24" x14ac:dyDescent="0.25">
      <c r="C43" s="18" t="s">
        <v>20</v>
      </c>
      <c r="D43" s="18">
        <v>109</v>
      </c>
      <c r="E43" s="18">
        <v>109</v>
      </c>
      <c r="F43" s="33">
        <f t="shared" si="7"/>
        <v>0</v>
      </c>
    </row>
    <row r="44" spans="3:16" ht="24" x14ac:dyDescent="0.25">
      <c r="C44" s="18" t="s">
        <v>23</v>
      </c>
      <c r="D44" s="18">
        <v>21.83</v>
      </c>
      <c r="E44" s="18">
        <v>23.99</v>
      </c>
      <c r="F44" s="21">
        <f t="shared" si="7"/>
        <v>-9.0037515631513187E-2</v>
      </c>
    </row>
    <row r="45" spans="3:16" ht="24" x14ac:dyDescent="0.25">
      <c r="C45" s="18" t="s">
        <v>24</v>
      </c>
      <c r="D45" s="18">
        <v>3.15</v>
      </c>
      <c r="E45" s="18">
        <v>3.15</v>
      </c>
      <c r="F45" s="33">
        <f t="shared" si="7"/>
        <v>0</v>
      </c>
    </row>
    <row r="46" spans="3:16" ht="24" x14ac:dyDescent="0.25">
      <c r="C46" s="18" t="s">
        <v>25</v>
      </c>
      <c r="D46" s="18">
        <v>387.04</v>
      </c>
      <c r="E46" s="18">
        <v>417.81</v>
      </c>
      <c r="F46" s="21">
        <f t="shared" si="7"/>
        <v>-7.3645915607572832E-2</v>
      </c>
    </row>
    <row r="47" spans="3:16" ht="24" x14ac:dyDescent="0.25">
      <c r="C47" s="18" t="s">
        <v>26</v>
      </c>
      <c r="D47" s="18">
        <v>141.97</v>
      </c>
      <c r="E47" s="18">
        <v>141.72</v>
      </c>
      <c r="F47" s="21">
        <f t="shared" si="7"/>
        <v>1.7640417725091062E-3</v>
      </c>
    </row>
    <row r="48" spans="3:16" ht="24" x14ac:dyDescent="0.25">
      <c r="C48" s="18" t="s">
        <v>28</v>
      </c>
      <c r="D48" s="18">
        <v>169.01</v>
      </c>
      <c r="E48" s="18">
        <v>168.71</v>
      </c>
      <c r="F48" s="21">
        <f t="shared" si="7"/>
        <v>1.7781992768655108E-3</v>
      </c>
      <c r="G48" t="s">
        <v>37</v>
      </c>
    </row>
    <row r="49" spans="3:6" ht="24" x14ac:dyDescent="0.25">
      <c r="C49" s="18" t="s">
        <v>29</v>
      </c>
      <c r="D49" s="18">
        <v>286.18</v>
      </c>
      <c r="E49" s="18">
        <v>293</v>
      </c>
      <c r="F49" s="21">
        <f t="shared" si="7"/>
        <v>-2.3276450511945379E-2</v>
      </c>
    </row>
    <row r="50" spans="3:6" ht="24" x14ac:dyDescent="0.25">
      <c r="C50" s="18" t="s">
        <v>30</v>
      </c>
      <c r="D50" s="18">
        <v>221.73</v>
      </c>
      <c r="E50" s="18">
        <v>220.3</v>
      </c>
      <c r="F50" s="21">
        <f t="shared" si="7"/>
        <v>6.4911484339535974E-3</v>
      </c>
    </row>
    <row r="51" spans="3:6" ht="24" x14ac:dyDescent="0.65">
      <c r="F51" s="22"/>
    </row>
    <row r="52" spans="3:6" ht="24" x14ac:dyDescent="0.65">
      <c r="F52" s="22"/>
    </row>
    <row r="53" spans="3:6" ht="24" x14ac:dyDescent="0.65">
      <c r="F53" s="22"/>
    </row>
    <row r="54" spans="3:6" ht="24" x14ac:dyDescent="0.25">
      <c r="C54" s="23" t="s">
        <v>0</v>
      </c>
      <c r="D54" s="19" t="s">
        <v>1</v>
      </c>
      <c r="E54" s="19" t="s">
        <v>1</v>
      </c>
      <c r="F54" s="26" t="s">
        <v>33</v>
      </c>
    </row>
    <row r="55" spans="3:6" ht="24" x14ac:dyDescent="0.25">
      <c r="C55" s="23"/>
      <c r="D55" s="20" t="s">
        <v>3</v>
      </c>
      <c r="E55" s="20" t="s">
        <v>5</v>
      </c>
      <c r="F55" s="26"/>
    </row>
    <row r="56" spans="3:6" ht="24" x14ac:dyDescent="0.25">
      <c r="C56" s="18" t="s">
        <v>6</v>
      </c>
      <c r="D56" s="18">
        <v>6640.56</v>
      </c>
      <c r="E56" s="18">
        <v>6553.67</v>
      </c>
      <c r="F56" s="21">
        <f>(D56/E56)-1</f>
        <v>1.3258220203336446E-2</v>
      </c>
    </row>
    <row r="57" spans="3:6" ht="24" x14ac:dyDescent="0.25">
      <c r="C57" s="18" t="s">
        <v>8</v>
      </c>
      <c r="D57" s="18">
        <v>1527.5</v>
      </c>
      <c r="E57" s="18">
        <v>1850</v>
      </c>
      <c r="F57" s="21">
        <f t="shared" ref="F57:F62" si="8">(D57/E57)-1</f>
        <v>-0.17432432432432432</v>
      </c>
    </row>
    <row r="58" spans="3:6" ht="24" x14ac:dyDescent="0.25">
      <c r="C58" s="18" t="s">
        <v>9</v>
      </c>
      <c r="D58" s="18">
        <v>2888.61</v>
      </c>
      <c r="E58" s="18">
        <v>2065</v>
      </c>
      <c r="F58" s="21">
        <f t="shared" si="8"/>
        <v>0.39884261501210649</v>
      </c>
    </row>
    <row r="59" spans="3:6" ht="24" x14ac:dyDescent="0.25">
      <c r="C59" s="18" t="s">
        <v>10</v>
      </c>
      <c r="D59" s="18">
        <v>1786.37</v>
      </c>
      <c r="E59" s="18">
        <v>1698.22</v>
      </c>
      <c r="F59" s="21">
        <f t="shared" si="8"/>
        <v>5.1907291163688862E-2</v>
      </c>
    </row>
    <row r="60" spans="3:6" ht="24" x14ac:dyDescent="0.25">
      <c r="C60" s="18" t="s">
        <v>11</v>
      </c>
      <c r="D60" s="18">
        <v>58.3</v>
      </c>
      <c r="E60" s="18">
        <v>218.67</v>
      </c>
      <c r="F60" s="21">
        <f t="shared" si="8"/>
        <v>-0.73338821054557091</v>
      </c>
    </row>
    <row r="61" spans="3:6" ht="24" x14ac:dyDescent="0.25">
      <c r="C61" s="18" t="s">
        <v>12</v>
      </c>
      <c r="D61" s="18">
        <v>92.5</v>
      </c>
      <c r="E61" s="18">
        <v>82</v>
      </c>
      <c r="F61" s="21">
        <f t="shared" si="8"/>
        <v>0.12804878048780477</v>
      </c>
    </row>
    <row r="62" spans="3:6" ht="24" x14ac:dyDescent="0.25">
      <c r="C62" s="18" t="s">
        <v>14</v>
      </c>
      <c r="D62" s="18">
        <v>22.15</v>
      </c>
      <c r="E62" s="18">
        <v>35</v>
      </c>
      <c r="F62" s="21">
        <f t="shared" si="8"/>
        <v>-0.36714285714285722</v>
      </c>
    </row>
    <row r="63" spans="3:6" ht="24" customHeight="1" x14ac:dyDescent="0.25">
      <c r="C63" s="23" t="s">
        <v>15</v>
      </c>
      <c r="D63" s="23">
        <v>490.48</v>
      </c>
      <c r="E63" s="24">
        <v>639.36</v>
      </c>
      <c r="F63" s="27">
        <v>7.5242718446601797E-2</v>
      </c>
    </row>
    <row r="64" spans="3:6" ht="24" customHeight="1" x14ac:dyDescent="0.25">
      <c r="C64" s="23"/>
      <c r="D64" s="23"/>
      <c r="E64" s="25"/>
      <c r="F64" s="28"/>
    </row>
    <row r="65" spans="3:6" ht="24" x14ac:dyDescent="0.25">
      <c r="C65" s="18" t="s">
        <v>18</v>
      </c>
      <c r="D65" s="18">
        <v>473.23</v>
      </c>
      <c r="E65" s="18">
        <v>488.6</v>
      </c>
      <c r="F65" s="21">
        <f t="shared" ref="F65:F74" si="9">(D65/E65)-1</f>
        <v>-3.1457224723700383E-2</v>
      </c>
    </row>
    <row r="66" spans="3:6" ht="24" x14ac:dyDescent="0.25">
      <c r="C66" s="18" t="s">
        <v>19</v>
      </c>
      <c r="D66" s="18">
        <v>676.04</v>
      </c>
      <c r="E66" s="18">
        <v>698</v>
      </c>
      <c r="F66" s="21">
        <f t="shared" si="9"/>
        <v>-3.1461318051576037E-2</v>
      </c>
    </row>
    <row r="67" spans="3:6" ht="24" x14ac:dyDescent="0.25">
      <c r="C67" s="18" t="s">
        <v>20</v>
      </c>
      <c r="D67" s="18">
        <v>109</v>
      </c>
      <c r="E67" s="18" t="s">
        <v>21</v>
      </c>
      <c r="F67" s="21" t="e">
        <f t="shared" si="9"/>
        <v>#VALUE!</v>
      </c>
    </row>
    <row r="68" spans="3:6" ht="24" x14ac:dyDescent="0.25">
      <c r="C68" s="18" t="s">
        <v>23</v>
      </c>
      <c r="D68" s="18">
        <v>21.83</v>
      </c>
      <c r="E68" s="18">
        <v>23</v>
      </c>
      <c r="F68" s="21">
        <f t="shared" si="9"/>
        <v>-5.0869565217391388E-2</v>
      </c>
    </row>
    <row r="69" spans="3:6" ht="24" x14ac:dyDescent="0.25">
      <c r="C69" s="18" t="s">
        <v>24</v>
      </c>
      <c r="D69" s="18">
        <v>3.15</v>
      </c>
      <c r="E69" s="18">
        <v>3</v>
      </c>
      <c r="F69" s="21">
        <f t="shared" si="9"/>
        <v>5.0000000000000044E-2</v>
      </c>
    </row>
    <row r="70" spans="3:6" ht="24" x14ac:dyDescent="0.25">
      <c r="C70" s="18" t="s">
        <v>25</v>
      </c>
      <c r="D70" s="18">
        <v>387.04</v>
      </c>
      <c r="E70" s="18">
        <v>371.59</v>
      </c>
      <c r="F70" s="21">
        <f t="shared" si="9"/>
        <v>4.1578083371457852E-2</v>
      </c>
    </row>
    <row r="71" spans="3:6" ht="24" x14ac:dyDescent="0.25">
      <c r="C71" s="18" t="s">
        <v>26</v>
      </c>
      <c r="D71" s="18">
        <v>141.97</v>
      </c>
      <c r="E71" s="18" t="s">
        <v>21</v>
      </c>
      <c r="F71" s="21" t="e">
        <f t="shared" si="9"/>
        <v>#VALUE!</v>
      </c>
    </row>
    <row r="72" spans="3:6" ht="24" x14ac:dyDescent="0.25">
      <c r="C72" s="18" t="s">
        <v>28</v>
      </c>
      <c r="D72" s="18">
        <v>169.01</v>
      </c>
      <c r="E72" s="18">
        <v>174.5</v>
      </c>
      <c r="F72" s="21">
        <f t="shared" si="9"/>
        <v>-3.1461318051576037E-2</v>
      </c>
    </row>
    <row r="73" spans="3:6" ht="24" x14ac:dyDescent="0.25">
      <c r="C73" s="18" t="s">
        <v>29</v>
      </c>
      <c r="D73" s="18">
        <v>286.18</v>
      </c>
      <c r="E73" s="18">
        <v>427</v>
      </c>
      <c r="F73" s="21">
        <f t="shared" si="9"/>
        <v>-0.32978922716627634</v>
      </c>
    </row>
    <row r="74" spans="3:6" ht="24" x14ac:dyDescent="0.25">
      <c r="C74" s="18" t="s">
        <v>30</v>
      </c>
      <c r="D74" s="18">
        <v>221.73</v>
      </c>
      <c r="E74" s="18">
        <v>223</v>
      </c>
      <c r="F74" s="21">
        <f t="shared" si="9"/>
        <v>-5.6950672645740275E-3</v>
      </c>
    </row>
  </sheetData>
  <mergeCells count="15">
    <mergeCell ref="C5:C6"/>
    <mergeCell ref="K5:L5"/>
    <mergeCell ref="O5:P5"/>
    <mergeCell ref="C30:C31"/>
    <mergeCell ref="F30:F31"/>
    <mergeCell ref="C39:C40"/>
    <mergeCell ref="D39:D40"/>
    <mergeCell ref="E39:E40"/>
    <mergeCell ref="F39:F40"/>
    <mergeCell ref="C54:C55"/>
    <mergeCell ref="C63:C64"/>
    <mergeCell ref="D63:D64"/>
    <mergeCell ref="E63:E64"/>
    <mergeCell ref="F54:F55"/>
    <mergeCell ref="F63:F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สุวพงศ์ ศรประสิทธิ์</dc:creator>
  <cp:lastModifiedBy>สุวพงศ์ ศรประสิทธิ์</cp:lastModifiedBy>
  <dcterms:created xsi:type="dcterms:W3CDTF">2024-10-01T11:39:27Z</dcterms:created>
  <dcterms:modified xsi:type="dcterms:W3CDTF">2024-10-02T11:28:38Z</dcterms:modified>
</cp:coreProperties>
</file>